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EC7OSO0\D\PREGÃO 2024\DISPENSAS\041- CAPS\"/>
    </mc:Choice>
  </mc:AlternateContent>
  <xr:revisionPtr revIDLastSave="0" documentId="8_{E269B0FE-A509-4611-BA77-A61AB18F9798}" xr6:coauthVersionLast="47" xr6:coauthVersionMax="47" xr10:uidLastSave="{00000000-0000-0000-0000-000000000000}"/>
  <bookViews>
    <workbookView xWindow="-108" yWindow="-108" windowWidth="19416" windowHeight="10416" activeTab="3" xr2:uid="{00000000-000D-0000-FFFF-FFFF00000000}"/>
  </bookViews>
  <sheets>
    <sheet name="MEMÓRIA DE CÁLCULO" sheetId="14" r:id="rId1"/>
    <sheet name="ORÇAMENTO" sheetId="4" r:id="rId2"/>
    <sheet name="BDI" sheetId="16" r:id="rId3"/>
    <sheet name="CRONOGRAMA" sheetId="17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EST10" localSheetId="3">[1]Mem_calc!#REF!</definedName>
    <definedName name="_EST10">[1]dados!#REF!</definedName>
    <definedName name="_EST5" localSheetId="3">[1]Mem_calc!#REF!</definedName>
    <definedName name="_EST5">[1]dados!#REF!</definedName>
    <definedName name="_xlnm._FilterDatabase" localSheetId="1" hidden="1">ORÇAMENTO!$B$19:$M$54</definedName>
    <definedName name="AGETOP" localSheetId="3">[1]Orçamento!$A:$F</definedName>
    <definedName name="AGETOP">[1]AGETOP!$A:$F</definedName>
    <definedName name="AMPL" localSheetId="3">[2]Orçamento!#REF!</definedName>
    <definedName name="AMPL">#REF!</definedName>
    <definedName name="_xlnm.Print_Area" localSheetId="2">BDI!$C$2:$P$49</definedName>
    <definedName name="_xlnm.Print_Area" localSheetId="3">CRONOGRAMA!$C$2:$G$53</definedName>
    <definedName name="_xlnm.Print_Area" localSheetId="0">'MEMÓRIA DE CÁLCULO'!$A$1:$N$210</definedName>
    <definedName name="_xlnm.Print_Area" localSheetId="1">ORÇAMENTO!$B$1:$M$60</definedName>
    <definedName name="BARR" localSheetId="3">[1]Mem_calc!#REF!</definedName>
    <definedName name="BARR">[1]dados!#REF!</definedName>
    <definedName name="bBL" localSheetId="3">[1]Mem_calc!#REF!</definedName>
    <definedName name="bBL">[1]dados!#REF!</definedName>
    <definedName name="BLq" localSheetId="3">[1]Mem_calc!#REF!</definedName>
    <definedName name="BLq">[1]dados!#REF!</definedName>
    <definedName name="Bpil" localSheetId="3">[1]Mem_calc!#REF!</definedName>
    <definedName name="Bpil">[1]dados!#REF!</definedName>
    <definedName name="Bvb" localSheetId="3">[1]Mem_calc!#REF!</definedName>
    <definedName name="Bvb">[1]dados!#REF!</definedName>
    <definedName name="Bvc" localSheetId="3">[1]Mem_calc!#REF!</definedName>
    <definedName name="Bvc">[1]dados!#REF!</definedName>
    <definedName name="Dest" localSheetId="3">[1]Mem_calc!#REF!</definedName>
    <definedName name="Dest">[1]dados!#REF!</definedName>
    <definedName name="duto" localSheetId="3">[2]Orçamento!#REF!</definedName>
    <definedName name="duto">#REF!</definedName>
    <definedName name="encD" localSheetId="3">[3]dados!$L$48</definedName>
    <definedName name="encD">[3]dados!$L$48</definedName>
    <definedName name="Excel_BuiltIn__FilterDatabase_3" localSheetId="3">#REF!</definedName>
    <definedName name="Excel_BuiltIn__FilterDatabase_3" localSheetId="0">#REF!</definedName>
    <definedName name="Excel_BuiltIn__FilterDatabase_3">#REF!</definedName>
    <definedName name="Excel_BuiltIn_Print_Area_1_1" localSheetId="3">#REF!</definedName>
    <definedName name="Excel_BuiltIn_Print_Area_1_1" localSheetId="0">#REF!</definedName>
    <definedName name="Excel_BuiltIn_Print_Area_1_1">#REF!</definedName>
    <definedName name="Excel_BuiltIn_Print_Area_4" localSheetId="3">#REF!</definedName>
    <definedName name="Excel_BuiltIn_Print_Area_4" localSheetId="0">#REF!</definedName>
    <definedName name="Excel_BuiltIn_Print_Area_4">#REF!</definedName>
    <definedName name="Excel_BuiltIn_Print_Area_5_1" localSheetId="3">#REF!</definedName>
    <definedName name="Excel_BuiltIn_Print_Area_5_1" localSheetId="0">#REF!</definedName>
    <definedName name="Excel_BuiltIn_Print_Area_5_1">#REF!</definedName>
    <definedName name="FERest" localSheetId="3">[1]Mem_calc!#REF!</definedName>
    <definedName name="FERest">[1]dados!#REF!</definedName>
    <definedName name="func" localSheetId="3">[1]Mem_calc!#REF!</definedName>
    <definedName name="func">[1]dados!#REF!</definedName>
    <definedName name="FUND10" localSheetId="3">[1]Mem_calc!#REF!</definedName>
    <definedName name="FUND10">[1]dados!#REF!</definedName>
    <definedName name="FUND5" localSheetId="3">[1]Mem_calc!#REF!</definedName>
    <definedName name="FUND5">[1]dados!#REF!</definedName>
    <definedName name="FUND8" localSheetId="3">[1]Mem_calc!#REF!</definedName>
    <definedName name="FUND8">[1]dados!#REF!</definedName>
    <definedName name="hBL" localSheetId="3">[1]Mem_calc!#REF!</definedName>
    <definedName name="hBL">[1]dados!#REF!</definedName>
    <definedName name="Hest" localSheetId="3">[1]Mem_calc!#REF!</definedName>
    <definedName name="Hest">[1]dados!#REF!</definedName>
    <definedName name="Hpil" localSheetId="3">[1]Mem_calc!#REF!</definedName>
    <definedName name="Hpil">[1]dados!#REF!</definedName>
    <definedName name="Hvb" localSheetId="3">[1]Mem_calc!#REF!</definedName>
    <definedName name="Hvb">[1]dados!#REF!</definedName>
    <definedName name="Hvc" localSheetId="3">[1]Mem_calc!#REF!</definedName>
    <definedName name="Hvc">[1]dados!#REF!</definedName>
    <definedName name="insumos" localSheetId="3">#REF!</definedName>
    <definedName name="insumos">#REF!</definedName>
    <definedName name="LAJE" localSheetId="3">[1]Mem_calc!#REF!</definedName>
    <definedName name="LAJE">[1]dados!#REF!</definedName>
    <definedName name="LBL" localSheetId="3">[1]Mem_calc!#REF!</definedName>
    <definedName name="LBL">[1]dados!#REF!</definedName>
    <definedName name="lic" localSheetId="3">[2]Orçamento!#REF!</definedName>
    <definedName name="lic">#REF!</definedName>
    <definedName name="Lpil" localSheetId="3">[1]Mem_calc!#REF!</definedName>
    <definedName name="Lpil">[1]dados!#REF!</definedName>
    <definedName name="lum" localSheetId="3">[2]Orçamento!#REF!</definedName>
    <definedName name="lum">#REF!</definedName>
    <definedName name="Lvb" localSheetId="3">[1]Mem_calc!#REF!</definedName>
    <definedName name="Lvb">[1]dados!#REF!</definedName>
    <definedName name="Lvc" localSheetId="3">[1]Mem_calc!#REF!</definedName>
    <definedName name="Lvc">[1]dados!#REF!</definedName>
    <definedName name="qBL" localSheetId="3">[1]Mem_calc!#REF!</definedName>
    <definedName name="qBL">[1]dados!#REF!</definedName>
    <definedName name="qEST" localSheetId="3">[1]Mem_calc!#REF!</definedName>
    <definedName name="qEST">[1]dados!#REF!</definedName>
    <definedName name="Qpil" localSheetId="3">[1]Mem_calc!#REF!</definedName>
    <definedName name="Qpil">[1]dados!#REF!</definedName>
    <definedName name="REFORM">#REF!</definedName>
    <definedName name="tapH" localSheetId="3">[3]dados!$B$19</definedName>
    <definedName name="tapH">[3]dados!$B$19</definedName>
    <definedName name="tapL" localSheetId="3">[3]dados!$B$15</definedName>
    <definedName name="tapL">[3]dados!$B$15</definedName>
    <definedName name="_xlnm.Print_Titles" localSheetId="0">'MEMÓRIA DE CÁLCULO'!$1:$21</definedName>
    <definedName name="_xlnm.Print_Titles" localSheetId="1">ORÇAMENTO!$1:$19</definedName>
    <definedName name="VB" localSheetId="3">[1]Mem_calc!#REF!</definedName>
    <definedName name="VB">[1]dados!#REF!</definedName>
    <definedName name="VBb" localSheetId="3">[1]Mem_calc!#REF!</definedName>
    <definedName name="VBb">[1]dados!#REF!</definedName>
    <definedName name="VBh" localSheetId="3">[1]Mem_calc!#REF!</definedName>
    <definedName name="VBh">[1]dados!#REF!</definedName>
    <definedName name="VBL" localSheetId="3">[1]Mem_calc!#REF!</definedName>
    <definedName name="VBL">[1]dados!#REF!</definedName>
    <definedName name="VC" localSheetId="3">[1]Mem_calc!#REF!</definedName>
    <definedName name="VC">[1]dados!#REF!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7" l="1"/>
  <c r="E37" i="17"/>
  <c r="E34" i="17"/>
  <c r="E31" i="17"/>
  <c r="E28" i="17"/>
  <c r="E25" i="17"/>
  <c r="E19" i="17"/>
  <c r="D40" i="17"/>
  <c r="D37" i="17"/>
  <c r="D34" i="17"/>
  <c r="D31" i="17"/>
  <c r="D28" i="17"/>
  <c r="D25" i="17"/>
  <c r="D22" i="17"/>
  <c r="D19" i="17"/>
  <c r="M168" i="14" l="1"/>
  <c r="M167" i="14"/>
  <c r="M166" i="14"/>
  <c r="M165" i="14"/>
  <c r="M164" i="14"/>
  <c r="M163" i="14"/>
  <c r="M162" i="14"/>
  <c r="M161" i="14"/>
  <c r="M160" i="14"/>
  <c r="M159" i="14"/>
  <c r="M158" i="14"/>
  <c r="I157" i="14"/>
  <c r="M157" i="14" s="1"/>
  <c r="M156" i="14"/>
  <c r="M155" i="14"/>
  <c r="M154" i="14"/>
  <c r="M153" i="14"/>
  <c r="M152" i="14"/>
  <c r="M151" i="14"/>
  <c r="M150" i="14"/>
  <c r="M149" i="14"/>
  <c r="M148" i="14"/>
  <c r="M190" i="14"/>
  <c r="M144" i="14"/>
  <c r="I197" i="14"/>
  <c r="M197" i="14" s="1"/>
  <c r="M198" i="14" s="1"/>
  <c r="G47" i="4" s="1"/>
  <c r="J42" i="4"/>
  <c r="J43" i="4"/>
  <c r="J44" i="4"/>
  <c r="J45" i="4"/>
  <c r="J25" i="4"/>
  <c r="J50" i="4"/>
  <c r="G49" i="4"/>
  <c r="M203" i="14"/>
  <c r="A196" i="14"/>
  <c r="B196" i="14"/>
  <c r="J189" i="14"/>
  <c r="M189" i="14" s="1"/>
  <c r="M188" i="14"/>
  <c r="M187" i="14"/>
  <c r="K186" i="14"/>
  <c r="M186" i="14" s="1"/>
  <c r="M65" i="14"/>
  <c r="G36" i="4" s="1"/>
  <c r="M64" i="14"/>
  <c r="I44" i="14"/>
  <c r="M44" i="14" s="1"/>
  <c r="M87" i="14"/>
  <c r="M88" i="14"/>
  <c r="M89" i="14"/>
  <c r="M90" i="14"/>
  <c r="M91" i="14"/>
  <c r="M92" i="14"/>
  <c r="M93" i="14"/>
  <c r="M94" i="14"/>
  <c r="M95" i="14"/>
  <c r="M96" i="14"/>
  <c r="M97" i="14"/>
  <c r="M98" i="14"/>
  <c r="M99" i="14"/>
  <c r="M100" i="14"/>
  <c r="M101" i="14"/>
  <c r="M102" i="14"/>
  <c r="M103" i="14"/>
  <c r="M104" i="14"/>
  <c r="M105" i="14"/>
  <c r="M106" i="14"/>
  <c r="M107" i="14"/>
  <c r="M108" i="14"/>
  <c r="M109" i="14"/>
  <c r="M110" i="14"/>
  <c r="M111" i="14"/>
  <c r="M112" i="14"/>
  <c r="M113" i="14"/>
  <c r="M114" i="14"/>
  <c r="M115" i="14"/>
  <c r="M116" i="14"/>
  <c r="M117" i="14"/>
  <c r="M118" i="14"/>
  <c r="M119" i="14"/>
  <c r="M120" i="14"/>
  <c r="M121" i="14"/>
  <c r="M122" i="14"/>
  <c r="M123" i="14"/>
  <c r="M124" i="14"/>
  <c r="M125" i="14"/>
  <c r="M126" i="14"/>
  <c r="M127" i="14"/>
  <c r="M128" i="14"/>
  <c r="M129" i="14"/>
  <c r="M130" i="14"/>
  <c r="M131" i="14"/>
  <c r="M137" i="14"/>
  <c r="M138" i="14"/>
  <c r="M139" i="14"/>
  <c r="M140" i="14"/>
  <c r="M141" i="14"/>
  <c r="M142" i="14"/>
  <c r="M143" i="14"/>
  <c r="M145" i="14"/>
  <c r="M146" i="14"/>
  <c r="M147" i="14"/>
  <c r="M169" i="14"/>
  <c r="M170" i="14"/>
  <c r="M171" i="14"/>
  <c r="M172" i="14"/>
  <c r="M173" i="14"/>
  <c r="M174" i="14"/>
  <c r="M175" i="14"/>
  <c r="M176" i="14"/>
  <c r="M177" i="14"/>
  <c r="M178" i="14"/>
  <c r="M179" i="14"/>
  <c r="M180" i="14"/>
  <c r="I136" i="14"/>
  <c r="M136" i="14" s="1"/>
  <c r="I135" i="14"/>
  <c r="M135" i="14" s="1"/>
  <c r="I134" i="14"/>
  <c r="M134" i="14" s="1"/>
  <c r="K133" i="14"/>
  <c r="M133" i="14" s="1"/>
  <c r="K132" i="14"/>
  <c r="M132" i="14" s="1"/>
  <c r="G38" i="4"/>
  <c r="M68" i="14"/>
  <c r="G37" i="4" s="1"/>
  <c r="M62" i="14"/>
  <c r="G35" i="4" s="1"/>
  <c r="B57" i="14"/>
  <c r="M39" i="14"/>
  <c r="M33" i="14"/>
  <c r="M34" i="14"/>
  <c r="M35" i="14"/>
  <c r="M29" i="14"/>
  <c r="M24" i="14"/>
  <c r="M25" i="14" s="1"/>
  <c r="G21" i="4" s="1"/>
  <c r="B202" i="14"/>
  <c r="B200" i="14"/>
  <c r="A202" i="14"/>
  <c r="A200" i="14"/>
  <c r="B78" i="14"/>
  <c r="A78" i="14"/>
  <c r="B63" i="14"/>
  <c r="B61" i="14"/>
  <c r="A63" i="14"/>
  <c r="A61" i="14"/>
  <c r="B56" i="14"/>
  <c r="A57" i="14"/>
  <c r="A56" i="14"/>
  <c r="B37" i="14"/>
  <c r="A37" i="14"/>
  <c r="M38" i="14"/>
  <c r="B23" i="14"/>
  <c r="B22" i="14"/>
  <c r="A22" i="14"/>
  <c r="J33" i="4"/>
  <c r="J36" i="4"/>
  <c r="J21" i="4"/>
  <c r="J35" i="4"/>
  <c r="J37" i="4"/>
  <c r="J38" i="4"/>
  <c r="J39" i="4"/>
  <c r="L37" i="4" l="1"/>
  <c r="L36" i="4"/>
  <c r="L38" i="4"/>
  <c r="M66" i="14"/>
  <c r="M40" i="14"/>
  <c r="L21" i="4"/>
  <c r="L20" i="4" s="1"/>
  <c r="J54" i="14" l="1"/>
  <c r="M54" i="14" s="1"/>
  <c r="G25" i="4"/>
  <c r="J23" i="4"/>
  <c r="J24" i="4"/>
  <c r="L25" i="4" l="1"/>
  <c r="L35" i="4" l="1"/>
  <c r="J41" i="4"/>
  <c r="M185" i="14"/>
  <c r="M194" i="14"/>
  <c r="M184" i="14"/>
  <c r="J47" i="4"/>
  <c r="M86" i="14"/>
  <c r="B75" i="14"/>
  <c r="A75" i="14"/>
  <c r="B51" i="14"/>
  <c r="A51" i="14"/>
  <c r="M28" i="14"/>
  <c r="M30" i="14" s="1"/>
  <c r="G23" i="4" s="1"/>
  <c r="M32" i="14"/>
  <c r="M36" i="14" s="1"/>
  <c r="G24" i="4" s="1"/>
  <c r="B31" i="14"/>
  <c r="B27" i="14"/>
  <c r="A31" i="14"/>
  <c r="A27" i="14"/>
  <c r="L47" i="4" l="1"/>
  <c r="L24" i="4"/>
  <c r="L23" i="4"/>
  <c r="M181" i="14"/>
  <c r="M55" i="14"/>
  <c r="L22" i="4" l="1"/>
  <c r="E22" i="17" s="1"/>
  <c r="E44" i="17" s="1"/>
  <c r="J76" i="14"/>
  <c r="M76" i="14" s="1"/>
  <c r="M82" i="14" s="1"/>
  <c r="G44" i="4"/>
  <c r="L44" i="4" s="1"/>
  <c r="M58" i="14"/>
  <c r="M59" i="14" s="1"/>
  <c r="G33" i="4" s="1"/>
  <c r="L33" i="4" s="1"/>
  <c r="L32" i="4" s="1"/>
  <c r="G31" i="4"/>
  <c r="B41" i="14"/>
  <c r="R20" i="16"/>
  <c r="C9" i="14"/>
  <c r="C10" i="14"/>
  <c r="C11" i="14"/>
  <c r="C12" i="14"/>
  <c r="C13" i="14"/>
  <c r="C14" i="14"/>
  <c r="C8" i="14"/>
  <c r="B9" i="14"/>
  <c r="B10" i="14"/>
  <c r="B11" i="14"/>
  <c r="B12" i="14"/>
  <c r="B13" i="14"/>
  <c r="B14" i="14"/>
  <c r="B15" i="14"/>
  <c r="B8" i="14"/>
  <c r="N205" i="14"/>
  <c r="I49" i="16"/>
  <c r="I48" i="16"/>
  <c r="P44" i="16"/>
  <c r="G49" i="17" s="1"/>
  <c r="E53" i="17"/>
  <c r="E52" i="17"/>
  <c r="D9" i="17"/>
  <c r="D10" i="17"/>
  <c r="D11" i="17"/>
  <c r="D12" i="17"/>
  <c r="D13" i="17"/>
  <c r="D14" i="17"/>
  <c r="D8" i="17"/>
  <c r="C9" i="17"/>
  <c r="C10" i="17"/>
  <c r="C11" i="17"/>
  <c r="C12" i="17"/>
  <c r="C13" i="17"/>
  <c r="C14" i="17"/>
  <c r="C15" i="17"/>
  <c r="C8" i="17"/>
  <c r="C40" i="17"/>
  <c r="C37" i="17"/>
  <c r="C34" i="17"/>
  <c r="C31" i="17"/>
  <c r="C28" i="17"/>
  <c r="C25" i="17"/>
  <c r="C22" i="17"/>
  <c r="C19" i="17"/>
  <c r="M193" i="14"/>
  <c r="M45" i="14"/>
  <c r="M43" i="14"/>
  <c r="M72" i="14"/>
  <c r="M73" i="14" s="1"/>
  <c r="G39" i="4" s="1"/>
  <c r="B192" i="14"/>
  <c r="A192" i="14"/>
  <c r="J46" i="4"/>
  <c r="K183" i="14"/>
  <c r="M183" i="14" s="1"/>
  <c r="M191" i="14" s="1"/>
  <c r="B182" i="14"/>
  <c r="A182" i="14"/>
  <c r="B84" i="14"/>
  <c r="A84" i="14"/>
  <c r="J49" i="4"/>
  <c r="R22" i="16"/>
  <c r="P21" i="16"/>
  <c r="R19" i="16"/>
  <c r="R18" i="16"/>
  <c r="R17" i="16"/>
  <c r="P16" i="16"/>
  <c r="R15" i="16"/>
  <c r="R14" i="16"/>
  <c r="R13" i="16"/>
  <c r="R12" i="16"/>
  <c r="P11" i="16"/>
  <c r="A210" i="14"/>
  <c r="A209" i="14"/>
  <c r="B199" i="14"/>
  <c r="A199" i="14"/>
  <c r="B81" i="14"/>
  <c r="A81" i="14"/>
  <c r="B74" i="14"/>
  <c r="A74" i="14"/>
  <c r="B71" i="14"/>
  <c r="A71" i="14"/>
  <c r="B69" i="14"/>
  <c r="A69" i="14"/>
  <c r="B67" i="14"/>
  <c r="A67" i="14"/>
  <c r="B60" i="14"/>
  <c r="A60" i="14"/>
  <c r="B53" i="14"/>
  <c r="A53" i="14"/>
  <c r="J31" i="4"/>
  <c r="J30" i="4"/>
  <c r="J29" i="4"/>
  <c r="B48" i="14"/>
  <c r="A48" i="14"/>
  <c r="B47" i="14"/>
  <c r="A47" i="14"/>
  <c r="B42" i="14"/>
  <c r="A42" i="14"/>
  <c r="A41" i="14"/>
  <c r="J27" i="4"/>
  <c r="B26" i="14"/>
  <c r="A26" i="14"/>
  <c r="R16" i="16" l="1"/>
  <c r="K79" i="14"/>
  <c r="M79" i="14" s="1"/>
  <c r="M80" i="14" s="1"/>
  <c r="G42" i="4" s="1"/>
  <c r="G45" i="4"/>
  <c r="M77" i="14"/>
  <c r="G41" i="4" s="1"/>
  <c r="L41" i="4" s="1"/>
  <c r="E36" i="16"/>
  <c r="P38" i="16" s="1"/>
  <c r="C16" i="4" s="1"/>
  <c r="L39" i="4"/>
  <c r="L34" i="4" s="1"/>
  <c r="M195" i="14"/>
  <c r="G46" i="4" s="1"/>
  <c r="M46" i="14"/>
  <c r="G27" i="4" s="1"/>
  <c r="M204" i="14"/>
  <c r="G50" i="4" s="1"/>
  <c r="M83" i="14"/>
  <c r="G43" i="4" s="1"/>
  <c r="O32" i="4" l="1"/>
  <c r="K33" i="4"/>
  <c r="M33" i="4" s="1"/>
  <c r="M32" i="4" s="1"/>
  <c r="K25" i="4"/>
  <c r="M25" i="4" s="1"/>
  <c r="K50" i="4"/>
  <c r="M50" i="4" s="1"/>
  <c r="K43" i="4"/>
  <c r="M43" i="4" s="1"/>
  <c r="K42" i="4"/>
  <c r="M42" i="4" s="1"/>
  <c r="L43" i="4"/>
  <c r="L50" i="4"/>
  <c r="L42" i="4"/>
  <c r="K21" i="4"/>
  <c r="M21" i="4" s="1"/>
  <c r="M20" i="4" s="1"/>
  <c r="K36" i="4"/>
  <c r="M36" i="4" s="1"/>
  <c r="K38" i="4"/>
  <c r="M38" i="4" s="1"/>
  <c r="K39" i="4"/>
  <c r="M39" i="4" s="1"/>
  <c r="K35" i="4"/>
  <c r="M35" i="4" s="1"/>
  <c r="K37" i="4"/>
  <c r="M37" i="4" s="1"/>
  <c r="O34" i="4"/>
  <c r="K49" i="4"/>
  <c r="C15" i="14"/>
  <c r="D15" i="17"/>
  <c r="K44" i="4"/>
  <c r="M44" i="4" s="1"/>
  <c r="K27" i="4"/>
  <c r="L46" i="4"/>
  <c r="K23" i="4"/>
  <c r="M23" i="4" s="1"/>
  <c r="K24" i="4"/>
  <c r="M24" i="4" s="1"/>
  <c r="K47" i="4"/>
  <c r="M47" i="4" s="1"/>
  <c r="K45" i="4"/>
  <c r="M45" i="4" s="1"/>
  <c r="K31" i="4"/>
  <c r="K30" i="4"/>
  <c r="K46" i="4"/>
  <c r="K29" i="4"/>
  <c r="K41" i="4"/>
  <c r="M41" i="4" s="1"/>
  <c r="L27" i="4"/>
  <c r="L26" i="4" s="1"/>
  <c r="J49" i="14"/>
  <c r="M49" i="14" s="1"/>
  <c r="M50" i="14" s="1"/>
  <c r="G29" i="4" s="1"/>
  <c r="L45" i="4"/>
  <c r="M22" i="4" l="1"/>
  <c r="O22" i="4"/>
  <c r="O20" i="4"/>
  <c r="M49" i="4"/>
  <c r="M48" i="4" s="1"/>
  <c r="M34" i="4"/>
  <c r="L49" i="4"/>
  <c r="M46" i="4"/>
  <c r="M52" i="14"/>
  <c r="G30" i="4" s="1"/>
  <c r="G36" i="17"/>
  <c r="O26" i="4"/>
  <c r="G21" i="17"/>
  <c r="L40" i="4"/>
  <c r="M27" i="4"/>
  <c r="M26" i="4" s="1"/>
  <c r="L29" i="4"/>
  <c r="L31" i="4"/>
  <c r="M31" i="4"/>
  <c r="L48" i="4" l="1"/>
  <c r="O40" i="4"/>
  <c r="M40" i="4"/>
  <c r="G39" i="17"/>
  <c r="M29" i="4"/>
  <c r="O48" i="4" l="1"/>
  <c r="L30" i="4"/>
  <c r="L28" i="4" s="1"/>
  <c r="M30" i="4"/>
  <c r="M28" i="4" s="1"/>
  <c r="M51" i="4" s="1"/>
  <c r="G33" i="17"/>
  <c r="G24" i="17"/>
  <c r="G43" i="17" s="1"/>
  <c r="G42" i="17" l="1"/>
  <c r="L51" i="4"/>
  <c r="O28" i="4"/>
  <c r="G30" i="17"/>
  <c r="O51" i="4"/>
  <c r="G27" i="17"/>
  <c r="F40" i="17" l="1"/>
  <c r="G22" i="17"/>
  <c r="G19" i="17"/>
  <c r="G31" i="17"/>
  <c r="F28" i="17"/>
  <c r="F25" i="17"/>
  <c r="G28" i="17"/>
  <c r="F37" i="17"/>
  <c r="F19" i="17"/>
  <c r="G25" i="17"/>
  <c r="F34" i="17"/>
  <c r="F31" i="17"/>
  <c r="E46" i="17"/>
  <c r="F22" i="17"/>
  <c r="G40" i="17"/>
  <c r="G34" i="17"/>
  <c r="G37" i="17"/>
  <c r="G44" i="17"/>
  <c r="G45" i="17"/>
  <c r="G46" i="17" s="1"/>
  <c r="G47" i="17" l="1"/>
  <c r="F48" i="17"/>
  <c r="G48" i="17"/>
</calcChain>
</file>

<file path=xl/sharedStrings.xml><?xml version="1.0" encoding="utf-8"?>
<sst xmlns="http://schemas.openxmlformats.org/spreadsheetml/2006/main" count="516" uniqueCount="261">
  <si>
    <t>ITEM</t>
  </si>
  <si>
    <t>DISCRIMINAÇÃO</t>
  </si>
  <si>
    <t>VALOR UNIT.</t>
  </si>
  <si>
    <t>VALOR TOTAL</t>
  </si>
  <si>
    <t>TOTAL GERAL</t>
  </si>
  <si>
    <t>CÓDIGO</t>
  </si>
  <si>
    <t>1.1</t>
  </si>
  <si>
    <t>5.1</t>
  </si>
  <si>
    <t>6.1</t>
  </si>
  <si>
    <t>PINTURA</t>
  </si>
  <si>
    <t>SERVIÇOS PRELIMINARES</t>
  </si>
  <si>
    <t>MEMÓRIA DE CÁLCULO</t>
  </si>
  <si>
    <t>Obs.:</t>
  </si>
  <si>
    <t xml:space="preserve">PLANILHA ORÇAMENTÁRIA </t>
  </si>
  <si>
    <t>Item</t>
  </si>
  <si>
    <t>=</t>
  </si>
  <si>
    <t>H</t>
  </si>
  <si>
    <t>ALVENARIA DE TIJOLO FURADO 1/2 VEZ 14X29X9 - 6 FUROS - ARG. (1CALH:4ARML+100KG DE CI/M3)</t>
  </si>
  <si>
    <t>Área = área de alvenaria c/ descontos de esquadrias x 2</t>
  </si>
  <si>
    <t>REBOCO (1 CALH:4 ARFC+100kgCI/M3)</t>
  </si>
  <si>
    <t>DOBRADICA 3" X 3 1/2" CROMADA</t>
  </si>
  <si>
    <t>FECH.(ALAV.) LAFONTE 6236 I /8766- I18 IMAB OU EQUIV.</t>
  </si>
  <si>
    <t>PINTURA LATEX ACRILICA 2 DEMAOS C/SELADOR</t>
  </si>
  <si>
    <t>EMASSAMENTO COM MASSA PVA DUAS DEMAOS, INCLUSIVE TETO</t>
  </si>
  <si>
    <t>DIVERSOS</t>
  </si>
  <si>
    <t>LIMPEZA FINAL DE OBRA - (OBRAS CIVIS)</t>
  </si>
  <si>
    <t>_________________________________________________________________________</t>
  </si>
  <si>
    <t>______________________________________________________________</t>
  </si>
  <si>
    <t>SERVIÇOS</t>
  </si>
  <si>
    <t>%</t>
  </si>
  <si>
    <t>ESTADO DE GOIÁS</t>
  </si>
  <si>
    <t>MUNICÍPIO DE BOM JESUS</t>
  </si>
  <si>
    <t xml:space="preserve">COMPOSIÇÃO DA PARCELA DE BDI </t>
  </si>
  <si>
    <t>PLANILHA ANALÍTICA DE BONIFICAÇÃO E DESPESAS INDIRETAS</t>
  </si>
  <si>
    <t>1.0</t>
  </si>
  <si>
    <t>DESPESAS INDIRETAS</t>
  </si>
  <si>
    <t>% sobre Preço de Venda</t>
  </si>
  <si>
    <t>ADMINISTRAÇÃO DA OBRA</t>
  </si>
  <si>
    <t>A</t>
  </si>
  <si>
    <t>Administração Central</t>
  </si>
  <si>
    <t>B</t>
  </si>
  <si>
    <t>Despesas Financeiras</t>
  </si>
  <si>
    <t>C</t>
  </si>
  <si>
    <t>Risco</t>
  </si>
  <si>
    <t>D</t>
  </si>
  <si>
    <t xml:space="preserve">Seguros e Garantias </t>
  </si>
  <si>
    <t>1.2</t>
  </si>
  <si>
    <t>TRIBUTO</t>
  </si>
  <si>
    <t>E</t>
  </si>
  <si>
    <t>PIS</t>
  </si>
  <si>
    <t>F</t>
  </si>
  <si>
    <t>COFINS</t>
  </si>
  <si>
    <t>G</t>
  </si>
  <si>
    <t>ISS</t>
  </si>
  <si>
    <t>CPRB</t>
  </si>
  <si>
    <t>2.0</t>
  </si>
  <si>
    <t>LUCRO</t>
  </si>
  <si>
    <t>I</t>
  </si>
  <si>
    <t xml:space="preserve"> Lucro</t>
  </si>
  <si>
    <t>BDI =</t>
  </si>
  <si>
    <t>(1+AC+S+R+G)*(1+DF)*(1+L)</t>
  </si>
  <si>
    <t>________________________</t>
  </si>
  <si>
    <t>(1-l)</t>
  </si>
  <si>
    <t>SENDO:</t>
  </si>
  <si>
    <t xml:space="preserve">AC: </t>
  </si>
  <si>
    <t>taxa de administração central;</t>
  </si>
  <si>
    <t xml:space="preserve">S: </t>
  </si>
  <si>
    <t>taxa de seguros;</t>
  </si>
  <si>
    <t xml:space="preserve">R: </t>
  </si>
  <si>
    <t>taxa de riscos;</t>
  </si>
  <si>
    <t>G:</t>
  </si>
  <si>
    <t>taxa de garantias;</t>
  </si>
  <si>
    <t>DF:</t>
  </si>
  <si>
    <t>taxa de despesas financeiras;</t>
  </si>
  <si>
    <t>L:</t>
  </si>
  <si>
    <t>taxa de lucro/remuneração;</t>
  </si>
  <si>
    <t>l:</t>
  </si>
  <si>
    <t>taxa de incidência de impostos (PIS, COFINS,ISS,CPRB).</t>
  </si>
  <si>
    <t>BDI:</t>
  </si>
  <si>
    <t>(((1+0,0380+0,0032+0,0050)*(1+0,0102)*(1+0,0664))/(1-(0,0065+0,0300+0,0400+0,0450)))-1</t>
  </si>
  <si>
    <t>___________________________</t>
  </si>
  <si>
    <t>Observações:</t>
  </si>
  <si>
    <t>I -</t>
  </si>
  <si>
    <t>Portaria n° 545, de 11 de junho de 2012, publicada no Diário Oficial de União de 12 de junho de 2012 e Lei n° 12.546/11, incluído pela Lei n° 12.844/13, publicada em Edição Extra do DOU de 19/07/2103;</t>
  </si>
  <si>
    <t>II -</t>
  </si>
  <si>
    <t>O percentual total apurado do BDI deverá incidir de forma direta sobre o somatório dos custos totais de cada item de serviço;</t>
  </si>
  <si>
    <t>III -</t>
  </si>
  <si>
    <t>Os tributos IRPJ e CSLL não deverão integrar o calculo do BDI, nem tampouco a planilha de custo direto, por se constituirem em tributos de natureza direta e personalística, que oneram pessoalmente o contratado, não devendo ser repassado à contratante, conforme Súmula/TCU n° 254/2010;</t>
  </si>
  <si>
    <t>IV -</t>
  </si>
  <si>
    <t>Este orçamento atende ao detalhamento de encargos sociais estabelecido pela GOINFRA e SINAPI.</t>
  </si>
  <si>
    <t xml:space="preserve">TAXA ANALÍTICA DE BDI  (%) </t>
  </si>
  <si>
    <t>VALOR UNITARIO C/ BDI</t>
  </si>
  <si>
    <t>RECEPÇÃO</t>
  </si>
  <si>
    <t>DESCONTO P01</t>
  </si>
  <si>
    <t>DESCONTO P03</t>
  </si>
  <si>
    <t>TOTAL</t>
  </si>
  <si>
    <t>PINTURA VERNIZ EM MADEIRA 2 DEMAOS</t>
  </si>
  <si>
    <t>P01</t>
  </si>
  <si>
    <t>CIRCULAÇÃO</t>
  </si>
  <si>
    <t>PORTA DE CORRER DE 02 OU 04 FOLHAS DE VIDRO (METADE FIXA/METADE MÓVEL) C/BASCULA SUPERIOR PF-7/PF-8 C/ FERRAGENS</t>
  </si>
  <si>
    <t>un</t>
  </si>
  <si>
    <t>m</t>
  </si>
  <si>
    <t>VALOR TOTAL C/ BDI</t>
  </si>
  <si>
    <t>Yanne Duarte Gonzaga</t>
  </si>
  <si>
    <t>Engenheira Civil CREA-GO 1022369989/AP</t>
  </si>
  <si>
    <t>2.1</t>
  </si>
  <si>
    <t>7.2</t>
  </si>
  <si>
    <t>UN.</t>
  </si>
  <si>
    <t>QTD.</t>
  </si>
  <si>
    <t>CUSTO MAT.</t>
  </si>
  <si>
    <t>CUSTO M.O.</t>
  </si>
  <si>
    <t>OBRA:</t>
  </si>
  <si>
    <t>ENDEREÇO:</t>
  </si>
  <si>
    <t>REFERENCIA:</t>
  </si>
  <si>
    <t>MODALIDADE:</t>
  </si>
  <si>
    <t>DATA BASE:</t>
  </si>
  <si>
    <t>CRONOGRAMA FÍSICO - FINANCEIRO</t>
  </si>
  <si>
    <t>VALOR</t>
  </si>
  <si>
    <t>MÊS 01</t>
  </si>
  <si>
    <t>VALOR TOTAL MENSAL S/BDI</t>
  </si>
  <si>
    <t>VALOR TOTAL ACUMULADO S/ BDI</t>
  </si>
  <si>
    <t>VALOR TOTAL MENSAL C/ BDI (28,29%)</t>
  </si>
  <si>
    <t>PERCENTUAL TOTAL MENSAL</t>
  </si>
  <si>
    <t>PERCENTUAL TOTAL ACUMULADO</t>
  </si>
  <si>
    <t>_______________________________________________</t>
  </si>
  <si>
    <t>TERCERIZÇÃO GLOBAL</t>
  </si>
  <si>
    <t>TAB.</t>
  </si>
  <si>
    <t>GO</t>
  </si>
  <si>
    <t>SI</t>
  </si>
  <si>
    <t xml:space="preserve">PINTURA TINTA ESMALTE PARA ESQUADRIAS DE FERRO C FUNDO ANTICORROSIVO </t>
  </si>
  <si>
    <t>m²</t>
  </si>
  <si>
    <t>h</t>
  </si>
  <si>
    <t>VALOR TOTAL ACUMULADO C/ BDI (27,70%)</t>
  </si>
  <si>
    <t>__________________________________________</t>
  </si>
  <si>
    <t>DESCRIÇÃO</t>
  </si>
  <si>
    <t>UND.</t>
  </si>
  <si>
    <t>ALVENARIAS E DIVISÓRIAS</t>
  </si>
  <si>
    <t>DEMOLIÇÃO MANUAL ALVENARIA TIJOLO SEM REAPROVEITAMENTO COM TRANSPORTE ATE CAÇAMBA E CARGA</t>
  </si>
  <si>
    <t>DESCONTO J04</t>
  </si>
  <si>
    <t>ADMINISTRATIVO DE OBRAS - (OBRAS CIVIS )</t>
  </si>
  <si>
    <t>REMOCAO DE PINTURA ANTIGA A LATEX</t>
  </si>
  <si>
    <t>INTERNAS</t>
  </si>
  <si>
    <t>EXTERNAS</t>
  </si>
  <si>
    <t>AREA DE REMOÇÃO DA PINTURA ANTIGA</t>
  </si>
  <si>
    <t>Obra será executada em 1 mes, sendo 20 horas por semana  = 20*4</t>
  </si>
  <si>
    <t>3.1</t>
  </si>
  <si>
    <t>PORTA LISA 90X210 COM PORTAL E ALISAR SEM FERRAGENS</t>
  </si>
  <si>
    <t>01</t>
  </si>
  <si>
    <t>V3</t>
  </si>
  <si>
    <t>V4</t>
  </si>
  <si>
    <t>V5</t>
  </si>
  <si>
    <t>V6</t>
  </si>
  <si>
    <t>V7</t>
  </si>
  <si>
    <t>V8</t>
  </si>
  <si>
    <t>CHAPISCO ROLADO - (1COLA:10CI:30 ARML)</t>
  </si>
  <si>
    <r>
      <t xml:space="preserve">A inserção do item "I" decorre das alterações promovidas </t>
    </r>
    <r>
      <rPr>
        <b/>
        <sz val="11"/>
        <color indexed="8"/>
        <rFont val="Times New Roman"/>
        <family val="1"/>
      </rPr>
      <t>pela Lei n° 12.844/2013</t>
    </r>
    <r>
      <rPr>
        <sz val="11"/>
        <color indexed="8"/>
        <rFont val="Times New Roman"/>
        <family val="1"/>
      </rPr>
      <t>, conforme orientação do Acórdão TCU n° 2.293/2013-Plenário.</t>
    </r>
  </si>
  <si>
    <t>REMOÇÃO MANUAL DE JANELA OU PORTAL COM TRANSPORTE ATÉ CAÇAMBA E CARGA</t>
  </si>
  <si>
    <t>02</t>
  </si>
  <si>
    <t>03</t>
  </si>
  <si>
    <t>05</t>
  </si>
  <si>
    <t>06</t>
  </si>
  <si>
    <t>07</t>
  </si>
  <si>
    <t>6.2</t>
  </si>
  <si>
    <t>6.3</t>
  </si>
  <si>
    <t>6.4</t>
  </si>
  <si>
    <t>6.5</t>
  </si>
  <si>
    <t>REVESTIMENTO CERÂMICO PARA PAREDES INTERNAS COM PLACAS TIPO ESMALTADA EXTRA DE DIMENSÕES 33X45 CM APLICADAS NA ALTURA INTEIRA DAS PAREDES. AF_02/2023_PE</t>
  </si>
  <si>
    <t>ADMINISTRAÇÃO - MENSALISTAS</t>
  </si>
  <si>
    <t>DEMOLIÇÃO MANUAL DE REVESTIMENTOS COM AZULEJO COM
TRANSPORTE ATE CAÇAMBA E CARGA</t>
  </si>
  <si>
    <t>PORTA DE ABRIR EM ALUMÍNIO ANODIZADO, 01 FOLHA COM VIDRO, COM FERRAGENS (M.O.FAB.INC.MAT.)</t>
  </si>
  <si>
    <t>JANELA DE CORRER EM ALUMINIO ANODIZADO COM 03 FOLHAS (01
VIDRO E 02 VENEZIANAS) C/FERRAGENS (M.O.FAB.INC.MAT.)</t>
  </si>
  <si>
    <t>RAMPA DE ACESSIBILIDADE PARA ACESSO A EDIFICAÇÕES COM INCLINAÇÃO DE 8,33% EM CONCRETO MOLDADO IN LOCO, COM LARGURA DE 1,20M, FCK 25MPA, NÃO ARMADA, COM JUNTA A CADA 2M COM CORTE À SECO. AF_03/2024_PA</t>
  </si>
  <si>
    <t>7.1</t>
  </si>
  <si>
    <t>REVESTIMENTO DE PAREDES</t>
  </si>
  <si>
    <t>ESQUADRIAS METÁLICAS</t>
  </si>
  <si>
    <t>ESQUADRIAS DE MADEIRAS</t>
  </si>
  <si>
    <t>2.2</t>
  </si>
  <si>
    <t>2.3</t>
  </si>
  <si>
    <t>04</t>
  </si>
  <si>
    <t>4.1</t>
  </si>
  <si>
    <t>4.2</t>
  </si>
  <si>
    <t>4.3</t>
  </si>
  <si>
    <t>7.3</t>
  </si>
  <si>
    <t>7.4</t>
  </si>
  <si>
    <t>7.5</t>
  </si>
  <si>
    <t>7.6</t>
  </si>
  <si>
    <t>7.7</t>
  </si>
  <si>
    <t>08</t>
  </si>
  <si>
    <t>8.1</t>
  </si>
  <si>
    <t>8.2</t>
  </si>
  <si>
    <t>Quatro horas semanais, durante 4 semanas</t>
  </si>
  <si>
    <t>Demolição da parede do consultório para colocar externo o banheiro</t>
  </si>
  <si>
    <t>desconto da porta</t>
  </si>
  <si>
    <t>Porta da entrada</t>
  </si>
  <si>
    <t>Portas da cozinha</t>
  </si>
  <si>
    <t>Porta do consultório</t>
  </si>
  <si>
    <t xml:space="preserve">Janela do consultório </t>
  </si>
  <si>
    <t>Revestimento solto da cozinha</t>
  </si>
  <si>
    <t>Desconto j02</t>
  </si>
  <si>
    <t>Alvenaria de deslocamento da porta do consultório</t>
  </si>
  <si>
    <t>Desconto Porta do consultório</t>
  </si>
  <si>
    <t>Porta interna da cozinha e do consultório</t>
  </si>
  <si>
    <t>Porta da Recepção</t>
  </si>
  <si>
    <t>Porta externa da cozinha</t>
  </si>
  <si>
    <t>3 portas x 3 dobradiças em cada porta</t>
  </si>
  <si>
    <t>4 unidades</t>
  </si>
  <si>
    <t>Substituição janela do consultório</t>
  </si>
  <si>
    <t>Area removida na cozinha + 10% F.P.</t>
  </si>
  <si>
    <t>REMOCAO DE PINTURA ANTIGA A OLEO OU ESMALTE</t>
  </si>
  <si>
    <t>SALA DE ESPERA</t>
  </si>
  <si>
    <t>DESCONTO P05</t>
  </si>
  <si>
    <t>DESCONTO P02</t>
  </si>
  <si>
    <t>COPA</t>
  </si>
  <si>
    <t>CONSULTÓRIO 01</t>
  </si>
  <si>
    <t>CONSULTÓRIO 02</t>
  </si>
  <si>
    <t>DESCONTO J02</t>
  </si>
  <si>
    <t>CONSULTÓRIO 03</t>
  </si>
  <si>
    <t>OFICINA</t>
  </si>
  <si>
    <t>DESCONTO P04</t>
  </si>
  <si>
    <t>DML</t>
  </si>
  <si>
    <t>DORMITÓRIO</t>
  </si>
  <si>
    <t>FUNDOS</t>
  </si>
  <si>
    <t>ESTRUTURA PRINCIPAL</t>
  </si>
  <si>
    <t>DESCONTO J 02</t>
  </si>
  <si>
    <t>DESCONTO J 03</t>
  </si>
  <si>
    <t>DESCONTO J 04</t>
  </si>
  <si>
    <t>PILARES E VIGAS DE RESPALDO</t>
  </si>
  <si>
    <t>MURETAS</t>
  </si>
  <si>
    <t>PAREDE DIVISA DA AREA</t>
  </si>
  <si>
    <t>MURO</t>
  </si>
  <si>
    <t>DESCONTO PORTÃO PRINCIPAL</t>
  </si>
  <si>
    <t>DESCONTO PORTÃO DA GARAGEM</t>
  </si>
  <si>
    <t>DESCONTO PORTÃO LATERAL</t>
  </si>
  <si>
    <t>TETOS</t>
  </si>
  <si>
    <t>BANHEIRO MASC.</t>
  </si>
  <si>
    <t>BANHEIRO FEM.</t>
  </si>
  <si>
    <t>WC - SOCIAL</t>
  </si>
  <si>
    <t>80% AREA DE PINTURA EXISTENTE</t>
  </si>
  <si>
    <t>Alvenaria de diferença das areas das janelas</t>
  </si>
  <si>
    <t>Portao lateral</t>
  </si>
  <si>
    <t>porta p03</t>
  </si>
  <si>
    <t>porta p04</t>
  </si>
  <si>
    <t>porta p05</t>
  </si>
  <si>
    <t>portão principal</t>
  </si>
  <si>
    <t>portão lateral</t>
  </si>
  <si>
    <t>portão garagem</t>
  </si>
  <si>
    <t>grades das muretas</t>
  </si>
  <si>
    <t>50% da area de pintura esmalte</t>
  </si>
  <si>
    <t>P02</t>
  </si>
  <si>
    <t>1,5 de comprimento em cada entrada principal</t>
  </si>
  <si>
    <t>PINTURA TINTA POLIESPORTIVA - 2 DEMÃOS (PISOS E CIMENTADOS)</t>
  </si>
  <si>
    <t>rampas</t>
  </si>
  <si>
    <t>portão do muro lateral</t>
  </si>
  <si>
    <t>FAIXAS</t>
  </si>
  <si>
    <t>REFORMA CENTRO DE ATENÇÃO PSICOSSOCIAL RADION JOAQUIM DE CARVALHO</t>
  </si>
  <si>
    <t>AV. FREDERICO SARAIVA, N° 700 - BAIRRO OLIMPIA</t>
  </si>
  <si>
    <t>(SEM DESONERAÇÃO DA MÃO DE OBRA)</t>
  </si>
  <si>
    <t>GOINFRA - TABELA DE CUSTOS DE OBRAS CIVIS - T259 - JUN/2024 (GO) - SEM DESONERAÇÃO</t>
  </si>
  <si>
    <t>SINAPI - SISTEMA NACIONAL DE PESQUISA DE CUSTOS E ÍNDICES DA CONSTRUÇÃO CIVIL (SI) - SETEMBRO/2024</t>
  </si>
  <si>
    <t>Bom Jesus-GO, 15 de outubro de 2024.</t>
  </si>
  <si>
    <t>Este orçamento foi elaborado utilizando planilhas sem desoneração.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</si>
</sst>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_ ;[Red]\-#,##0.00\ "/>
    <numFmt numFmtId="166" formatCode="_-* #,##0.00_-;\-* #,##0.00_-;_-* \-??_-;_-@_-"/>
    <numFmt numFmtId="167" formatCode="_-&quot;R$ &quot;* #,##0.00_-;&quot;-R$ &quot;* #,##0.00_-;_-&quot;R$ &quot;* \-??_-;_-@_-"/>
    <numFmt numFmtId="168" formatCode="&quot;BDI = &quot;0.00%"/>
    <numFmt numFmtId="169" formatCode="_(&quot;R$&quot;* #,##0.00_);_(&quot;R$&quot;* \(#,##0.00\);_(&quot;R$&quot;* \-??_);_(@_)"/>
    <numFmt numFmtId="170" formatCode="_(&quot;R$ &quot;* #,##0.00_);_(&quot;R$ &quot;* \(#,##0.00\);_(&quot;R$ &quot;* &quot;-&quot;??_);_(@_)"/>
    <numFmt numFmtId="171" formatCode="_(&quot;R$&quot;* #,##0.00_);_(&quot;R$&quot;* \(#,##0.00\);_(&quot;R$&quot;* &quot;-&quot;??_);_(@_)"/>
    <numFmt numFmtId="172" formatCode="_-* #,##0.0000_-;\-* #,##0.0000_-;_-* &quot;-&quot;??_-;_-@_-"/>
    <numFmt numFmtId="173" formatCode="&quot;R$ &quot;#,##0.00"/>
    <numFmt numFmtId="174" formatCode="&quot;R$ &quot;#,##0.00\ ;&quot; (&quot;#,##0.00\);#\ ;@\ "/>
    <numFmt numFmtId="175" formatCode="&quot;R$&quot;\ #,##0.00"/>
  </numFmts>
  <fonts count="6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0"/>
      <name val="Times New Roman"/>
      <family val="1"/>
    </font>
    <font>
      <sz val="10"/>
      <name val="Times New Roman"/>
      <family val="1"/>
    </font>
    <font>
      <b/>
      <sz val="9"/>
      <name val="Book Antiqua"/>
      <family val="1"/>
    </font>
    <font>
      <b/>
      <sz val="10"/>
      <name val="Book Antiqua"/>
      <family val="1"/>
    </font>
    <font>
      <b/>
      <sz val="10"/>
      <name val="Times New Roman"/>
      <family val="1"/>
    </font>
    <font>
      <sz val="9"/>
      <name val="Book Antiqua"/>
      <family val="1"/>
    </font>
    <font>
      <b/>
      <sz val="9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9"/>
      <color theme="0"/>
      <name val="Book Antiqua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sz val="20"/>
      <name val="Times New Roman"/>
      <family val="1"/>
    </font>
    <font>
      <sz val="11"/>
      <name val="Times New Roman"/>
      <family val="1"/>
    </font>
    <font>
      <b/>
      <sz val="11"/>
      <color theme="0"/>
      <name val="Times New Roman"/>
      <family val="1"/>
    </font>
    <font>
      <sz val="11"/>
      <color indexed="9"/>
      <name val="Times New Roman"/>
      <family val="1"/>
    </font>
    <font>
      <b/>
      <sz val="1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indexed="8"/>
      <name val="Times New Roman"/>
      <family val="1"/>
    </font>
    <font>
      <sz val="20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sz val="14"/>
      <color theme="1"/>
      <name val="Calibri"/>
      <family val="2"/>
      <scheme val="minor"/>
    </font>
    <font>
      <u/>
      <sz val="12"/>
      <color theme="1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b/>
      <sz val="12"/>
      <name val="Arial Narrow"/>
      <family val="2"/>
    </font>
    <font>
      <sz val="16"/>
      <name val="Times New Roman"/>
      <family val="1"/>
    </font>
    <font>
      <sz val="11"/>
      <color indexed="8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indexed="3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</borders>
  <cellStyleXfs count="8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23" borderId="4" applyNumberFormat="0" applyFont="0" applyAlignment="0" applyProtection="0"/>
    <xf numFmtId="9" fontId="1" fillId="0" borderId="0" applyFont="0" applyFill="0" applyBorder="0" applyAlignment="0" applyProtection="0"/>
    <xf numFmtId="0" fontId="12" fillId="16" borderId="5" applyNumberFormat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/>
    <xf numFmtId="166" fontId="11" fillId="0" borderId="0"/>
    <xf numFmtId="167" fontId="11" fillId="0" borderId="0"/>
    <xf numFmtId="0" fontId="11" fillId="0" borderId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22" fillId="0" borderId="0"/>
    <xf numFmtId="43" fontId="20" fillId="0" borderId="0" applyFont="0" applyFill="0" applyBorder="0" applyAlignment="0" applyProtection="0"/>
    <xf numFmtId="0" fontId="1" fillId="23" borderId="4" applyNumberFormat="0" applyFont="0" applyAlignment="0" applyProtection="0"/>
    <xf numFmtId="43" fontId="1" fillId="0" borderId="0" applyFont="0" applyFill="0" applyBorder="0" applyAlignment="0" applyProtection="0"/>
    <xf numFmtId="166" fontId="1" fillId="0" borderId="0"/>
    <xf numFmtId="167" fontId="1" fillId="0" borderId="0"/>
    <xf numFmtId="0" fontId="1" fillId="0" borderId="0"/>
    <xf numFmtId="43" fontId="20" fillId="0" borderId="0" applyFont="0" applyFill="0" applyBorder="0" applyAlignment="0" applyProtection="0"/>
    <xf numFmtId="0" fontId="23" fillId="0" borderId="0"/>
    <xf numFmtId="9" fontId="20" fillId="0" borderId="0" applyFont="0" applyFill="0" applyBorder="0" applyAlignment="0" applyProtection="0"/>
    <xf numFmtId="0" fontId="1" fillId="0" borderId="0"/>
    <xf numFmtId="0" fontId="20" fillId="0" borderId="0"/>
    <xf numFmtId="164" fontId="1" fillId="0" borderId="0" applyFont="0" applyFill="0" applyBorder="0" applyAlignment="0" applyProtection="0"/>
    <xf numFmtId="0" fontId="26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70" fontId="20" fillId="0" borderId="0" applyFont="0" applyFill="0" applyBorder="0" applyAlignment="0" applyProtection="0"/>
    <xf numFmtId="44" fontId="1" fillId="0" borderId="0" applyFill="0" applyBorder="0" applyAlignment="0" applyProtection="0"/>
    <xf numFmtId="171" fontId="20" fillId="0" borderId="0" applyFont="0" applyFill="0" applyBorder="0" applyAlignment="0" applyProtection="0"/>
    <xf numFmtId="0" fontId="1" fillId="0" borderId="0"/>
    <xf numFmtId="0" fontId="20" fillId="0" borderId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5" fillId="0" borderId="0"/>
    <xf numFmtId="9" fontId="2" fillId="0" borderId="0" applyFill="0" applyBorder="0" applyAlignment="0" applyProtection="0"/>
  </cellStyleXfs>
  <cellXfs count="311">
    <xf numFmtId="0" fontId="0" fillId="0" borderId="0" xfId="0"/>
    <xf numFmtId="0" fontId="0" fillId="24" borderId="0" xfId="0" applyFill="1" applyAlignment="1">
      <alignment horizontal="center" vertical="center"/>
    </xf>
    <xf numFmtId="0" fontId="0" fillId="24" borderId="0" xfId="0" applyFill="1" applyAlignment="1">
      <alignment vertical="center"/>
    </xf>
    <xf numFmtId="0" fontId="25" fillId="0" borderId="0" xfId="62" applyFont="1" applyAlignment="1">
      <alignment vertical="center"/>
    </xf>
    <xf numFmtId="0" fontId="20" fillId="0" borderId="0" xfId="62" applyAlignment="1">
      <alignment horizontal="center"/>
    </xf>
    <xf numFmtId="0" fontId="20" fillId="0" borderId="0" xfId="62"/>
    <xf numFmtId="0" fontId="20" fillId="0" borderId="29" xfId="62" applyBorder="1" applyAlignment="1">
      <alignment horizontal="center"/>
    </xf>
    <xf numFmtId="0" fontId="20" fillId="0" borderId="0" xfId="62" applyAlignment="1">
      <alignment horizontal="left" vertical="center"/>
    </xf>
    <xf numFmtId="0" fontId="20" fillId="0" borderId="0" xfId="62" applyAlignment="1">
      <alignment horizontal="right" vertical="justify" wrapText="1"/>
    </xf>
    <xf numFmtId="4" fontId="20" fillId="0" borderId="0" xfId="62" applyNumberFormat="1" applyAlignment="1">
      <alignment horizontal="right" vertical="justify" wrapText="1"/>
    </xf>
    <xf numFmtId="43" fontId="20" fillId="0" borderId="0" xfId="62" applyNumberFormat="1" applyAlignment="1">
      <alignment horizontal="center" vertical="justify" wrapText="1"/>
    </xf>
    <xf numFmtId="43" fontId="20" fillId="0" borderId="0" xfId="62" applyNumberFormat="1" applyAlignment="1">
      <alignment horizontal="center"/>
    </xf>
    <xf numFmtId="2" fontId="20" fillId="0" borderId="0" xfId="62" applyNumberFormat="1" applyAlignment="1">
      <alignment horizontal="center" vertical="justify" wrapText="1"/>
    </xf>
    <xf numFmtId="4" fontId="20" fillId="0" borderId="0" xfId="62" applyNumberFormat="1" applyAlignment="1">
      <alignment horizontal="center" vertical="center"/>
    </xf>
    <xf numFmtId="0" fontId="21" fillId="0" borderId="0" xfId="64" applyFont="1"/>
    <xf numFmtId="164" fontId="20" fillId="0" borderId="0" xfId="78" applyFont="1" applyBorder="1" applyAlignment="1">
      <alignment horizontal="center"/>
    </xf>
    <xf numFmtId="164" fontId="20" fillId="0" borderId="0" xfId="78" applyFont="1" applyAlignment="1">
      <alignment horizontal="center"/>
    </xf>
    <xf numFmtId="0" fontId="32" fillId="24" borderId="0" xfId="0" applyFont="1" applyFill="1" applyAlignment="1">
      <alignment vertical="center"/>
    </xf>
    <xf numFmtId="0" fontId="32" fillId="24" borderId="0" xfId="0" applyFont="1" applyFill="1" applyAlignment="1">
      <alignment horizontal="center" vertical="center"/>
    </xf>
    <xf numFmtId="0" fontId="31" fillId="24" borderId="0" xfId="0" applyFont="1" applyFill="1" applyAlignment="1">
      <alignment horizontal="left" vertical="center"/>
    </xf>
    <xf numFmtId="0" fontId="32" fillId="24" borderId="0" xfId="0" applyFont="1" applyFill="1" applyAlignment="1">
      <alignment horizontal="center" vertical="center" wrapText="1"/>
    </xf>
    <xf numFmtId="0" fontId="32" fillId="24" borderId="0" xfId="0" applyFont="1" applyFill="1" applyAlignment="1">
      <alignment horizontal="right" vertical="center"/>
    </xf>
    <xf numFmtId="0" fontId="33" fillId="24" borderId="0" xfId="0" applyFont="1" applyFill="1" applyAlignment="1">
      <alignment vertical="center"/>
    </xf>
    <xf numFmtId="4" fontId="36" fillId="0" borderId="0" xfId="80" applyNumberFormat="1" applyFont="1" applyAlignment="1">
      <alignment vertical="center"/>
    </xf>
    <xf numFmtId="4" fontId="37" fillId="0" borderId="0" xfId="80" applyNumberFormat="1" applyFont="1" applyAlignment="1">
      <alignment vertical="center"/>
    </xf>
    <xf numFmtId="4" fontId="38" fillId="24" borderId="0" xfId="80" applyNumberFormat="1" applyFont="1" applyFill="1" applyAlignment="1">
      <alignment vertical="center"/>
    </xf>
    <xf numFmtId="10" fontId="39" fillId="0" borderId="0" xfId="80" applyNumberFormat="1" applyFont="1" applyAlignment="1">
      <alignment vertical="center"/>
    </xf>
    <xf numFmtId="4" fontId="39" fillId="0" borderId="0" xfId="80" applyNumberFormat="1" applyFont="1" applyAlignment="1">
      <alignment horizontal="center" vertical="center"/>
    </xf>
    <xf numFmtId="4" fontId="39" fillId="0" borderId="0" xfId="80" applyNumberFormat="1" applyFont="1" applyAlignment="1">
      <alignment vertical="center"/>
    </xf>
    <xf numFmtId="4" fontId="40" fillId="0" borderId="0" xfId="80" applyNumberFormat="1" applyFont="1" applyAlignment="1">
      <alignment vertical="center"/>
    </xf>
    <xf numFmtId="0" fontId="44" fillId="24" borderId="0" xfId="0" applyFont="1" applyFill="1" applyAlignment="1">
      <alignment vertical="center"/>
    </xf>
    <xf numFmtId="0" fontId="28" fillId="24" borderId="0" xfId="0" applyFont="1" applyFill="1" applyAlignment="1">
      <alignment vertical="center"/>
    </xf>
    <xf numFmtId="4" fontId="46" fillId="0" borderId="0" xfId="80" applyNumberFormat="1" applyFont="1" applyAlignment="1">
      <alignment vertical="center"/>
    </xf>
    <xf numFmtId="4" fontId="46" fillId="24" borderId="0" xfId="80" applyNumberFormat="1" applyFont="1" applyFill="1" applyAlignment="1">
      <alignment vertical="center"/>
    </xf>
    <xf numFmtId="4" fontId="47" fillId="24" borderId="0" xfId="80" applyNumberFormat="1" applyFont="1" applyFill="1" applyAlignment="1">
      <alignment vertical="center"/>
    </xf>
    <xf numFmtId="4" fontId="48" fillId="24" borderId="0" xfId="80" applyNumberFormat="1" applyFont="1" applyFill="1" applyAlignment="1">
      <alignment vertical="center"/>
    </xf>
    <xf numFmtId="4" fontId="48" fillId="24" borderId="0" xfId="80" applyNumberFormat="1" applyFont="1" applyFill="1" applyAlignment="1">
      <alignment horizontal="center" vertical="center" wrapText="1"/>
    </xf>
    <xf numFmtId="4" fontId="49" fillId="24" borderId="0" xfId="80" applyNumberFormat="1" applyFont="1" applyFill="1" applyAlignment="1">
      <alignment horizontal="right" vertical="center"/>
    </xf>
    <xf numFmtId="4" fontId="49" fillId="24" borderId="0" xfId="80" applyNumberFormat="1" applyFont="1" applyFill="1" applyAlignment="1">
      <alignment horizontal="left" vertical="center"/>
    </xf>
    <xf numFmtId="14" fontId="49" fillId="24" borderId="0" xfId="80" applyNumberFormat="1" applyFont="1" applyFill="1" applyAlignment="1">
      <alignment horizontal="left" vertical="center"/>
    </xf>
    <xf numFmtId="10" fontId="49" fillId="24" borderId="0" xfId="80" applyNumberFormat="1" applyFont="1" applyFill="1" applyAlignment="1">
      <alignment horizontal="left" vertical="center"/>
    </xf>
    <xf numFmtId="10" fontId="49" fillId="0" borderId="16" xfId="80" applyNumberFormat="1" applyFont="1" applyBorder="1" applyAlignment="1">
      <alignment horizontal="center" vertical="center"/>
    </xf>
    <xf numFmtId="174" fontId="49" fillId="0" borderId="53" xfId="80" applyNumberFormat="1" applyFont="1" applyBorder="1" applyAlignment="1">
      <alignment horizontal="center" vertical="center"/>
    </xf>
    <xf numFmtId="10" fontId="49" fillId="26" borderId="49" xfId="80" applyNumberFormat="1" applyFont="1" applyFill="1" applyBorder="1" applyAlignment="1">
      <alignment horizontal="center" vertical="center"/>
    </xf>
    <xf numFmtId="10" fontId="49" fillId="26" borderId="30" xfId="80" applyNumberFormat="1" applyFont="1" applyFill="1" applyBorder="1" applyAlignment="1">
      <alignment horizontal="center" vertical="center"/>
    </xf>
    <xf numFmtId="174" fontId="49" fillId="0" borderId="21" xfId="80" applyNumberFormat="1" applyFont="1" applyBorder="1" applyAlignment="1">
      <alignment horizontal="center" vertical="center"/>
    </xf>
    <xf numFmtId="4" fontId="49" fillId="0" borderId="14" xfId="80" applyNumberFormat="1" applyFont="1" applyBorder="1" applyAlignment="1">
      <alignment horizontal="left" vertical="center"/>
    </xf>
    <xf numFmtId="4" fontId="49" fillId="0" borderId="15" xfId="80" applyNumberFormat="1" applyFont="1" applyBorder="1" applyAlignment="1">
      <alignment horizontal="left" vertical="center"/>
    </xf>
    <xf numFmtId="4" fontId="51" fillId="0" borderId="15" xfId="80" applyNumberFormat="1" applyFont="1" applyBorder="1" applyAlignment="1">
      <alignment vertical="center"/>
    </xf>
    <xf numFmtId="4" fontId="52" fillId="0" borderId="15" xfId="80" applyNumberFormat="1" applyFont="1" applyBorder="1" applyAlignment="1">
      <alignment vertical="center"/>
    </xf>
    <xf numFmtId="174" fontId="49" fillId="0" borderId="16" xfId="80" applyNumberFormat="1" applyFont="1" applyBorder="1" applyAlignment="1">
      <alignment horizontal="center" vertical="center"/>
    </xf>
    <xf numFmtId="4" fontId="49" fillId="0" borderId="17" xfId="80" applyNumberFormat="1" applyFont="1" applyBorder="1" applyAlignment="1">
      <alignment horizontal="left" vertical="center"/>
    </xf>
    <xf numFmtId="4" fontId="49" fillId="0" borderId="10" xfId="80" applyNumberFormat="1" applyFont="1" applyBorder="1" applyAlignment="1">
      <alignment horizontal="left" vertical="center"/>
    </xf>
    <xf numFmtId="175" fontId="52" fillId="0" borderId="10" xfId="80" applyNumberFormat="1" applyFont="1" applyBorder="1" applyAlignment="1">
      <alignment horizontal="center" vertical="center"/>
    </xf>
    <xf numFmtId="4" fontId="52" fillId="0" borderId="10" xfId="80" applyNumberFormat="1" applyFont="1" applyBorder="1" applyAlignment="1">
      <alignment vertical="center"/>
    </xf>
    <xf numFmtId="174" fontId="49" fillId="0" borderId="18" xfId="80" applyNumberFormat="1" applyFont="1" applyBorder="1" applyAlignment="1">
      <alignment horizontal="center" vertical="center"/>
    </xf>
    <xf numFmtId="4" fontId="49" fillId="0" borderId="10" xfId="80" applyNumberFormat="1" applyFont="1" applyBorder="1" applyAlignment="1">
      <alignment vertical="center"/>
    </xf>
    <xf numFmtId="10" fontId="49" fillId="0" borderId="18" xfId="81" applyNumberFormat="1" applyFont="1" applyFill="1" applyBorder="1" applyAlignment="1" applyProtection="1">
      <alignment horizontal="center" vertical="center"/>
    </xf>
    <xf numFmtId="4" fontId="49" fillId="0" borderId="19" xfId="80" applyNumberFormat="1" applyFont="1" applyBorder="1" applyAlignment="1">
      <alignment horizontal="left" vertical="center"/>
    </xf>
    <xf numFmtId="4" fontId="49" fillId="0" borderId="20" xfId="80" applyNumberFormat="1" applyFont="1" applyBorder="1" applyAlignment="1">
      <alignment horizontal="left" vertical="center"/>
    </xf>
    <xf numFmtId="4" fontId="52" fillId="0" borderId="20" xfId="80" applyNumberFormat="1" applyFont="1" applyBorder="1" applyAlignment="1">
      <alignment vertical="center"/>
    </xf>
    <xf numFmtId="10" fontId="49" fillId="0" borderId="20" xfId="81" applyNumberFormat="1" applyFont="1" applyFill="1" applyBorder="1" applyAlignment="1" applyProtection="1">
      <alignment horizontal="center" vertical="center"/>
    </xf>
    <xf numFmtId="10" fontId="49" fillId="0" borderId="21" xfId="81" applyNumberFormat="1" applyFont="1" applyFill="1" applyBorder="1" applyAlignment="1" applyProtection="1">
      <alignment horizontal="center" vertical="center"/>
    </xf>
    <xf numFmtId="4" fontId="49" fillId="24" borderId="0" xfId="80" applyNumberFormat="1" applyFont="1" applyFill="1" applyAlignment="1">
      <alignment vertical="center"/>
    </xf>
    <xf numFmtId="4" fontId="52" fillId="24" borderId="0" xfId="80" applyNumberFormat="1" applyFont="1" applyFill="1" applyAlignment="1">
      <alignment vertical="center"/>
    </xf>
    <xf numFmtId="10" fontId="49" fillId="24" borderId="0" xfId="81" applyNumberFormat="1" applyFont="1" applyFill="1" applyBorder="1" applyAlignment="1" applyProtection="1">
      <alignment vertical="center"/>
    </xf>
    <xf numFmtId="4" fontId="49" fillId="24" borderId="0" xfId="80" applyNumberFormat="1" applyFont="1" applyFill="1" applyAlignment="1">
      <alignment horizontal="center" vertical="center"/>
    </xf>
    <xf numFmtId="0" fontId="33" fillId="0" borderId="0" xfId="0" applyFont="1"/>
    <xf numFmtId="164" fontId="33" fillId="0" borderId="0" xfId="78" applyFont="1" applyBorder="1" applyAlignment="1">
      <alignment horizontal="center"/>
    </xf>
    <xf numFmtId="0" fontId="33" fillId="0" borderId="14" xfId="0" applyFont="1" applyBorder="1" applyAlignment="1">
      <alignment horizontal="center"/>
    </xf>
    <xf numFmtId="43" fontId="33" fillId="0" borderId="16" xfId="78" applyNumberFormat="1" applyFont="1" applyBorder="1" applyAlignment="1">
      <alignment horizontal="center"/>
    </xf>
    <xf numFmtId="0" fontId="33" fillId="0" borderId="17" xfId="0" applyFont="1" applyBorder="1" applyAlignment="1">
      <alignment horizontal="center"/>
    </xf>
    <xf numFmtId="164" fontId="33" fillId="0" borderId="18" xfId="78" applyFont="1" applyBorder="1" applyAlignment="1">
      <alignment horizontal="center"/>
    </xf>
    <xf numFmtId="0" fontId="33" fillId="0" borderId="19" xfId="0" applyFont="1" applyBorder="1" applyAlignment="1">
      <alignment horizontal="center"/>
    </xf>
    <xf numFmtId="164" fontId="33" fillId="0" borderId="21" xfId="78" applyFont="1" applyBorder="1" applyAlignment="1">
      <alignment horizontal="center"/>
    </xf>
    <xf numFmtId="0" fontId="33" fillId="0" borderId="38" xfId="0" applyFont="1" applyBorder="1" applyAlignment="1">
      <alignment horizontal="center"/>
    </xf>
    <xf numFmtId="164" fontId="33" fillId="0" borderId="40" xfId="78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left"/>
    </xf>
    <xf numFmtId="0" fontId="33" fillId="0" borderId="0" xfId="0" applyFont="1" applyAlignment="1">
      <alignment horizontal="right"/>
    </xf>
    <xf numFmtId="0" fontId="33" fillId="0" borderId="11" xfId="0" applyFont="1" applyBorder="1" applyAlignment="1">
      <alignment horizontal="left"/>
    </xf>
    <xf numFmtId="0" fontId="33" fillId="0" borderId="12" xfId="0" applyFont="1" applyBorder="1" applyAlignment="1">
      <alignment horizontal="left"/>
    </xf>
    <xf numFmtId="0" fontId="55" fillId="0" borderId="0" xfId="0" applyFont="1" applyAlignment="1">
      <alignment horizontal="right"/>
    </xf>
    <xf numFmtId="10" fontId="55" fillId="0" borderId="0" xfId="79" applyNumberFormat="1" applyFont="1" applyBorder="1" applyAlignment="1">
      <alignment horizontal="center"/>
    </xf>
    <xf numFmtId="43" fontId="33" fillId="0" borderId="0" xfId="0" applyNumberFormat="1" applyFont="1"/>
    <xf numFmtId="43" fontId="33" fillId="0" borderId="0" xfId="0" applyNumberFormat="1" applyFont="1" applyAlignment="1">
      <alignment horizontal="center"/>
    </xf>
    <xf numFmtId="43" fontId="33" fillId="0" borderId="0" xfId="0" quotePrefix="1" applyNumberFormat="1" applyFont="1" applyAlignment="1">
      <alignment horizontal="center"/>
    </xf>
    <xf numFmtId="10" fontId="33" fillId="0" borderId="0" xfId="79" applyNumberFormat="1" applyFont="1" applyBorder="1" applyAlignment="1">
      <alignment horizontal="center"/>
    </xf>
    <xf numFmtId="164" fontId="33" fillId="0" borderId="0" xfId="78" applyFont="1" applyAlignment="1">
      <alignment horizontal="center"/>
    </xf>
    <xf numFmtId="164" fontId="33" fillId="0" borderId="0" xfId="78" applyFont="1" applyAlignment="1">
      <alignment horizontal="right"/>
    </xf>
    <xf numFmtId="49" fontId="33" fillId="0" borderId="0" xfId="0" applyNumberFormat="1" applyFont="1" applyAlignment="1">
      <alignment horizontal="center"/>
    </xf>
    <xf numFmtId="0" fontId="56" fillId="0" borderId="0" xfId="0" applyFont="1"/>
    <xf numFmtId="164" fontId="56" fillId="0" borderId="0" xfId="78" applyFont="1" applyBorder="1" applyAlignment="1">
      <alignment horizontal="center"/>
    </xf>
    <xf numFmtId="0" fontId="33" fillId="0" borderId="0" xfId="0" applyFont="1" applyAlignment="1">
      <alignment horizontal="center" vertical="center"/>
    </xf>
    <xf numFmtId="10" fontId="33" fillId="0" borderId="0" xfId="0" applyNumberFormat="1" applyFont="1" applyAlignment="1">
      <alignment horizontal="center"/>
    </xf>
    <xf numFmtId="0" fontId="52" fillId="25" borderId="0" xfId="61" applyFont="1" applyFill="1" applyAlignment="1">
      <alignment vertical="center"/>
    </xf>
    <xf numFmtId="0" fontId="54" fillId="0" borderId="0" xfId="62" applyFont="1" applyAlignment="1">
      <alignment horizontal="left" vertical="center"/>
    </xf>
    <xf numFmtId="0" fontId="54" fillId="0" borderId="0" xfId="62" applyFont="1" applyAlignment="1">
      <alignment horizontal="center" vertical="center"/>
    </xf>
    <xf numFmtId="0" fontId="53" fillId="0" borderId="0" xfId="62" applyFont="1" applyAlignment="1">
      <alignment horizontal="center" vertical="center"/>
    </xf>
    <xf numFmtId="0" fontId="38" fillId="0" borderId="0" xfId="62" applyFont="1" applyAlignment="1">
      <alignment horizontal="left" vertical="center"/>
    </xf>
    <xf numFmtId="0" fontId="57" fillId="0" borderId="0" xfId="62" applyFont="1" applyAlignment="1">
      <alignment horizontal="left" vertical="center"/>
    </xf>
    <xf numFmtId="14" fontId="54" fillId="0" borderId="0" xfId="62" applyNumberFormat="1" applyFont="1" applyAlignment="1">
      <alignment horizontal="left" vertical="center"/>
    </xf>
    <xf numFmtId="0" fontId="58" fillId="0" borderId="0" xfId="62" applyFont="1"/>
    <xf numFmtId="0" fontId="53" fillId="0" borderId="0" xfId="62" applyFont="1" applyAlignment="1">
      <alignment vertical="center"/>
    </xf>
    <xf numFmtId="4" fontId="33" fillId="0" borderId="0" xfId="62" applyNumberFormat="1" applyFont="1" applyAlignment="1">
      <alignment horizontal="left" vertical="center"/>
    </xf>
    <xf numFmtId="4" fontId="33" fillId="0" borderId="0" xfId="62" applyNumberFormat="1" applyFont="1" applyAlignment="1">
      <alignment horizontal="center" vertical="center"/>
    </xf>
    <xf numFmtId="164" fontId="33" fillId="0" borderId="0" xfId="63" applyFont="1" applyBorder="1"/>
    <xf numFmtId="4" fontId="33" fillId="0" borderId="0" xfId="62" applyNumberFormat="1" applyFont="1" applyAlignment="1">
      <alignment horizontal="right" vertical="center"/>
    </xf>
    <xf numFmtId="164" fontId="53" fillId="0" borderId="0" xfId="63" applyFont="1" applyFill="1" applyBorder="1"/>
    <xf numFmtId="164" fontId="53" fillId="0" borderId="13" xfId="63" applyFont="1" applyFill="1" applyBorder="1"/>
    <xf numFmtId="164" fontId="53" fillId="0" borderId="36" xfId="63" applyFont="1" applyFill="1" applyBorder="1"/>
    <xf numFmtId="0" fontId="53" fillId="0" borderId="29" xfId="62" applyFont="1" applyBorder="1" applyAlignment="1">
      <alignment horizontal="center"/>
    </xf>
    <xf numFmtId="0" fontId="53" fillId="0" borderId="30" xfId="62" applyFont="1" applyBorder="1" applyAlignment="1">
      <alignment horizontal="center"/>
    </xf>
    <xf numFmtId="0" fontId="24" fillId="0" borderId="0" xfId="62" applyFont="1"/>
    <xf numFmtId="0" fontId="53" fillId="0" borderId="13" xfId="62" applyFont="1" applyBorder="1"/>
    <xf numFmtId="0" fontId="53" fillId="0" borderId="13" xfId="62" applyFont="1" applyBorder="1" applyAlignment="1">
      <alignment horizontal="center"/>
    </xf>
    <xf numFmtId="0" fontId="53" fillId="0" borderId="34" xfId="62" applyFont="1" applyBorder="1" applyAlignment="1">
      <alignment horizontal="center"/>
    </xf>
    <xf numFmtId="0" fontId="53" fillId="0" borderId="31" xfId="62" applyFont="1" applyBorder="1" applyAlignment="1">
      <alignment horizontal="center"/>
    </xf>
    <xf numFmtId="0" fontId="53" fillId="0" borderId="36" xfId="62" applyFont="1" applyBorder="1"/>
    <xf numFmtId="0" fontId="53" fillId="0" borderId="36" xfId="62" applyFont="1" applyBorder="1" applyAlignment="1">
      <alignment horizontal="center"/>
    </xf>
    <xf numFmtId="0" fontId="53" fillId="0" borderId="32" xfId="62" applyFont="1" applyBorder="1" applyAlignment="1">
      <alignment horizontal="center"/>
    </xf>
    <xf numFmtId="0" fontId="53" fillId="0" borderId="33" xfId="62" applyFont="1" applyBorder="1" applyAlignment="1">
      <alignment horizontal="center"/>
    </xf>
    <xf numFmtId="0" fontId="32" fillId="0" borderId="0" xfId="62" applyFont="1" applyAlignment="1">
      <alignment horizontal="left" vertical="center"/>
    </xf>
    <xf numFmtId="14" fontId="32" fillId="0" borderId="0" xfId="62" applyNumberFormat="1" applyFont="1" applyAlignment="1">
      <alignment horizontal="left" vertical="center"/>
    </xf>
    <xf numFmtId="10" fontId="32" fillId="0" borderId="0" xfId="62" applyNumberFormat="1" applyFont="1" applyAlignment="1">
      <alignment horizontal="left" vertical="center"/>
    </xf>
    <xf numFmtId="0" fontId="31" fillId="0" borderId="0" xfId="62" applyFont="1" applyAlignment="1">
      <alignment horizontal="right" vertical="center"/>
    </xf>
    <xf numFmtId="0" fontId="59" fillId="24" borderId="0" xfId="0" applyFont="1" applyFill="1" applyAlignment="1">
      <alignment vertical="center"/>
    </xf>
    <xf numFmtId="0" fontId="53" fillId="0" borderId="0" xfId="62" applyFont="1" applyAlignment="1">
      <alignment horizontal="center"/>
    </xf>
    <xf numFmtId="0" fontId="53" fillId="0" borderId="0" xfId="62" applyFont="1"/>
    <xf numFmtId="0" fontId="31" fillId="24" borderId="0" xfId="0" applyFont="1" applyFill="1" applyAlignment="1">
      <alignment horizontal="right" vertical="center"/>
    </xf>
    <xf numFmtId="0" fontId="60" fillId="24" borderId="0" xfId="0" applyFont="1" applyFill="1" applyAlignment="1">
      <alignment horizontal="left" vertical="center"/>
    </xf>
    <xf numFmtId="168" fontId="32" fillId="24" borderId="0" xfId="60" applyNumberFormat="1" applyFont="1" applyFill="1" applyBorder="1" applyAlignment="1" applyProtection="1">
      <alignment horizontal="right" vertical="center"/>
    </xf>
    <xf numFmtId="168" fontId="32" fillId="24" borderId="0" xfId="60" applyNumberFormat="1" applyFont="1" applyFill="1" applyBorder="1" applyAlignment="1" applyProtection="1">
      <alignment vertical="center"/>
    </xf>
    <xf numFmtId="14" fontId="60" fillId="24" borderId="0" xfId="0" applyNumberFormat="1" applyFont="1" applyFill="1" applyAlignment="1">
      <alignment horizontal="left" vertical="center" wrapText="1"/>
    </xf>
    <xf numFmtId="10" fontId="60" fillId="24" borderId="0" xfId="0" applyNumberFormat="1" applyFont="1" applyFill="1" applyAlignment="1">
      <alignment horizontal="left" vertical="center" wrapText="1"/>
    </xf>
    <xf numFmtId="2" fontId="32" fillId="24" borderId="0" xfId="60" applyNumberFormat="1" applyFont="1" applyFill="1" applyBorder="1" applyAlignment="1" applyProtection="1">
      <alignment horizontal="right" vertical="center"/>
    </xf>
    <xf numFmtId="0" fontId="32" fillId="24" borderId="0" xfId="0" applyFont="1" applyFill="1" applyAlignment="1">
      <alignment horizontal="left" vertical="center"/>
    </xf>
    <xf numFmtId="0" fontId="31" fillId="24" borderId="0" xfId="0" applyFont="1" applyFill="1" applyAlignment="1">
      <alignment vertical="center"/>
    </xf>
    <xf numFmtId="165" fontId="31" fillId="24" borderId="0" xfId="0" applyNumberFormat="1" applyFont="1" applyFill="1" applyAlignment="1">
      <alignment horizontal="center" vertical="center"/>
    </xf>
    <xf numFmtId="43" fontId="32" fillId="24" borderId="0" xfId="52" applyFont="1" applyFill="1" applyAlignment="1" applyProtection="1">
      <alignment vertical="center"/>
    </xf>
    <xf numFmtId="4" fontId="45" fillId="26" borderId="0" xfId="80" applyNumberFormat="1" applyFont="1" applyFill="1" applyAlignment="1">
      <alignment vertical="center"/>
    </xf>
    <xf numFmtId="4" fontId="50" fillId="26" borderId="17" xfId="80" applyNumberFormat="1" applyFont="1" applyFill="1" applyBorder="1" applyAlignment="1">
      <alignment horizontal="left" vertical="center"/>
    </xf>
    <xf numFmtId="4" fontId="50" fillId="26" borderId="10" xfId="80" applyNumberFormat="1" applyFont="1" applyFill="1" applyBorder="1" applyAlignment="1">
      <alignment horizontal="left" vertical="center"/>
    </xf>
    <xf numFmtId="175" fontId="50" fillId="26" borderId="10" xfId="80" applyNumberFormat="1" applyFont="1" applyFill="1" applyBorder="1" applyAlignment="1">
      <alignment horizontal="center" vertical="center"/>
    </xf>
    <xf numFmtId="4" fontId="50" fillId="26" borderId="10" xfId="80" applyNumberFormat="1" applyFont="1" applyFill="1" applyBorder="1" applyAlignment="1">
      <alignment vertical="center"/>
    </xf>
    <xf numFmtId="174" fontId="50" fillId="26" borderId="18" xfId="80" applyNumberFormat="1" applyFont="1" applyFill="1" applyBorder="1" applyAlignment="1">
      <alignment horizontal="center" vertical="center"/>
    </xf>
    <xf numFmtId="175" fontId="50" fillId="26" borderId="18" xfId="80" applyNumberFormat="1" applyFont="1" applyFill="1" applyBorder="1" applyAlignment="1">
      <alignment horizontal="center" vertical="center"/>
    </xf>
    <xf numFmtId="4" fontId="36" fillId="26" borderId="0" xfId="80" applyNumberFormat="1" applyFont="1" applyFill="1" applyAlignment="1">
      <alignment vertical="center"/>
    </xf>
    <xf numFmtId="0" fontId="0" fillId="26" borderId="0" xfId="0" applyFill="1"/>
    <xf numFmtId="4" fontId="50" fillId="27" borderId="54" xfId="80" applyNumberFormat="1" applyFont="1" applyFill="1" applyBorder="1" applyAlignment="1">
      <alignment horizontal="center" vertical="center"/>
    </xf>
    <xf numFmtId="4" fontId="50" fillId="27" borderId="55" xfId="80" applyNumberFormat="1" applyFont="1" applyFill="1" applyBorder="1" applyAlignment="1">
      <alignment horizontal="center" vertical="center"/>
    </xf>
    <xf numFmtId="49" fontId="50" fillId="27" borderId="59" xfId="80" applyNumberFormat="1" applyFont="1" applyFill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left" vertical="top" wrapText="1"/>
    </xf>
    <xf numFmtId="2" fontId="43" fillId="0" borderId="10" xfId="0" applyNumberFormat="1" applyFont="1" applyBorder="1" applyAlignment="1">
      <alignment horizontal="right" vertical="center"/>
    </xf>
    <xf numFmtId="4" fontId="43" fillId="0" borderId="10" xfId="0" applyNumberFormat="1" applyFont="1" applyBorder="1" applyAlignment="1">
      <alignment horizontal="right" vertical="center"/>
    </xf>
    <xf numFmtId="4" fontId="43" fillId="0" borderId="18" xfId="0" applyNumberFormat="1" applyFont="1" applyBorder="1" applyAlignment="1">
      <alignment horizontal="right" vertical="center"/>
    </xf>
    <xf numFmtId="0" fontId="42" fillId="0" borderId="0" xfId="0" applyFont="1" applyAlignment="1">
      <alignment vertical="center"/>
    </xf>
    <xf numFmtId="4" fontId="41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2" fontId="32" fillId="0" borderId="10" xfId="0" applyNumberFormat="1" applyFont="1" applyBorder="1" applyAlignment="1">
      <alignment horizontal="right" vertical="center"/>
    </xf>
    <xf numFmtId="4" fontId="32" fillId="0" borderId="10" xfId="0" applyNumberFormat="1" applyFont="1" applyBorder="1" applyAlignment="1">
      <alignment horizontal="right" vertical="center"/>
    </xf>
    <xf numFmtId="0" fontId="28" fillId="0" borderId="0" xfId="0" applyFont="1" applyAlignment="1">
      <alignment vertical="center"/>
    </xf>
    <xf numFmtId="0" fontId="32" fillId="0" borderId="17" xfId="0" applyFont="1" applyBorder="1" applyAlignment="1">
      <alignment horizontal="center" vertical="center"/>
    </xf>
    <xf numFmtId="4" fontId="32" fillId="0" borderId="18" xfId="0" applyNumberFormat="1" applyFont="1" applyBorder="1" applyAlignment="1">
      <alignment horizontal="right" vertical="center"/>
    </xf>
    <xf numFmtId="0" fontId="43" fillId="0" borderId="10" xfId="0" applyFont="1" applyBorder="1" applyAlignment="1">
      <alignment horizontal="center" vertical="center"/>
    </xf>
    <xf numFmtId="0" fontId="43" fillId="0" borderId="10" xfId="0" applyFont="1" applyBorder="1" applyAlignment="1">
      <alignment horizontal="left" vertical="top" wrapText="1"/>
    </xf>
    <xf numFmtId="0" fontId="32" fillId="0" borderId="10" xfId="0" applyFont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4" fontId="61" fillId="28" borderId="10" xfId="0" applyNumberFormat="1" applyFont="1" applyFill="1" applyBorder="1" applyAlignment="1">
      <alignment horizontal="right" vertical="center"/>
    </xf>
    <xf numFmtId="0" fontId="61" fillId="28" borderId="38" xfId="0" applyFont="1" applyFill="1" applyBorder="1" applyAlignment="1">
      <alignment horizontal="center" vertical="center"/>
    </xf>
    <xf numFmtId="0" fontId="61" fillId="28" borderId="39" xfId="0" applyFont="1" applyFill="1" applyBorder="1" applyAlignment="1">
      <alignment horizontal="center" vertical="center"/>
    </xf>
    <xf numFmtId="0" fontId="61" fillId="28" borderId="39" xfId="0" applyFont="1" applyFill="1" applyBorder="1" applyAlignment="1">
      <alignment horizontal="left" vertical="top" wrapText="1"/>
    </xf>
    <xf numFmtId="0" fontId="61" fillId="28" borderId="39" xfId="0" applyFont="1" applyFill="1" applyBorder="1" applyAlignment="1">
      <alignment vertical="center"/>
    </xf>
    <xf numFmtId="165" fontId="61" fillId="28" borderId="39" xfId="0" applyNumberFormat="1" applyFont="1" applyFill="1" applyBorder="1" applyAlignment="1">
      <alignment horizontal="center" vertical="center"/>
    </xf>
    <xf numFmtId="4" fontId="61" fillId="28" borderId="39" xfId="0" applyNumberFormat="1" applyFont="1" applyFill="1" applyBorder="1" applyAlignment="1">
      <alignment horizontal="right" vertical="center"/>
    </xf>
    <xf numFmtId="0" fontId="27" fillId="28" borderId="0" xfId="0" applyFont="1" applyFill="1" applyAlignment="1">
      <alignment vertical="center"/>
    </xf>
    <xf numFmtId="4" fontId="29" fillId="28" borderId="0" xfId="0" applyNumberFormat="1" applyFont="1" applyFill="1" applyAlignment="1">
      <alignment vertical="center"/>
    </xf>
    <xf numFmtId="0" fontId="61" fillId="28" borderId="10" xfId="0" applyFont="1" applyFill="1" applyBorder="1" applyAlignment="1">
      <alignment horizontal="center" vertical="center"/>
    </xf>
    <xf numFmtId="0" fontId="61" fillId="28" borderId="10" xfId="0" applyFont="1" applyFill="1" applyBorder="1" applyAlignment="1">
      <alignment horizontal="left" vertical="top" wrapText="1"/>
    </xf>
    <xf numFmtId="2" fontId="61" fillId="28" borderId="10" xfId="0" applyNumberFormat="1" applyFont="1" applyFill="1" applyBorder="1" applyAlignment="1">
      <alignment horizontal="right" vertical="center"/>
    </xf>
    <xf numFmtId="4" fontId="61" fillId="28" borderId="18" xfId="0" applyNumberFormat="1" applyFont="1" applyFill="1" applyBorder="1" applyAlignment="1">
      <alignment horizontal="right" vertical="center"/>
    </xf>
    <xf numFmtId="0" fontId="29" fillId="28" borderId="0" xfId="0" applyFont="1" applyFill="1" applyAlignment="1">
      <alignment vertical="center"/>
    </xf>
    <xf numFmtId="0" fontId="62" fillId="28" borderId="0" xfId="0" applyFont="1" applyFill="1" applyAlignment="1">
      <alignment vertical="center"/>
    </xf>
    <xf numFmtId="0" fontId="61" fillId="28" borderId="50" xfId="0" applyFont="1" applyFill="1" applyBorder="1" applyAlignment="1">
      <alignment horizontal="center" vertical="center" wrapText="1"/>
    </xf>
    <xf numFmtId="0" fontId="61" fillId="28" borderId="37" xfId="0" applyFont="1" applyFill="1" applyBorder="1" applyAlignment="1">
      <alignment horizontal="center" vertical="center" wrapText="1"/>
    </xf>
    <xf numFmtId="0" fontId="61" fillId="28" borderId="51" xfId="0" applyFont="1" applyFill="1" applyBorder="1" applyAlignment="1">
      <alignment horizontal="center" vertical="center" wrapText="1"/>
    </xf>
    <xf numFmtId="0" fontId="29" fillId="28" borderId="0" xfId="0" applyFont="1" applyFill="1" applyAlignment="1">
      <alignment vertical="center" wrapText="1"/>
    </xf>
    <xf numFmtId="165" fontId="61" fillId="28" borderId="10" xfId="0" applyNumberFormat="1" applyFont="1" applyFill="1" applyBorder="1" applyAlignment="1">
      <alignment horizontal="center" vertical="center"/>
    </xf>
    <xf numFmtId="4" fontId="53" fillId="0" borderId="29" xfId="62" applyNumberFormat="1" applyFont="1" applyBorder="1" applyAlignment="1">
      <alignment horizontal="center" vertical="center"/>
    </xf>
    <xf numFmtId="4" fontId="53" fillId="0" borderId="0" xfId="62" applyNumberFormat="1" applyFont="1" applyAlignment="1">
      <alignment horizontal="left" vertical="center"/>
    </xf>
    <xf numFmtId="4" fontId="53" fillId="0" borderId="0" xfId="62" applyNumberFormat="1" applyFont="1" applyAlignment="1">
      <alignment horizontal="center" vertical="center"/>
    </xf>
    <xf numFmtId="4" fontId="53" fillId="0" borderId="30" xfId="62" applyNumberFormat="1" applyFont="1" applyBorder="1" applyAlignment="1">
      <alignment horizontal="center" vertical="center"/>
    </xf>
    <xf numFmtId="4" fontId="24" fillId="0" borderId="0" xfId="62" applyNumberFormat="1" applyFont="1" applyAlignment="1">
      <alignment horizontal="center" vertical="center"/>
    </xf>
    <xf numFmtId="4" fontId="53" fillId="0" borderId="33" xfId="62" applyNumberFormat="1" applyFont="1" applyBorder="1" applyAlignment="1">
      <alignment horizontal="center" vertical="center"/>
    </xf>
    <xf numFmtId="4" fontId="53" fillId="0" borderId="13" xfId="62" applyNumberFormat="1" applyFont="1" applyBorder="1" applyAlignment="1">
      <alignment horizontal="left" vertical="center"/>
    </xf>
    <xf numFmtId="4" fontId="53" fillId="0" borderId="13" xfId="62" applyNumberFormat="1" applyFont="1" applyBorder="1" applyAlignment="1">
      <alignment horizontal="center" vertical="center"/>
    </xf>
    <xf numFmtId="4" fontId="53" fillId="0" borderId="34" xfId="62" applyNumberFormat="1" applyFont="1" applyBorder="1" applyAlignment="1">
      <alignment horizontal="center" vertical="center"/>
    </xf>
    <xf numFmtId="4" fontId="53" fillId="0" borderId="42" xfId="62" applyNumberFormat="1" applyFont="1" applyBorder="1" applyAlignment="1">
      <alignment horizontal="center" vertical="center"/>
    </xf>
    <xf numFmtId="4" fontId="53" fillId="0" borderId="43" xfId="62" applyNumberFormat="1" applyFont="1" applyBorder="1" applyAlignment="1">
      <alignment horizontal="left" vertical="center"/>
    </xf>
    <xf numFmtId="4" fontId="53" fillId="0" borderId="43" xfId="62" applyNumberFormat="1" applyFont="1" applyBorder="1" applyAlignment="1">
      <alignment horizontal="center" vertical="center"/>
    </xf>
    <xf numFmtId="0" fontId="53" fillId="0" borderId="43" xfId="62" applyFont="1" applyBorder="1"/>
    <xf numFmtId="0" fontId="53" fillId="0" borderId="43" xfId="62" applyFont="1" applyBorder="1" applyAlignment="1">
      <alignment horizontal="center"/>
    </xf>
    <xf numFmtId="164" fontId="53" fillId="0" borderId="43" xfId="63" applyFont="1" applyFill="1" applyBorder="1"/>
    <xf numFmtId="4" fontId="53" fillId="0" borderId="44" xfId="62" applyNumberFormat="1" applyFont="1" applyBorder="1" applyAlignment="1">
      <alignment horizontal="center" vertical="center"/>
    </xf>
    <xf numFmtId="164" fontId="53" fillId="0" borderId="0" xfId="62" applyNumberFormat="1" applyFont="1"/>
    <xf numFmtId="0" fontId="54" fillId="0" borderId="33" xfId="62" applyFont="1" applyBorder="1" applyAlignment="1">
      <alignment horizontal="center"/>
    </xf>
    <xf numFmtId="0" fontId="54" fillId="0" borderId="13" xfId="62" applyFont="1" applyBorder="1"/>
    <xf numFmtId="0" fontId="54" fillId="0" borderId="13" xfId="62" applyFont="1" applyBorder="1" applyAlignment="1">
      <alignment horizontal="center"/>
    </xf>
    <xf numFmtId="4" fontId="53" fillId="0" borderId="31" xfId="62" applyNumberFormat="1" applyFont="1" applyBorder="1" applyAlignment="1">
      <alignment horizontal="center" vertical="center"/>
    </xf>
    <xf numFmtId="4" fontId="53" fillId="0" borderId="36" xfId="62" applyNumberFormat="1" applyFont="1" applyBorder="1" applyAlignment="1">
      <alignment horizontal="left" vertical="center"/>
    </xf>
    <xf numFmtId="4" fontId="53" fillId="0" borderId="36" xfId="62" applyNumberFormat="1" applyFont="1" applyBorder="1" applyAlignment="1">
      <alignment horizontal="center" vertical="center"/>
    </xf>
    <xf numFmtId="4" fontId="53" fillId="0" borderId="32" xfId="62" applyNumberFormat="1" applyFont="1" applyBorder="1" applyAlignment="1">
      <alignment horizontal="center" vertical="center"/>
    </xf>
    <xf numFmtId="4" fontId="25" fillId="0" borderId="0" xfId="62" applyNumberFormat="1" applyFont="1" applyAlignment="1">
      <alignment horizontal="center" vertical="center"/>
    </xf>
    <xf numFmtId="4" fontId="53" fillId="0" borderId="0" xfId="62" applyNumberFormat="1" applyFont="1" applyAlignment="1">
      <alignment horizontal="right" vertical="center"/>
    </xf>
    <xf numFmtId="0" fontId="53" fillId="0" borderId="0" xfId="0" applyFont="1"/>
    <xf numFmtId="4" fontId="25" fillId="0" borderId="35" xfId="62" applyNumberFormat="1" applyFont="1" applyBorder="1" applyAlignment="1">
      <alignment horizontal="center" vertical="center"/>
    </xf>
    <xf numFmtId="43" fontId="24" fillId="0" borderId="0" xfId="62" applyNumberFormat="1" applyFont="1"/>
    <xf numFmtId="0" fontId="53" fillId="0" borderId="36" xfId="0" applyFont="1" applyBorder="1"/>
    <xf numFmtId="0" fontId="53" fillId="0" borderId="42" xfId="62" applyFont="1" applyBorder="1" applyAlignment="1">
      <alignment horizontal="center"/>
    </xf>
    <xf numFmtId="0" fontId="53" fillId="0" borderId="44" xfId="62" applyFont="1" applyBorder="1" applyAlignment="1">
      <alignment horizontal="center"/>
    </xf>
    <xf numFmtId="0" fontId="64" fillId="29" borderId="0" xfId="62" applyFont="1" applyFill="1" applyAlignment="1">
      <alignment vertical="center"/>
    </xf>
    <xf numFmtId="0" fontId="61" fillId="29" borderId="22" xfId="62" applyFont="1" applyFill="1" applyBorder="1" applyAlignment="1">
      <alignment horizontal="center" vertical="center"/>
    </xf>
    <xf numFmtId="0" fontId="61" fillId="29" borderId="26" xfId="62" applyFont="1" applyFill="1" applyBorder="1" applyAlignment="1">
      <alignment horizontal="center" vertical="center"/>
    </xf>
    <xf numFmtId="0" fontId="61" fillId="29" borderId="41" xfId="62" applyFont="1" applyFill="1" applyBorder="1" applyAlignment="1">
      <alignment horizontal="center" vertical="center"/>
    </xf>
    <xf numFmtId="0" fontId="61" fillId="29" borderId="26" xfId="62" applyFont="1" applyFill="1" applyBorder="1" applyAlignment="1">
      <alignment horizontal="center"/>
    </xf>
    <xf numFmtId="0" fontId="61" fillId="29" borderId="28" xfId="62" applyFont="1" applyFill="1" applyBorder="1"/>
    <xf numFmtId="0" fontId="61" fillId="29" borderId="28" xfId="62" applyFont="1" applyFill="1" applyBorder="1" applyAlignment="1">
      <alignment horizontal="center"/>
    </xf>
    <xf numFmtId="0" fontId="61" fillId="29" borderId="27" xfId="62" applyFont="1" applyFill="1" applyBorder="1" applyAlignment="1">
      <alignment horizontal="center"/>
    </xf>
    <xf numFmtId="0" fontId="27" fillId="29" borderId="0" xfId="62" applyFont="1" applyFill="1"/>
    <xf numFmtId="164" fontId="61" fillId="29" borderId="28" xfId="63" applyFont="1" applyFill="1" applyBorder="1"/>
    <xf numFmtId="0" fontId="62" fillId="28" borderId="0" xfId="0" applyFont="1" applyFill="1"/>
    <xf numFmtId="0" fontId="52" fillId="28" borderId="38" xfId="0" applyFont="1" applyFill="1" applyBorder="1" applyAlignment="1">
      <alignment horizontal="center" vertical="center" wrapText="1"/>
    </xf>
    <xf numFmtId="164" fontId="52" fillId="28" borderId="40" xfId="78" applyFont="1" applyFill="1" applyBorder="1" applyAlignment="1">
      <alignment horizontal="center" wrapText="1"/>
    </xf>
    <xf numFmtId="0" fontId="52" fillId="28" borderId="38" xfId="0" applyFont="1" applyFill="1" applyBorder="1" applyAlignment="1">
      <alignment horizontal="center" vertical="top"/>
    </xf>
    <xf numFmtId="43" fontId="52" fillId="28" borderId="40" xfId="0" applyNumberFormat="1" applyFont="1" applyFill="1" applyBorder="1"/>
    <xf numFmtId="0" fontId="52" fillId="28" borderId="45" xfId="0" applyFont="1" applyFill="1" applyBorder="1" applyAlignment="1">
      <alignment horizontal="center"/>
    </xf>
    <xf numFmtId="164" fontId="52" fillId="28" borderId="47" xfId="78" applyFont="1" applyFill="1" applyBorder="1" applyAlignment="1">
      <alignment horizontal="center"/>
    </xf>
    <xf numFmtId="0" fontId="52" fillId="28" borderId="38" xfId="0" applyFont="1" applyFill="1" applyBorder="1" applyAlignment="1">
      <alignment horizontal="center"/>
    </xf>
    <xf numFmtId="164" fontId="52" fillId="28" borderId="40" xfId="78" applyFont="1" applyFill="1" applyBorder="1" applyAlignment="1">
      <alignment horizontal="center"/>
    </xf>
    <xf numFmtId="0" fontId="52" fillId="28" borderId="26" xfId="0" applyFont="1" applyFill="1" applyBorder="1"/>
    <xf numFmtId="0" fontId="52" fillId="28" borderId="28" xfId="0" applyFont="1" applyFill="1" applyBorder="1"/>
    <xf numFmtId="0" fontId="52" fillId="28" borderId="28" xfId="0" applyFont="1" applyFill="1" applyBorder="1" applyAlignment="1">
      <alignment horizontal="right"/>
    </xf>
    <xf numFmtId="10" fontId="52" fillId="28" borderId="41" xfId="79" applyNumberFormat="1" applyFont="1" applyFill="1" applyBorder="1" applyAlignment="1">
      <alignment horizontal="right"/>
    </xf>
    <xf numFmtId="0" fontId="33" fillId="0" borderId="0" xfId="0" applyFont="1" applyAlignment="1">
      <alignment horizontal="center" vertical="top"/>
    </xf>
    <xf numFmtId="0" fontId="52" fillId="28" borderId="0" xfId="0" applyFont="1" applyFill="1"/>
    <xf numFmtId="172" fontId="33" fillId="0" borderId="0" xfId="0" applyNumberFormat="1" applyFont="1"/>
    <xf numFmtId="172" fontId="52" fillId="28" borderId="0" xfId="0" applyNumberFormat="1" applyFont="1" applyFill="1"/>
    <xf numFmtId="10" fontId="33" fillId="0" borderId="0" xfId="79" applyNumberFormat="1" applyFont="1"/>
    <xf numFmtId="43" fontId="52" fillId="28" borderId="0" xfId="0" applyNumberFormat="1" applyFont="1" applyFill="1"/>
    <xf numFmtId="0" fontId="32" fillId="0" borderId="56" xfId="0" applyFont="1" applyBorder="1" applyAlignment="1">
      <alignment horizontal="center" vertical="center"/>
    </xf>
    <xf numFmtId="0" fontId="32" fillId="0" borderId="56" xfId="0" applyFont="1" applyBorder="1" applyAlignment="1">
      <alignment horizontal="left" vertical="top" wrapText="1"/>
    </xf>
    <xf numFmtId="2" fontId="32" fillId="0" borderId="56" xfId="0" applyNumberFormat="1" applyFont="1" applyBorder="1" applyAlignment="1">
      <alignment horizontal="right" vertical="center"/>
    </xf>
    <xf numFmtId="4" fontId="32" fillId="0" borderId="56" xfId="0" applyNumberFormat="1" applyFont="1" applyBorder="1" applyAlignment="1">
      <alignment horizontal="right" vertical="center"/>
    </xf>
    <xf numFmtId="0" fontId="61" fillId="28" borderId="17" xfId="0" quotePrefix="1" applyFont="1" applyFill="1" applyBorder="1" applyAlignment="1">
      <alignment horizontal="center" vertical="center"/>
    </xf>
    <xf numFmtId="10" fontId="49" fillId="24" borderId="0" xfId="81" applyNumberFormat="1" applyFont="1" applyFill="1" applyBorder="1" applyAlignment="1" applyProtection="1">
      <alignment horizontal="right" vertical="center"/>
    </xf>
    <xf numFmtId="10" fontId="43" fillId="0" borderId="0" xfId="64" applyNumberFormat="1" applyFont="1" applyAlignment="1">
      <alignment horizontal="center"/>
    </xf>
    <xf numFmtId="0" fontId="63" fillId="29" borderId="26" xfId="62" applyFont="1" applyFill="1" applyBorder="1" applyAlignment="1">
      <alignment horizontal="center" vertical="center"/>
    </xf>
    <xf numFmtId="0" fontId="63" fillId="29" borderId="28" xfId="62" applyFont="1" applyFill="1" applyBorder="1" applyAlignment="1">
      <alignment horizontal="center" vertical="center"/>
    </xf>
    <xf numFmtId="0" fontId="63" fillId="29" borderId="27" xfId="62" applyFont="1" applyFill="1" applyBorder="1" applyAlignment="1">
      <alignment horizontal="center" vertical="center"/>
    </xf>
    <xf numFmtId="0" fontId="61" fillId="29" borderId="23" xfId="62" applyFont="1" applyFill="1" applyBorder="1" applyAlignment="1">
      <alignment horizontal="center" vertical="center"/>
    </xf>
    <xf numFmtId="0" fontId="61" fillId="29" borderId="24" xfId="62" applyFont="1" applyFill="1" applyBorder="1" applyAlignment="1">
      <alignment horizontal="center" vertical="center"/>
    </xf>
    <xf numFmtId="0" fontId="61" fillId="29" borderId="25" xfId="62" applyFont="1" applyFill="1" applyBorder="1" applyAlignment="1">
      <alignment horizontal="center" vertical="center"/>
    </xf>
    <xf numFmtId="4" fontId="33" fillId="0" borderId="0" xfId="62" applyNumberFormat="1" applyFont="1" applyAlignment="1">
      <alignment horizontal="center" vertical="center"/>
    </xf>
    <xf numFmtId="168" fontId="32" fillId="24" borderId="0" xfId="60" applyNumberFormat="1" applyFont="1" applyFill="1" applyBorder="1" applyAlignment="1" applyProtection="1">
      <alignment horizontal="right" vertical="center"/>
    </xf>
    <xf numFmtId="0" fontId="31" fillId="24" borderId="0" xfId="0" applyFont="1" applyFill="1" applyAlignment="1">
      <alignment horizontal="right" vertical="center"/>
    </xf>
    <xf numFmtId="0" fontId="0" fillId="24" borderId="0" xfId="0" applyFill="1" applyAlignment="1">
      <alignment horizontal="center" vertical="center"/>
    </xf>
    <xf numFmtId="49" fontId="0" fillId="24" borderId="0" xfId="0" applyNumberFormat="1" applyFill="1" applyAlignment="1">
      <alignment horizontal="center" vertical="center"/>
    </xf>
    <xf numFmtId="0" fontId="59" fillId="24" borderId="0" xfId="0" applyFont="1" applyFill="1" applyAlignment="1">
      <alignment horizontal="center" vertical="center"/>
    </xf>
    <xf numFmtId="0" fontId="32" fillId="24" borderId="0" xfId="0" applyFont="1" applyFill="1" applyAlignment="1">
      <alignment horizontal="right" vertical="center"/>
    </xf>
    <xf numFmtId="0" fontId="32" fillId="0" borderId="0" xfId="0" applyFont="1" applyAlignment="1">
      <alignment horizontal="right" vertical="top"/>
    </xf>
    <xf numFmtId="10" fontId="61" fillId="0" borderId="0" xfId="34" applyNumberFormat="1" applyFont="1" applyFill="1" applyBorder="1" applyAlignment="1" applyProtection="1">
      <alignment horizontal="center"/>
    </xf>
    <xf numFmtId="10" fontId="43" fillId="0" borderId="0" xfId="34" applyNumberFormat="1" applyFont="1" applyFill="1" applyBorder="1" applyAlignment="1" applyProtection="1">
      <alignment horizontal="center" vertical="center"/>
    </xf>
    <xf numFmtId="0" fontId="61" fillId="28" borderId="26" xfId="0" applyFont="1" applyFill="1" applyBorder="1" applyAlignment="1">
      <alignment horizontal="center" vertical="center"/>
    </xf>
    <xf numFmtId="0" fontId="61" fillId="28" borderId="28" xfId="0" applyFont="1" applyFill="1" applyBorder="1" applyAlignment="1">
      <alignment horizontal="center" vertical="center"/>
    </xf>
    <xf numFmtId="0" fontId="61" fillId="28" borderId="27" xfId="0" applyFont="1" applyFill="1" applyBorder="1" applyAlignment="1">
      <alignment horizontal="center" vertical="center"/>
    </xf>
    <xf numFmtId="0" fontId="33" fillId="0" borderId="0" xfId="0" applyFont="1" applyAlignment="1">
      <alignment horizontal="left" vertical="top" wrapText="1"/>
    </xf>
    <xf numFmtId="0" fontId="33" fillId="0" borderId="10" xfId="0" applyFont="1" applyBorder="1" applyAlignment="1">
      <alignment horizontal="left"/>
    </xf>
    <xf numFmtId="0" fontId="33" fillId="0" borderId="20" xfId="0" applyFont="1" applyBorder="1" applyAlignment="1">
      <alignment horizontal="left"/>
    </xf>
    <xf numFmtId="0" fontId="52" fillId="28" borderId="39" xfId="0" applyFont="1" applyFill="1" applyBorder="1" applyAlignment="1">
      <alignment horizontal="left"/>
    </xf>
    <xf numFmtId="0" fontId="33" fillId="0" borderId="39" xfId="0" applyFont="1" applyBorder="1" applyAlignment="1">
      <alignment horizontal="left"/>
    </xf>
    <xf numFmtId="0" fontId="52" fillId="28" borderId="46" xfId="0" applyFont="1" applyFill="1" applyBorder="1" applyAlignment="1">
      <alignment horizontal="left"/>
    </xf>
    <xf numFmtId="0" fontId="56" fillId="0" borderId="0" xfId="0" applyFont="1" applyAlignment="1">
      <alignment horizontal="center"/>
    </xf>
    <xf numFmtId="0" fontId="65" fillId="28" borderId="26" xfId="0" applyFont="1" applyFill="1" applyBorder="1" applyAlignment="1">
      <alignment horizontal="center"/>
    </xf>
    <xf numFmtId="0" fontId="65" fillId="28" borderId="28" xfId="0" applyFont="1" applyFill="1" applyBorder="1" applyAlignment="1">
      <alignment horizontal="center"/>
    </xf>
    <xf numFmtId="0" fontId="65" fillId="28" borderId="27" xfId="0" applyFont="1" applyFill="1" applyBorder="1" applyAlignment="1">
      <alignment horizontal="center"/>
    </xf>
    <xf numFmtId="0" fontId="33" fillId="0" borderId="0" xfId="0" applyFont="1" applyAlignment="1">
      <alignment horizontal="center"/>
    </xf>
    <xf numFmtId="0" fontId="52" fillId="28" borderId="39" xfId="0" applyFont="1" applyFill="1" applyBorder="1" applyAlignment="1">
      <alignment horizontal="left" vertical="center" wrapText="1"/>
    </xf>
    <xf numFmtId="0" fontId="52" fillId="28" borderId="39" xfId="0" applyFont="1" applyFill="1" applyBorder="1" applyAlignment="1">
      <alignment horizontal="left" vertical="top"/>
    </xf>
    <xf numFmtId="0" fontId="33" fillId="0" borderId="15" xfId="0" applyFont="1" applyBorder="1" applyAlignment="1">
      <alignment horizontal="left"/>
    </xf>
    <xf numFmtId="4" fontId="48" fillId="24" borderId="0" xfId="80" applyNumberFormat="1" applyFont="1" applyFill="1" applyAlignment="1">
      <alignment horizontal="center" vertical="center"/>
    </xf>
    <xf numFmtId="4" fontId="48" fillId="24" borderId="0" xfId="80" applyNumberFormat="1" applyFont="1" applyFill="1" applyAlignment="1">
      <alignment horizontal="center" vertical="center" wrapText="1"/>
    </xf>
    <xf numFmtId="4" fontId="34" fillId="26" borderId="26" xfId="80" applyNumberFormat="1" applyFont="1" applyFill="1" applyBorder="1" applyAlignment="1">
      <alignment horizontal="center" vertical="center"/>
    </xf>
    <xf numFmtId="4" fontId="34" fillId="26" borderId="28" xfId="80" applyNumberFormat="1" applyFont="1" applyFill="1" applyBorder="1" applyAlignment="1">
      <alignment horizontal="center" vertical="center"/>
    </xf>
    <xf numFmtId="4" fontId="34" fillId="26" borderId="27" xfId="80" applyNumberFormat="1" applyFont="1" applyFill="1" applyBorder="1" applyAlignment="1">
      <alignment horizontal="center" vertical="center"/>
    </xf>
    <xf numFmtId="3" fontId="49" fillId="0" borderId="14" xfId="80" applyNumberFormat="1" applyFont="1" applyBorder="1" applyAlignment="1">
      <alignment horizontal="center" vertical="center"/>
    </xf>
    <xf numFmtId="3" fontId="49" fillId="0" borderId="48" xfId="80" applyNumberFormat="1" applyFont="1" applyBorder="1" applyAlignment="1">
      <alignment horizontal="center" vertical="center"/>
    </xf>
    <xf numFmtId="3" fontId="49" fillId="0" borderId="57" xfId="80" applyNumberFormat="1" applyFont="1" applyBorder="1" applyAlignment="1">
      <alignment horizontal="center" vertical="center"/>
    </xf>
    <xf numFmtId="4" fontId="49" fillId="0" borderId="46" xfId="80" applyNumberFormat="1" applyFont="1" applyBorder="1" applyAlignment="1">
      <alignment horizontal="left" vertical="center"/>
    </xf>
    <xf numFmtId="4" fontId="49" fillId="0" borderId="56" xfId="80" applyNumberFormat="1" applyFont="1" applyBorder="1" applyAlignment="1">
      <alignment horizontal="left" vertical="center"/>
    </xf>
    <xf numFmtId="4" fontId="49" fillId="0" borderId="58" xfId="80" applyNumberFormat="1" applyFont="1" applyBorder="1" applyAlignment="1">
      <alignment horizontal="left" vertical="center"/>
    </xf>
    <xf numFmtId="173" fontId="49" fillId="0" borderId="15" xfId="80" applyNumberFormat="1" applyFont="1" applyBorder="1" applyAlignment="1">
      <alignment horizontal="center" vertical="center"/>
    </xf>
    <xf numFmtId="173" fontId="49" fillId="0" borderId="56" xfId="80" applyNumberFormat="1" applyFont="1" applyBorder="1" applyAlignment="1">
      <alignment horizontal="center" vertical="center"/>
    </xf>
    <xf numFmtId="173" fontId="49" fillId="0" borderId="52" xfId="80" applyNumberFormat="1" applyFont="1" applyBorder="1" applyAlignment="1">
      <alignment horizontal="center" vertical="center"/>
    </xf>
    <xf numFmtId="10" fontId="49" fillId="0" borderId="15" xfId="81" applyNumberFormat="1" applyFont="1" applyFill="1" applyBorder="1" applyAlignment="1" applyProtection="1">
      <alignment horizontal="center" vertical="center"/>
    </xf>
    <xf numFmtId="10" fontId="49" fillId="0" borderId="56" xfId="81" applyNumberFormat="1" applyFont="1" applyFill="1" applyBorder="1" applyAlignment="1" applyProtection="1">
      <alignment horizontal="center" vertical="center"/>
    </xf>
    <xf numFmtId="10" fontId="49" fillId="0" borderId="52" xfId="81" applyNumberFormat="1" applyFont="1" applyFill="1" applyBorder="1" applyAlignment="1" applyProtection="1">
      <alignment horizontal="center" vertical="center"/>
    </xf>
    <xf numFmtId="4" fontId="49" fillId="0" borderId="15" xfId="80" applyNumberFormat="1" applyFont="1" applyBorder="1" applyAlignment="1">
      <alignment horizontal="left" vertical="center" wrapText="1"/>
    </xf>
    <xf numFmtId="4" fontId="49" fillId="0" borderId="56" xfId="80" applyNumberFormat="1" applyFont="1" applyBorder="1" applyAlignment="1">
      <alignment horizontal="left" vertical="center" wrapText="1"/>
    </xf>
    <xf numFmtId="4" fontId="49" fillId="0" borderId="52" xfId="80" applyNumberFormat="1" applyFont="1" applyBorder="1" applyAlignment="1">
      <alignment horizontal="left" vertical="center" wrapText="1"/>
    </xf>
  </cellXfs>
  <cellStyles count="82">
    <cellStyle name="20% - Ênfase1 2" xfId="2" xr:uid="{00000000-0005-0000-0000-000000000000}"/>
    <cellStyle name="20% - Ênfase2 2" xfId="3" xr:uid="{00000000-0005-0000-0000-000001000000}"/>
    <cellStyle name="20% - Ênfase3 2" xfId="4" xr:uid="{00000000-0005-0000-0000-000002000000}"/>
    <cellStyle name="20% - Ênfase4 2" xfId="5" xr:uid="{00000000-0005-0000-0000-000003000000}"/>
    <cellStyle name="20% - Ênfase5 2" xfId="6" xr:uid="{00000000-0005-0000-0000-000004000000}"/>
    <cellStyle name="20% - Ênfase6 2" xfId="7" xr:uid="{00000000-0005-0000-0000-000005000000}"/>
    <cellStyle name="40% - Ênfase1 2" xfId="8" xr:uid="{00000000-0005-0000-0000-000006000000}"/>
    <cellStyle name="40% - Ênfase2 2" xfId="9" xr:uid="{00000000-0005-0000-0000-000007000000}"/>
    <cellStyle name="40% - Ênfase3 2" xfId="10" xr:uid="{00000000-0005-0000-0000-000008000000}"/>
    <cellStyle name="40% - Ênfase4 2" xfId="11" xr:uid="{00000000-0005-0000-0000-000009000000}"/>
    <cellStyle name="40% - Ênfase5 2" xfId="12" xr:uid="{00000000-0005-0000-0000-00000A000000}"/>
    <cellStyle name="40% - Ênfase6 2" xfId="13" xr:uid="{00000000-0005-0000-0000-00000B000000}"/>
    <cellStyle name="60% - Ênfase1 2" xfId="14" xr:uid="{00000000-0005-0000-0000-00000C000000}"/>
    <cellStyle name="60% - Ênfase2 2" xfId="15" xr:uid="{00000000-0005-0000-0000-00000D000000}"/>
    <cellStyle name="60% - Ênfase3 2" xfId="16" xr:uid="{00000000-0005-0000-0000-00000E000000}"/>
    <cellStyle name="60% - Ênfase4 2" xfId="17" xr:uid="{00000000-0005-0000-0000-00000F000000}"/>
    <cellStyle name="60% - Ênfase5 2" xfId="18" xr:uid="{00000000-0005-0000-0000-000010000000}"/>
    <cellStyle name="60% - Ênfase6 2" xfId="19" xr:uid="{00000000-0005-0000-0000-000011000000}"/>
    <cellStyle name="Bom 2" xfId="20" xr:uid="{00000000-0005-0000-0000-000012000000}"/>
    <cellStyle name="Cálculo 2" xfId="21" xr:uid="{00000000-0005-0000-0000-000013000000}"/>
    <cellStyle name="Célula de Verificação 2" xfId="22" xr:uid="{00000000-0005-0000-0000-000014000000}"/>
    <cellStyle name="Célula Vinculada 2" xfId="23" xr:uid="{00000000-0005-0000-0000-000015000000}"/>
    <cellStyle name="Ênfase1 2" xfId="24" xr:uid="{00000000-0005-0000-0000-000016000000}"/>
    <cellStyle name="Ênfase2 2" xfId="25" xr:uid="{00000000-0005-0000-0000-000017000000}"/>
    <cellStyle name="Ênfase3 2" xfId="26" xr:uid="{00000000-0005-0000-0000-000018000000}"/>
    <cellStyle name="Ênfase4 2" xfId="27" xr:uid="{00000000-0005-0000-0000-000019000000}"/>
    <cellStyle name="Ênfase5 2" xfId="28" xr:uid="{00000000-0005-0000-0000-00001A000000}"/>
    <cellStyle name="Ênfase6 2" xfId="29" xr:uid="{00000000-0005-0000-0000-00001B000000}"/>
    <cellStyle name="Entrada 2" xfId="30" xr:uid="{00000000-0005-0000-0000-00001C000000}"/>
    <cellStyle name="Excel Built-in Comma" xfId="46" xr:uid="{00000000-0005-0000-0000-00001D000000}"/>
    <cellStyle name="Excel Built-in Comma 2" xfId="55" xr:uid="{00000000-0005-0000-0000-00001E000000}"/>
    <cellStyle name="Excel Built-in Currency" xfId="47" xr:uid="{00000000-0005-0000-0000-00001F000000}"/>
    <cellStyle name="Excel Built-in Currency 2" xfId="56" xr:uid="{00000000-0005-0000-0000-000020000000}"/>
    <cellStyle name="Excel Built-in Normal" xfId="48" xr:uid="{00000000-0005-0000-0000-000021000000}"/>
    <cellStyle name="Excel Built-in Normal 2" xfId="57" xr:uid="{00000000-0005-0000-0000-000022000000}"/>
    <cellStyle name="Incorreto 2" xfId="31" xr:uid="{00000000-0005-0000-0000-000023000000}"/>
    <cellStyle name="Moeda 2" xfId="65" xr:uid="{00000000-0005-0000-0000-000025000000}"/>
    <cellStyle name="Moeda 2 2" xfId="66" xr:uid="{00000000-0005-0000-0000-000026000000}"/>
    <cellStyle name="Moeda 3" xfId="67" xr:uid="{00000000-0005-0000-0000-000027000000}"/>
    <cellStyle name="Moeda 4" xfId="68" xr:uid="{00000000-0005-0000-0000-000028000000}"/>
    <cellStyle name="Moeda 5" xfId="69" xr:uid="{00000000-0005-0000-0000-000029000000}"/>
    <cellStyle name="Moeda 6" xfId="77" xr:uid="{00000000-0005-0000-0000-00002A000000}"/>
    <cellStyle name="Neutra 2" xfId="32" xr:uid="{00000000-0005-0000-0000-00002B000000}"/>
    <cellStyle name="Normal" xfId="0" builtinId="0"/>
    <cellStyle name="Normal 2" xfId="1" xr:uid="{00000000-0005-0000-0000-00002D000000}"/>
    <cellStyle name="Normal 2 10" xfId="70" xr:uid="{00000000-0005-0000-0000-00002E000000}"/>
    <cellStyle name="Normal 2 2" xfId="51" xr:uid="{00000000-0005-0000-0000-00002F000000}"/>
    <cellStyle name="Normal 2 2 2" xfId="61" xr:uid="{00000000-0005-0000-0000-000030000000}"/>
    <cellStyle name="Normal 2 21" xfId="71" xr:uid="{00000000-0005-0000-0000-000031000000}"/>
    <cellStyle name="Normal 2 3" xfId="59" xr:uid="{00000000-0005-0000-0000-000032000000}"/>
    <cellStyle name="Normal 2 4" xfId="62" xr:uid="{00000000-0005-0000-0000-000033000000}"/>
    <cellStyle name="Normal 3" xfId="45" xr:uid="{00000000-0005-0000-0000-000034000000}"/>
    <cellStyle name="Normal 3 2" xfId="72" xr:uid="{00000000-0005-0000-0000-000035000000}"/>
    <cellStyle name="Normal 4" xfId="64" xr:uid="{00000000-0005-0000-0000-000036000000}"/>
    <cellStyle name="Normal 5" xfId="73" xr:uid="{00000000-0005-0000-0000-000037000000}"/>
    <cellStyle name="Normal_CRONOGRAMA-LIXO" xfId="80" xr:uid="{8E557943-875E-47A0-AE49-1FA50F22C44A}"/>
    <cellStyle name="Nota 2" xfId="33" xr:uid="{00000000-0005-0000-0000-000038000000}"/>
    <cellStyle name="Nota 2 2" xfId="53" xr:uid="{00000000-0005-0000-0000-000039000000}"/>
    <cellStyle name="Porcentagem" xfId="60" builtinId="5"/>
    <cellStyle name="Porcentagem 2" xfId="34" xr:uid="{00000000-0005-0000-0000-00003B000000}"/>
    <cellStyle name="Porcentagem 2 2" xfId="76" xr:uid="{00000000-0005-0000-0000-00003C000000}"/>
    <cellStyle name="Porcentagem 2 3" xfId="81" xr:uid="{DFCC1863-0F09-4F77-82C6-1B2C94359CD4}"/>
    <cellStyle name="Porcentagem 3" xfId="74" xr:uid="{00000000-0005-0000-0000-00003D000000}"/>
    <cellStyle name="Porcentagem 4" xfId="79" xr:uid="{00000000-0005-0000-0000-00003E000000}"/>
    <cellStyle name="Saída 2" xfId="35" xr:uid="{00000000-0005-0000-0000-00003F000000}"/>
    <cellStyle name="Separador de milhares 2" xfId="63" xr:uid="{00000000-0005-0000-0000-000040000000}"/>
    <cellStyle name="Separador de milhares 3" xfId="78" xr:uid="{00000000-0005-0000-0000-000041000000}"/>
    <cellStyle name="Texto de Aviso 2" xfId="37" xr:uid="{00000000-0005-0000-0000-000042000000}"/>
    <cellStyle name="Texto Explicativo 2" xfId="38" xr:uid="{00000000-0005-0000-0000-000043000000}"/>
    <cellStyle name="Título 1 1" xfId="49" xr:uid="{00000000-0005-0000-0000-000044000000}"/>
    <cellStyle name="Título 1 1 1" xfId="50" xr:uid="{00000000-0005-0000-0000-000045000000}"/>
    <cellStyle name="Título 1 2" xfId="40" xr:uid="{00000000-0005-0000-0000-000046000000}"/>
    <cellStyle name="Título 2 2" xfId="41" xr:uid="{00000000-0005-0000-0000-000047000000}"/>
    <cellStyle name="Título 3 2" xfId="42" xr:uid="{00000000-0005-0000-0000-000048000000}"/>
    <cellStyle name="Título 4 2" xfId="43" xr:uid="{00000000-0005-0000-0000-000049000000}"/>
    <cellStyle name="Título 5" xfId="39" xr:uid="{00000000-0005-0000-0000-00004A000000}"/>
    <cellStyle name="Total 2" xfId="44" xr:uid="{00000000-0005-0000-0000-00004B000000}"/>
    <cellStyle name="Vírgula" xfId="52" builtinId="3"/>
    <cellStyle name="Vírgula 2" xfId="36" xr:uid="{00000000-0005-0000-0000-00004D000000}"/>
    <cellStyle name="Vírgula 2 2" xfId="54" xr:uid="{00000000-0005-0000-0000-00004E000000}"/>
    <cellStyle name="Vírgula 3" xfId="58" xr:uid="{00000000-0005-0000-0000-00004F000000}"/>
    <cellStyle name="Vírgula 4" xfId="75" xr:uid="{00000000-0005-0000-0000-00005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273843</xdr:colOff>
      <xdr:row>0</xdr:row>
      <xdr:rowOff>128323</xdr:rowOff>
    </xdr:from>
    <xdr:to>
      <xdr:col>2</xdr:col>
      <xdr:colOff>773906</xdr:colOff>
      <xdr:row>5</xdr:row>
      <xdr:rowOff>166687</xdr:rowOff>
    </xdr:to>
    <xdr:pic>
      <xdr:nvPicPr>
        <xdr:cNvPr id="3" name="Imagem 2" descr="C:\Users\adriana.BJGOIAS.000\AppData\Local\Microsoft\Windows\INetCache\Content.Word\Logo Prefeitura 2021 - Bom Jesus para Todos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3" y="128323"/>
          <a:ext cx="2143126" cy="9908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523874</xdr:colOff>
      <xdr:row>1</xdr:row>
      <xdr:rowOff>0</xdr:rowOff>
    </xdr:from>
    <xdr:to>
      <xdr:col>4</xdr:col>
      <xdr:colOff>81642</xdr:colOff>
      <xdr:row>6</xdr:row>
      <xdr:rowOff>365125</xdr:rowOff>
    </xdr:to>
    <xdr:pic>
      <xdr:nvPicPr>
        <xdr:cNvPr id="2" name="Imagem 1" descr="C:\Users\adriana.BJGOIAS.000\AppData\Local\Microsoft\Windows\INetCache\Content.Word\Logo Prefeitura 2021 - Bom Jesus para Todos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124" y="206375"/>
          <a:ext cx="3063875" cy="1397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323851</xdr:colOff>
      <xdr:row>1</xdr:row>
      <xdr:rowOff>200026</xdr:rowOff>
    </xdr:from>
    <xdr:to>
      <xdr:col>5</xdr:col>
      <xdr:colOff>333376</xdr:colOff>
      <xdr:row>5</xdr:row>
      <xdr:rowOff>28575</xdr:rowOff>
    </xdr:to>
    <xdr:pic>
      <xdr:nvPicPr>
        <xdr:cNvPr id="2" name="Imagem 3" descr="C:\Users\adriana.BJGOIAS.000\AppData\Local\Microsoft\Windows\INetCache\Content.Word\Logo Prefeitura 2021 - Bom Jesus para Todos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6" y="390526"/>
          <a:ext cx="1885950" cy="8572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65542</xdr:row>
      <xdr:rowOff>66675</xdr:rowOff>
    </xdr:from>
    <xdr:to>
      <xdr:col>3</xdr:col>
      <xdr:colOff>1819275</xdr:colOff>
      <xdr:row>65546</xdr:row>
      <xdr:rowOff>180975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419FAE17-2675-489F-AE93-8A87B3CDF113}"/>
            </a:ext>
          </a:extLst>
        </xdr:cNvPr>
        <xdr:cNvSpPr/>
      </xdr:nvSpPr>
      <xdr:spPr bwMode="auto">
        <a:xfrm>
          <a:off x="1743075" y="12485712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131078</xdr:row>
      <xdr:rowOff>66675</xdr:rowOff>
    </xdr:from>
    <xdr:to>
      <xdr:col>3</xdr:col>
      <xdr:colOff>1819275</xdr:colOff>
      <xdr:row>131082</xdr:row>
      <xdr:rowOff>180975</xdr:rowOff>
    </xdr:to>
    <xdr:sp macro="" textlink="">
      <xdr:nvSpPr>
        <xdr:cNvPr id="3" name="Object 2" hidden="1">
          <a:extLst>
            <a:ext uri="{63B3BB69-23CF-44E3-9099-C40C66FF867C}">
              <a14:compatExt xmlns:a14="http://schemas.microsoft.com/office/drawing/2010/main" spid="_x0000_s5122"/>
            </a:ext>
            <a:ext uri="{FF2B5EF4-FFF2-40B4-BE49-F238E27FC236}">
              <a16:creationId xmlns:a16="http://schemas.microsoft.com/office/drawing/2014/main" id="{9E6A5FF8-1174-4C72-B546-4838500DAFCD}"/>
            </a:ext>
          </a:extLst>
        </xdr:cNvPr>
        <xdr:cNvSpPr/>
      </xdr:nvSpPr>
      <xdr:spPr bwMode="auto">
        <a:xfrm>
          <a:off x="1743075" y="24970320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196614</xdr:row>
      <xdr:rowOff>66675</xdr:rowOff>
    </xdr:from>
    <xdr:to>
      <xdr:col>3</xdr:col>
      <xdr:colOff>1819275</xdr:colOff>
      <xdr:row>196618</xdr:row>
      <xdr:rowOff>180975</xdr:rowOff>
    </xdr:to>
    <xdr:sp macro="" textlink="">
      <xdr:nvSpPr>
        <xdr:cNvPr id="4" name="Object 3" hidden="1">
          <a:extLst>
            <a:ext uri="{63B3BB69-23CF-44E3-9099-C40C66FF867C}">
              <a14:compatExt xmlns:a14="http://schemas.microsoft.com/office/drawing/2010/main" spid="_x0000_s5123"/>
            </a:ext>
            <a:ext uri="{FF2B5EF4-FFF2-40B4-BE49-F238E27FC236}">
              <a16:creationId xmlns:a16="http://schemas.microsoft.com/office/drawing/2014/main" id="{FDB64889-9D10-470F-8BDA-657F77C70239}"/>
            </a:ext>
          </a:extLst>
        </xdr:cNvPr>
        <xdr:cNvSpPr/>
      </xdr:nvSpPr>
      <xdr:spPr bwMode="auto">
        <a:xfrm>
          <a:off x="1743075" y="37454928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262150</xdr:row>
      <xdr:rowOff>66675</xdr:rowOff>
    </xdr:from>
    <xdr:to>
      <xdr:col>3</xdr:col>
      <xdr:colOff>1819275</xdr:colOff>
      <xdr:row>262154</xdr:row>
      <xdr:rowOff>180975</xdr:rowOff>
    </xdr:to>
    <xdr:sp macro="" textlink="">
      <xdr:nvSpPr>
        <xdr:cNvPr id="5" name="Object 4" hidden="1">
          <a:extLst>
            <a:ext uri="{63B3BB69-23CF-44E3-9099-C40C66FF867C}">
              <a14:compatExt xmlns:a14="http://schemas.microsoft.com/office/drawing/2010/main" spid="_x0000_s5124"/>
            </a:ext>
            <a:ext uri="{FF2B5EF4-FFF2-40B4-BE49-F238E27FC236}">
              <a16:creationId xmlns:a16="http://schemas.microsoft.com/office/drawing/2014/main" id="{B5AA7596-5305-4B75-BB81-F0D10FFF03BB}"/>
            </a:ext>
          </a:extLst>
        </xdr:cNvPr>
        <xdr:cNvSpPr/>
      </xdr:nvSpPr>
      <xdr:spPr bwMode="auto">
        <a:xfrm>
          <a:off x="1743075" y="49939536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327686</xdr:row>
      <xdr:rowOff>66675</xdr:rowOff>
    </xdr:from>
    <xdr:to>
      <xdr:col>3</xdr:col>
      <xdr:colOff>1819275</xdr:colOff>
      <xdr:row>327690</xdr:row>
      <xdr:rowOff>180975</xdr:rowOff>
    </xdr:to>
    <xdr:sp macro="" textlink="">
      <xdr:nvSpPr>
        <xdr:cNvPr id="6" name="Object 5" hidden="1">
          <a:extLst>
            <a:ext uri="{63B3BB69-23CF-44E3-9099-C40C66FF867C}">
              <a14:compatExt xmlns:a14="http://schemas.microsoft.com/office/drawing/2010/main" spid="_x0000_s5125"/>
            </a:ext>
            <a:ext uri="{FF2B5EF4-FFF2-40B4-BE49-F238E27FC236}">
              <a16:creationId xmlns:a16="http://schemas.microsoft.com/office/drawing/2014/main" id="{67FECBFD-014A-465F-9EE8-3894135E75CF}"/>
            </a:ext>
          </a:extLst>
        </xdr:cNvPr>
        <xdr:cNvSpPr/>
      </xdr:nvSpPr>
      <xdr:spPr bwMode="auto">
        <a:xfrm>
          <a:off x="1743075" y="62424144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393222</xdr:row>
      <xdr:rowOff>66675</xdr:rowOff>
    </xdr:from>
    <xdr:to>
      <xdr:col>3</xdr:col>
      <xdr:colOff>1819275</xdr:colOff>
      <xdr:row>393226</xdr:row>
      <xdr:rowOff>180975</xdr:rowOff>
    </xdr:to>
    <xdr:sp macro="" textlink="">
      <xdr:nvSpPr>
        <xdr:cNvPr id="7" name="Object 6" hidden="1">
          <a:extLst>
            <a:ext uri="{63B3BB69-23CF-44E3-9099-C40C66FF867C}">
              <a14:compatExt xmlns:a14="http://schemas.microsoft.com/office/drawing/2010/main" spid="_x0000_s5126"/>
            </a:ext>
            <a:ext uri="{FF2B5EF4-FFF2-40B4-BE49-F238E27FC236}">
              <a16:creationId xmlns:a16="http://schemas.microsoft.com/office/drawing/2014/main" id="{71EBFA4E-7506-44FA-836F-3191EEA10E21}"/>
            </a:ext>
          </a:extLst>
        </xdr:cNvPr>
        <xdr:cNvSpPr/>
      </xdr:nvSpPr>
      <xdr:spPr bwMode="auto">
        <a:xfrm>
          <a:off x="1743075" y="74908752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458758</xdr:row>
      <xdr:rowOff>66675</xdr:rowOff>
    </xdr:from>
    <xdr:to>
      <xdr:col>3</xdr:col>
      <xdr:colOff>1819275</xdr:colOff>
      <xdr:row>458762</xdr:row>
      <xdr:rowOff>180975</xdr:rowOff>
    </xdr:to>
    <xdr:sp macro="" textlink="">
      <xdr:nvSpPr>
        <xdr:cNvPr id="8" name="Object 7" hidden="1">
          <a:extLst>
            <a:ext uri="{63B3BB69-23CF-44E3-9099-C40C66FF867C}">
              <a14:compatExt xmlns:a14="http://schemas.microsoft.com/office/drawing/2010/main" spid="_x0000_s5127"/>
            </a:ext>
            <a:ext uri="{FF2B5EF4-FFF2-40B4-BE49-F238E27FC236}">
              <a16:creationId xmlns:a16="http://schemas.microsoft.com/office/drawing/2014/main" id="{1648922C-9465-4E39-8E44-52F857BD5FB6}"/>
            </a:ext>
          </a:extLst>
        </xdr:cNvPr>
        <xdr:cNvSpPr/>
      </xdr:nvSpPr>
      <xdr:spPr bwMode="auto">
        <a:xfrm>
          <a:off x="1743075" y="87393360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524294</xdr:row>
      <xdr:rowOff>66675</xdr:rowOff>
    </xdr:from>
    <xdr:to>
      <xdr:col>3</xdr:col>
      <xdr:colOff>1819275</xdr:colOff>
      <xdr:row>524298</xdr:row>
      <xdr:rowOff>180975</xdr:rowOff>
    </xdr:to>
    <xdr:sp macro="" textlink="">
      <xdr:nvSpPr>
        <xdr:cNvPr id="9" name="Object 8" hidden="1">
          <a:extLst>
            <a:ext uri="{63B3BB69-23CF-44E3-9099-C40C66FF867C}">
              <a14:compatExt xmlns:a14="http://schemas.microsoft.com/office/drawing/2010/main" spid="_x0000_s5128"/>
            </a:ext>
            <a:ext uri="{FF2B5EF4-FFF2-40B4-BE49-F238E27FC236}">
              <a16:creationId xmlns:a16="http://schemas.microsoft.com/office/drawing/2014/main" id="{BF1EBF2E-C7E0-411C-B744-5126CD9AC747}"/>
            </a:ext>
          </a:extLst>
        </xdr:cNvPr>
        <xdr:cNvSpPr/>
      </xdr:nvSpPr>
      <xdr:spPr bwMode="auto">
        <a:xfrm>
          <a:off x="1743075" y="99877968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589830</xdr:row>
      <xdr:rowOff>66675</xdr:rowOff>
    </xdr:from>
    <xdr:to>
      <xdr:col>3</xdr:col>
      <xdr:colOff>1819275</xdr:colOff>
      <xdr:row>589834</xdr:row>
      <xdr:rowOff>180975</xdr:rowOff>
    </xdr:to>
    <xdr:sp macro="" textlink="">
      <xdr:nvSpPr>
        <xdr:cNvPr id="10" name="Object 9" hidden="1">
          <a:extLst>
            <a:ext uri="{63B3BB69-23CF-44E3-9099-C40C66FF867C}">
              <a14:compatExt xmlns:a14="http://schemas.microsoft.com/office/drawing/2010/main" spid="_x0000_s5129"/>
            </a:ext>
            <a:ext uri="{FF2B5EF4-FFF2-40B4-BE49-F238E27FC236}">
              <a16:creationId xmlns:a16="http://schemas.microsoft.com/office/drawing/2014/main" id="{AE622A64-39DE-4D64-93D8-6D69987E0499}"/>
            </a:ext>
          </a:extLst>
        </xdr:cNvPr>
        <xdr:cNvSpPr/>
      </xdr:nvSpPr>
      <xdr:spPr bwMode="auto">
        <a:xfrm>
          <a:off x="1743075" y="112362576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655366</xdr:row>
      <xdr:rowOff>66675</xdr:rowOff>
    </xdr:from>
    <xdr:to>
      <xdr:col>3</xdr:col>
      <xdr:colOff>1819275</xdr:colOff>
      <xdr:row>655370</xdr:row>
      <xdr:rowOff>180975</xdr:rowOff>
    </xdr:to>
    <xdr:sp macro="" textlink="">
      <xdr:nvSpPr>
        <xdr:cNvPr id="11" name="Object 10" hidden="1">
          <a:extLst>
            <a:ext uri="{63B3BB69-23CF-44E3-9099-C40C66FF867C}">
              <a14:compatExt xmlns:a14="http://schemas.microsoft.com/office/drawing/2010/main" spid="_x0000_s5130"/>
            </a:ext>
            <a:ext uri="{FF2B5EF4-FFF2-40B4-BE49-F238E27FC236}">
              <a16:creationId xmlns:a16="http://schemas.microsoft.com/office/drawing/2014/main" id="{96F351B8-9FDD-4743-AA4F-8C8A07229E2A}"/>
            </a:ext>
          </a:extLst>
        </xdr:cNvPr>
        <xdr:cNvSpPr/>
      </xdr:nvSpPr>
      <xdr:spPr bwMode="auto">
        <a:xfrm>
          <a:off x="1743075" y="124847184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720902</xdr:row>
      <xdr:rowOff>66675</xdr:rowOff>
    </xdr:from>
    <xdr:to>
      <xdr:col>3</xdr:col>
      <xdr:colOff>1819275</xdr:colOff>
      <xdr:row>720906</xdr:row>
      <xdr:rowOff>180975</xdr:rowOff>
    </xdr:to>
    <xdr:sp macro="" textlink="">
      <xdr:nvSpPr>
        <xdr:cNvPr id="12" name="Object 11" hidden="1">
          <a:extLst>
            <a:ext uri="{63B3BB69-23CF-44E3-9099-C40C66FF867C}">
              <a14:compatExt xmlns:a14="http://schemas.microsoft.com/office/drawing/2010/main" spid="_x0000_s5131"/>
            </a:ext>
            <a:ext uri="{FF2B5EF4-FFF2-40B4-BE49-F238E27FC236}">
              <a16:creationId xmlns:a16="http://schemas.microsoft.com/office/drawing/2014/main" id="{5F0B84EA-8216-481A-88EA-160573019B0A}"/>
            </a:ext>
          </a:extLst>
        </xdr:cNvPr>
        <xdr:cNvSpPr/>
      </xdr:nvSpPr>
      <xdr:spPr bwMode="auto">
        <a:xfrm>
          <a:off x="1743075" y="137331792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786438</xdr:row>
      <xdr:rowOff>66675</xdr:rowOff>
    </xdr:from>
    <xdr:to>
      <xdr:col>3</xdr:col>
      <xdr:colOff>1819275</xdr:colOff>
      <xdr:row>786442</xdr:row>
      <xdr:rowOff>180975</xdr:rowOff>
    </xdr:to>
    <xdr:sp macro="" textlink="">
      <xdr:nvSpPr>
        <xdr:cNvPr id="13" name="Object 12" hidden="1">
          <a:extLst>
            <a:ext uri="{63B3BB69-23CF-44E3-9099-C40C66FF867C}">
              <a14:compatExt xmlns:a14="http://schemas.microsoft.com/office/drawing/2010/main" spid="_x0000_s5132"/>
            </a:ext>
            <a:ext uri="{FF2B5EF4-FFF2-40B4-BE49-F238E27FC236}">
              <a16:creationId xmlns:a16="http://schemas.microsoft.com/office/drawing/2014/main" id="{536B101B-5447-4C3D-8055-CD81700DB54F}"/>
            </a:ext>
          </a:extLst>
        </xdr:cNvPr>
        <xdr:cNvSpPr/>
      </xdr:nvSpPr>
      <xdr:spPr bwMode="auto">
        <a:xfrm>
          <a:off x="1743075" y="149816400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851974</xdr:row>
      <xdr:rowOff>66675</xdr:rowOff>
    </xdr:from>
    <xdr:to>
      <xdr:col>3</xdr:col>
      <xdr:colOff>1819275</xdr:colOff>
      <xdr:row>851978</xdr:row>
      <xdr:rowOff>180975</xdr:rowOff>
    </xdr:to>
    <xdr:sp macro="" textlink="">
      <xdr:nvSpPr>
        <xdr:cNvPr id="14" name="Object 13" hidden="1">
          <a:extLst>
            <a:ext uri="{63B3BB69-23CF-44E3-9099-C40C66FF867C}">
              <a14:compatExt xmlns:a14="http://schemas.microsoft.com/office/drawing/2010/main" spid="_x0000_s5133"/>
            </a:ext>
            <a:ext uri="{FF2B5EF4-FFF2-40B4-BE49-F238E27FC236}">
              <a16:creationId xmlns:a16="http://schemas.microsoft.com/office/drawing/2014/main" id="{260EC954-1E9A-4DB4-B17D-08FC682FBBEA}"/>
            </a:ext>
          </a:extLst>
        </xdr:cNvPr>
        <xdr:cNvSpPr/>
      </xdr:nvSpPr>
      <xdr:spPr bwMode="auto">
        <a:xfrm>
          <a:off x="1743075" y="162301008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917510</xdr:row>
      <xdr:rowOff>66675</xdr:rowOff>
    </xdr:from>
    <xdr:to>
      <xdr:col>3</xdr:col>
      <xdr:colOff>1819275</xdr:colOff>
      <xdr:row>917514</xdr:row>
      <xdr:rowOff>180975</xdr:rowOff>
    </xdr:to>
    <xdr:sp macro="" textlink="">
      <xdr:nvSpPr>
        <xdr:cNvPr id="15" name="Object 14" hidden="1">
          <a:extLst>
            <a:ext uri="{63B3BB69-23CF-44E3-9099-C40C66FF867C}">
              <a14:compatExt xmlns:a14="http://schemas.microsoft.com/office/drawing/2010/main" spid="_x0000_s5134"/>
            </a:ext>
            <a:ext uri="{FF2B5EF4-FFF2-40B4-BE49-F238E27FC236}">
              <a16:creationId xmlns:a16="http://schemas.microsoft.com/office/drawing/2014/main" id="{2941768C-5796-4C10-974A-8066E026826A}"/>
            </a:ext>
          </a:extLst>
        </xdr:cNvPr>
        <xdr:cNvSpPr/>
      </xdr:nvSpPr>
      <xdr:spPr bwMode="auto">
        <a:xfrm>
          <a:off x="1743075" y="174785616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983046</xdr:row>
      <xdr:rowOff>66675</xdr:rowOff>
    </xdr:from>
    <xdr:to>
      <xdr:col>3</xdr:col>
      <xdr:colOff>1819275</xdr:colOff>
      <xdr:row>983050</xdr:row>
      <xdr:rowOff>180975</xdr:rowOff>
    </xdr:to>
    <xdr:sp macro="" textlink="">
      <xdr:nvSpPr>
        <xdr:cNvPr id="16" name="Object 15" hidden="1">
          <a:extLst>
            <a:ext uri="{63B3BB69-23CF-44E3-9099-C40C66FF867C}">
              <a14:compatExt xmlns:a14="http://schemas.microsoft.com/office/drawing/2010/main" spid="_x0000_s5135"/>
            </a:ext>
            <a:ext uri="{FF2B5EF4-FFF2-40B4-BE49-F238E27FC236}">
              <a16:creationId xmlns:a16="http://schemas.microsoft.com/office/drawing/2014/main" id="{C476172B-5269-45B5-A011-B2CFD4DE18AD}"/>
            </a:ext>
          </a:extLst>
        </xdr:cNvPr>
        <xdr:cNvSpPr/>
      </xdr:nvSpPr>
      <xdr:spPr bwMode="auto">
        <a:xfrm>
          <a:off x="1743075" y="187270224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2</xdr:row>
      <xdr:rowOff>66675</xdr:rowOff>
    </xdr:from>
    <xdr:to>
      <xdr:col>208</xdr:col>
      <xdr:colOff>1819275</xdr:colOff>
      <xdr:row>6</xdr:row>
      <xdr:rowOff>0</xdr:rowOff>
    </xdr:to>
    <xdr:sp macro="" textlink="">
      <xdr:nvSpPr>
        <xdr:cNvPr id="17" name="Object 16" hidden="1">
          <a:extLst>
            <a:ext uri="{63B3BB69-23CF-44E3-9099-C40C66FF867C}">
              <a14:compatExt xmlns:a14="http://schemas.microsoft.com/office/drawing/2010/main" spid="_x0000_s5136"/>
            </a:ext>
            <a:ext uri="{FF2B5EF4-FFF2-40B4-BE49-F238E27FC236}">
              <a16:creationId xmlns:a16="http://schemas.microsoft.com/office/drawing/2014/main" id="{2884D6C0-D995-405D-976B-15CF6E3BE5D7}"/>
            </a:ext>
          </a:extLst>
        </xdr:cNvPr>
        <xdr:cNvSpPr/>
      </xdr:nvSpPr>
      <xdr:spPr bwMode="auto">
        <a:xfrm>
          <a:off x="131368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65545</xdr:row>
      <xdr:rowOff>66675</xdr:rowOff>
    </xdr:from>
    <xdr:to>
      <xdr:col>208</xdr:col>
      <xdr:colOff>1819275</xdr:colOff>
      <xdr:row>65549</xdr:row>
      <xdr:rowOff>180975</xdr:rowOff>
    </xdr:to>
    <xdr:sp macro="" textlink="">
      <xdr:nvSpPr>
        <xdr:cNvPr id="18" name="Object 17" hidden="1">
          <a:extLst>
            <a:ext uri="{63B3BB69-23CF-44E3-9099-C40C66FF867C}">
              <a14:compatExt xmlns:a14="http://schemas.microsoft.com/office/drawing/2010/main" spid="_x0000_s5137"/>
            </a:ext>
            <a:ext uri="{FF2B5EF4-FFF2-40B4-BE49-F238E27FC236}">
              <a16:creationId xmlns:a16="http://schemas.microsoft.com/office/drawing/2014/main" id="{A22F473F-E4BF-4982-A813-607F41013361}"/>
            </a:ext>
          </a:extLst>
        </xdr:cNvPr>
        <xdr:cNvSpPr/>
      </xdr:nvSpPr>
      <xdr:spPr bwMode="auto">
        <a:xfrm>
          <a:off x="131368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131081</xdr:row>
      <xdr:rowOff>66675</xdr:rowOff>
    </xdr:from>
    <xdr:to>
      <xdr:col>208</xdr:col>
      <xdr:colOff>1819275</xdr:colOff>
      <xdr:row>131085</xdr:row>
      <xdr:rowOff>180975</xdr:rowOff>
    </xdr:to>
    <xdr:sp macro="" textlink="">
      <xdr:nvSpPr>
        <xdr:cNvPr id="19" name="Object 18" hidden="1">
          <a:extLst>
            <a:ext uri="{63B3BB69-23CF-44E3-9099-C40C66FF867C}">
              <a14:compatExt xmlns:a14="http://schemas.microsoft.com/office/drawing/2010/main" spid="_x0000_s5138"/>
            </a:ext>
            <a:ext uri="{FF2B5EF4-FFF2-40B4-BE49-F238E27FC236}">
              <a16:creationId xmlns:a16="http://schemas.microsoft.com/office/drawing/2014/main" id="{38440D19-D9DF-4498-916E-D9F29CE4DC00}"/>
            </a:ext>
          </a:extLst>
        </xdr:cNvPr>
        <xdr:cNvSpPr/>
      </xdr:nvSpPr>
      <xdr:spPr bwMode="auto">
        <a:xfrm>
          <a:off x="131368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196617</xdr:row>
      <xdr:rowOff>66675</xdr:rowOff>
    </xdr:from>
    <xdr:to>
      <xdr:col>208</xdr:col>
      <xdr:colOff>1819275</xdr:colOff>
      <xdr:row>196621</xdr:row>
      <xdr:rowOff>180975</xdr:rowOff>
    </xdr:to>
    <xdr:sp macro="" textlink="">
      <xdr:nvSpPr>
        <xdr:cNvPr id="20" name="Object 19" hidden="1">
          <a:extLst>
            <a:ext uri="{63B3BB69-23CF-44E3-9099-C40C66FF867C}">
              <a14:compatExt xmlns:a14="http://schemas.microsoft.com/office/drawing/2010/main" spid="_x0000_s5139"/>
            </a:ext>
            <a:ext uri="{FF2B5EF4-FFF2-40B4-BE49-F238E27FC236}">
              <a16:creationId xmlns:a16="http://schemas.microsoft.com/office/drawing/2014/main" id="{10E3C7EE-DB5E-4A34-981E-740FF675CA37}"/>
            </a:ext>
          </a:extLst>
        </xdr:cNvPr>
        <xdr:cNvSpPr/>
      </xdr:nvSpPr>
      <xdr:spPr bwMode="auto">
        <a:xfrm>
          <a:off x="131368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262153</xdr:row>
      <xdr:rowOff>66675</xdr:rowOff>
    </xdr:from>
    <xdr:to>
      <xdr:col>208</xdr:col>
      <xdr:colOff>1819275</xdr:colOff>
      <xdr:row>262157</xdr:row>
      <xdr:rowOff>180975</xdr:rowOff>
    </xdr:to>
    <xdr:sp macro="" textlink="">
      <xdr:nvSpPr>
        <xdr:cNvPr id="21" name="Object 20" hidden="1">
          <a:extLst>
            <a:ext uri="{63B3BB69-23CF-44E3-9099-C40C66FF867C}">
              <a14:compatExt xmlns:a14="http://schemas.microsoft.com/office/drawing/2010/main" spid="_x0000_s5140"/>
            </a:ext>
            <a:ext uri="{FF2B5EF4-FFF2-40B4-BE49-F238E27FC236}">
              <a16:creationId xmlns:a16="http://schemas.microsoft.com/office/drawing/2014/main" id="{327E31E3-5D1E-43BF-9B91-DDBFED7D8BCA}"/>
            </a:ext>
          </a:extLst>
        </xdr:cNvPr>
        <xdr:cNvSpPr/>
      </xdr:nvSpPr>
      <xdr:spPr bwMode="auto">
        <a:xfrm>
          <a:off x="131368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327689</xdr:row>
      <xdr:rowOff>66675</xdr:rowOff>
    </xdr:from>
    <xdr:to>
      <xdr:col>208</xdr:col>
      <xdr:colOff>1819275</xdr:colOff>
      <xdr:row>327693</xdr:row>
      <xdr:rowOff>180975</xdr:rowOff>
    </xdr:to>
    <xdr:sp macro="" textlink="">
      <xdr:nvSpPr>
        <xdr:cNvPr id="22" name="Object 21" hidden="1">
          <a:extLst>
            <a:ext uri="{63B3BB69-23CF-44E3-9099-C40C66FF867C}">
              <a14:compatExt xmlns:a14="http://schemas.microsoft.com/office/drawing/2010/main" spid="_x0000_s5141"/>
            </a:ext>
            <a:ext uri="{FF2B5EF4-FFF2-40B4-BE49-F238E27FC236}">
              <a16:creationId xmlns:a16="http://schemas.microsoft.com/office/drawing/2014/main" id="{56F5F798-FA9B-4E01-973F-CAC020D370DB}"/>
            </a:ext>
          </a:extLst>
        </xdr:cNvPr>
        <xdr:cNvSpPr/>
      </xdr:nvSpPr>
      <xdr:spPr bwMode="auto">
        <a:xfrm>
          <a:off x="131368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393225</xdr:row>
      <xdr:rowOff>66675</xdr:rowOff>
    </xdr:from>
    <xdr:to>
      <xdr:col>208</xdr:col>
      <xdr:colOff>1819275</xdr:colOff>
      <xdr:row>393229</xdr:row>
      <xdr:rowOff>180975</xdr:rowOff>
    </xdr:to>
    <xdr:sp macro="" textlink="">
      <xdr:nvSpPr>
        <xdr:cNvPr id="23" name="Object 22" hidden="1">
          <a:extLst>
            <a:ext uri="{63B3BB69-23CF-44E3-9099-C40C66FF867C}">
              <a14:compatExt xmlns:a14="http://schemas.microsoft.com/office/drawing/2010/main" spid="_x0000_s5142"/>
            </a:ext>
            <a:ext uri="{FF2B5EF4-FFF2-40B4-BE49-F238E27FC236}">
              <a16:creationId xmlns:a16="http://schemas.microsoft.com/office/drawing/2014/main" id="{86FD27A7-2101-4F75-81FD-D1B4688A3440}"/>
            </a:ext>
          </a:extLst>
        </xdr:cNvPr>
        <xdr:cNvSpPr/>
      </xdr:nvSpPr>
      <xdr:spPr bwMode="auto">
        <a:xfrm>
          <a:off x="131368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458761</xdr:row>
      <xdr:rowOff>66675</xdr:rowOff>
    </xdr:from>
    <xdr:to>
      <xdr:col>208</xdr:col>
      <xdr:colOff>1819275</xdr:colOff>
      <xdr:row>458765</xdr:row>
      <xdr:rowOff>180975</xdr:rowOff>
    </xdr:to>
    <xdr:sp macro="" textlink="">
      <xdr:nvSpPr>
        <xdr:cNvPr id="24" name="Object 23" hidden="1">
          <a:extLst>
            <a:ext uri="{63B3BB69-23CF-44E3-9099-C40C66FF867C}">
              <a14:compatExt xmlns:a14="http://schemas.microsoft.com/office/drawing/2010/main" spid="_x0000_s5143"/>
            </a:ext>
            <a:ext uri="{FF2B5EF4-FFF2-40B4-BE49-F238E27FC236}">
              <a16:creationId xmlns:a16="http://schemas.microsoft.com/office/drawing/2014/main" id="{1AE9CC02-744B-49DA-8FDD-30D68E5EF8A7}"/>
            </a:ext>
          </a:extLst>
        </xdr:cNvPr>
        <xdr:cNvSpPr/>
      </xdr:nvSpPr>
      <xdr:spPr bwMode="auto">
        <a:xfrm>
          <a:off x="131368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524297</xdr:row>
      <xdr:rowOff>66675</xdr:rowOff>
    </xdr:from>
    <xdr:to>
      <xdr:col>208</xdr:col>
      <xdr:colOff>1819275</xdr:colOff>
      <xdr:row>524301</xdr:row>
      <xdr:rowOff>180975</xdr:rowOff>
    </xdr:to>
    <xdr:sp macro="" textlink="">
      <xdr:nvSpPr>
        <xdr:cNvPr id="25" name="Object 24" hidden="1">
          <a:extLst>
            <a:ext uri="{63B3BB69-23CF-44E3-9099-C40C66FF867C}">
              <a14:compatExt xmlns:a14="http://schemas.microsoft.com/office/drawing/2010/main" spid="_x0000_s5144"/>
            </a:ext>
            <a:ext uri="{FF2B5EF4-FFF2-40B4-BE49-F238E27FC236}">
              <a16:creationId xmlns:a16="http://schemas.microsoft.com/office/drawing/2014/main" id="{C4DE107F-2E8D-4043-B9B6-6C44B29DD4BB}"/>
            </a:ext>
          </a:extLst>
        </xdr:cNvPr>
        <xdr:cNvSpPr/>
      </xdr:nvSpPr>
      <xdr:spPr bwMode="auto">
        <a:xfrm>
          <a:off x="131368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589833</xdr:row>
      <xdr:rowOff>66675</xdr:rowOff>
    </xdr:from>
    <xdr:to>
      <xdr:col>208</xdr:col>
      <xdr:colOff>1819275</xdr:colOff>
      <xdr:row>589837</xdr:row>
      <xdr:rowOff>180975</xdr:rowOff>
    </xdr:to>
    <xdr:sp macro="" textlink="">
      <xdr:nvSpPr>
        <xdr:cNvPr id="26" name="Object 25" hidden="1">
          <a:extLst>
            <a:ext uri="{63B3BB69-23CF-44E3-9099-C40C66FF867C}">
              <a14:compatExt xmlns:a14="http://schemas.microsoft.com/office/drawing/2010/main" spid="_x0000_s5145"/>
            </a:ext>
            <a:ext uri="{FF2B5EF4-FFF2-40B4-BE49-F238E27FC236}">
              <a16:creationId xmlns:a16="http://schemas.microsoft.com/office/drawing/2014/main" id="{1F189F7F-1CE3-430E-B817-474A90C92513}"/>
            </a:ext>
          </a:extLst>
        </xdr:cNvPr>
        <xdr:cNvSpPr/>
      </xdr:nvSpPr>
      <xdr:spPr bwMode="auto">
        <a:xfrm>
          <a:off x="131368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655369</xdr:row>
      <xdr:rowOff>66675</xdr:rowOff>
    </xdr:from>
    <xdr:to>
      <xdr:col>208</xdr:col>
      <xdr:colOff>1819275</xdr:colOff>
      <xdr:row>655373</xdr:row>
      <xdr:rowOff>180975</xdr:rowOff>
    </xdr:to>
    <xdr:sp macro="" textlink="">
      <xdr:nvSpPr>
        <xdr:cNvPr id="27" name="Object 26" hidden="1">
          <a:extLst>
            <a:ext uri="{63B3BB69-23CF-44E3-9099-C40C66FF867C}">
              <a14:compatExt xmlns:a14="http://schemas.microsoft.com/office/drawing/2010/main" spid="_x0000_s5146"/>
            </a:ext>
            <a:ext uri="{FF2B5EF4-FFF2-40B4-BE49-F238E27FC236}">
              <a16:creationId xmlns:a16="http://schemas.microsoft.com/office/drawing/2014/main" id="{75D4623A-CB3C-49E4-B02C-F26756FEB350}"/>
            </a:ext>
          </a:extLst>
        </xdr:cNvPr>
        <xdr:cNvSpPr/>
      </xdr:nvSpPr>
      <xdr:spPr bwMode="auto">
        <a:xfrm>
          <a:off x="131368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720905</xdr:row>
      <xdr:rowOff>66675</xdr:rowOff>
    </xdr:from>
    <xdr:to>
      <xdr:col>208</xdr:col>
      <xdr:colOff>1819275</xdr:colOff>
      <xdr:row>720909</xdr:row>
      <xdr:rowOff>180975</xdr:rowOff>
    </xdr:to>
    <xdr:sp macro="" textlink="">
      <xdr:nvSpPr>
        <xdr:cNvPr id="28" name="Object 27" hidden="1">
          <a:extLst>
            <a:ext uri="{63B3BB69-23CF-44E3-9099-C40C66FF867C}">
              <a14:compatExt xmlns:a14="http://schemas.microsoft.com/office/drawing/2010/main" spid="_x0000_s5147"/>
            </a:ext>
            <a:ext uri="{FF2B5EF4-FFF2-40B4-BE49-F238E27FC236}">
              <a16:creationId xmlns:a16="http://schemas.microsoft.com/office/drawing/2014/main" id="{8005C78A-EF77-4A9F-A062-08AFD29A662A}"/>
            </a:ext>
          </a:extLst>
        </xdr:cNvPr>
        <xdr:cNvSpPr/>
      </xdr:nvSpPr>
      <xdr:spPr bwMode="auto">
        <a:xfrm>
          <a:off x="131368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786441</xdr:row>
      <xdr:rowOff>66675</xdr:rowOff>
    </xdr:from>
    <xdr:to>
      <xdr:col>208</xdr:col>
      <xdr:colOff>1819275</xdr:colOff>
      <xdr:row>786445</xdr:row>
      <xdr:rowOff>180975</xdr:rowOff>
    </xdr:to>
    <xdr:sp macro="" textlink="">
      <xdr:nvSpPr>
        <xdr:cNvPr id="29" name="Object 28" hidden="1">
          <a:extLst>
            <a:ext uri="{63B3BB69-23CF-44E3-9099-C40C66FF867C}">
              <a14:compatExt xmlns:a14="http://schemas.microsoft.com/office/drawing/2010/main" spid="_x0000_s5148"/>
            </a:ext>
            <a:ext uri="{FF2B5EF4-FFF2-40B4-BE49-F238E27FC236}">
              <a16:creationId xmlns:a16="http://schemas.microsoft.com/office/drawing/2014/main" id="{7CEA22C0-C078-41BA-B8C3-5ED0F8C2A712}"/>
            </a:ext>
          </a:extLst>
        </xdr:cNvPr>
        <xdr:cNvSpPr/>
      </xdr:nvSpPr>
      <xdr:spPr bwMode="auto">
        <a:xfrm>
          <a:off x="131368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851977</xdr:row>
      <xdr:rowOff>66675</xdr:rowOff>
    </xdr:from>
    <xdr:to>
      <xdr:col>208</xdr:col>
      <xdr:colOff>1819275</xdr:colOff>
      <xdr:row>851981</xdr:row>
      <xdr:rowOff>180975</xdr:rowOff>
    </xdr:to>
    <xdr:sp macro="" textlink="">
      <xdr:nvSpPr>
        <xdr:cNvPr id="30" name="Object 29" hidden="1">
          <a:extLst>
            <a:ext uri="{63B3BB69-23CF-44E3-9099-C40C66FF867C}">
              <a14:compatExt xmlns:a14="http://schemas.microsoft.com/office/drawing/2010/main" spid="_x0000_s5149"/>
            </a:ext>
            <a:ext uri="{FF2B5EF4-FFF2-40B4-BE49-F238E27FC236}">
              <a16:creationId xmlns:a16="http://schemas.microsoft.com/office/drawing/2014/main" id="{35816A3F-4535-444B-9326-6DC7C0D1E878}"/>
            </a:ext>
          </a:extLst>
        </xdr:cNvPr>
        <xdr:cNvSpPr/>
      </xdr:nvSpPr>
      <xdr:spPr bwMode="auto">
        <a:xfrm>
          <a:off x="131368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917513</xdr:row>
      <xdr:rowOff>66675</xdr:rowOff>
    </xdr:from>
    <xdr:to>
      <xdr:col>208</xdr:col>
      <xdr:colOff>1819275</xdr:colOff>
      <xdr:row>917517</xdr:row>
      <xdr:rowOff>180975</xdr:rowOff>
    </xdr:to>
    <xdr:sp macro="" textlink="">
      <xdr:nvSpPr>
        <xdr:cNvPr id="31" name="Object 30" hidden="1">
          <a:extLst>
            <a:ext uri="{63B3BB69-23CF-44E3-9099-C40C66FF867C}">
              <a14:compatExt xmlns:a14="http://schemas.microsoft.com/office/drawing/2010/main" spid="_x0000_s5150"/>
            </a:ext>
            <a:ext uri="{FF2B5EF4-FFF2-40B4-BE49-F238E27FC236}">
              <a16:creationId xmlns:a16="http://schemas.microsoft.com/office/drawing/2014/main" id="{73494C05-D024-41F3-90C0-A5739E3DE74A}"/>
            </a:ext>
          </a:extLst>
        </xdr:cNvPr>
        <xdr:cNvSpPr/>
      </xdr:nvSpPr>
      <xdr:spPr bwMode="auto">
        <a:xfrm>
          <a:off x="131368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208</xdr:col>
      <xdr:colOff>238125</xdr:colOff>
      <xdr:row>983049</xdr:row>
      <xdr:rowOff>66675</xdr:rowOff>
    </xdr:from>
    <xdr:to>
      <xdr:col>208</xdr:col>
      <xdr:colOff>1819275</xdr:colOff>
      <xdr:row>983053</xdr:row>
      <xdr:rowOff>180975</xdr:rowOff>
    </xdr:to>
    <xdr:sp macro="" textlink="">
      <xdr:nvSpPr>
        <xdr:cNvPr id="32" name="Object 31" hidden="1">
          <a:extLst>
            <a:ext uri="{63B3BB69-23CF-44E3-9099-C40C66FF867C}">
              <a14:compatExt xmlns:a14="http://schemas.microsoft.com/office/drawing/2010/main" spid="_x0000_s5151"/>
            </a:ext>
            <a:ext uri="{FF2B5EF4-FFF2-40B4-BE49-F238E27FC236}">
              <a16:creationId xmlns:a16="http://schemas.microsoft.com/office/drawing/2014/main" id="{260CEE61-65A0-4B37-86B8-EBACB1D15054}"/>
            </a:ext>
          </a:extLst>
        </xdr:cNvPr>
        <xdr:cNvSpPr/>
      </xdr:nvSpPr>
      <xdr:spPr bwMode="auto">
        <a:xfrm>
          <a:off x="131368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2</xdr:row>
      <xdr:rowOff>66675</xdr:rowOff>
    </xdr:from>
    <xdr:to>
      <xdr:col>464</xdr:col>
      <xdr:colOff>1819275</xdr:colOff>
      <xdr:row>6</xdr:row>
      <xdr:rowOff>0</xdr:rowOff>
    </xdr:to>
    <xdr:sp macro="" textlink="">
      <xdr:nvSpPr>
        <xdr:cNvPr id="33" name="Object 32" hidden="1">
          <a:extLst>
            <a:ext uri="{63B3BB69-23CF-44E3-9099-C40C66FF867C}">
              <a14:compatExt xmlns:a14="http://schemas.microsoft.com/office/drawing/2010/main" spid="_x0000_s5152"/>
            </a:ext>
            <a:ext uri="{FF2B5EF4-FFF2-40B4-BE49-F238E27FC236}">
              <a16:creationId xmlns:a16="http://schemas.microsoft.com/office/drawing/2014/main" id="{E95C6D79-75AA-4D84-8A48-33793BAE127F}"/>
            </a:ext>
          </a:extLst>
        </xdr:cNvPr>
        <xdr:cNvSpPr/>
      </xdr:nvSpPr>
      <xdr:spPr bwMode="auto">
        <a:xfrm>
          <a:off x="287426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65545</xdr:row>
      <xdr:rowOff>66675</xdr:rowOff>
    </xdr:from>
    <xdr:to>
      <xdr:col>464</xdr:col>
      <xdr:colOff>1819275</xdr:colOff>
      <xdr:row>65549</xdr:row>
      <xdr:rowOff>180975</xdr:rowOff>
    </xdr:to>
    <xdr:sp macro="" textlink="">
      <xdr:nvSpPr>
        <xdr:cNvPr id="34" name="Object 33" hidden="1">
          <a:extLst>
            <a:ext uri="{63B3BB69-23CF-44E3-9099-C40C66FF867C}">
              <a14:compatExt xmlns:a14="http://schemas.microsoft.com/office/drawing/2010/main" spid="_x0000_s5153"/>
            </a:ext>
            <a:ext uri="{FF2B5EF4-FFF2-40B4-BE49-F238E27FC236}">
              <a16:creationId xmlns:a16="http://schemas.microsoft.com/office/drawing/2014/main" id="{473CA0C0-E257-4B91-8CCD-3442DCCDC137}"/>
            </a:ext>
          </a:extLst>
        </xdr:cNvPr>
        <xdr:cNvSpPr/>
      </xdr:nvSpPr>
      <xdr:spPr bwMode="auto">
        <a:xfrm>
          <a:off x="287426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131081</xdr:row>
      <xdr:rowOff>66675</xdr:rowOff>
    </xdr:from>
    <xdr:to>
      <xdr:col>464</xdr:col>
      <xdr:colOff>1819275</xdr:colOff>
      <xdr:row>131085</xdr:row>
      <xdr:rowOff>180975</xdr:rowOff>
    </xdr:to>
    <xdr:sp macro="" textlink="">
      <xdr:nvSpPr>
        <xdr:cNvPr id="35" name="Object 34" hidden="1">
          <a:extLst>
            <a:ext uri="{63B3BB69-23CF-44E3-9099-C40C66FF867C}">
              <a14:compatExt xmlns:a14="http://schemas.microsoft.com/office/drawing/2010/main" spid="_x0000_s5154"/>
            </a:ext>
            <a:ext uri="{FF2B5EF4-FFF2-40B4-BE49-F238E27FC236}">
              <a16:creationId xmlns:a16="http://schemas.microsoft.com/office/drawing/2014/main" id="{279FA2BC-9710-4FF4-9CAC-86399E2CFA5F}"/>
            </a:ext>
          </a:extLst>
        </xdr:cNvPr>
        <xdr:cNvSpPr/>
      </xdr:nvSpPr>
      <xdr:spPr bwMode="auto">
        <a:xfrm>
          <a:off x="287426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196617</xdr:row>
      <xdr:rowOff>66675</xdr:rowOff>
    </xdr:from>
    <xdr:to>
      <xdr:col>464</xdr:col>
      <xdr:colOff>1819275</xdr:colOff>
      <xdr:row>196621</xdr:row>
      <xdr:rowOff>180975</xdr:rowOff>
    </xdr:to>
    <xdr:sp macro="" textlink="">
      <xdr:nvSpPr>
        <xdr:cNvPr id="36" name="Object 35" hidden="1">
          <a:extLst>
            <a:ext uri="{63B3BB69-23CF-44E3-9099-C40C66FF867C}">
              <a14:compatExt xmlns:a14="http://schemas.microsoft.com/office/drawing/2010/main" spid="_x0000_s5155"/>
            </a:ext>
            <a:ext uri="{FF2B5EF4-FFF2-40B4-BE49-F238E27FC236}">
              <a16:creationId xmlns:a16="http://schemas.microsoft.com/office/drawing/2014/main" id="{3FB9A580-BA73-43D9-9981-9F4095E5D5A5}"/>
            </a:ext>
          </a:extLst>
        </xdr:cNvPr>
        <xdr:cNvSpPr/>
      </xdr:nvSpPr>
      <xdr:spPr bwMode="auto">
        <a:xfrm>
          <a:off x="287426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262153</xdr:row>
      <xdr:rowOff>66675</xdr:rowOff>
    </xdr:from>
    <xdr:to>
      <xdr:col>464</xdr:col>
      <xdr:colOff>1819275</xdr:colOff>
      <xdr:row>262157</xdr:row>
      <xdr:rowOff>180975</xdr:rowOff>
    </xdr:to>
    <xdr:sp macro="" textlink="">
      <xdr:nvSpPr>
        <xdr:cNvPr id="37" name="Object 36" hidden="1">
          <a:extLst>
            <a:ext uri="{63B3BB69-23CF-44E3-9099-C40C66FF867C}">
              <a14:compatExt xmlns:a14="http://schemas.microsoft.com/office/drawing/2010/main" spid="_x0000_s5156"/>
            </a:ext>
            <a:ext uri="{FF2B5EF4-FFF2-40B4-BE49-F238E27FC236}">
              <a16:creationId xmlns:a16="http://schemas.microsoft.com/office/drawing/2014/main" id="{3820234C-CE8D-400C-9B48-900C7DB01FE9}"/>
            </a:ext>
          </a:extLst>
        </xdr:cNvPr>
        <xdr:cNvSpPr/>
      </xdr:nvSpPr>
      <xdr:spPr bwMode="auto">
        <a:xfrm>
          <a:off x="287426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327689</xdr:row>
      <xdr:rowOff>66675</xdr:rowOff>
    </xdr:from>
    <xdr:to>
      <xdr:col>464</xdr:col>
      <xdr:colOff>1819275</xdr:colOff>
      <xdr:row>327693</xdr:row>
      <xdr:rowOff>180975</xdr:rowOff>
    </xdr:to>
    <xdr:sp macro="" textlink="">
      <xdr:nvSpPr>
        <xdr:cNvPr id="38" name="Object 37" hidden="1">
          <a:extLst>
            <a:ext uri="{63B3BB69-23CF-44E3-9099-C40C66FF867C}">
              <a14:compatExt xmlns:a14="http://schemas.microsoft.com/office/drawing/2010/main" spid="_x0000_s5157"/>
            </a:ext>
            <a:ext uri="{FF2B5EF4-FFF2-40B4-BE49-F238E27FC236}">
              <a16:creationId xmlns:a16="http://schemas.microsoft.com/office/drawing/2014/main" id="{D25CFABE-F502-49F6-9912-556538BEB302}"/>
            </a:ext>
          </a:extLst>
        </xdr:cNvPr>
        <xdr:cNvSpPr/>
      </xdr:nvSpPr>
      <xdr:spPr bwMode="auto">
        <a:xfrm>
          <a:off x="287426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393225</xdr:row>
      <xdr:rowOff>66675</xdr:rowOff>
    </xdr:from>
    <xdr:to>
      <xdr:col>464</xdr:col>
      <xdr:colOff>1819275</xdr:colOff>
      <xdr:row>393229</xdr:row>
      <xdr:rowOff>180975</xdr:rowOff>
    </xdr:to>
    <xdr:sp macro="" textlink="">
      <xdr:nvSpPr>
        <xdr:cNvPr id="39" name="Object 38" hidden="1">
          <a:extLst>
            <a:ext uri="{63B3BB69-23CF-44E3-9099-C40C66FF867C}">
              <a14:compatExt xmlns:a14="http://schemas.microsoft.com/office/drawing/2010/main" spid="_x0000_s5158"/>
            </a:ext>
            <a:ext uri="{FF2B5EF4-FFF2-40B4-BE49-F238E27FC236}">
              <a16:creationId xmlns:a16="http://schemas.microsoft.com/office/drawing/2014/main" id="{63C50308-1726-4FC7-886E-8FF767A2DC2A}"/>
            </a:ext>
          </a:extLst>
        </xdr:cNvPr>
        <xdr:cNvSpPr/>
      </xdr:nvSpPr>
      <xdr:spPr bwMode="auto">
        <a:xfrm>
          <a:off x="287426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458761</xdr:row>
      <xdr:rowOff>66675</xdr:rowOff>
    </xdr:from>
    <xdr:to>
      <xdr:col>464</xdr:col>
      <xdr:colOff>1819275</xdr:colOff>
      <xdr:row>458765</xdr:row>
      <xdr:rowOff>180975</xdr:rowOff>
    </xdr:to>
    <xdr:sp macro="" textlink="">
      <xdr:nvSpPr>
        <xdr:cNvPr id="40" name="Object 39" hidden="1">
          <a:extLst>
            <a:ext uri="{63B3BB69-23CF-44E3-9099-C40C66FF867C}">
              <a14:compatExt xmlns:a14="http://schemas.microsoft.com/office/drawing/2010/main" spid="_x0000_s5159"/>
            </a:ext>
            <a:ext uri="{FF2B5EF4-FFF2-40B4-BE49-F238E27FC236}">
              <a16:creationId xmlns:a16="http://schemas.microsoft.com/office/drawing/2014/main" id="{B85C14DB-1C68-4003-B7F3-E2D5E0F09AAC}"/>
            </a:ext>
          </a:extLst>
        </xdr:cNvPr>
        <xdr:cNvSpPr/>
      </xdr:nvSpPr>
      <xdr:spPr bwMode="auto">
        <a:xfrm>
          <a:off x="287426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524297</xdr:row>
      <xdr:rowOff>66675</xdr:rowOff>
    </xdr:from>
    <xdr:to>
      <xdr:col>464</xdr:col>
      <xdr:colOff>1819275</xdr:colOff>
      <xdr:row>524301</xdr:row>
      <xdr:rowOff>180975</xdr:rowOff>
    </xdr:to>
    <xdr:sp macro="" textlink="">
      <xdr:nvSpPr>
        <xdr:cNvPr id="41" name="Object 40" hidden="1">
          <a:extLst>
            <a:ext uri="{63B3BB69-23CF-44E3-9099-C40C66FF867C}">
              <a14:compatExt xmlns:a14="http://schemas.microsoft.com/office/drawing/2010/main" spid="_x0000_s5160"/>
            </a:ext>
            <a:ext uri="{FF2B5EF4-FFF2-40B4-BE49-F238E27FC236}">
              <a16:creationId xmlns:a16="http://schemas.microsoft.com/office/drawing/2014/main" id="{3C70D4D5-B82C-41D7-A891-B7BBC213FDD5}"/>
            </a:ext>
          </a:extLst>
        </xdr:cNvPr>
        <xdr:cNvSpPr/>
      </xdr:nvSpPr>
      <xdr:spPr bwMode="auto">
        <a:xfrm>
          <a:off x="287426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589833</xdr:row>
      <xdr:rowOff>66675</xdr:rowOff>
    </xdr:from>
    <xdr:to>
      <xdr:col>464</xdr:col>
      <xdr:colOff>1819275</xdr:colOff>
      <xdr:row>589837</xdr:row>
      <xdr:rowOff>180975</xdr:rowOff>
    </xdr:to>
    <xdr:sp macro="" textlink="">
      <xdr:nvSpPr>
        <xdr:cNvPr id="42" name="Object 41" hidden="1">
          <a:extLst>
            <a:ext uri="{63B3BB69-23CF-44E3-9099-C40C66FF867C}">
              <a14:compatExt xmlns:a14="http://schemas.microsoft.com/office/drawing/2010/main" spid="_x0000_s5161"/>
            </a:ext>
            <a:ext uri="{FF2B5EF4-FFF2-40B4-BE49-F238E27FC236}">
              <a16:creationId xmlns:a16="http://schemas.microsoft.com/office/drawing/2014/main" id="{61C3A598-7E81-410F-890D-8F738DDDF9D1}"/>
            </a:ext>
          </a:extLst>
        </xdr:cNvPr>
        <xdr:cNvSpPr/>
      </xdr:nvSpPr>
      <xdr:spPr bwMode="auto">
        <a:xfrm>
          <a:off x="287426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655369</xdr:row>
      <xdr:rowOff>66675</xdr:rowOff>
    </xdr:from>
    <xdr:to>
      <xdr:col>464</xdr:col>
      <xdr:colOff>1819275</xdr:colOff>
      <xdr:row>655373</xdr:row>
      <xdr:rowOff>180975</xdr:rowOff>
    </xdr:to>
    <xdr:sp macro="" textlink="">
      <xdr:nvSpPr>
        <xdr:cNvPr id="43" name="Object 42" hidden="1">
          <a:extLst>
            <a:ext uri="{63B3BB69-23CF-44E3-9099-C40C66FF867C}">
              <a14:compatExt xmlns:a14="http://schemas.microsoft.com/office/drawing/2010/main" spid="_x0000_s5162"/>
            </a:ext>
            <a:ext uri="{FF2B5EF4-FFF2-40B4-BE49-F238E27FC236}">
              <a16:creationId xmlns:a16="http://schemas.microsoft.com/office/drawing/2014/main" id="{F9E4A6BA-7488-4575-90C0-D020BAD3FD39}"/>
            </a:ext>
          </a:extLst>
        </xdr:cNvPr>
        <xdr:cNvSpPr/>
      </xdr:nvSpPr>
      <xdr:spPr bwMode="auto">
        <a:xfrm>
          <a:off x="287426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720905</xdr:row>
      <xdr:rowOff>66675</xdr:rowOff>
    </xdr:from>
    <xdr:to>
      <xdr:col>464</xdr:col>
      <xdr:colOff>1819275</xdr:colOff>
      <xdr:row>720909</xdr:row>
      <xdr:rowOff>180975</xdr:rowOff>
    </xdr:to>
    <xdr:sp macro="" textlink="">
      <xdr:nvSpPr>
        <xdr:cNvPr id="44" name="Object 43" hidden="1">
          <a:extLst>
            <a:ext uri="{63B3BB69-23CF-44E3-9099-C40C66FF867C}">
              <a14:compatExt xmlns:a14="http://schemas.microsoft.com/office/drawing/2010/main" spid="_x0000_s5163"/>
            </a:ext>
            <a:ext uri="{FF2B5EF4-FFF2-40B4-BE49-F238E27FC236}">
              <a16:creationId xmlns:a16="http://schemas.microsoft.com/office/drawing/2014/main" id="{0D6B1845-0112-450B-BF99-45AB750FA7E2}"/>
            </a:ext>
          </a:extLst>
        </xdr:cNvPr>
        <xdr:cNvSpPr/>
      </xdr:nvSpPr>
      <xdr:spPr bwMode="auto">
        <a:xfrm>
          <a:off x="287426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786441</xdr:row>
      <xdr:rowOff>66675</xdr:rowOff>
    </xdr:from>
    <xdr:to>
      <xdr:col>464</xdr:col>
      <xdr:colOff>1819275</xdr:colOff>
      <xdr:row>786445</xdr:row>
      <xdr:rowOff>180975</xdr:rowOff>
    </xdr:to>
    <xdr:sp macro="" textlink="">
      <xdr:nvSpPr>
        <xdr:cNvPr id="45" name="Object 44" hidden="1">
          <a:extLst>
            <a:ext uri="{63B3BB69-23CF-44E3-9099-C40C66FF867C}">
              <a14:compatExt xmlns:a14="http://schemas.microsoft.com/office/drawing/2010/main" spid="_x0000_s5164"/>
            </a:ext>
            <a:ext uri="{FF2B5EF4-FFF2-40B4-BE49-F238E27FC236}">
              <a16:creationId xmlns:a16="http://schemas.microsoft.com/office/drawing/2014/main" id="{0E0622D0-A1BE-4D1B-B0B0-F98D043EB556}"/>
            </a:ext>
          </a:extLst>
        </xdr:cNvPr>
        <xdr:cNvSpPr/>
      </xdr:nvSpPr>
      <xdr:spPr bwMode="auto">
        <a:xfrm>
          <a:off x="287426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851977</xdr:row>
      <xdr:rowOff>66675</xdr:rowOff>
    </xdr:from>
    <xdr:to>
      <xdr:col>464</xdr:col>
      <xdr:colOff>1819275</xdr:colOff>
      <xdr:row>851981</xdr:row>
      <xdr:rowOff>180975</xdr:rowOff>
    </xdr:to>
    <xdr:sp macro="" textlink="">
      <xdr:nvSpPr>
        <xdr:cNvPr id="46" name="Object 45" hidden="1">
          <a:extLst>
            <a:ext uri="{63B3BB69-23CF-44E3-9099-C40C66FF867C}">
              <a14:compatExt xmlns:a14="http://schemas.microsoft.com/office/drawing/2010/main" spid="_x0000_s5165"/>
            </a:ext>
            <a:ext uri="{FF2B5EF4-FFF2-40B4-BE49-F238E27FC236}">
              <a16:creationId xmlns:a16="http://schemas.microsoft.com/office/drawing/2014/main" id="{181935B5-489F-4B81-99C8-8A4580C58609}"/>
            </a:ext>
          </a:extLst>
        </xdr:cNvPr>
        <xdr:cNvSpPr/>
      </xdr:nvSpPr>
      <xdr:spPr bwMode="auto">
        <a:xfrm>
          <a:off x="287426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917513</xdr:row>
      <xdr:rowOff>66675</xdr:rowOff>
    </xdr:from>
    <xdr:to>
      <xdr:col>464</xdr:col>
      <xdr:colOff>1819275</xdr:colOff>
      <xdr:row>917517</xdr:row>
      <xdr:rowOff>180975</xdr:rowOff>
    </xdr:to>
    <xdr:sp macro="" textlink="">
      <xdr:nvSpPr>
        <xdr:cNvPr id="47" name="Object 46" hidden="1">
          <a:extLst>
            <a:ext uri="{63B3BB69-23CF-44E3-9099-C40C66FF867C}">
              <a14:compatExt xmlns:a14="http://schemas.microsoft.com/office/drawing/2010/main" spid="_x0000_s5166"/>
            </a:ext>
            <a:ext uri="{FF2B5EF4-FFF2-40B4-BE49-F238E27FC236}">
              <a16:creationId xmlns:a16="http://schemas.microsoft.com/office/drawing/2014/main" id="{F4080709-AA6F-4995-A7DA-284D79A04657}"/>
            </a:ext>
          </a:extLst>
        </xdr:cNvPr>
        <xdr:cNvSpPr/>
      </xdr:nvSpPr>
      <xdr:spPr bwMode="auto">
        <a:xfrm>
          <a:off x="287426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464</xdr:col>
      <xdr:colOff>238125</xdr:colOff>
      <xdr:row>983049</xdr:row>
      <xdr:rowOff>66675</xdr:rowOff>
    </xdr:from>
    <xdr:to>
      <xdr:col>464</xdr:col>
      <xdr:colOff>1819275</xdr:colOff>
      <xdr:row>983053</xdr:row>
      <xdr:rowOff>180975</xdr:rowOff>
    </xdr:to>
    <xdr:sp macro="" textlink="">
      <xdr:nvSpPr>
        <xdr:cNvPr id="48" name="Object 47" hidden="1">
          <a:extLst>
            <a:ext uri="{63B3BB69-23CF-44E3-9099-C40C66FF867C}">
              <a14:compatExt xmlns:a14="http://schemas.microsoft.com/office/drawing/2010/main" spid="_x0000_s5167"/>
            </a:ext>
            <a:ext uri="{FF2B5EF4-FFF2-40B4-BE49-F238E27FC236}">
              <a16:creationId xmlns:a16="http://schemas.microsoft.com/office/drawing/2014/main" id="{1C60A36D-239C-40B6-9C71-011CECDEE5A0}"/>
            </a:ext>
          </a:extLst>
        </xdr:cNvPr>
        <xdr:cNvSpPr/>
      </xdr:nvSpPr>
      <xdr:spPr bwMode="auto">
        <a:xfrm>
          <a:off x="287426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2</xdr:row>
      <xdr:rowOff>66675</xdr:rowOff>
    </xdr:from>
    <xdr:to>
      <xdr:col>720</xdr:col>
      <xdr:colOff>1819275</xdr:colOff>
      <xdr:row>6</xdr:row>
      <xdr:rowOff>0</xdr:rowOff>
    </xdr:to>
    <xdr:sp macro="" textlink="">
      <xdr:nvSpPr>
        <xdr:cNvPr id="49" name="Object 48" hidden="1">
          <a:extLst>
            <a:ext uri="{63B3BB69-23CF-44E3-9099-C40C66FF867C}">
              <a14:compatExt xmlns:a14="http://schemas.microsoft.com/office/drawing/2010/main" spid="_x0000_s5168"/>
            </a:ext>
            <a:ext uri="{FF2B5EF4-FFF2-40B4-BE49-F238E27FC236}">
              <a16:creationId xmlns:a16="http://schemas.microsoft.com/office/drawing/2014/main" id="{998E0FB2-0176-4E43-A8FB-0FBDD8B6F64C}"/>
            </a:ext>
          </a:extLst>
        </xdr:cNvPr>
        <xdr:cNvSpPr/>
      </xdr:nvSpPr>
      <xdr:spPr bwMode="auto">
        <a:xfrm>
          <a:off x="443484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65545</xdr:row>
      <xdr:rowOff>66675</xdr:rowOff>
    </xdr:from>
    <xdr:to>
      <xdr:col>720</xdr:col>
      <xdr:colOff>1819275</xdr:colOff>
      <xdr:row>65549</xdr:row>
      <xdr:rowOff>180975</xdr:rowOff>
    </xdr:to>
    <xdr:sp macro="" textlink="">
      <xdr:nvSpPr>
        <xdr:cNvPr id="50" name="Object 49" hidden="1">
          <a:extLst>
            <a:ext uri="{63B3BB69-23CF-44E3-9099-C40C66FF867C}">
              <a14:compatExt xmlns:a14="http://schemas.microsoft.com/office/drawing/2010/main" spid="_x0000_s5169"/>
            </a:ext>
            <a:ext uri="{FF2B5EF4-FFF2-40B4-BE49-F238E27FC236}">
              <a16:creationId xmlns:a16="http://schemas.microsoft.com/office/drawing/2014/main" id="{3EA5C152-C97D-45D2-A5FD-36D67E32B688}"/>
            </a:ext>
          </a:extLst>
        </xdr:cNvPr>
        <xdr:cNvSpPr/>
      </xdr:nvSpPr>
      <xdr:spPr bwMode="auto">
        <a:xfrm>
          <a:off x="443484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131081</xdr:row>
      <xdr:rowOff>66675</xdr:rowOff>
    </xdr:from>
    <xdr:to>
      <xdr:col>720</xdr:col>
      <xdr:colOff>1819275</xdr:colOff>
      <xdr:row>131085</xdr:row>
      <xdr:rowOff>180975</xdr:rowOff>
    </xdr:to>
    <xdr:sp macro="" textlink="">
      <xdr:nvSpPr>
        <xdr:cNvPr id="51" name="Object 50" hidden="1">
          <a:extLst>
            <a:ext uri="{63B3BB69-23CF-44E3-9099-C40C66FF867C}">
              <a14:compatExt xmlns:a14="http://schemas.microsoft.com/office/drawing/2010/main" spid="_x0000_s5170"/>
            </a:ext>
            <a:ext uri="{FF2B5EF4-FFF2-40B4-BE49-F238E27FC236}">
              <a16:creationId xmlns:a16="http://schemas.microsoft.com/office/drawing/2014/main" id="{14A7E81D-FA74-4773-9ED4-242B4F9920CC}"/>
            </a:ext>
          </a:extLst>
        </xdr:cNvPr>
        <xdr:cNvSpPr/>
      </xdr:nvSpPr>
      <xdr:spPr bwMode="auto">
        <a:xfrm>
          <a:off x="443484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196617</xdr:row>
      <xdr:rowOff>66675</xdr:rowOff>
    </xdr:from>
    <xdr:to>
      <xdr:col>720</xdr:col>
      <xdr:colOff>1819275</xdr:colOff>
      <xdr:row>196621</xdr:row>
      <xdr:rowOff>180975</xdr:rowOff>
    </xdr:to>
    <xdr:sp macro="" textlink="">
      <xdr:nvSpPr>
        <xdr:cNvPr id="52" name="Object 51" hidden="1">
          <a:extLst>
            <a:ext uri="{63B3BB69-23CF-44E3-9099-C40C66FF867C}">
              <a14:compatExt xmlns:a14="http://schemas.microsoft.com/office/drawing/2010/main" spid="_x0000_s5171"/>
            </a:ext>
            <a:ext uri="{FF2B5EF4-FFF2-40B4-BE49-F238E27FC236}">
              <a16:creationId xmlns:a16="http://schemas.microsoft.com/office/drawing/2014/main" id="{D7F05693-72B0-4588-BE3B-98823463E174}"/>
            </a:ext>
          </a:extLst>
        </xdr:cNvPr>
        <xdr:cNvSpPr/>
      </xdr:nvSpPr>
      <xdr:spPr bwMode="auto">
        <a:xfrm>
          <a:off x="443484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262153</xdr:row>
      <xdr:rowOff>66675</xdr:rowOff>
    </xdr:from>
    <xdr:to>
      <xdr:col>720</xdr:col>
      <xdr:colOff>1819275</xdr:colOff>
      <xdr:row>262157</xdr:row>
      <xdr:rowOff>180975</xdr:rowOff>
    </xdr:to>
    <xdr:sp macro="" textlink="">
      <xdr:nvSpPr>
        <xdr:cNvPr id="53" name="Object 52" hidden="1">
          <a:extLst>
            <a:ext uri="{63B3BB69-23CF-44E3-9099-C40C66FF867C}">
              <a14:compatExt xmlns:a14="http://schemas.microsoft.com/office/drawing/2010/main" spid="_x0000_s5172"/>
            </a:ext>
            <a:ext uri="{FF2B5EF4-FFF2-40B4-BE49-F238E27FC236}">
              <a16:creationId xmlns:a16="http://schemas.microsoft.com/office/drawing/2014/main" id="{ACD05CB1-2772-47BF-9338-30CB42A4C896}"/>
            </a:ext>
          </a:extLst>
        </xdr:cNvPr>
        <xdr:cNvSpPr/>
      </xdr:nvSpPr>
      <xdr:spPr bwMode="auto">
        <a:xfrm>
          <a:off x="443484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327689</xdr:row>
      <xdr:rowOff>66675</xdr:rowOff>
    </xdr:from>
    <xdr:to>
      <xdr:col>720</xdr:col>
      <xdr:colOff>1819275</xdr:colOff>
      <xdr:row>327693</xdr:row>
      <xdr:rowOff>180975</xdr:rowOff>
    </xdr:to>
    <xdr:sp macro="" textlink="">
      <xdr:nvSpPr>
        <xdr:cNvPr id="54" name="Object 53" hidden="1">
          <a:extLst>
            <a:ext uri="{63B3BB69-23CF-44E3-9099-C40C66FF867C}">
              <a14:compatExt xmlns:a14="http://schemas.microsoft.com/office/drawing/2010/main" spid="_x0000_s5173"/>
            </a:ext>
            <a:ext uri="{FF2B5EF4-FFF2-40B4-BE49-F238E27FC236}">
              <a16:creationId xmlns:a16="http://schemas.microsoft.com/office/drawing/2014/main" id="{B363111B-1440-453D-A1B9-99682A268BEF}"/>
            </a:ext>
          </a:extLst>
        </xdr:cNvPr>
        <xdr:cNvSpPr/>
      </xdr:nvSpPr>
      <xdr:spPr bwMode="auto">
        <a:xfrm>
          <a:off x="443484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393225</xdr:row>
      <xdr:rowOff>66675</xdr:rowOff>
    </xdr:from>
    <xdr:to>
      <xdr:col>720</xdr:col>
      <xdr:colOff>1819275</xdr:colOff>
      <xdr:row>393229</xdr:row>
      <xdr:rowOff>180975</xdr:rowOff>
    </xdr:to>
    <xdr:sp macro="" textlink="">
      <xdr:nvSpPr>
        <xdr:cNvPr id="55" name="Object 54" hidden="1">
          <a:extLst>
            <a:ext uri="{63B3BB69-23CF-44E3-9099-C40C66FF867C}">
              <a14:compatExt xmlns:a14="http://schemas.microsoft.com/office/drawing/2010/main" spid="_x0000_s5174"/>
            </a:ext>
            <a:ext uri="{FF2B5EF4-FFF2-40B4-BE49-F238E27FC236}">
              <a16:creationId xmlns:a16="http://schemas.microsoft.com/office/drawing/2014/main" id="{297875FA-CF17-411C-AA4E-85029FDD9394}"/>
            </a:ext>
          </a:extLst>
        </xdr:cNvPr>
        <xdr:cNvSpPr/>
      </xdr:nvSpPr>
      <xdr:spPr bwMode="auto">
        <a:xfrm>
          <a:off x="443484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458761</xdr:row>
      <xdr:rowOff>66675</xdr:rowOff>
    </xdr:from>
    <xdr:to>
      <xdr:col>720</xdr:col>
      <xdr:colOff>1819275</xdr:colOff>
      <xdr:row>458765</xdr:row>
      <xdr:rowOff>180975</xdr:rowOff>
    </xdr:to>
    <xdr:sp macro="" textlink="">
      <xdr:nvSpPr>
        <xdr:cNvPr id="56" name="Object 55" hidden="1">
          <a:extLst>
            <a:ext uri="{63B3BB69-23CF-44E3-9099-C40C66FF867C}">
              <a14:compatExt xmlns:a14="http://schemas.microsoft.com/office/drawing/2010/main" spid="_x0000_s5175"/>
            </a:ext>
            <a:ext uri="{FF2B5EF4-FFF2-40B4-BE49-F238E27FC236}">
              <a16:creationId xmlns:a16="http://schemas.microsoft.com/office/drawing/2014/main" id="{8AD1B26E-E8A3-42C0-A197-379E8F4B804D}"/>
            </a:ext>
          </a:extLst>
        </xdr:cNvPr>
        <xdr:cNvSpPr/>
      </xdr:nvSpPr>
      <xdr:spPr bwMode="auto">
        <a:xfrm>
          <a:off x="443484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524297</xdr:row>
      <xdr:rowOff>66675</xdr:rowOff>
    </xdr:from>
    <xdr:to>
      <xdr:col>720</xdr:col>
      <xdr:colOff>1819275</xdr:colOff>
      <xdr:row>524301</xdr:row>
      <xdr:rowOff>180975</xdr:rowOff>
    </xdr:to>
    <xdr:sp macro="" textlink="">
      <xdr:nvSpPr>
        <xdr:cNvPr id="57" name="Object 56" hidden="1">
          <a:extLst>
            <a:ext uri="{63B3BB69-23CF-44E3-9099-C40C66FF867C}">
              <a14:compatExt xmlns:a14="http://schemas.microsoft.com/office/drawing/2010/main" spid="_x0000_s5176"/>
            </a:ext>
            <a:ext uri="{FF2B5EF4-FFF2-40B4-BE49-F238E27FC236}">
              <a16:creationId xmlns:a16="http://schemas.microsoft.com/office/drawing/2014/main" id="{4F7F70C1-65CB-4747-93C3-C6A7DA1495CC}"/>
            </a:ext>
          </a:extLst>
        </xdr:cNvPr>
        <xdr:cNvSpPr/>
      </xdr:nvSpPr>
      <xdr:spPr bwMode="auto">
        <a:xfrm>
          <a:off x="443484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589833</xdr:row>
      <xdr:rowOff>66675</xdr:rowOff>
    </xdr:from>
    <xdr:to>
      <xdr:col>720</xdr:col>
      <xdr:colOff>1819275</xdr:colOff>
      <xdr:row>589837</xdr:row>
      <xdr:rowOff>180975</xdr:rowOff>
    </xdr:to>
    <xdr:sp macro="" textlink="">
      <xdr:nvSpPr>
        <xdr:cNvPr id="58" name="Object 57" hidden="1">
          <a:extLst>
            <a:ext uri="{63B3BB69-23CF-44E3-9099-C40C66FF867C}">
              <a14:compatExt xmlns:a14="http://schemas.microsoft.com/office/drawing/2010/main" spid="_x0000_s5177"/>
            </a:ext>
            <a:ext uri="{FF2B5EF4-FFF2-40B4-BE49-F238E27FC236}">
              <a16:creationId xmlns:a16="http://schemas.microsoft.com/office/drawing/2014/main" id="{869DED7E-2B1B-4F23-9583-8DA27758551A}"/>
            </a:ext>
          </a:extLst>
        </xdr:cNvPr>
        <xdr:cNvSpPr/>
      </xdr:nvSpPr>
      <xdr:spPr bwMode="auto">
        <a:xfrm>
          <a:off x="443484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655369</xdr:row>
      <xdr:rowOff>66675</xdr:rowOff>
    </xdr:from>
    <xdr:to>
      <xdr:col>720</xdr:col>
      <xdr:colOff>1819275</xdr:colOff>
      <xdr:row>655373</xdr:row>
      <xdr:rowOff>180975</xdr:rowOff>
    </xdr:to>
    <xdr:sp macro="" textlink="">
      <xdr:nvSpPr>
        <xdr:cNvPr id="59" name="Object 58" hidden="1">
          <a:extLst>
            <a:ext uri="{63B3BB69-23CF-44E3-9099-C40C66FF867C}">
              <a14:compatExt xmlns:a14="http://schemas.microsoft.com/office/drawing/2010/main" spid="_x0000_s5178"/>
            </a:ext>
            <a:ext uri="{FF2B5EF4-FFF2-40B4-BE49-F238E27FC236}">
              <a16:creationId xmlns:a16="http://schemas.microsoft.com/office/drawing/2014/main" id="{8EFCFA20-DC5E-418E-9E4D-7BB9C2B479BD}"/>
            </a:ext>
          </a:extLst>
        </xdr:cNvPr>
        <xdr:cNvSpPr/>
      </xdr:nvSpPr>
      <xdr:spPr bwMode="auto">
        <a:xfrm>
          <a:off x="443484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720905</xdr:row>
      <xdr:rowOff>66675</xdr:rowOff>
    </xdr:from>
    <xdr:to>
      <xdr:col>720</xdr:col>
      <xdr:colOff>1819275</xdr:colOff>
      <xdr:row>720909</xdr:row>
      <xdr:rowOff>180975</xdr:rowOff>
    </xdr:to>
    <xdr:sp macro="" textlink="">
      <xdr:nvSpPr>
        <xdr:cNvPr id="60" name="Object 59" hidden="1">
          <a:extLst>
            <a:ext uri="{63B3BB69-23CF-44E3-9099-C40C66FF867C}">
              <a14:compatExt xmlns:a14="http://schemas.microsoft.com/office/drawing/2010/main" spid="_x0000_s5179"/>
            </a:ext>
            <a:ext uri="{FF2B5EF4-FFF2-40B4-BE49-F238E27FC236}">
              <a16:creationId xmlns:a16="http://schemas.microsoft.com/office/drawing/2014/main" id="{7FD07F95-765A-43A2-BC7F-9171BAD774E5}"/>
            </a:ext>
          </a:extLst>
        </xdr:cNvPr>
        <xdr:cNvSpPr/>
      </xdr:nvSpPr>
      <xdr:spPr bwMode="auto">
        <a:xfrm>
          <a:off x="443484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786441</xdr:row>
      <xdr:rowOff>66675</xdr:rowOff>
    </xdr:from>
    <xdr:to>
      <xdr:col>720</xdr:col>
      <xdr:colOff>1819275</xdr:colOff>
      <xdr:row>786445</xdr:row>
      <xdr:rowOff>180975</xdr:rowOff>
    </xdr:to>
    <xdr:sp macro="" textlink="">
      <xdr:nvSpPr>
        <xdr:cNvPr id="61" name="Object 60" hidden="1">
          <a:extLst>
            <a:ext uri="{63B3BB69-23CF-44E3-9099-C40C66FF867C}">
              <a14:compatExt xmlns:a14="http://schemas.microsoft.com/office/drawing/2010/main" spid="_x0000_s5180"/>
            </a:ext>
            <a:ext uri="{FF2B5EF4-FFF2-40B4-BE49-F238E27FC236}">
              <a16:creationId xmlns:a16="http://schemas.microsoft.com/office/drawing/2014/main" id="{39A7EC31-9E4F-4340-89F0-CDCDC5F91614}"/>
            </a:ext>
          </a:extLst>
        </xdr:cNvPr>
        <xdr:cNvSpPr/>
      </xdr:nvSpPr>
      <xdr:spPr bwMode="auto">
        <a:xfrm>
          <a:off x="443484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851977</xdr:row>
      <xdr:rowOff>66675</xdr:rowOff>
    </xdr:from>
    <xdr:to>
      <xdr:col>720</xdr:col>
      <xdr:colOff>1819275</xdr:colOff>
      <xdr:row>851981</xdr:row>
      <xdr:rowOff>180975</xdr:rowOff>
    </xdr:to>
    <xdr:sp macro="" textlink="">
      <xdr:nvSpPr>
        <xdr:cNvPr id="62" name="Object 61" hidden="1">
          <a:extLst>
            <a:ext uri="{63B3BB69-23CF-44E3-9099-C40C66FF867C}">
              <a14:compatExt xmlns:a14="http://schemas.microsoft.com/office/drawing/2010/main" spid="_x0000_s5181"/>
            </a:ext>
            <a:ext uri="{FF2B5EF4-FFF2-40B4-BE49-F238E27FC236}">
              <a16:creationId xmlns:a16="http://schemas.microsoft.com/office/drawing/2014/main" id="{36C28E0C-9991-4533-B6A0-6402FD43CE77}"/>
            </a:ext>
          </a:extLst>
        </xdr:cNvPr>
        <xdr:cNvSpPr/>
      </xdr:nvSpPr>
      <xdr:spPr bwMode="auto">
        <a:xfrm>
          <a:off x="443484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917513</xdr:row>
      <xdr:rowOff>66675</xdr:rowOff>
    </xdr:from>
    <xdr:to>
      <xdr:col>720</xdr:col>
      <xdr:colOff>1819275</xdr:colOff>
      <xdr:row>917517</xdr:row>
      <xdr:rowOff>180975</xdr:rowOff>
    </xdr:to>
    <xdr:sp macro="" textlink="">
      <xdr:nvSpPr>
        <xdr:cNvPr id="63" name="Object 62" hidden="1">
          <a:extLst>
            <a:ext uri="{63B3BB69-23CF-44E3-9099-C40C66FF867C}">
              <a14:compatExt xmlns:a14="http://schemas.microsoft.com/office/drawing/2010/main" spid="_x0000_s5182"/>
            </a:ext>
            <a:ext uri="{FF2B5EF4-FFF2-40B4-BE49-F238E27FC236}">
              <a16:creationId xmlns:a16="http://schemas.microsoft.com/office/drawing/2014/main" id="{2F1BD200-2D9A-4BE7-86B9-DCFF916DFEDC}"/>
            </a:ext>
          </a:extLst>
        </xdr:cNvPr>
        <xdr:cNvSpPr/>
      </xdr:nvSpPr>
      <xdr:spPr bwMode="auto">
        <a:xfrm>
          <a:off x="443484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720</xdr:col>
      <xdr:colOff>238125</xdr:colOff>
      <xdr:row>983049</xdr:row>
      <xdr:rowOff>66675</xdr:rowOff>
    </xdr:from>
    <xdr:to>
      <xdr:col>720</xdr:col>
      <xdr:colOff>1819275</xdr:colOff>
      <xdr:row>983053</xdr:row>
      <xdr:rowOff>180975</xdr:rowOff>
    </xdr:to>
    <xdr:sp macro="" textlink="">
      <xdr:nvSpPr>
        <xdr:cNvPr id="64" name="Object 63" hidden="1">
          <a:extLst>
            <a:ext uri="{63B3BB69-23CF-44E3-9099-C40C66FF867C}">
              <a14:compatExt xmlns:a14="http://schemas.microsoft.com/office/drawing/2010/main" spid="_x0000_s5183"/>
            </a:ext>
            <a:ext uri="{FF2B5EF4-FFF2-40B4-BE49-F238E27FC236}">
              <a16:creationId xmlns:a16="http://schemas.microsoft.com/office/drawing/2014/main" id="{DCCB432E-CEE9-453E-91D1-045D6C50D051}"/>
            </a:ext>
          </a:extLst>
        </xdr:cNvPr>
        <xdr:cNvSpPr/>
      </xdr:nvSpPr>
      <xdr:spPr bwMode="auto">
        <a:xfrm>
          <a:off x="443484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2</xdr:row>
      <xdr:rowOff>66675</xdr:rowOff>
    </xdr:from>
    <xdr:to>
      <xdr:col>976</xdr:col>
      <xdr:colOff>1819275</xdr:colOff>
      <xdr:row>6</xdr:row>
      <xdr:rowOff>0</xdr:rowOff>
    </xdr:to>
    <xdr:sp macro="" textlink="">
      <xdr:nvSpPr>
        <xdr:cNvPr id="65" name="Object 64" hidden="1">
          <a:extLst>
            <a:ext uri="{63B3BB69-23CF-44E3-9099-C40C66FF867C}">
              <a14:compatExt xmlns:a14="http://schemas.microsoft.com/office/drawing/2010/main" spid="_x0000_s5184"/>
            </a:ext>
            <a:ext uri="{FF2B5EF4-FFF2-40B4-BE49-F238E27FC236}">
              <a16:creationId xmlns:a16="http://schemas.microsoft.com/office/drawing/2014/main" id="{E3678C92-E588-4822-8BBF-08061F4AED75}"/>
            </a:ext>
          </a:extLst>
        </xdr:cNvPr>
        <xdr:cNvSpPr/>
      </xdr:nvSpPr>
      <xdr:spPr bwMode="auto">
        <a:xfrm>
          <a:off x="599541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65545</xdr:row>
      <xdr:rowOff>66675</xdr:rowOff>
    </xdr:from>
    <xdr:to>
      <xdr:col>976</xdr:col>
      <xdr:colOff>1819275</xdr:colOff>
      <xdr:row>65549</xdr:row>
      <xdr:rowOff>180975</xdr:rowOff>
    </xdr:to>
    <xdr:sp macro="" textlink="">
      <xdr:nvSpPr>
        <xdr:cNvPr id="66" name="Object 65" hidden="1">
          <a:extLst>
            <a:ext uri="{63B3BB69-23CF-44E3-9099-C40C66FF867C}">
              <a14:compatExt xmlns:a14="http://schemas.microsoft.com/office/drawing/2010/main" spid="_x0000_s5185"/>
            </a:ext>
            <a:ext uri="{FF2B5EF4-FFF2-40B4-BE49-F238E27FC236}">
              <a16:creationId xmlns:a16="http://schemas.microsoft.com/office/drawing/2014/main" id="{00EF55E7-8CFA-4CBB-9E0F-7765CD1A72E4}"/>
            </a:ext>
          </a:extLst>
        </xdr:cNvPr>
        <xdr:cNvSpPr/>
      </xdr:nvSpPr>
      <xdr:spPr bwMode="auto">
        <a:xfrm>
          <a:off x="599541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131081</xdr:row>
      <xdr:rowOff>66675</xdr:rowOff>
    </xdr:from>
    <xdr:to>
      <xdr:col>976</xdr:col>
      <xdr:colOff>1819275</xdr:colOff>
      <xdr:row>131085</xdr:row>
      <xdr:rowOff>180975</xdr:rowOff>
    </xdr:to>
    <xdr:sp macro="" textlink="">
      <xdr:nvSpPr>
        <xdr:cNvPr id="67" name="Object 66" hidden="1">
          <a:extLst>
            <a:ext uri="{63B3BB69-23CF-44E3-9099-C40C66FF867C}">
              <a14:compatExt xmlns:a14="http://schemas.microsoft.com/office/drawing/2010/main" spid="_x0000_s5186"/>
            </a:ext>
            <a:ext uri="{FF2B5EF4-FFF2-40B4-BE49-F238E27FC236}">
              <a16:creationId xmlns:a16="http://schemas.microsoft.com/office/drawing/2014/main" id="{5976A106-FB59-48F6-9382-11CE65EED2A3}"/>
            </a:ext>
          </a:extLst>
        </xdr:cNvPr>
        <xdr:cNvSpPr/>
      </xdr:nvSpPr>
      <xdr:spPr bwMode="auto">
        <a:xfrm>
          <a:off x="599541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196617</xdr:row>
      <xdr:rowOff>66675</xdr:rowOff>
    </xdr:from>
    <xdr:to>
      <xdr:col>976</xdr:col>
      <xdr:colOff>1819275</xdr:colOff>
      <xdr:row>196621</xdr:row>
      <xdr:rowOff>180975</xdr:rowOff>
    </xdr:to>
    <xdr:sp macro="" textlink="">
      <xdr:nvSpPr>
        <xdr:cNvPr id="68" name="Object 67" hidden="1">
          <a:extLst>
            <a:ext uri="{63B3BB69-23CF-44E3-9099-C40C66FF867C}">
              <a14:compatExt xmlns:a14="http://schemas.microsoft.com/office/drawing/2010/main" spid="_x0000_s5187"/>
            </a:ext>
            <a:ext uri="{FF2B5EF4-FFF2-40B4-BE49-F238E27FC236}">
              <a16:creationId xmlns:a16="http://schemas.microsoft.com/office/drawing/2014/main" id="{E03DA7EA-5C3E-4233-9FAB-DDEF75C8CA38}"/>
            </a:ext>
          </a:extLst>
        </xdr:cNvPr>
        <xdr:cNvSpPr/>
      </xdr:nvSpPr>
      <xdr:spPr bwMode="auto">
        <a:xfrm>
          <a:off x="599541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262153</xdr:row>
      <xdr:rowOff>66675</xdr:rowOff>
    </xdr:from>
    <xdr:to>
      <xdr:col>976</xdr:col>
      <xdr:colOff>1819275</xdr:colOff>
      <xdr:row>262157</xdr:row>
      <xdr:rowOff>180975</xdr:rowOff>
    </xdr:to>
    <xdr:sp macro="" textlink="">
      <xdr:nvSpPr>
        <xdr:cNvPr id="69" name="Object 68" hidden="1">
          <a:extLst>
            <a:ext uri="{63B3BB69-23CF-44E3-9099-C40C66FF867C}">
              <a14:compatExt xmlns:a14="http://schemas.microsoft.com/office/drawing/2010/main" spid="_x0000_s5188"/>
            </a:ext>
            <a:ext uri="{FF2B5EF4-FFF2-40B4-BE49-F238E27FC236}">
              <a16:creationId xmlns:a16="http://schemas.microsoft.com/office/drawing/2014/main" id="{1F49319E-842D-4556-8413-9F494A6B00D8}"/>
            </a:ext>
          </a:extLst>
        </xdr:cNvPr>
        <xdr:cNvSpPr/>
      </xdr:nvSpPr>
      <xdr:spPr bwMode="auto">
        <a:xfrm>
          <a:off x="599541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327689</xdr:row>
      <xdr:rowOff>66675</xdr:rowOff>
    </xdr:from>
    <xdr:to>
      <xdr:col>976</xdr:col>
      <xdr:colOff>1819275</xdr:colOff>
      <xdr:row>327693</xdr:row>
      <xdr:rowOff>180975</xdr:rowOff>
    </xdr:to>
    <xdr:sp macro="" textlink="">
      <xdr:nvSpPr>
        <xdr:cNvPr id="70" name="Object 69" hidden="1">
          <a:extLst>
            <a:ext uri="{63B3BB69-23CF-44E3-9099-C40C66FF867C}">
              <a14:compatExt xmlns:a14="http://schemas.microsoft.com/office/drawing/2010/main" spid="_x0000_s5189"/>
            </a:ext>
            <a:ext uri="{FF2B5EF4-FFF2-40B4-BE49-F238E27FC236}">
              <a16:creationId xmlns:a16="http://schemas.microsoft.com/office/drawing/2014/main" id="{C37C1D47-CD1D-4A97-81AD-8CA126C92EBC}"/>
            </a:ext>
          </a:extLst>
        </xdr:cNvPr>
        <xdr:cNvSpPr/>
      </xdr:nvSpPr>
      <xdr:spPr bwMode="auto">
        <a:xfrm>
          <a:off x="599541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393225</xdr:row>
      <xdr:rowOff>66675</xdr:rowOff>
    </xdr:from>
    <xdr:to>
      <xdr:col>976</xdr:col>
      <xdr:colOff>1819275</xdr:colOff>
      <xdr:row>393229</xdr:row>
      <xdr:rowOff>180975</xdr:rowOff>
    </xdr:to>
    <xdr:sp macro="" textlink="">
      <xdr:nvSpPr>
        <xdr:cNvPr id="71" name="Object 70" hidden="1">
          <a:extLst>
            <a:ext uri="{63B3BB69-23CF-44E3-9099-C40C66FF867C}">
              <a14:compatExt xmlns:a14="http://schemas.microsoft.com/office/drawing/2010/main" spid="_x0000_s5190"/>
            </a:ext>
            <a:ext uri="{FF2B5EF4-FFF2-40B4-BE49-F238E27FC236}">
              <a16:creationId xmlns:a16="http://schemas.microsoft.com/office/drawing/2014/main" id="{294003A0-0417-401D-BB35-6CFBCBB8FCD1}"/>
            </a:ext>
          </a:extLst>
        </xdr:cNvPr>
        <xdr:cNvSpPr/>
      </xdr:nvSpPr>
      <xdr:spPr bwMode="auto">
        <a:xfrm>
          <a:off x="599541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458761</xdr:row>
      <xdr:rowOff>66675</xdr:rowOff>
    </xdr:from>
    <xdr:to>
      <xdr:col>976</xdr:col>
      <xdr:colOff>1819275</xdr:colOff>
      <xdr:row>458765</xdr:row>
      <xdr:rowOff>180975</xdr:rowOff>
    </xdr:to>
    <xdr:sp macro="" textlink="">
      <xdr:nvSpPr>
        <xdr:cNvPr id="72" name="Object 71" hidden="1">
          <a:extLst>
            <a:ext uri="{63B3BB69-23CF-44E3-9099-C40C66FF867C}">
              <a14:compatExt xmlns:a14="http://schemas.microsoft.com/office/drawing/2010/main" spid="_x0000_s5191"/>
            </a:ext>
            <a:ext uri="{FF2B5EF4-FFF2-40B4-BE49-F238E27FC236}">
              <a16:creationId xmlns:a16="http://schemas.microsoft.com/office/drawing/2014/main" id="{685AEBC9-29EF-46C2-83F6-A1B7CC1C59F6}"/>
            </a:ext>
          </a:extLst>
        </xdr:cNvPr>
        <xdr:cNvSpPr/>
      </xdr:nvSpPr>
      <xdr:spPr bwMode="auto">
        <a:xfrm>
          <a:off x="599541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524297</xdr:row>
      <xdr:rowOff>66675</xdr:rowOff>
    </xdr:from>
    <xdr:to>
      <xdr:col>976</xdr:col>
      <xdr:colOff>1819275</xdr:colOff>
      <xdr:row>524301</xdr:row>
      <xdr:rowOff>180975</xdr:rowOff>
    </xdr:to>
    <xdr:sp macro="" textlink="">
      <xdr:nvSpPr>
        <xdr:cNvPr id="73" name="Object 72" hidden="1">
          <a:extLst>
            <a:ext uri="{63B3BB69-23CF-44E3-9099-C40C66FF867C}">
              <a14:compatExt xmlns:a14="http://schemas.microsoft.com/office/drawing/2010/main" spid="_x0000_s5192"/>
            </a:ext>
            <a:ext uri="{FF2B5EF4-FFF2-40B4-BE49-F238E27FC236}">
              <a16:creationId xmlns:a16="http://schemas.microsoft.com/office/drawing/2014/main" id="{983E6FB4-9118-486A-A428-B148B3D68A9E}"/>
            </a:ext>
          </a:extLst>
        </xdr:cNvPr>
        <xdr:cNvSpPr/>
      </xdr:nvSpPr>
      <xdr:spPr bwMode="auto">
        <a:xfrm>
          <a:off x="599541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589833</xdr:row>
      <xdr:rowOff>66675</xdr:rowOff>
    </xdr:from>
    <xdr:to>
      <xdr:col>976</xdr:col>
      <xdr:colOff>1819275</xdr:colOff>
      <xdr:row>589837</xdr:row>
      <xdr:rowOff>180975</xdr:rowOff>
    </xdr:to>
    <xdr:sp macro="" textlink="">
      <xdr:nvSpPr>
        <xdr:cNvPr id="74" name="Object 73" hidden="1">
          <a:extLst>
            <a:ext uri="{63B3BB69-23CF-44E3-9099-C40C66FF867C}">
              <a14:compatExt xmlns:a14="http://schemas.microsoft.com/office/drawing/2010/main" spid="_x0000_s5193"/>
            </a:ext>
            <a:ext uri="{FF2B5EF4-FFF2-40B4-BE49-F238E27FC236}">
              <a16:creationId xmlns:a16="http://schemas.microsoft.com/office/drawing/2014/main" id="{9057DF25-BA62-4B19-A30B-09FFBACEAD64}"/>
            </a:ext>
          </a:extLst>
        </xdr:cNvPr>
        <xdr:cNvSpPr/>
      </xdr:nvSpPr>
      <xdr:spPr bwMode="auto">
        <a:xfrm>
          <a:off x="599541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655369</xdr:row>
      <xdr:rowOff>66675</xdr:rowOff>
    </xdr:from>
    <xdr:to>
      <xdr:col>976</xdr:col>
      <xdr:colOff>1819275</xdr:colOff>
      <xdr:row>655373</xdr:row>
      <xdr:rowOff>180975</xdr:rowOff>
    </xdr:to>
    <xdr:sp macro="" textlink="">
      <xdr:nvSpPr>
        <xdr:cNvPr id="75" name="Object 74" hidden="1">
          <a:extLst>
            <a:ext uri="{63B3BB69-23CF-44E3-9099-C40C66FF867C}">
              <a14:compatExt xmlns:a14="http://schemas.microsoft.com/office/drawing/2010/main" spid="_x0000_s5194"/>
            </a:ext>
            <a:ext uri="{FF2B5EF4-FFF2-40B4-BE49-F238E27FC236}">
              <a16:creationId xmlns:a16="http://schemas.microsoft.com/office/drawing/2014/main" id="{AE8056B4-55D6-4F2F-A549-227DA9611EA0}"/>
            </a:ext>
          </a:extLst>
        </xdr:cNvPr>
        <xdr:cNvSpPr/>
      </xdr:nvSpPr>
      <xdr:spPr bwMode="auto">
        <a:xfrm>
          <a:off x="599541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720905</xdr:row>
      <xdr:rowOff>66675</xdr:rowOff>
    </xdr:from>
    <xdr:to>
      <xdr:col>976</xdr:col>
      <xdr:colOff>1819275</xdr:colOff>
      <xdr:row>720909</xdr:row>
      <xdr:rowOff>180975</xdr:rowOff>
    </xdr:to>
    <xdr:sp macro="" textlink="">
      <xdr:nvSpPr>
        <xdr:cNvPr id="76" name="Object 75" hidden="1">
          <a:extLst>
            <a:ext uri="{63B3BB69-23CF-44E3-9099-C40C66FF867C}">
              <a14:compatExt xmlns:a14="http://schemas.microsoft.com/office/drawing/2010/main" spid="_x0000_s5195"/>
            </a:ext>
            <a:ext uri="{FF2B5EF4-FFF2-40B4-BE49-F238E27FC236}">
              <a16:creationId xmlns:a16="http://schemas.microsoft.com/office/drawing/2014/main" id="{4B571140-BE81-4A87-A3FB-3F60BCF13CD2}"/>
            </a:ext>
          </a:extLst>
        </xdr:cNvPr>
        <xdr:cNvSpPr/>
      </xdr:nvSpPr>
      <xdr:spPr bwMode="auto">
        <a:xfrm>
          <a:off x="599541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786441</xdr:row>
      <xdr:rowOff>66675</xdr:rowOff>
    </xdr:from>
    <xdr:to>
      <xdr:col>976</xdr:col>
      <xdr:colOff>1819275</xdr:colOff>
      <xdr:row>786445</xdr:row>
      <xdr:rowOff>180975</xdr:rowOff>
    </xdr:to>
    <xdr:sp macro="" textlink="">
      <xdr:nvSpPr>
        <xdr:cNvPr id="77" name="Object 76" hidden="1">
          <a:extLst>
            <a:ext uri="{63B3BB69-23CF-44E3-9099-C40C66FF867C}">
              <a14:compatExt xmlns:a14="http://schemas.microsoft.com/office/drawing/2010/main" spid="_x0000_s5196"/>
            </a:ext>
            <a:ext uri="{FF2B5EF4-FFF2-40B4-BE49-F238E27FC236}">
              <a16:creationId xmlns:a16="http://schemas.microsoft.com/office/drawing/2014/main" id="{AFB9DBBB-EAC8-4CB2-A62E-B9B56AFE2728}"/>
            </a:ext>
          </a:extLst>
        </xdr:cNvPr>
        <xdr:cNvSpPr/>
      </xdr:nvSpPr>
      <xdr:spPr bwMode="auto">
        <a:xfrm>
          <a:off x="599541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851977</xdr:row>
      <xdr:rowOff>66675</xdr:rowOff>
    </xdr:from>
    <xdr:to>
      <xdr:col>976</xdr:col>
      <xdr:colOff>1819275</xdr:colOff>
      <xdr:row>851981</xdr:row>
      <xdr:rowOff>180975</xdr:rowOff>
    </xdr:to>
    <xdr:sp macro="" textlink="">
      <xdr:nvSpPr>
        <xdr:cNvPr id="78" name="Object 77" hidden="1">
          <a:extLst>
            <a:ext uri="{63B3BB69-23CF-44E3-9099-C40C66FF867C}">
              <a14:compatExt xmlns:a14="http://schemas.microsoft.com/office/drawing/2010/main" spid="_x0000_s5197"/>
            </a:ext>
            <a:ext uri="{FF2B5EF4-FFF2-40B4-BE49-F238E27FC236}">
              <a16:creationId xmlns:a16="http://schemas.microsoft.com/office/drawing/2014/main" id="{62839830-56E7-4ACF-937A-31ED79A5A4A6}"/>
            </a:ext>
          </a:extLst>
        </xdr:cNvPr>
        <xdr:cNvSpPr/>
      </xdr:nvSpPr>
      <xdr:spPr bwMode="auto">
        <a:xfrm>
          <a:off x="599541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917513</xdr:row>
      <xdr:rowOff>66675</xdr:rowOff>
    </xdr:from>
    <xdr:to>
      <xdr:col>976</xdr:col>
      <xdr:colOff>1819275</xdr:colOff>
      <xdr:row>917517</xdr:row>
      <xdr:rowOff>180975</xdr:rowOff>
    </xdr:to>
    <xdr:sp macro="" textlink="">
      <xdr:nvSpPr>
        <xdr:cNvPr id="79" name="Object 78" hidden="1">
          <a:extLst>
            <a:ext uri="{63B3BB69-23CF-44E3-9099-C40C66FF867C}">
              <a14:compatExt xmlns:a14="http://schemas.microsoft.com/office/drawing/2010/main" spid="_x0000_s5198"/>
            </a:ext>
            <a:ext uri="{FF2B5EF4-FFF2-40B4-BE49-F238E27FC236}">
              <a16:creationId xmlns:a16="http://schemas.microsoft.com/office/drawing/2014/main" id="{8816E532-A8E9-405A-B8FC-61CB48E381A2}"/>
            </a:ext>
          </a:extLst>
        </xdr:cNvPr>
        <xdr:cNvSpPr/>
      </xdr:nvSpPr>
      <xdr:spPr bwMode="auto">
        <a:xfrm>
          <a:off x="599541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976</xdr:col>
      <xdr:colOff>238125</xdr:colOff>
      <xdr:row>983049</xdr:row>
      <xdr:rowOff>66675</xdr:rowOff>
    </xdr:from>
    <xdr:to>
      <xdr:col>976</xdr:col>
      <xdr:colOff>1819275</xdr:colOff>
      <xdr:row>983053</xdr:row>
      <xdr:rowOff>180975</xdr:rowOff>
    </xdr:to>
    <xdr:sp macro="" textlink="">
      <xdr:nvSpPr>
        <xdr:cNvPr id="80" name="Object 79" hidden="1">
          <a:extLst>
            <a:ext uri="{63B3BB69-23CF-44E3-9099-C40C66FF867C}">
              <a14:compatExt xmlns:a14="http://schemas.microsoft.com/office/drawing/2010/main" spid="_x0000_s5199"/>
            </a:ext>
            <a:ext uri="{FF2B5EF4-FFF2-40B4-BE49-F238E27FC236}">
              <a16:creationId xmlns:a16="http://schemas.microsoft.com/office/drawing/2014/main" id="{8E3943E3-ED9A-40F4-8BF5-1F49236B8971}"/>
            </a:ext>
          </a:extLst>
        </xdr:cNvPr>
        <xdr:cNvSpPr/>
      </xdr:nvSpPr>
      <xdr:spPr bwMode="auto">
        <a:xfrm>
          <a:off x="599541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2</xdr:row>
      <xdr:rowOff>66675</xdr:rowOff>
    </xdr:from>
    <xdr:to>
      <xdr:col>1232</xdr:col>
      <xdr:colOff>1819275</xdr:colOff>
      <xdr:row>6</xdr:row>
      <xdr:rowOff>0</xdr:rowOff>
    </xdr:to>
    <xdr:sp macro="" textlink="">
      <xdr:nvSpPr>
        <xdr:cNvPr id="81" name="Object 80" hidden="1">
          <a:extLst>
            <a:ext uri="{63B3BB69-23CF-44E3-9099-C40C66FF867C}">
              <a14:compatExt xmlns:a14="http://schemas.microsoft.com/office/drawing/2010/main" spid="_x0000_s5200"/>
            </a:ext>
            <a:ext uri="{FF2B5EF4-FFF2-40B4-BE49-F238E27FC236}">
              <a16:creationId xmlns:a16="http://schemas.microsoft.com/office/drawing/2014/main" id="{2146ED54-0257-4647-9DDB-BF99C70F6516}"/>
            </a:ext>
          </a:extLst>
        </xdr:cNvPr>
        <xdr:cNvSpPr/>
      </xdr:nvSpPr>
      <xdr:spPr bwMode="auto">
        <a:xfrm>
          <a:off x="755599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65545</xdr:row>
      <xdr:rowOff>66675</xdr:rowOff>
    </xdr:from>
    <xdr:to>
      <xdr:col>1232</xdr:col>
      <xdr:colOff>1819275</xdr:colOff>
      <xdr:row>65549</xdr:row>
      <xdr:rowOff>180975</xdr:rowOff>
    </xdr:to>
    <xdr:sp macro="" textlink="">
      <xdr:nvSpPr>
        <xdr:cNvPr id="82" name="Object 81" hidden="1">
          <a:extLst>
            <a:ext uri="{63B3BB69-23CF-44E3-9099-C40C66FF867C}">
              <a14:compatExt xmlns:a14="http://schemas.microsoft.com/office/drawing/2010/main" spid="_x0000_s5201"/>
            </a:ext>
            <a:ext uri="{FF2B5EF4-FFF2-40B4-BE49-F238E27FC236}">
              <a16:creationId xmlns:a16="http://schemas.microsoft.com/office/drawing/2014/main" id="{8F2986BD-E51C-4C41-9256-00839E2820F5}"/>
            </a:ext>
          </a:extLst>
        </xdr:cNvPr>
        <xdr:cNvSpPr/>
      </xdr:nvSpPr>
      <xdr:spPr bwMode="auto">
        <a:xfrm>
          <a:off x="755599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131081</xdr:row>
      <xdr:rowOff>66675</xdr:rowOff>
    </xdr:from>
    <xdr:to>
      <xdr:col>1232</xdr:col>
      <xdr:colOff>1819275</xdr:colOff>
      <xdr:row>131085</xdr:row>
      <xdr:rowOff>180975</xdr:rowOff>
    </xdr:to>
    <xdr:sp macro="" textlink="">
      <xdr:nvSpPr>
        <xdr:cNvPr id="83" name="Object 82" hidden="1">
          <a:extLst>
            <a:ext uri="{63B3BB69-23CF-44E3-9099-C40C66FF867C}">
              <a14:compatExt xmlns:a14="http://schemas.microsoft.com/office/drawing/2010/main" spid="_x0000_s5202"/>
            </a:ext>
            <a:ext uri="{FF2B5EF4-FFF2-40B4-BE49-F238E27FC236}">
              <a16:creationId xmlns:a16="http://schemas.microsoft.com/office/drawing/2014/main" id="{624EC300-3B1A-4913-9511-D43046E6E78B}"/>
            </a:ext>
          </a:extLst>
        </xdr:cNvPr>
        <xdr:cNvSpPr/>
      </xdr:nvSpPr>
      <xdr:spPr bwMode="auto">
        <a:xfrm>
          <a:off x="755599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196617</xdr:row>
      <xdr:rowOff>66675</xdr:rowOff>
    </xdr:from>
    <xdr:to>
      <xdr:col>1232</xdr:col>
      <xdr:colOff>1819275</xdr:colOff>
      <xdr:row>196621</xdr:row>
      <xdr:rowOff>180975</xdr:rowOff>
    </xdr:to>
    <xdr:sp macro="" textlink="">
      <xdr:nvSpPr>
        <xdr:cNvPr id="84" name="Object 83" hidden="1">
          <a:extLst>
            <a:ext uri="{63B3BB69-23CF-44E3-9099-C40C66FF867C}">
              <a14:compatExt xmlns:a14="http://schemas.microsoft.com/office/drawing/2010/main" spid="_x0000_s5203"/>
            </a:ext>
            <a:ext uri="{FF2B5EF4-FFF2-40B4-BE49-F238E27FC236}">
              <a16:creationId xmlns:a16="http://schemas.microsoft.com/office/drawing/2014/main" id="{9E5D1FE6-7F37-4C2E-9451-EC449D18BE61}"/>
            </a:ext>
          </a:extLst>
        </xdr:cNvPr>
        <xdr:cNvSpPr/>
      </xdr:nvSpPr>
      <xdr:spPr bwMode="auto">
        <a:xfrm>
          <a:off x="755599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262153</xdr:row>
      <xdr:rowOff>66675</xdr:rowOff>
    </xdr:from>
    <xdr:to>
      <xdr:col>1232</xdr:col>
      <xdr:colOff>1819275</xdr:colOff>
      <xdr:row>262157</xdr:row>
      <xdr:rowOff>180975</xdr:rowOff>
    </xdr:to>
    <xdr:sp macro="" textlink="">
      <xdr:nvSpPr>
        <xdr:cNvPr id="85" name="Object 84" hidden="1">
          <a:extLst>
            <a:ext uri="{63B3BB69-23CF-44E3-9099-C40C66FF867C}">
              <a14:compatExt xmlns:a14="http://schemas.microsoft.com/office/drawing/2010/main" spid="_x0000_s5204"/>
            </a:ext>
            <a:ext uri="{FF2B5EF4-FFF2-40B4-BE49-F238E27FC236}">
              <a16:creationId xmlns:a16="http://schemas.microsoft.com/office/drawing/2014/main" id="{12B1DC95-1F70-42DC-8FFF-DC8260B64C5E}"/>
            </a:ext>
          </a:extLst>
        </xdr:cNvPr>
        <xdr:cNvSpPr/>
      </xdr:nvSpPr>
      <xdr:spPr bwMode="auto">
        <a:xfrm>
          <a:off x="755599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327689</xdr:row>
      <xdr:rowOff>66675</xdr:rowOff>
    </xdr:from>
    <xdr:to>
      <xdr:col>1232</xdr:col>
      <xdr:colOff>1819275</xdr:colOff>
      <xdr:row>327693</xdr:row>
      <xdr:rowOff>180975</xdr:rowOff>
    </xdr:to>
    <xdr:sp macro="" textlink="">
      <xdr:nvSpPr>
        <xdr:cNvPr id="86" name="Object 85" hidden="1">
          <a:extLst>
            <a:ext uri="{63B3BB69-23CF-44E3-9099-C40C66FF867C}">
              <a14:compatExt xmlns:a14="http://schemas.microsoft.com/office/drawing/2010/main" spid="_x0000_s5205"/>
            </a:ext>
            <a:ext uri="{FF2B5EF4-FFF2-40B4-BE49-F238E27FC236}">
              <a16:creationId xmlns:a16="http://schemas.microsoft.com/office/drawing/2014/main" id="{6F750BAC-4124-4C84-8E1E-95A710F83612}"/>
            </a:ext>
          </a:extLst>
        </xdr:cNvPr>
        <xdr:cNvSpPr/>
      </xdr:nvSpPr>
      <xdr:spPr bwMode="auto">
        <a:xfrm>
          <a:off x="755599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393225</xdr:row>
      <xdr:rowOff>66675</xdr:rowOff>
    </xdr:from>
    <xdr:to>
      <xdr:col>1232</xdr:col>
      <xdr:colOff>1819275</xdr:colOff>
      <xdr:row>393229</xdr:row>
      <xdr:rowOff>180975</xdr:rowOff>
    </xdr:to>
    <xdr:sp macro="" textlink="">
      <xdr:nvSpPr>
        <xdr:cNvPr id="87" name="Object 86" hidden="1">
          <a:extLst>
            <a:ext uri="{63B3BB69-23CF-44E3-9099-C40C66FF867C}">
              <a14:compatExt xmlns:a14="http://schemas.microsoft.com/office/drawing/2010/main" spid="_x0000_s5206"/>
            </a:ext>
            <a:ext uri="{FF2B5EF4-FFF2-40B4-BE49-F238E27FC236}">
              <a16:creationId xmlns:a16="http://schemas.microsoft.com/office/drawing/2014/main" id="{C720F221-7E7F-4D55-8C9E-BCD2BF1DB481}"/>
            </a:ext>
          </a:extLst>
        </xdr:cNvPr>
        <xdr:cNvSpPr/>
      </xdr:nvSpPr>
      <xdr:spPr bwMode="auto">
        <a:xfrm>
          <a:off x="755599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458761</xdr:row>
      <xdr:rowOff>66675</xdr:rowOff>
    </xdr:from>
    <xdr:to>
      <xdr:col>1232</xdr:col>
      <xdr:colOff>1819275</xdr:colOff>
      <xdr:row>458765</xdr:row>
      <xdr:rowOff>180975</xdr:rowOff>
    </xdr:to>
    <xdr:sp macro="" textlink="">
      <xdr:nvSpPr>
        <xdr:cNvPr id="88" name="Object 87" hidden="1">
          <a:extLst>
            <a:ext uri="{63B3BB69-23CF-44E3-9099-C40C66FF867C}">
              <a14:compatExt xmlns:a14="http://schemas.microsoft.com/office/drawing/2010/main" spid="_x0000_s5207"/>
            </a:ext>
            <a:ext uri="{FF2B5EF4-FFF2-40B4-BE49-F238E27FC236}">
              <a16:creationId xmlns:a16="http://schemas.microsoft.com/office/drawing/2014/main" id="{A667B1D3-A1EF-4D75-9C2A-77616382B4AD}"/>
            </a:ext>
          </a:extLst>
        </xdr:cNvPr>
        <xdr:cNvSpPr/>
      </xdr:nvSpPr>
      <xdr:spPr bwMode="auto">
        <a:xfrm>
          <a:off x="755599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524297</xdr:row>
      <xdr:rowOff>66675</xdr:rowOff>
    </xdr:from>
    <xdr:to>
      <xdr:col>1232</xdr:col>
      <xdr:colOff>1819275</xdr:colOff>
      <xdr:row>524301</xdr:row>
      <xdr:rowOff>180975</xdr:rowOff>
    </xdr:to>
    <xdr:sp macro="" textlink="">
      <xdr:nvSpPr>
        <xdr:cNvPr id="89" name="Object 88" hidden="1">
          <a:extLst>
            <a:ext uri="{63B3BB69-23CF-44E3-9099-C40C66FF867C}">
              <a14:compatExt xmlns:a14="http://schemas.microsoft.com/office/drawing/2010/main" spid="_x0000_s5208"/>
            </a:ext>
            <a:ext uri="{FF2B5EF4-FFF2-40B4-BE49-F238E27FC236}">
              <a16:creationId xmlns:a16="http://schemas.microsoft.com/office/drawing/2014/main" id="{0387CACD-AF97-4E2E-A636-4852B828A6C6}"/>
            </a:ext>
          </a:extLst>
        </xdr:cNvPr>
        <xdr:cNvSpPr/>
      </xdr:nvSpPr>
      <xdr:spPr bwMode="auto">
        <a:xfrm>
          <a:off x="755599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589833</xdr:row>
      <xdr:rowOff>66675</xdr:rowOff>
    </xdr:from>
    <xdr:to>
      <xdr:col>1232</xdr:col>
      <xdr:colOff>1819275</xdr:colOff>
      <xdr:row>589837</xdr:row>
      <xdr:rowOff>180975</xdr:rowOff>
    </xdr:to>
    <xdr:sp macro="" textlink="">
      <xdr:nvSpPr>
        <xdr:cNvPr id="90" name="Object 89" hidden="1">
          <a:extLst>
            <a:ext uri="{63B3BB69-23CF-44E3-9099-C40C66FF867C}">
              <a14:compatExt xmlns:a14="http://schemas.microsoft.com/office/drawing/2010/main" spid="_x0000_s5209"/>
            </a:ext>
            <a:ext uri="{FF2B5EF4-FFF2-40B4-BE49-F238E27FC236}">
              <a16:creationId xmlns:a16="http://schemas.microsoft.com/office/drawing/2014/main" id="{F8BADBA2-C188-4414-A03F-6E73E3762470}"/>
            </a:ext>
          </a:extLst>
        </xdr:cNvPr>
        <xdr:cNvSpPr/>
      </xdr:nvSpPr>
      <xdr:spPr bwMode="auto">
        <a:xfrm>
          <a:off x="755599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655369</xdr:row>
      <xdr:rowOff>66675</xdr:rowOff>
    </xdr:from>
    <xdr:to>
      <xdr:col>1232</xdr:col>
      <xdr:colOff>1819275</xdr:colOff>
      <xdr:row>655373</xdr:row>
      <xdr:rowOff>180975</xdr:rowOff>
    </xdr:to>
    <xdr:sp macro="" textlink="">
      <xdr:nvSpPr>
        <xdr:cNvPr id="91" name="Object 90" hidden="1">
          <a:extLst>
            <a:ext uri="{63B3BB69-23CF-44E3-9099-C40C66FF867C}">
              <a14:compatExt xmlns:a14="http://schemas.microsoft.com/office/drawing/2010/main" spid="_x0000_s5210"/>
            </a:ext>
            <a:ext uri="{FF2B5EF4-FFF2-40B4-BE49-F238E27FC236}">
              <a16:creationId xmlns:a16="http://schemas.microsoft.com/office/drawing/2014/main" id="{4C442C6D-83EA-4796-B54A-745F19E6BBE4}"/>
            </a:ext>
          </a:extLst>
        </xdr:cNvPr>
        <xdr:cNvSpPr/>
      </xdr:nvSpPr>
      <xdr:spPr bwMode="auto">
        <a:xfrm>
          <a:off x="755599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720905</xdr:row>
      <xdr:rowOff>66675</xdr:rowOff>
    </xdr:from>
    <xdr:to>
      <xdr:col>1232</xdr:col>
      <xdr:colOff>1819275</xdr:colOff>
      <xdr:row>720909</xdr:row>
      <xdr:rowOff>180975</xdr:rowOff>
    </xdr:to>
    <xdr:sp macro="" textlink="">
      <xdr:nvSpPr>
        <xdr:cNvPr id="92" name="Object 91" hidden="1">
          <a:extLst>
            <a:ext uri="{63B3BB69-23CF-44E3-9099-C40C66FF867C}">
              <a14:compatExt xmlns:a14="http://schemas.microsoft.com/office/drawing/2010/main" spid="_x0000_s5211"/>
            </a:ext>
            <a:ext uri="{FF2B5EF4-FFF2-40B4-BE49-F238E27FC236}">
              <a16:creationId xmlns:a16="http://schemas.microsoft.com/office/drawing/2014/main" id="{9A47058E-9DAF-482D-983D-62E66C137592}"/>
            </a:ext>
          </a:extLst>
        </xdr:cNvPr>
        <xdr:cNvSpPr/>
      </xdr:nvSpPr>
      <xdr:spPr bwMode="auto">
        <a:xfrm>
          <a:off x="755599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786441</xdr:row>
      <xdr:rowOff>66675</xdr:rowOff>
    </xdr:from>
    <xdr:to>
      <xdr:col>1232</xdr:col>
      <xdr:colOff>1819275</xdr:colOff>
      <xdr:row>786445</xdr:row>
      <xdr:rowOff>180975</xdr:rowOff>
    </xdr:to>
    <xdr:sp macro="" textlink="">
      <xdr:nvSpPr>
        <xdr:cNvPr id="93" name="Object 92" hidden="1">
          <a:extLst>
            <a:ext uri="{63B3BB69-23CF-44E3-9099-C40C66FF867C}">
              <a14:compatExt xmlns:a14="http://schemas.microsoft.com/office/drawing/2010/main" spid="_x0000_s5212"/>
            </a:ext>
            <a:ext uri="{FF2B5EF4-FFF2-40B4-BE49-F238E27FC236}">
              <a16:creationId xmlns:a16="http://schemas.microsoft.com/office/drawing/2014/main" id="{30642687-95C6-475D-AD38-07D69B4FF16E}"/>
            </a:ext>
          </a:extLst>
        </xdr:cNvPr>
        <xdr:cNvSpPr/>
      </xdr:nvSpPr>
      <xdr:spPr bwMode="auto">
        <a:xfrm>
          <a:off x="755599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851977</xdr:row>
      <xdr:rowOff>66675</xdr:rowOff>
    </xdr:from>
    <xdr:to>
      <xdr:col>1232</xdr:col>
      <xdr:colOff>1819275</xdr:colOff>
      <xdr:row>851981</xdr:row>
      <xdr:rowOff>180975</xdr:rowOff>
    </xdr:to>
    <xdr:sp macro="" textlink="">
      <xdr:nvSpPr>
        <xdr:cNvPr id="94" name="Object 93" hidden="1">
          <a:extLst>
            <a:ext uri="{63B3BB69-23CF-44E3-9099-C40C66FF867C}">
              <a14:compatExt xmlns:a14="http://schemas.microsoft.com/office/drawing/2010/main" spid="_x0000_s5213"/>
            </a:ext>
            <a:ext uri="{FF2B5EF4-FFF2-40B4-BE49-F238E27FC236}">
              <a16:creationId xmlns:a16="http://schemas.microsoft.com/office/drawing/2014/main" id="{AB76D9F4-0594-40AD-9B11-4B42DD2489F5}"/>
            </a:ext>
          </a:extLst>
        </xdr:cNvPr>
        <xdr:cNvSpPr/>
      </xdr:nvSpPr>
      <xdr:spPr bwMode="auto">
        <a:xfrm>
          <a:off x="755599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917513</xdr:row>
      <xdr:rowOff>66675</xdr:rowOff>
    </xdr:from>
    <xdr:to>
      <xdr:col>1232</xdr:col>
      <xdr:colOff>1819275</xdr:colOff>
      <xdr:row>917517</xdr:row>
      <xdr:rowOff>180975</xdr:rowOff>
    </xdr:to>
    <xdr:sp macro="" textlink="">
      <xdr:nvSpPr>
        <xdr:cNvPr id="95" name="Object 94" hidden="1">
          <a:extLst>
            <a:ext uri="{63B3BB69-23CF-44E3-9099-C40C66FF867C}">
              <a14:compatExt xmlns:a14="http://schemas.microsoft.com/office/drawing/2010/main" spid="_x0000_s5214"/>
            </a:ext>
            <a:ext uri="{FF2B5EF4-FFF2-40B4-BE49-F238E27FC236}">
              <a16:creationId xmlns:a16="http://schemas.microsoft.com/office/drawing/2014/main" id="{81DAFBD5-D24C-4E36-B292-32A6139D3C6D}"/>
            </a:ext>
          </a:extLst>
        </xdr:cNvPr>
        <xdr:cNvSpPr/>
      </xdr:nvSpPr>
      <xdr:spPr bwMode="auto">
        <a:xfrm>
          <a:off x="755599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1232</xdr:col>
      <xdr:colOff>238125</xdr:colOff>
      <xdr:row>983049</xdr:row>
      <xdr:rowOff>66675</xdr:rowOff>
    </xdr:from>
    <xdr:to>
      <xdr:col>1232</xdr:col>
      <xdr:colOff>1819275</xdr:colOff>
      <xdr:row>983053</xdr:row>
      <xdr:rowOff>180975</xdr:rowOff>
    </xdr:to>
    <xdr:sp macro="" textlink="">
      <xdr:nvSpPr>
        <xdr:cNvPr id="96" name="Object 95" hidden="1">
          <a:extLst>
            <a:ext uri="{63B3BB69-23CF-44E3-9099-C40C66FF867C}">
              <a14:compatExt xmlns:a14="http://schemas.microsoft.com/office/drawing/2010/main" spid="_x0000_s5215"/>
            </a:ext>
            <a:ext uri="{FF2B5EF4-FFF2-40B4-BE49-F238E27FC236}">
              <a16:creationId xmlns:a16="http://schemas.microsoft.com/office/drawing/2014/main" id="{E31C13FE-F2C9-4467-9873-663DB3B89CC8}"/>
            </a:ext>
          </a:extLst>
        </xdr:cNvPr>
        <xdr:cNvSpPr/>
      </xdr:nvSpPr>
      <xdr:spPr bwMode="auto">
        <a:xfrm>
          <a:off x="755599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2</xdr:row>
      <xdr:rowOff>66675</xdr:rowOff>
    </xdr:from>
    <xdr:to>
      <xdr:col>1488</xdr:col>
      <xdr:colOff>1819275</xdr:colOff>
      <xdr:row>6</xdr:row>
      <xdr:rowOff>0</xdr:rowOff>
    </xdr:to>
    <xdr:sp macro="" textlink="">
      <xdr:nvSpPr>
        <xdr:cNvPr id="97" name="Object 96" hidden="1">
          <a:extLst>
            <a:ext uri="{63B3BB69-23CF-44E3-9099-C40C66FF867C}">
              <a14:compatExt xmlns:a14="http://schemas.microsoft.com/office/drawing/2010/main" spid="_x0000_s5216"/>
            </a:ext>
            <a:ext uri="{FF2B5EF4-FFF2-40B4-BE49-F238E27FC236}">
              <a16:creationId xmlns:a16="http://schemas.microsoft.com/office/drawing/2014/main" id="{967CC0C3-4260-4CB8-AB15-0E557199532B}"/>
            </a:ext>
          </a:extLst>
        </xdr:cNvPr>
        <xdr:cNvSpPr/>
      </xdr:nvSpPr>
      <xdr:spPr bwMode="auto">
        <a:xfrm>
          <a:off x="911656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65545</xdr:row>
      <xdr:rowOff>66675</xdr:rowOff>
    </xdr:from>
    <xdr:to>
      <xdr:col>1488</xdr:col>
      <xdr:colOff>1819275</xdr:colOff>
      <xdr:row>65549</xdr:row>
      <xdr:rowOff>180975</xdr:rowOff>
    </xdr:to>
    <xdr:sp macro="" textlink="">
      <xdr:nvSpPr>
        <xdr:cNvPr id="98" name="Object 97" hidden="1">
          <a:extLst>
            <a:ext uri="{63B3BB69-23CF-44E3-9099-C40C66FF867C}">
              <a14:compatExt xmlns:a14="http://schemas.microsoft.com/office/drawing/2010/main" spid="_x0000_s5217"/>
            </a:ext>
            <a:ext uri="{FF2B5EF4-FFF2-40B4-BE49-F238E27FC236}">
              <a16:creationId xmlns:a16="http://schemas.microsoft.com/office/drawing/2014/main" id="{D7100E3E-369A-47C2-ACB3-356CF575EB36}"/>
            </a:ext>
          </a:extLst>
        </xdr:cNvPr>
        <xdr:cNvSpPr/>
      </xdr:nvSpPr>
      <xdr:spPr bwMode="auto">
        <a:xfrm>
          <a:off x="911656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131081</xdr:row>
      <xdr:rowOff>66675</xdr:rowOff>
    </xdr:from>
    <xdr:to>
      <xdr:col>1488</xdr:col>
      <xdr:colOff>1819275</xdr:colOff>
      <xdr:row>131085</xdr:row>
      <xdr:rowOff>180975</xdr:rowOff>
    </xdr:to>
    <xdr:sp macro="" textlink="">
      <xdr:nvSpPr>
        <xdr:cNvPr id="99" name="Object 98" hidden="1">
          <a:extLst>
            <a:ext uri="{63B3BB69-23CF-44E3-9099-C40C66FF867C}">
              <a14:compatExt xmlns:a14="http://schemas.microsoft.com/office/drawing/2010/main" spid="_x0000_s5218"/>
            </a:ext>
            <a:ext uri="{FF2B5EF4-FFF2-40B4-BE49-F238E27FC236}">
              <a16:creationId xmlns:a16="http://schemas.microsoft.com/office/drawing/2014/main" id="{7F118C84-5CCD-4094-B325-36B737A5C125}"/>
            </a:ext>
          </a:extLst>
        </xdr:cNvPr>
        <xdr:cNvSpPr/>
      </xdr:nvSpPr>
      <xdr:spPr bwMode="auto">
        <a:xfrm>
          <a:off x="911656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196617</xdr:row>
      <xdr:rowOff>66675</xdr:rowOff>
    </xdr:from>
    <xdr:to>
      <xdr:col>1488</xdr:col>
      <xdr:colOff>1819275</xdr:colOff>
      <xdr:row>196621</xdr:row>
      <xdr:rowOff>180975</xdr:rowOff>
    </xdr:to>
    <xdr:sp macro="" textlink="">
      <xdr:nvSpPr>
        <xdr:cNvPr id="100" name="Object 99" hidden="1">
          <a:extLst>
            <a:ext uri="{63B3BB69-23CF-44E3-9099-C40C66FF867C}">
              <a14:compatExt xmlns:a14="http://schemas.microsoft.com/office/drawing/2010/main" spid="_x0000_s5219"/>
            </a:ext>
            <a:ext uri="{FF2B5EF4-FFF2-40B4-BE49-F238E27FC236}">
              <a16:creationId xmlns:a16="http://schemas.microsoft.com/office/drawing/2014/main" id="{FEDB6114-445C-4AB6-AFB8-F38F3DFDAB79}"/>
            </a:ext>
          </a:extLst>
        </xdr:cNvPr>
        <xdr:cNvSpPr/>
      </xdr:nvSpPr>
      <xdr:spPr bwMode="auto">
        <a:xfrm>
          <a:off x="911656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262153</xdr:row>
      <xdr:rowOff>66675</xdr:rowOff>
    </xdr:from>
    <xdr:to>
      <xdr:col>1488</xdr:col>
      <xdr:colOff>1819275</xdr:colOff>
      <xdr:row>262157</xdr:row>
      <xdr:rowOff>180975</xdr:rowOff>
    </xdr:to>
    <xdr:sp macro="" textlink="">
      <xdr:nvSpPr>
        <xdr:cNvPr id="101" name="Object 100" hidden="1">
          <a:extLst>
            <a:ext uri="{63B3BB69-23CF-44E3-9099-C40C66FF867C}">
              <a14:compatExt xmlns:a14="http://schemas.microsoft.com/office/drawing/2010/main" spid="_x0000_s5220"/>
            </a:ext>
            <a:ext uri="{FF2B5EF4-FFF2-40B4-BE49-F238E27FC236}">
              <a16:creationId xmlns:a16="http://schemas.microsoft.com/office/drawing/2014/main" id="{5AAE3CCA-0CD3-4D8E-9FC8-73F475CE4D63}"/>
            </a:ext>
          </a:extLst>
        </xdr:cNvPr>
        <xdr:cNvSpPr/>
      </xdr:nvSpPr>
      <xdr:spPr bwMode="auto">
        <a:xfrm>
          <a:off x="911656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327689</xdr:row>
      <xdr:rowOff>66675</xdr:rowOff>
    </xdr:from>
    <xdr:to>
      <xdr:col>1488</xdr:col>
      <xdr:colOff>1819275</xdr:colOff>
      <xdr:row>327693</xdr:row>
      <xdr:rowOff>180975</xdr:rowOff>
    </xdr:to>
    <xdr:sp macro="" textlink="">
      <xdr:nvSpPr>
        <xdr:cNvPr id="102" name="Object 101" hidden="1">
          <a:extLst>
            <a:ext uri="{63B3BB69-23CF-44E3-9099-C40C66FF867C}">
              <a14:compatExt xmlns:a14="http://schemas.microsoft.com/office/drawing/2010/main" spid="_x0000_s5221"/>
            </a:ext>
            <a:ext uri="{FF2B5EF4-FFF2-40B4-BE49-F238E27FC236}">
              <a16:creationId xmlns:a16="http://schemas.microsoft.com/office/drawing/2014/main" id="{E3670543-93C9-4AA0-B249-8E0E10B4B04C}"/>
            </a:ext>
          </a:extLst>
        </xdr:cNvPr>
        <xdr:cNvSpPr/>
      </xdr:nvSpPr>
      <xdr:spPr bwMode="auto">
        <a:xfrm>
          <a:off x="911656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393225</xdr:row>
      <xdr:rowOff>66675</xdr:rowOff>
    </xdr:from>
    <xdr:to>
      <xdr:col>1488</xdr:col>
      <xdr:colOff>1819275</xdr:colOff>
      <xdr:row>393229</xdr:row>
      <xdr:rowOff>180975</xdr:rowOff>
    </xdr:to>
    <xdr:sp macro="" textlink="">
      <xdr:nvSpPr>
        <xdr:cNvPr id="103" name="Object 102" hidden="1">
          <a:extLst>
            <a:ext uri="{63B3BB69-23CF-44E3-9099-C40C66FF867C}">
              <a14:compatExt xmlns:a14="http://schemas.microsoft.com/office/drawing/2010/main" spid="_x0000_s5222"/>
            </a:ext>
            <a:ext uri="{FF2B5EF4-FFF2-40B4-BE49-F238E27FC236}">
              <a16:creationId xmlns:a16="http://schemas.microsoft.com/office/drawing/2014/main" id="{7F604FAB-797E-4399-8B9D-AC708974CCA4}"/>
            </a:ext>
          </a:extLst>
        </xdr:cNvPr>
        <xdr:cNvSpPr/>
      </xdr:nvSpPr>
      <xdr:spPr bwMode="auto">
        <a:xfrm>
          <a:off x="911656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458761</xdr:row>
      <xdr:rowOff>66675</xdr:rowOff>
    </xdr:from>
    <xdr:to>
      <xdr:col>1488</xdr:col>
      <xdr:colOff>1819275</xdr:colOff>
      <xdr:row>458765</xdr:row>
      <xdr:rowOff>180975</xdr:rowOff>
    </xdr:to>
    <xdr:sp macro="" textlink="">
      <xdr:nvSpPr>
        <xdr:cNvPr id="104" name="Object 103" hidden="1">
          <a:extLst>
            <a:ext uri="{63B3BB69-23CF-44E3-9099-C40C66FF867C}">
              <a14:compatExt xmlns:a14="http://schemas.microsoft.com/office/drawing/2010/main" spid="_x0000_s5223"/>
            </a:ext>
            <a:ext uri="{FF2B5EF4-FFF2-40B4-BE49-F238E27FC236}">
              <a16:creationId xmlns:a16="http://schemas.microsoft.com/office/drawing/2014/main" id="{00C5DA3E-D355-42D4-B7A6-B5154B76D28E}"/>
            </a:ext>
          </a:extLst>
        </xdr:cNvPr>
        <xdr:cNvSpPr/>
      </xdr:nvSpPr>
      <xdr:spPr bwMode="auto">
        <a:xfrm>
          <a:off x="911656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524297</xdr:row>
      <xdr:rowOff>66675</xdr:rowOff>
    </xdr:from>
    <xdr:to>
      <xdr:col>1488</xdr:col>
      <xdr:colOff>1819275</xdr:colOff>
      <xdr:row>524301</xdr:row>
      <xdr:rowOff>180975</xdr:rowOff>
    </xdr:to>
    <xdr:sp macro="" textlink="">
      <xdr:nvSpPr>
        <xdr:cNvPr id="105" name="Object 104" hidden="1">
          <a:extLst>
            <a:ext uri="{63B3BB69-23CF-44E3-9099-C40C66FF867C}">
              <a14:compatExt xmlns:a14="http://schemas.microsoft.com/office/drawing/2010/main" spid="_x0000_s5224"/>
            </a:ext>
            <a:ext uri="{FF2B5EF4-FFF2-40B4-BE49-F238E27FC236}">
              <a16:creationId xmlns:a16="http://schemas.microsoft.com/office/drawing/2014/main" id="{3EBFD45D-61B4-4313-8DAC-E769E91DDAA2}"/>
            </a:ext>
          </a:extLst>
        </xdr:cNvPr>
        <xdr:cNvSpPr/>
      </xdr:nvSpPr>
      <xdr:spPr bwMode="auto">
        <a:xfrm>
          <a:off x="911656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589833</xdr:row>
      <xdr:rowOff>66675</xdr:rowOff>
    </xdr:from>
    <xdr:to>
      <xdr:col>1488</xdr:col>
      <xdr:colOff>1819275</xdr:colOff>
      <xdr:row>589837</xdr:row>
      <xdr:rowOff>180975</xdr:rowOff>
    </xdr:to>
    <xdr:sp macro="" textlink="">
      <xdr:nvSpPr>
        <xdr:cNvPr id="106" name="Object 105" hidden="1">
          <a:extLst>
            <a:ext uri="{63B3BB69-23CF-44E3-9099-C40C66FF867C}">
              <a14:compatExt xmlns:a14="http://schemas.microsoft.com/office/drawing/2010/main" spid="_x0000_s5225"/>
            </a:ext>
            <a:ext uri="{FF2B5EF4-FFF2-40B4-BE49-F238E27FC236}">
              <a16:creationId xmlns:a16="http://schemas.microsoft.com/office/drawing/2014/main" id="{D8CFD098-B122-4752-8F01-64BC67CFEA10}"/>
            </a:ext>
          </a:extLst>
        </xdr:cNvPr>
        <xdr:cNvSpPr/>
      </xdr:nvSpPr>
      <xdr:spPr bwMode="auto">
        <a:xfrm>
          <a:off x="911656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655369</xdr:row>
      <xdr:rowOff>66675</xdr:rowOff>
    </xdr:from>
    <xdr:to>
      <xdr:col>1488</xdr:col>
      <xdr:colOff>1819275</xdr:colOff>
      <xdr:row>655373</xdr:row>
      <xdr:rowOff>180975</xdr:rowOff>
    </xdr:to>
    <xdr:sp macro="" textlink="">
      <xdr:nvSpPr>
        <xdr:cNvPr id="107" name="Object 106" hidden="1">
          <a:extLst>
            <a:ext uri="{63B3BB69-23CF-44E3-9099-C40C66FF867C}">
              <a14:compatExt xmlns:a14="http://schemas.microsoft.com/office/drawing/2010/main" spid="_x0000_s5226"/>
            </a:ext>
            <a:ext uri="{FF2B5EF4-FFF2-40B4-BE49-F238E27FC236}">
              <a16:creationId xmlns:a16="http://schemas.microsoft.com/office/drawing/2014/main" id="{B4C103EF-A6B2-4DC4-A8F9-6202F86BF336}"/>
            </a:ext>
          </a:extLst>
        </xdr:cNvPr>
        <xdr:cNvSpPr/>
      </xdr:nvSpPr>
      <xdr:spPr bwMode="auto">
        <a:xfrm>
          <a:off x="911656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720905</xdr:row>
      <xdr:rowOff>66675</xdr:rowOff>
    </xdr:from>
    <xdr:to>
      <xdr:col>1488</xdr:col>
      <xdr:colOff>1819275</xdr:colOff>
      <xdr:row>720909</xdr:row>
      <xdr:rowOff>180975</xdr:rowOff>
    </xdr:to>
    <xdr:sp macro="" textlink="">
      <xdr:nvSpPr>
        <xdr:cNvPr id="108" name="Object 107" hidden="1">
          <a:extLst>
            <a:ext uri="{63B3BB69-23CF-44E3-9099-C40C66FF867C}">
              <a14:compatExt xmlns:a14="http://schemas.microsoft.com/office/drawing/2010/main" spid="_x0000_s5227"/>
            </a:ext>
            <a:ext uri="{FF2B5EF4-FFF2-40B4-BE49-F238E27FC236}">
              <a16:creationId xmlns:a16="http://schemas.microsoft.com/office/drawing/2014/main" id="{9AB27BC9-A3EC-40DD-9992-9140C5A7D177}"/>
            </a:ext>
          </a:extLst>
        </xdr:cNvPr>
        <xdr:cNvSpPr/>
      </xdr:nvSpPr>
      <xdr:spPr bwMode="auto">
        <a:xfrm>
          <a:off x="911656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786441</xdr:row>
      <xdr:rowOff>66675</xdr:rowOff>
    </xdr:from>
    <xdr:to>
      <xdr:col>1488</xdr:col>
      <xdr:colOff>1819275</xdr:colOff>
      <xdr:row>786445</xdr:row>
      <xdr:rowOff>180975</xdr:rowOff>
    </xdr:to>
    <xdr:sp macro="" textlink="">
      <xdr:nvSpPr>
        <xdr:cNvPr id="109" name="Object 108" hidden="1">
          <a:extLst>
            <a:ext uri="{63B3BB69-23CF-44E3-9099-C40C66FF867C}">
              <a14:compatExt xmlns:a14="http://schemas.microsoft.com/office/drawing/2010/main" spid="_x0000_s5228"/>
            </a:ext>
            <a:ext uri="{FF2B5EF4-FFF2-40B4-BE49-F238E27FC236}">
              <a16:creationId xmlns:a16="http://schemas.microsoft.com/office/drawing/2014/main" id="{45449E42-1011-4431-A4BC-ABF76DA9F475}"/>
            </a:ext>
          </a:extLst>
        </xdr:cNvPr>
        <xdr:cNvSpPr/>
      </xdr:nvSpPr>
      <xdr:spPr bwMode="auto">
        <a:xfrm>
          <a:off x="911656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851977</xdr:row>
      <xdr:rowOff>66675</xdr:rowOff>
    </xdr:from>
    <xdr:to>
      <xdr:col>1488</xdr:col>
      <xdr:colOff>1819275</xdr:colOff>
      <xdr:row>851981</xdr:row>
      <xdr:rowOff>180975</xdr:rowOff>
    </xdr:to>
    <xdr:sp macro="" textlink="">
      <xdr:nvSpPr>
        <xdr:cNvPr id="110" name="Object 109" hidden="1">
          <a:extLst>
            <a:ext uri="{63B3BB69-23CF-44E3-9099-C40C66FF867C}">
              <a14:compatExt xmlns:a14="http://schemas.microsoft.com/office/drawing/2010/main" spid="_x0000_s5229"/>
            </a:ext>
            <a:ext uri="{FF2B5EF4-FFF2-40B4-BE49-F238E27FC236}">
              <a16:creationId xmlns:a16="http://schemas.microsoft.com/office/drawing/2014/main" id="{011F97B0-CFD4-452C-902E-B5211180D5E9}"/>
            </a:ext>
          </a:extLst>
        </xdr:cNvPr>
        <xdr:cNvSpPr/>
      </xdr:nvSpPr>
      <xdr:spPr bwMode="auto">
        <a:xfrm>
          <a:off x="911656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917513</xdr:row>
      <xdr:rowOff>66675</xdr:rowOff>
    </xdr:from>
    <xdr:to>
      <xdr:col>1488</xdr:col>
      <xdr:colOff>1819275</xdr:colOff>
      <xdr:row>917517</xdr:row>
      <xdr:rowOff>180975</xdr:rowOff>
    </xdr:to>
    <xdr:sp macro="" textlink="">
      <xdr:nvSpPr>
        <xdr:cNvPr id="111" name="Object 110" hidden="1">
          <a:extLst>
            <a:ext uri="{63B3BB69-23CF-44E3-9099-C40C66FF867C}">
              <a14:compatExt xmlns:a14="http://schemas.microsoft.com/office/drawing/2010/main" spid="_x0000_s5230"/>
            </a:ext>
            <a:ext uri="{FF2B5EF4-FFF2-40B4-BE49-F238E27FC236}">
              <a16:creationId xmlns:a16="http://schemas.microsoft.com/office/drawing/2014/main" id="{FD2F19DD-6758-41BD-A937-EDE5F834FF50}"/>
            </a:ext>
          </a:extLst>
        </xdr:cNvPr>
        <xdr:cNvSpPr/>
      </xdr:nvSpPr>
      <xdr:spPr bwMode="auto">
        <a:xfrm>
          <a:off x="911656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1488</xdr:col>
      <xdr:colOff>238125</xdr:colOff>
      <xdr:row>983049</xdr:row>
      <xdr:rowOff>66675</xdr:rowOff>
    </xdr:from>
    <xdr:to>
      <xdr:col>1488</xdr:col>
      <xdr:colOff>1819275</xdr:colOff>
      <xdr:row>983053</xdr:row>
      <xdr:rowOff>180975</xdr:rowOff>
    </xdr:to>
    <xdr:sp macro="" textlink="">
      <xdr:nvSpPr>
        <xdr:cNvPr id="112" name="Object 111" hidden="1">
          <a:extLst>
            <a:ext uri="{63B3BB69-23CF-44E3-9099-C40C66FF867C}">
              <a14:compatExt xmlns:a14="http://schemas.microsoft.com/office/drawing/2010/main" spid="_x0000_s5231"/>
            </a:ext>
            <a:ext uri="{FF2B5EF4-FFF2-40B4-BE49-F238E27FC236}">
              <a16:creationId xmlns:a16="http://schemas.microsoft.com/office/drawing/2014/main" id="{E82D7AAF-00EE-4F77-989C-60B427356580}"/>
            </a:ext>
          </a:extLst>
        </xdr:cNvPr>
        <xdr:cNvSpPr/>
      </xdr:nvSpPr>
      <xdr:spPr bwMode="auto">
        <a:xfrm>
          <a:off x="911656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2</xdr:row>
      <xdr:rowOff>66675</xdr:rowOff>
    </xdr:from>
    <xdr:to>
      <xdr:col>1744</xdr:col>
      <xdr:colOff>1819275</xdr:colOff>
      <xdr:row>6</xdr:row>
      <xdr:rowOff>0</xdr:rowOff>
    </xdr:to>
    <xdr:sp macro="" textlink="">
      <xdr:nvSpPr>
        <xdr:cNvPr id="113" name="Object 112" hidden="1">
          <a:extLst>
            <a:ext uri="{63B3BB69-23CF-44E3-9099-C40C66FF867C}">
              <a14:compatExt xmlns:a14="http://schemas.microsoft.com/office/drawing/2010/main" spid="_x0000_s5232"/>
            </a:ext>
            <a:ext uri="{FF2B5EF4-FFF2-40B4-BE49-F238E27FC236}">
              <a16:creationId xmlns:a16="http://schemas.microsoft.com/office/drawing/2014/main" id="{21CF94EA-0493-4086-B01D-FD1915FAA4D4}"/>
            </a:ext>
          </a:extLst>
        </xdr:cNvPr>
        <xdr:cNvSpPr/>
      </xdr:nvSpPr>
      <xdr:spPr bwMode="auto">
        <a:xfrm>
          <a:off x="1067714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65545</xdr:row>
      <xdr:rowOff>66675</xdr:rowOff>
    </xdr:from>
    <xdr:to>
      <xdr:col>1744</xdr:col>
      <xdr:colOff>1819275</xdr:colOff>
      <xdr:row>65549</xdr:row>
      <xdr:rowOff>180975</xdr:rowOff>
    </xdr:to>
    <xdr:sp macro="" textlink="">
      <xdr:nvSpPr>
        <xdr:cNvPr id="114" name="Object 113" hidden="1">
          <a:extLst>
            <a:ext uri="{63B3BB69-23CF-44E3-9099-C40C66FF867C}">
              <a14:compatExt xmlns:a14="http://schemas.microsoft.com/office/drawing/2010/main" spid="_x0000_s5233"/>
            </a:ext>
            <a:ext uri="{FF2B5EF4-FFF2-40B4-BE49-F238E27FC236}">
              <a16:creationId xmlns:a16="http://schemas.microsoft.com/office/drawing/2014/main" id="{90988D49-95F4-4F3C-A0B6-D8974BC8E20F}"/>
            </a:ext>
          </a:extLst>
        </xdr:cNvPr>
        <xdr:cNvSpPr/>
      </xdr:nvSpPr>
      <xdr:spPr bwMode="auto">
        <a:xfrm>
          <a:off x="1067714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131081</xdr:row>
      <xdr:rowOff>66675</xdr:rowOff>
    </xdr:from>
    <xdr:to>
      <xdr:col>1744</xdr:col>
      <xdr:colOff>1819275</xdr:colOff>
      <xdr:row>131085</xdr:row>
      <xdr:rowOff>180975</xdr:rowOff>
    </xdr:to>
    <xdr:sp macro="" textlink="">
      <xdr:nvSpPr>
        <xdr:cNvPr id="115" name="Object 114" hidden="1">
          <a:extLst>
            <a:ext uri="{63B3BB69-23CF-44E3-9099-C40C66FF867C}">
              <a14:compatExt xmlns:a14="http://schemas.microsoft.com/office/drawing/2010/main" spid="_x0000_s5234"/>
            </a:ext>
            <a:ext uri="{FF2B5EF4-FFF2-40B4-BE49-F238E27FC236}">
              <a16:creationId xmlns:a16="http://schemas.microsoft.com/office/drawing/2014/main" id="{6285DBCA-7F87-41AA-9DCD-C754C0EBB988}"/>
            </a:ext>
          </a:extLst>
        </xdr:cNvPr>
        <xdr:cNvSpPr/>
      </xdr:nvSpPr>
      <xdr:spPr bwMode="auto">
        <a:xfrm>
          <a:off x="1067714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196617</xdr:row>
      <xdr:rowOff>66675</xdr:rowOff>
    </xdr:from>
    <xdr:to>
      <xdr:col>1744</xdr:col>
      <xdr:colOff>1819275</xdr:colOff>
      <xdr:row>196621</xdr:row>
      <xdr:rowOff>180975</xdr:rowOff>
    </xdr:to>
    <xdr:sp macro="" textlink="">
      <xdr:nvSpPr>
        <xdr:cNvPr id="116" name="Object 115" hidden="1">
          <a:extLst>
            <a:ext uri="{63B3BB69-23CF-44E3-9099-C40C66FF867C}">
              <a14:compatExt xmlns:a14="http://schemas.microsoft.com/office/drawing/2010/main" spid="_x0000_s5235"/>
            </a:ext>
            <a:ext uri="{FF2B5EF4-FFF2-40B4-BE49-F238E27FC236}">
              <a16:creationId xmlns:a16="http://schemas.microsoft.com/office/drawing/2014/main" id="{740A07BD-52A7-42EB-9790-52863160AB8F}"/>
            </a:ext>
          </a:extLst>
        </xdr:cNvPr>
        <xdr:cNvSpPr/>
      </xdr:nvSpPr>
      <xdr:spPr bwMode="auto">
        <a:xfrm>
          <a:off x="1067714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262153</xdr:row>
      <xdr:rowOff>66675</xdr:rowOff>
    </xdr:from>
    <xdr:to>
      <xdr:col>1744</xdr:col>
      <xdr:colOff>1819275</xdr:colOff>
      <xdr:row>262157</xdr:row>
      <xdr:rowOff>180975</xdr:rowOff>
    </xdr:to>
    <xdr:sp macro="" textlink="">
      <xdr:nvSpPr>
        <xdr:cNvPr id="117" name="Object 116" hidden="1">
          <a:extLst>
            <a:ext uri="{63B3BB69-23CF-44E3-9099-C40C66FF867C}">
              <a14:compatExt xmlns:a14="http://schemas.microsoft.com/office/drawing/2010/main" spid="_x0000_s5236"/>
            </a:ext>
            <a:ext uri="{FF2B5EF4-FFF2-40B4-BE49-F238E27FC236}">
              <a16:creationId xmlns:a16="http://schemas.microsoft.com/office/drawing/2014/main" id="{54962FB6-4384-45AD-8B9C-788DA9ADF67D}"/>
            </a:ext>
          </a:extLst>
        </xdr:cNvPr>
        <xdr:cNvSpPr/>
      </xdr:nvSpPr>
      <xdr:spPr bwMode="auto">
        <a:xfrm>
          <a:off x="1067714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327689</xdr:row>
      <xdr:rowOff>66675</xdr:rowOff>
    </xdr:from>
    <xdr:to>
      <xdr:col>1744</xdr:col>
      <xdr:colOff>1819275</xdr:colOff>
      <xdr:row>327693</xdr:row>
      <xdr:rowOff>180975</xdr:rowOff>
    </xdr:to>
    <xdr:sp macro="" textlink="">
      <xdr:nvSpPr>
        <xdr:cNvPr id="118" name="Object 117" hidden="1">
          <a:extLst>
            <a:ext uri="{63B3BB69-23CF-44E3-9099-C40C66FF867C}">
              <a14:compatExt xmlns:a14="http://schemas.microsoft.com/office/drawing/2010/main" spid="_x0000_s5237"/>
            </a:ext>
            <a:ext uri="{FF2B5EF4-FFF2-40B4-BE49-F238E27FC236}">
              <a16:creationId xmlns:a16="http://schemas.microsoft.com/office/drawing/2014/main" id="{F6B8D208-856A-4552-B521-215B8EC6C5E2}"/>
            </a:ext>
          </a:extLst>
        </xdr:cNvPr>
        <xdr:cNvSpPr/>
      </xdr:nvSpPr>
      <xdr:spPr bwMode="auto">
        <a:xfrm>
          <a:off x="1067714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393225</xdr:row>
      <xdr:rowOff>66675</xdr:rowOff>
    </xdr:from>
    <xdr:to>
      <xdr:col>1744</xdr:col>
      <xdr:colOff>1819275</xdr:colOff>
      <xdr:row>393229</xdr:row>
      <xdr:rowOff>180975</xdr:rowOff>
    </xdr:to>
    <xdr:sp macro="" textlink="">
      <xdr:nvSpPr>
        <xdr:cNvPr id="119" name="Object 118" hidden="1">
          <a:extLst>
            <a:ext uri="{63B3BB69-23CF-44E3-9099-C40C66FF867C}">
              <a14:compatExt xmlns:a14="http://schemas.microsoft.com/office/drawing/2010/main" spid="_x0000_s5238"/>
            </a:ext>
            <a:ext uri="{FF2B5EF4-FFF2-40B4-BE49-F238E27FC236}">
              <a16:creationId xmlns:a16="http://schemas.microsoft.com/office/drawing/2014/main" id="{4A63CC09-053B-43F4-8E23-6FE23FC9A40D}"/>
            </a:ext>
          </a:extLst>
        </xdr:cNvPr>
        <xdr:cNvSpPr/>
      </xdr:nvSpPr>
      <xdr:spPr bwMode="auto">
        <a:xfrm>
          <a:off x="1067714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458761</xdr:row>
      <xdr:rowOff>66675</xdr:rowOff>
    </xdr:from>
    <xdr:to>
      <xdr:col>1744</xdr:col>
      <xdr:colOff>1819275</xdr:colOff>
      <xdr:row>458765</xdr:row>
      <xdr:rowOff>180975</xdr:rowOff>
    </xdr:to>
    <xdr:sp macro="" textlink="">
      <xdr:nvSpPr>
        <xdr:cNvPr id="120" name="Object 119" hidden="1">
          <a:extLst>
            <a:ext uri="{63B3BB69-23CF-44E3-9099-C40C66FF867C}">
              <a14:compatExt xmlns:a14="http://schemas.microsoft.com/office/drawing/2010/main" spid="_x0000_s5239"/>
            </a:ext>
            <a:ext uri="{FF2B5EF4-FFF2-40B4-BE49-F238E27FC236}">
              <a16:creationId xmlns:a16="http://schemas.microsoft.com/office/drawing/2014/main" id="{4013A4C9-D25B-401F-8C84-0457592E2725}"/>
            </a:ext>
          </a:extLst>
        </xdr:cNvPr>
        <xdr:cNvSpPr/>
      </xdr:nvSpPr>
      <xdr:spPr bwMode="auto">
        <a:xfrm>
          <a:off x="1067714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524297</xdr:row>
      <xdr:rowOff>66675</xdr:rowOff>
    </xdr:from>
    <xdr:to>
      <xdr:col>1744</xdr:col>
      <xdr:colOff>1819275</xdr:colOff>
      <xdr:row>524301</xdr:row>
      <xdr:rowOff>180975</xdr:rowOff>
    </xdr:to>
    <xdr:sp macro="" textlink="">
      <xdr:nvSpPr>
        <xdr:cNvPr id="121" name="Object 120" hidden="1">
          <a:extLst>
            <a:ext uri="{63B3BB69-23CF-44E3-9099-C40C66FF867C}">
              <a14:compatExt xmlns:a14="http://schemas.microsoft.com/office/drawing/2010/main" spid="_x0000_s5240"/>
            </a:ext>
            <a:ext uri="{FF2B5EF4-FFF2-40B4-BE49-F238E27FC236}">
              <a16:creationId xmlns:a16="http://schemas.microsoft.com/office/drawing/2014/main" id="{4293FC2C-4236-4EA4-9E7E-AD8B6815A38A}"/>
            </a:ext>
          </a:extLst>
        </xdr:cNvPr>
        <xdr:cNvSpPr/>
      </xdr:nvSpPr>
      <xdr:spPr bwMode="auto">
        <a:xfrm>
          <a:off x="1067714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589833</xdr:row>
      <xdr:rowOff>66675</xdr:rowOff>
    </xdr:from>
    <xdr:to>
      <xdr:col>1744</xdr:col>
      <xdr:colOff>1819275</xdr:colOff>
      <xdr:row>589837</xdr:row>
      <xdr:rowOff>180975</xdr:rowOff>
    </xdr:to>
    <xdr:sp macro="" textlink="">
      <xdr:nvSpPr>
        <xdr:cNvPr id="122" name="Object 121" hidden="1">
          <a:extLst>
            <a:ext uri="{63B3BB69-23CF-44E3-9099-C40C66FF867C}">
              <a14:compatExt xmlns:a14="http://schemas.microsoft.com/office/drawing/2010/main" spid="_x0000_s5241"/>
            </a:ext>
            <a:ext uri="{FF2B5EF4-FFF2-40B4-BE49-F238E27FC236}">
              <a16:creationId xmlns:a16="http://schemas.microsoft.com/office/drawing/2014/main" id="{252F0426-4413-493D-ABDB-89EC027E7E0B}"/>
            </a:ext>
          </a:extLst>
        </xdr:cNvPr>
        <xdr:cNvSpPr/>
      </xdr:nvSpPr>
      <xdr:spPr bwMode="auto">
        <a:xfrm>
          <a:off x="1067714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655369</xdr:row>
      <xdr:rowOff>66675</xdr:rowOff>
    </xdr:from>
    <xdr:to>
      <xdr:col>1744</xdr:col>
      <xdr:colOff>1819275</xdr:colOff>
      <xdr:row>655373</xdr:row>
      <xdr:rowOff>180975</xdr:rowOff>
    </xdr:to>
    <xdr:sp macro="" textlink="">
      <xdr:nvSpPr>
        <xdr:cNvPr id="123" name="Object 122" hidden="1">
          <a:extLst>
            <a:ext uri="{63B3BB69-23CF-44E3-9099-C40C66FF867C}">
              <a14:compatExt xmlns:a14="http://schemas.microsoft.com/office/drawing/2010/main" spid="_x0000_s5242"/>
            </a:ext>
            <a:ext uri="{FF2B5EF4-FFF2-40B4-BE49-F238E27FC236}">
              <a16:creationId xmlns:a16="http://schemas.microsoft.com/office/drawing/2014/main" id="{B554FA0B-7D98-41CF-8040-67581F48F9D0}"/>
            </a:ext>
          </a:extLst>
        </xdr:cNvPr>
        <xdr:cNvSpPr/>
      </xdr:nvSpPr>
      <xdr:spPr bwMode="auto">
        <a:xfrm>
          <a:off x="1067714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720905</xdr:row>
      <xdr:rowOff>66675</xdr:rowOff>
    </xdr:from>
    <xdr:to>
      <xdr:col>1744</xdr:col>
      <xdr:colOff>1819275</xdr:colOff>
      <xdr:row>720909</xdr:row>
      <xdr:rowOff>180975</xdr:rowOff>
    </xdr:to>
    <xdr:sp macro="" textlink="">
      <xdr:nvSpPr>
        <xdr:cNvPr id="124" name="Object 123" hidden="1">
          <a:extLst>
            <a:ext uri="{63B3BB69-23CF-44E3-9099-C40C66FF867C}">
              <a14:compatExt xmlns:a14="http://schemas.microsoft.com/office/drawing/2010/main" spid="_x0000_s5243"/>
            </a:ext>
            <a:ext uri="{FF2B5EF4-FFF2-40B4-BE49-F238E27FC236}">
              <a16:creationId xmlns:a16="http://schemas.microsoft.com/office/drawing/2014/main" id="{D2322B4F-B35F-471B-9EA0-6AE8ACB603C9}"/>
            </a:ext>
          </a:extLst>
        </xdr:cNvPr>
        <xdr:cNvSpPr/>
      </xdr:nvSpPr>
      <xdr:spPr bwMode="auto">
        <a:xfrm>
          <a:off x="1067714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786441</xdr:row>
      <xdr:rowOff>66675</xdr:rowOff>
    </xdr:from>
    <xdr:to>
      <xdr:col>1744</xdr:col>
      <xdr:colOff>1819275</xdr:colOff>
      <xdr:row>786445</xdr:row>
      <xdr:rowOff>180975</xdr:rowOff>
    </xdr:to>
    <xdr:sp macro="" textlink="">
      <xdr:nvSpPr>
        <xdr:cNvPr id="125" name="Object 124" hidden="1">
          <a:extLst>
            <a:ext uri="{63B3BB69-23CF-44E3-9099-C40C66FF867C}">
              <a14:compatExt xmlns:a14="http://schemas.microsoft.com/office/drawing/2010/main" spid="_x0000_s5244"/>
            </a:ext>
            <a:ext uri="{FF2B5EF4-FFF2-40B4-BE49-F238E27FC236}">
              <a16:creationId xmlns:a16="http://schemas.microsoft.com/office/drawing/2014/main" id="{A481A57E-5973-4AB4-A6A3-8BAA041D95A2}"/>
            </a:ext>
          </a:extLst>
        </xdr:cNvPr>
        <xdr:cNvSpPr/>
      </xdr:nvSpPr>
      <xdr:spPr bwMode="auto">
        <a:xfrm>
          <a:off x="1067714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851977</xdr:row>
      <xdr:rowOff>66675</xdr:rowOff>
    </xdr:from>
    <xdr:to>
      <xdr:col>1744</xdr:col>
      <xdr:colOff>1819275</xdr:colOff>
      <xdr:row>851981</xdr:row>
      <xdr:rowOff>180975</xdr:rowOff>
    </xdr:to>
    <xdr:sp macro="" textlink="">
      <xdr:nvSpPr>
        <xdr:cNvPr id="126" name="Object 125" hidden="1">
          <a:extLst>
            <a:ext uri="{63B3BB69-23CF-44E3-9099-C40C66FF867C}">
              <a14:compatExt xmlns:a14="http://schemas.microsoft.com/office/drawing/2010/main" spid="_x0000_s5245"/>
            </a:ext>
            <a:ext uri="{FF2B5EF4-FFF2-40B4-BE49-F238E27FC236}">
              <a16:creationId xmlns:a16="http://schemas.microsoft.com/office/drawing/2014/main" id="{5D5A2EC5-E700-40C6-9013-BF2DB9C101F7}"/>
            </a:ext>
          </a:extLst>
        </xdr:cNvPr>
        <xdr:cNvSpPr/>
      </xdr:nvSpPr>
      <xdr:spPr bwMode="auto">
        <a:xfrm>
          <a:off x="1067714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917513</xdr:row>
      <xdr:rowOff>66675</xdr:rowOff>
    </xdr:from>
    <xdr:to>
      <xdr:col>1744</xdr:col>
      <xdr:colOff>1819275</xdr:colOff>
      <xdr:row>917517</xdr:row>
      <xdr:rowOff>180975</xdr:rowOff>
    </xdr:to>
    <xdr:sp macro="" textlink="">
      <xdr:nvSpPr>
        <xdr:cNvPr id="127" name="Object 126" hidden="1">
          <a:extLst>
            <a:ext uri="{63B3BB69-23CF-44E3-9099-C40C66FF867C}">
              <a14:compatExt xmlns:a14="http://schemas.microsoft.com/office/drawing/2010/main" spid="_x0000_s5246"/>
            </a:ext>
            <a:ext uri="{FF2B5EF4-FFF2-40B4-BE49-F238E27FC236}">
              <a16:creationId xmlns:a16="http://schemas.microsoft.com/office/drawing/2014/main" id="{5C0BD374-7F2C-43D0-BCC8-9723DF9CE6C0}"/>
            </a:ext>
          </a:extLst>
        </xdr:cNvPr>
        <xdr:cNvSpPr/>
      </xdr:nvSpPr>
      <xdr:spPr bwMode="auto">
        <a:xfrm>
          <a:off x="1067714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1744</xdr:col>
      <xdr:colOff>238125</xdr:colOff>
      <xdr:row>983049</xdr:row>
      <xdr:rowOff>66675</xdr:rowOff>
    </xdr:from>
    <xdr:to>
      <xdr:col>1744</xdr:col>
      <xdr:colOff>1819275</xdr:colOff>
      <xdr:row>983053</xdr:row>
      <xdr:rowOff>180975</xdr:rowOff>
    </xdr:to>
    <xdr:sp macro="" textlink="">
      <xdr:nvSpPr>
        <xdr:cNvPr id="128" name="Object 127" hidden="1">
          <a:extLst>
            <a:ext uri="{63B3BB69-23CF-44E3-9099-C40C66FF867C}">
              <a14:compatExt xmlns:a14="http://schemas.microsoft.com/office/drawing/2010/main" spid="_x0000_s5247"/>
            </a:ext>
            <a:ext uri="{FF2B5EF4-FFF2-40B4-BE49-F238E27FC236}">
              <a16:creationId xmlns:a16="http://schemas.microsoft.com/office/drawing/2014/main" id="{AF35F039-08A7-4634-91A4-2539A9D24481}"/>
            </a:ext>
          </a:extLst>
        </xdr:cNvPr>
        <xdr:cNvSpPr/>
      </xdr:nvSpPr>
      <xdr:spPr bwMode="auto">
        <a:xfrm>
          <a:off x="1067714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2</xdr:row>
      <xdr:rowOff>66675</xdr:rowOff>
    </xdr:from>
    <xdr:to>
      <xdr:col>2000</xdr:col>
      <xdr:colOff>1819275</xdr:colOff>
      <xdr:row>6</xdr:row>
      <xdr:rowOff>0</xdr:rowOff>
    </xdr:to>
    <xdr:sp macro="" textlink="">
      <xdr:nvSpPr>
        <xdr:cNvPr id="129" name="Object 128" hidden="1">
          <a:extLst>
            <a:ext uri="{63B3BB69-23CF-44E3-9099-C40C66FF867C}">
              <a14:compatExt xmlns:a14="http://schemas.microsoft.com/office/drawing/2010/main" spid="_x0000_s5248"/>
            </a:ext>
            <a:ext uri="{FF2B5EF4-FFF2-40B4-BE49-F238E27FC236}">
              <a16:creationId xmlns:a16="http://schemas.microsoft.com/office/drawing/2014/main" id="{0AB1A80B-DD55-44E4-8ADC-AD9A4AAADAFA}"/>
            </a:ext>
          </a:extLst>
        </xdr:cNvPr>
        <xdr:cNvSpPr/>
      </xdr:nvSpPr>
      <xdr:spPr bwMode="auto">
        <a:xfrm>
          <a:off x="1223772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65545</xdr:row>
      <xdr:rowOff>66675</xdr:rowOff>
    </xdr:from>
    <xdr:to>
      <xdr:col>2000</xdr:col>
      <xdr:colOff>1819275</xdr:colOff>
      <xdr:row>65549</xdr:row>
      <xdr:rowOff>180975</xdr:rowOff>
    </xdr:to>
    <xdr:sp macro="" textlink="">
      <xdr:nvSpPr>
        <xdr:cNvPr id="130" name="Object 129" hidden="1">
          <a:extLst>
            <a:ext uri="{63B3BB69-23CF-44E3-9099-C40C66FF867C}">
              <a14:compatExt xmlns:a14="http://schemas.microsoft.com/office/drawing/2010/main" spid="_x0000_s5249"/>
            </a:ext>
            <a:ext uri="{FF2B5EF4-FFF2-40B4-BE49-F238E27FC236}">
              <a16:creationId xmlns:a16="http://schemas.microsoft.com/office/drawing/2014/main" id="{6DC4202D-4D99-4EAF-B3B0-6FE98647EFD9}"/>
            </a:ext>
          </a:extLst>
        </xdr:cNvPr>
        <xdr:cNvSpPr/>
      </xdr:nvSpPr>
      <xdr:spPr bwMode="auto">
        <a:xfrm>
          <a:off x="1223772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131081</xdr:row>
      <xdr:rowOff>66675</xdr:rowOff>
    </xdr:from>
    <xdr:to>
      <xdr:col>2000</xdr:col>
      <xdr:colOff>1819275</xdr:colOff>
      <xdr:row>131085</xdr:row>
      <xdr:rowOff>180975</xdr:rowOff>
    </xdr:to>
    <xdr:sp macro="" textlink="">
      <xdr:nvSpPr>
        <xdr:cNvPr id="131" name="Object 130" hidden="1">
          <a:extLst>
            <a:ext uri="{63B3BB69-23CF-44E3-9099-C40C66FF867C}">
              <a14:compatExt xmlns:a14="http://schemas.microsoft.com/office/drawing/2010/main" spid="_x0000_s5250"/>
            </a:ext>
            <a:ext uri="{FF2B5EF4-FFF2-40B4-BE49-F238E27FC236}">
              <a16:creationId xmlns:a16="http://schemas.microsoft.com/office/drawing/2014/main" id="{C3322387-7230-44F4-9314-436E6001266B}"/>
            </a:ext>
          </a:extLst>
        </xdr:cNvPr>
        <xdr:cNvSpPr/>
      </xdr:nvSpPr>
      <xdr:spPr bwMode="auto">
        <a:xfrm>
          <a:off x="1223772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196617</xdr:row>
      <xdr:rowOff>66675</xdr:rowOff>
    </xdr:from>
    <xdr:to>
      <xdr:col>2000</xdr:col>
      <xdr:colOff>1819275</xdr:colOff>
      <xdr:row>196621</xdr:row>
      <xdr:rowOff>180975</xdr:rowOff>
    </xdr:to>
    <xdr:sp macro="" textlink="">
      <xdr:nvSpPr>
        <xdr:cNvPr id="132" name="Object 131" hidden="1">
          <a:extLst>
            <a:ext uri="{63B3BB69-23CF-44E3-9099-C40C66FF867C}">
              <a14:compatExt xmlns:a14="http://schemas.microsoft.com/office/drawing/2010/main" spid="_x0000_s5251"/>
            </a:ext>
            <a:ext uri="{FF2B5EF4-FFF2-40B4-BE49-F238E27FC236}">
              <a16:creationId xmlns:a16="http://schemas.microsoft.com/office/drawing/2014/main" id="{0396FEF2-668A-4388-904E-4E46EA02E9A5}"/>
            </a:ext>
          </a:extLst>
        </xdr:cNvPr>
        <xdr:cNvSpPr/>
      </xdr:nvSpPr>
      <xdr:spPr bwMode="auto">
        <a:xfrm>
          <a:off x="1223772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262153</xdr:row>
      <xdr:rowOff>66675</xdr:rowOff>
    </xdr:from>
    <xdr:to>
      <xdr:col>2000</xdr:col>
      <xdr:colOff>1819275</xdr:colOff>
      <xdr:row>262157</xdr:row>
      <xdr:rowOff>180975</xdr:rowOff>
    </xdr:to>
    <xdr:sp macro="" textlink="">
      <xdr:nvSpPr>
        <xdr:cNvPr id="133" name="Object 132" hidden="1">
          <a:extLst>
            <a:ext uri="{63B3BB69-23CF-44E3-9099-C40C66FF867C}">
              <a14:compatExt xmlns:a14="http://schemas.microsoft.com/office/drawing/2010/main" spid="_x0000_s5252"/>
            </a:ext>
            <a:ext uri="{FF2B5EF4-FFF2-40B4-BE49-F238E27FC236}">
              <a16:creationId xmlns:a16="http://schemas.microsoft.com/office/drawing/2014/main" id="{21E4F7C7-8511-491F-87E4-89E6C46AB0D3}"/>
            </a:ext>
          </a:extLst>
        </xdr:cNvPr>
        <xdr:cNvSpPr/>
      </xdr:nvSpPr>
      <xdr:spPr bwMode="auto">
        <a:xfrm>
          <a:off x="1223772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327689</xdr:row>
      <xdr:rowOff>66675</xdr:rowOff>
    </xdr:from>
    <xdr:to>
      <xdr:col>2000</xdr:col>
      <xdr:colOff>1819275</xdr:colOff>
      <xdr:row>327693</xdr:row>
      <xdr:rowOff>180975</xdr:rowOff>
    </xdr:to>
    <xdr:sp macro="" textlink="">
      <xdr:nvSpPr>
        <xdr:cNvPr id="134" name="Object 133" hidden="1">
          <a:extLst>
            <a:ext uri="{63B3BB69-23CF-44E3-9099-C40C66FF867C}">
              <a14:compatExt xmlns:a14="http://schemas.microsoft.com/office/drawing/2010/main" spid="_x0000_s5253"/>
            </a:ext>
            <a:ext uri="{FF2B5EF4-FFF2-40B4-BE49-F238E27FC236}">
              <a16:creationId xmlns:a16="http://schemas.microsoft.com/office/drawing/2014/main" id="{76DC2865-9C60-406E-AA61-944B2B388BFC}"/>
            </a:ext>
          </a:extLst>
        </xdr:cNvPr>
        <xdr:cNvSpPr/>
      </xdr:nvSpPr>
      <xdr:spPr bwMode="auto">
        <a:xfrm>
          <a:off x="1223772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393225</xdr:row>
      <xdr:rowOff>66675</xdr:rowOff>
    </xdr:from>
    <xdr:to>
      <xdr:col>2000</xdr:col>
      <xdr:colOff>1819275</xdr:colOff>
      <xdr:row>393229</xdr:row>
      <xdr:rowOff>180975</xdr:rowOff>
    </xdr:to>
    <xdr:sp macro="" textlink="">
      <xdr:nvSpPr>
        <xdr:cNvPr id="135" name="Object 134" hidden="1">
          <a:extLst>
            <a:ext uri="{63B3BB69-23CF-44E3-9099-C40C66FF867C}">
              <a14:compatExt xmlns:a14="http://schemas.microsoft.com/office/drawing/2010/main" spid="_x0000_s5254"/>
            </a:ext>
            <a:ext uri="{FF2B5EF4-FFF2-40B4-BE49-F238E27FC236}">
              <a16:creationId xmlns:a16="http://schemas.microsoft.com/office/drawing/2014/main" id="{A342B916-1D62-44D9-B453-BA443DB7F826}"/>
            </a:ext>
          </a:extLst>
        </xdr:cNvPr>
        <xdr:cNvSpPr/>
      </xdr:nvSpPr>
      <xdr:spPr bwMode="auto">
        <a:xfrm>
          <a:off x="1223772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458761</xdr:row>
      <xdr:rowOff>66675</xdr:rowOff>
    </xdr:from>
    <xdr:to>
      <xdr:col>2000</xdr:col>
      <xdr:colOff>1819275</xdr:colOff>
      <xdr:row>458765</xdr:row>
      <xdr:rowOff>180975</xdr:rowOff>
    </xdr:to>
    <xdr:sp macro="" textlink="">
      <xdr:nvSpPr>
        <xdr:cNvPr id="136" name="Object 135" hidden="1">
          <a:extLst>
            <a:ext uri="{63B3BB69-23CF-44E3-9099-C40C66FF867C}">
              <a14:compatExt xmlns:a14="http://schemas.microsoft.com/office/drawing/2010/main" spid="_x0000_s5255"/>
            </a:ext>
            <a:ext uri="{FF2B5EF4-FFF2-40B4-BE49-F238E27FC236}">
              <a16:creationId xmlns:a16="http://schemas.microsoft.com/office/drawing/2014/main" id="{45412301-EC52-4416-9F05-B6F86AEE0532}"/>
            </a:ext>
          </a:extLst>
        </xdr:cNvPr>
        <xdr:cNvSpPr/>
      </xdr:nvSpPr>
      <xdr:spPr bwMode="auto">
        <a:xfrm>
          <a:off x="1223772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524297</xdr:row>
      <xdr:rowOff>66675</xdr:rowOff>
    </xdr:from>
    <xdr:to>
      <xdr:col>2000</xdr:col>
      <xdr:colOff>1819275</xdr:colOff>
      <xdr:row>524301</xdr:row>
      <xdr:rowOff>180975</xdr:rowOff>
    </xdr:to>
    <xdr:sp macro="" textlink="">
      <xdr:nvSpPr>
        <xdr:cNvPr id="137" name="Object 136" hidden="1">
          <a:extLst>
            <a:ext uri="{63B3BB69-23CF-44E3-9099-C40C66FF867C}">
              <a14:compatExt xmlns:a14="http://schemas.microsoft.com/office/drawing/2010/main" spid="_x0000_s5256"/>
            </a:ext>
            <a:ext uri="{FF2B5EF4-FFF2-40B4-BE49-F238E27FC236}">
              <a16:creationId xmlns:a16="http://schemas.microsoft.com/office/drawing/2014/main" id="{276D512F-4A12-4F58-868E-EB15A7578A42}"/>
            </a:ext>
          </a:extLst>
        </xdr:cNvPr>
        <xdr:cNvSpPr/>
      </xdr:nvSpPr>
      <xdr:spPr bwMode="auto">
        <a:xfrm>
          <a:off x="1223772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589833</xdr:row>
      <xdr:rowOff>66675</xdr:rowOff>
    </xdr:from>
    <xdr:to>
      <xdr:col>2000</xdr:col>
      <xdr:colOff>1819275</xdr:colOff>
      <xdr:row>589837</xdr:row>
      <xdr:rowOff>180975</xdr:rowOff>
    </xdr:to>
    <xdr:sp macro="" textlink="">
      <xdr:nvSpPr>
        <xdr:cNvPr id="138" name="Object 137" hidden="1">
          <a:extLst>
            <a:ext uri="{63B3BB69-23CF-44E3-9099-C40C66FF867C}">
              <a14:compatExt xmlns:a14="http://schemas.microsoft.com/office/drawing/2010/main" spid="_x0000_s5257"/>
            </a:ext>
            <a:ext uri="{FF2B5EF4-FFF2-40B4-BE49-F238E27FC236}">
              <a16:creationId xmlns:a16="http://schemas.microsoft.com/office/drawing/2014/main" id="{1E92904E-34F9-4210-9DBB-ED25F944EA3A}"/>
            </a:ext>
          </a:extLst>
        </xdr:cNvPr>
        <xdr:cNvSpPr/>
      </xdr:nvSpPr>
      <xdr:spPr bwMode="auto">
        <a:xfrm>
          <a:off x="1223772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655369</xdr:row>
      <xdr:rowOff>66675</xdr:rowOff>
    </xdr:from>
    <xdr:to>
      <xdr:col>2000</xdr:col>
      <xdr:colOff>1819275</xdr:colOff>
      <xdr:row>655373</xdr:row>
      <xdr:rowOff>180975</xdr:rowOff>
    </xdr:to>
    <xdr:sp macro="" textlink="">
      <xdr:nvSpPr>
        <xdr:cNvPr id="139" name="Object 138" hidden="1">
          <a:extLst>
            <a:ext uri="{63B3BB69-23CF-44E3-9099-C40C66FF867C}">
              <a14:compatExt xmlns:a14="http://schemas.microsoft.com/office/drawing/2010/main" spid="_x0000_s5258"/>
            </a:ext>
            <a:ext uri="{FF2B5EF4-FFF2-40B4-BE49-F238E27FC236}">
              <a16:creationId xmlns:a16="http://schemas.microsoft.com/office/drawing/2014/main" id="{C1201B88-5261-4787-97CF-E86A11D22BC8}"/>
            </a:ext>
          </a:extLst>
        </xdr:cNvPr>
        <xdr:cNvSpPr/>
      </xdr:nvSpPr>
      <xdr:spPr bwMode="auto">
        <a:xfrm>
          <a:off x="1223772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720905</xdr:row>
      <xdr:rowOff>66675</xdr:rowOff>
    </xdr:from>
    <xdr:to>
      <xdr:col>2000</xdr:col>
      <xdr:colOff>1819275</xdr:colOff>
      <xdr:row>720909</xdr:row>
      <xdr:rowOff>180975</xdr:rowOff>
    </xdr:to>
    <xdr:sp macro="" textlink="">
      <xdr:nvSpPr>
        <xdr:cNvPr id="140" name="Object 139" hidden="1">
          <a:extLst>
            <a:ext uri="{63B3BB69-23CF-44E3-9099-C40C66FF867C}">
              <a14:compatExt xmlns:a14="http://schemas.microsoft.com/office/drawing/2010/main" spid="_x0000_s5259"/>
            </a:ext>
            <a:ext uri="{FF2B5EF4-FFF2-40B4-BE49-F238E27FC236}">
              <a16:creationId xmlns:a16="http://schemas.microsoft.com/office/drawing/2014/main" id="{7A4500A5-2B9D-4DC9-8DD8-EBBECCAB07D2}"/>
            </a:ext>
          </a:extLst>
        </xdr:cNvPr>
        <xdr:cNvSpPr/>
      </xdr:nvSpPr>
      <xdr:spPr bwMode="auto">
        <a:xfrm>
          <a:off x="1223772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786441</xdr:row>
      <xdr:rowOff>66675</xdr:rowOff>
    </xdr:from>
    <xdr:to>
      <xdr:col>2000</xdr:col>
      <xdr:colOff>1819275</xdr:colOff>
      <xdr:row>786445</xdr:row>
      <xdr:rowOff>180975</xdr:rowOff>
    </xdr:to>
    <xdr:sp macro="" textlink="">
      <xdr:nvSpPr>
        <xdr:cNvPr id="141" name="Object 140" hidden="1">
          <a:extLst>
            <a:ext uri="{63B3BB69-23CF-44E3-9099-C40C66FF867C}">
              <a14:compatExt xmlns:a14="http://schemas.microsoft.com/office/drawing/2010/main" spid="_x0000_s5260"/>
            </a:ext>
            <a:ext uri="{FF2B5EF4-FFF2-40B4-BE49-F238E27FC236}">
              <a16:creationId xmlns:a16="http://schemas.microsoft.com/office/drawing/2014/main" id="{0AABC379-B6EC-4EBD-A242-453E67BA2619}"/>
            </a:ext>
          </a:extLst>
        </xdr:cNvPr>
        <xdr:cNvSpPr/>
      </xdr:nvSpPr>
      <xdr:spPr bwMode="auto">
        <a:xfrm>
          <a:off x="1223772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851977</xdr:row>
      <xdr:rowOff>66675</xdr:rowOff>
    </xdr:from>
    <xdr:to>
      <xdr:col>2000</xdr:col>
      <xdr:colOff>1819275</xdr:colOff>
      <xdr:row>851981</xdr:row>
      <xdr:rowOff>180975</xdr:rowOff>
    </xdr:to>
    <xdr:sp macro="" textlink="">
      <xdr:nvSpPr>
        <xdr:cNvPr id="142" name="Object 141" hidden="1">
          <a:extLst>
            <a:ext uri="{63B3BB69-23CF-44E3-9099-C40C66FF867C}">
              <a14:compatExt xmlns:a14="http://schemas.microsoft.com/office/drawing/2010/main" spid="_x0000_s5261"/>
            </a:ext>
            <a:ext uri="{FF2B5EF4-FFF2-40B4-BE49-F238E27FC236}">
              <a16:creationId xmlns:a16="http://schemas.microsoft.com/office/drawing/2014/main" id="{EAB068C4-8E5F-4D1F-9184-6ECB49F03F10}"/>
            </a:ext>
          </a:extLst>
        </xdr:cNvPr>
        <xdr:cNvSpPr/>
      </xdr:nvSpPr>
      <xdr:spPr bwMode="auto">
        <a:xfrm>
          <a:off x="1223772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917513</xdr:row>
      <xdr:rowOff>66675</xdr:rowOff>
    </xdr:from>
    <xdr:to>
      <xdr:col>2000</xdr:col>
      <xdr:colOff>1819275</xdr:colOff>
      <xdr:row>917517</xdr:row>
      <xdr:rowOff>180975</xdr:rowOff>
    </xdr:to>
    <xdr:sp macro="" textlink="">
      <xdr:nvSpPr>
        <xdr:cNvPr id="143" name="Object 142" hidden="1">
          <a:extLst>
            <a:ext uri="{63B3BB69-23CF-44E3-9099-C40C66FF867C}">
              <a14:compatExt xmlns:a14="http://schemas.microsoft.com/office/drawing/2010/main" spid="_x0000_s5262"/>
            </a:ext>
            <a:ext uri="{FF2B5EF4-FFF2-40B4-BE49-F238E27FC236}">
              <a16:creationId xmlns:a16="http://schemas.microsoft.com/office/drawing/2014/main" id="{8632662E-C84D-4486-A52A-2F9B2A72EF3C}"/>
            </a:ext>
          </a:extLst>
        </xdr:cNvPr>
        <xdr:cNvSpPr/>
      </xdr:nvSpPr>
      <xdr:spPr bwMode="auto">
        <a:xfrm>
          <a:off x="1223772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2000</xdr:col>
      <xdr:colOff>238125</xdr:colOff>
      <xdr:row>983049</xdr:row>
      <xdr:rowOff>66675</xdr:rowOff>
    </xdr:from>
    <xdr:to>
      <xdr:col>2000</xdr:col>
      <xdr:colOff>1819275</xdr:colOff>
      <xdr:row>983053</xdr:row>
      <xdr:rowOff>180975</xdr:rowOff>
    </xdr:to>
    <xdr:sp macro="" textlink="">
      <xdr:nvSpPr>
        <xdr:cNvPr id="144" name="Object 143" hidden="1">
          <a:extLst>
            <a:ext uri="{63B3BB69-23CF-44E3-9099-C40C66FF867C}">
              <a14:compatExt xmlns:a14="http://schemas.microsoft.com/office/drawing/2010/main" spid="_x0000_s5263"/>
            </a:ext>
            <a:ext uri="{FF2B5EF4-FFF2-40B4-BE49-F238E27FC236}">
              <a16:creationId xmlns:a16="http://schemas.microsoft.com/office/drawing/2014/main" id="{DAD194E0-3D3E-446B-86EF-9F96C9665CA8}"/>
            </a:ext>
          </a:extLst>
        </xdr:cNvPr>
        <xdr:cNvSpPr/>
      </xdr:nvSpPr>
      <xdr:spPr bwMode="auto">
        <a:xfrm>
          <a:off x="1223772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2</xdr:row>
      <xdr:rowOff>66675</xdr:rowOff>
    </xdr:from>
    <xdr:to>
      <xdr:col>2256</xdr:col>
      <xdr:colOff>1819275</xdr:colOff>
      <xdr:row>6</xdr:row>
      <xdr:rowOff>0</xdr:rowOff>
    </xdr:to>
    <xdr:sp macro="" textlink="">
      <xdr:nvSpPr>
        <xdr:cNvPr id="145" name="Object 144" hidden="1">
          <a:extLst>
            <a:ext uri="{63B3BB69-23CF-44E3-9099-C40C66FF867C}">
              <a14:compatExt xmlns:a14="http://schemas.microsoft.com/office/drawing/2010/main" spid="_x0000_s5264"/>
            </a:ext>
            <a:ext uri="{FF2B5EF4-FFF2-40B4-BE49-F238E27FC236}">
              <a16:creationId xmlns:a16="http://schemas.microsoft.com/office/drawing/2014/main" id="{F461C3B1-5E77-4D9F-90DC-C40BA3FBB934}"/>
            </a:ext>
          </a:extLst>
        </xdr:cNvPr>
        <xdr:cNvSpPr/>
      </xdr:nvSpPr>
      <xdr:spPr bwMode="auto">
        <a:xfrm>
          <a:off x="1379829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65545</xdr:row>
      <xdr:rowOff>66675</xdr:rowOff>
    </xdr:from>
    <xdr:to>
      <xdr:col>2256</xdr:col>
      <xdr:colOff>1819275</xdr:colOff>
      <xdr:row>65549</xdr:row>
      <xdr:rowOff>180975</xdr:rowOff>
    </xdr:to>
    <xdr:sp macro="" textlink="">
      <xdr:nvSpPr>
        <xdr:cNvPr id="146" name="Object 145" hidden="1">
          <a:extLst>
            <a:ext uri="{63B3BB69-23CF-44E3-9099-C40C66FF867C}">
              <a14:compatExt xmlns:a14="http://schemas.microsoft.com/office/drawing/2010/main" spid="_x0000_s5265"/>
            </a:ext>
            <a:ext uri="{FF2B5EF4-FFF2-40B4-BE49-F238E27FC236}">
              <a16:creationId xmlns:a16="http://schemas.microsoft.com/office/drawing/2014/main" id="{18AB325E-7C21-409E-A689-5ECA0719D306}"/>
            </a:ext>
          </a:extLst>
        </xdr:cNvPr>
        <xdr:cNvSpPr/>
      </xdr:nvSpPr>
      <xdr:spPr bwMode="auto">
        <a:xfrm>
          <a:off x="1379829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131081</xdr:row>
      <xdr:rowOff>66675</xdr:rowOff>
    </xdr:from>
    <xdr:to>
      <xdr:col>2256</xdr:col>
      <xdr:colOff>1819275</xdr:colOff>
      <xdr:row>131085</xdr:row>
      <xdr:rowOff>180975</xdr:rowOff>
    </xdr:to>
    <xdr:sp macro="" textlink="">
      <xdr:nvSpPr>
        <xdr:cNvPr id="147" name="Object 146" hidden="1">
          <a:extLst>
            <a:ext uri="{63B3BB69-23CF-44E3-9099-C40C66FF867C}">
              <a14:compatExt xmlns:a14="http://schemas.microsoft.com/office/drawing/2010/main" spid="_x0000_s5266"/>
            </a:ext>
            <a:ext uri="{FF2B5EF4-FFF2-40B4-BE49-F238E27FC236}">
              <a16:creationId xmlns:a16="http://schemas.microsoft.com/office/drawing/2014/main" id="{C91471DA-F8A1-4F0B-8AC1-E46C003E51E3}"/>
            </a:ext>
          </a:extLst>
        </xdr:cNvPr>
        <xdr:cNvSpPr/>
      </xdr:nvSpPr>
      <xdr:spPr bwMode="auto">
        <a:xfrm>
          <a:off x="1379829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196617</xdr:row>
      <xdr:rowOff>66675</xdr:rowOff>
    </xdr:from>
    <xdr:to>
      <xdr:col>2256</xdr:col>
      <xdr:colOff>1819275</xdr:colOff>
      <xdr:row>196621</xdr:row>
      <xdr:rowOff>180975</xdr:rowOff>
    </xdr:to>
    <xdr:sp macro="" textlink="">
      <xdr:nvSpPr>
        <xdr:cNvPr id="148" name="Object 147" hidden="1">
          <a:extLst>
            <a:ext uri="{63B3BB69-23CF-44E3-9099-C40C66FF867C}">
              <a14:compatExt xmlns:a14="http://schemas.microsoft.com/office/drawing/2010/main" spid="_x0000_s5267"/>
            </a:ext>
            <a:ext uri="{FF2B5EF4-FFF2-40B4-BE49-F238E27FC236}">
              <a16:creationId xmlns:a16="http://schemas.microsoft.com/office/drawing/2014/main" id="{66AF28F5-7562-4608-A1E4-56E401F10838}"/>
            </a:ext>
          </a:extLst>
        </xdr:cNvPr>
        <xdr:cNvSpPr/>
      </xdr:nvSpPr>
      <xdr:spPr bwMode="auto">
        <a:xfrm>
          <a:off x="1379829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262153</xdr:row>
      <xdr:rowOff>66675</xdr:rowOff>
    </xdr:from>
    <xdr:to>
      <xdr:col>2256</xdr:col>
      <xdr:colOff>1819275</xdr:colOff>
      <xdr:row>262157</xdr:row>
      <xdr:rowOff>180975</xdr:rowOff>
    </xdr:to>
    <xdr:sp macro="" textlink="">
      <xdr:nvSpPr>
        <xdr:cNvPr id="149" name="Object 148" hidden="1">
          <a:extLst>
            <a:ext uri="{63B3BB69-23CF-44E3-9099-C40C66FF867C}">
              <a14:compatExt xmlns:a14="http://schemas.microsoft.com/office/drawing/2010/main" spid="_x0000_s5268"/>
            </a:ext>
            <a:ext uri="{FF2B5EF4-FFF2-40B4-BE49-F238E27FC236}">
              <a16:creationId xmlns:a16="http://schemas.microsoft.com/office/drawing/2014/main" id="{BCF792BD-FDF3-4298-AEAD-6F0847595418}"/>
            </a:ext>
          </a:extLst>
        </xdr:cNvPr>
        <xdr:cNvSpPr/>
      </xdr:nvSpPr>
      <xdr:spPr bwMode="auto">
        <a:xfrm>
          <a:off x="1379829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327689</xdr:row>
      <xdr:rowOff>66675</xdr:rowOff>
    </xdr:from>
    <xdr:to>
      <xdr:col>2256</xdr:col>
      <xdr:colOff>1819275</xdr:colOff>
      <xdr:row>327693</xdr:row>
      <xdr:rowOff>180975</xdr:rowOff>
    </xdr:to>
    <xdr:sp macro="" textlink="">
      <xdr:nvSpPr>
        <xdr:cNvPr id="150" name="Object 149" hidden="1">
          <a:extLst>
            <a:ext uri="{63B3BB69-23CF-44E3-9099-C40C66FF867C}">
              <a14:compatExt xmlns:a14="http://schemas.microsoft.com/office/drawing/2010/main" spid="_x0000_s5269"/>
            </a:ext>
            <a:ext uri="{FF2B5EF4-FFF2-40B4-BE49-F238E27FC236}">
              <a16:creationId xmlns:a16="http://schemas.microsoft.com/office/drawing/2014/main" id="{CBFF7698-AB9F-456C-9798-504F494ABEFF}"/>
            </a:ext>
          </a:extLst>
        </xdr:cNvPr>
        <xdr:cNvSpPr/>
      </xdr:nvSpPr>
      <xdr:spPr bwMode="auto">
        <a:xfrm>
          <a:off x="1379829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393225</xdr:row>
      <xdr:rowOff>66675</xdr:rowOff>
    </xdr:from>
    <xdr:to>
      <xdr:col>2256</xdr:col>
      <xdr:colOff>1819275</xdr:colOff>
      <xdr:row>393229</xdr:row>
      <xdr:rowOff>180975</xdr:rowOff>
    </xdr:to>
    <xdr:sp macro="" textlink="">
      <xdr:nvSpPr>
        <xdr:cNvPr id="151" name="Object 150" hidden="1">
          <a:extLst>
            <a:ext uri="{63B3BB69-23CF-44E3-9099-C40C66FF867C}">
              <a14:compatExt xmlns:a14="http://schemas.microsoft.com/office/drawing/2010/main" spid="_x0000_s5270"/>
            </a:ext>
            <a:ext uri="{FF2B5EF4-FFF2-40B4-BE49-F238E27FC236}">
              <a16:creationId xmlns:a16="http://schemas.microsoft.com/office/drawing/2014/main" id="{3B6855BB-2A7A-4DBF-9E78-9E54BE63DB83}"/>
            </a:ext>
          </a:extLst>
        </xdr:cNvPr>
        <xdr:cNvSpPr/>
      </xdr:nvSpPr>
      <xdr:spPr bwMode="auto">
        <a:xfrm>
          <a:off x="1379829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458761</xdr:row>
      <xdr:rowOff>66675</xdr:rowOff>
    </xdr:from>
    <xdr:to>
      <xdr:col>2256</xdr:col>
      <xdr:colOff>1819275</xdr:colOff>
      <xdr:row>458765</xdr:row>
      <xdr:rowOff>180975</xdr:rowOff>
    </xdr:to>
    <xdr:sp macro="" textlink="">
      <xdr:nvSpPr>
        <xdr:cNvPr id="152" name="Object 151" hidden="1">
          <a:extLst>
            <a:ext uri="{63B3BB69-23CF-44E3-9099-C40C66FF867C}">
              <a14:compatExt xmlns:a14="http://schemas.microsoft.com/office/drawing/2010/main" spid="_x0000_s5271"/>
            </a:ext>
            <a:ext uri="{FF2B5EF4-FFF2-40B4-BE49-F238E27FC236}">
              <a16:creationId xmlns:a16="http://schemas.microsoft.com/office/drawing/2014/main" id="{E33DA03A-9634-488E-B7C9-43B36DEFCD46}"/>
            </a:ext>
          </a:extLst>
        </xdr:cNvPr>
        <xdr:cNvSpPr/>
      </xdr:nvSpPr>
      <xdr:spPr bwMode="auto">
        <a:xfrm>
          <a:off x="1379829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524297</xdr:row>
      <xdr:rowOff>66675</xdr:rowOff>
    </xdr:from>
    <xdr:to>
      <xdr:col>2256</xdr:col>
      <xdr:colOff>1819275</xdr:colOff>
      <xdr:row>524301</xdr:row>
      <xdr:rowOff>180975</xdr:rowOff>
    </xdr:to>
    <xdr:sp macro="" textlink="">
      <xdr:nvSpPr>
        <xdr:cNvPr id="153" name="Object 152" hidden="1">
          <a:extLst>
            <a:ext uri="{63B3BB69-23CF-44E3-9099-C40C66FF867C}">
              <a14:compatExt xmlns:a14="http://schemas.microsoft.com/office/drawing/2010/main" spid="_x0000_s5272"/>
            </a:ext>
            <a:ext uri="{FF2B5EF4-FFF2-40B4-BE49-F238E27FC236}">
              <a16:creationId xmlns:a16="http://schemas.microsoft.com/office/drawing/2014/main" id="{DDFE06D5-077C-42FA-837A-A02E6B0F4D1E}"/>
            </a:ext>
          </a:extLst>
        </xdr:cNvPr>
        <xdr:cNvSpPr/>
      </xdr:nvSpPr>
      <xdr:spPr bwMode="auto">
        <a:xfrm>
          <a:off x="1379829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589833</xdr:row>
      <xdr:rowOff>66675</xdr:rowOff>
    </xdr:from>
    <xdr:to>
      <xdr:col>2256</xdr:col>
      <xdr:colOff>1819275</xdr:colOff>
      <xdr:row>589837</xdr:row>
      <xdr:rowOff>180975</xdr:rowOff>
    </xdr:to>
    <xdr:sp macro="" textlink="">
      <xdr:nvSpPr>
        <xdr:cNvPr id="154" name="Object 153" hidden="1">
          <a:extLst>
            <a:ext uri="{63B3BB69-23CF-44E3-9099-C40C66FF867C}">
              <a14:compatExt xmlns:a14="http://schemas.microsoft.com/office/drawing/2010/main" spid="_x0000_s5273"/>
            </a:ext>
            <a:ext uri="{FF2B5EF4-FFF2-40B4-BE49-F238E27FC236}">
              <a16:creationId xmlns:a16="http://schemas.microsoft.com/office/drawing/2014/main" id="{827F7A47-91B4-4DED-9056-66F1990C9388}"/>
            </a:ext>
          </a:extLst>
        </xdr:cNvPr>
        <xdr:cNvSpPr/>
      </xdr:nvSpPr>
      <xdr:spPr bwMode="auto">
        <a:xfrm>
          <a:off x="1379829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655369</xdr:row>
      <xdr:rowOff>66675</xdr:rowOff>
    </xdr:from>
    <xdr:to>
      <xdr:col>2256</xdr:col>
      <xdr:colOff>1819275</xdr:colOff>
      <xdr:row>655373</xdr:row>
      <xdr:rowOff>180975</xdr:rowOff>
    </xdr:to>
    <xdr:sp macro="" textlink="">
      <xdr:nvSpPr>
        <xdr:cNvPr id="155" name="Object 154" hidden="1">
          <a:extLst>
            <a:ext uri="{63B3BB69-23CF-44E3-9099-C40C66FF867C}">
              <a14:compatExt xmlns:a14="http://schemas.microsoft.com/office/drawing/2010/main" spid="_x0000_s5274"/>
            </a:ext>
            <a:ext uri="{FF2B5EF4-FFF2-40B4-BE49-F238E27FC236}">
              <a16:creationId xmlns:a16="http://schemas.microsoft.com/office/drawing/2014/main" id="{ED4AC45A-C807-4946-9D4A-7542B2A3E684}"/>
            </a:ext>
          </a:extLst>
        </xdr:cNvPr>
        <xdr:cNvSpPr/>
      </xdr:nvSpPr>
      <xdr:spPr bwMode="auto">
        <a:xfrm>
          <a:off x="1379829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720905</xdr:row>
      <xdr:rowOff>66675</xdr:rowOff>
    </xdr:from>
    <xdr:to>
      <xdr:col>2256</xdr:col>
      <xdr:colOff>1819275</xdr:colOff>
      <xdr:row>720909</xdr:row>
      <xdr:rowOff>180975</xdr:rowOff>
    </xdr:to>
    <xdr:sp macro="" textlink="">
      <xdr:nvSpPr>
        <xdr:cNvPr id="156" name="Object 155" hidden="1">
          <a:extLst>
            <a:ext uri="{63B3BB69-23CF-44E3-9099-C40C66FF867C}">
              <a14:compatExt xmlns:a14="http://schemas.microsoft.com/office/drawing/2010/main" spid="_x0000_s5275"/>
            </a:ext>
            <a:ext uri="{FF2B5EF4-FFF2-40B4-BE49-F238E27FC236}">
              <a16:creationId xmlns:a16="http://schemas.microsoft.com/office/drawing/2014/main" id="{B3F1AC93-714A-4BC2-9124-037372F91AE8}"/>
            </a:ext>
          </a:extLst>
        </xdr:cNvPr>
        <xdr:cNvSpPr/>
      </xdr:nvSpPr>
      <xdr:spPr bwMode="auto">
        <a:xfrm>
          <a:off x="1379829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786441</xdr:row>
      <xdr:rowOff>66675</xdr:rowOff>
    </xdr:from>
    <xdr:to>
      <xdr:col>2256</xdr:col>
      <xdr:colOff>1819275</xdr:colOff>
      <xdr:row>786445</xdr:row>
      <xdr:rowOff>180975</xdr:rowOff>
    </xdr:to>
    <xdr:sp macro="" textlink="">
      <xdr:nvSpPr>
        <xdr:cNvPr id="157" name="Object 156" hidden="1">
          <a:extLst>
            <a:ext uri="{63B3BB69-23CF-44E3-9099-C40C66FF867C}">
              <a14:compatExt xmlns:a14="http://schemas.microsoft.com/office/drawing/2010/main" spid="_x0000_s5276"/>
            </a:ext>
            <a:ext uri="{FF2B5EF4-FFF2-40B4-BE49-F238E27FC236}">
              <a16:creationId xmlns:a16="http://schemas.microsoft.com/office/drawing/2014/main" id="{12196E30-FC26-4791-9909-5DE85DA7C795}"/>
            </a:ext>
          </a:extLst>
        </xdr:cNvPr>
        <xdr:cNvSpPr/>
      </xdr:nvSpPr>
      <xdr:spPr bwMode="auto">
        <a:xfrm>
          <a:off x="1379829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851977</xdr:row>
      <xdr:rowOff>66675</xdr:rowOff>
    </xdr:from>
    <xdr:to>
      <xdr:col>2256</xdr:col>
      <xdr:colOff>1819275</xdr:colOff>
      <xdr:row>851981</xdr:row>
      <xdr:rowOff>180975</xdr:rowOff>
    </xdr:to>
    <xdr:sp macro="" textlink="">
      <xdr:nvSpPr>
        <xdr:cNvPr id="158" name="Object 157" hidden="1">
          <a:extLst>
            <a:ext uri="{63B3BB69-23CF-44E3-9099-C40C66FF867C}">
              <a14:compatExt xmlns:a14="http://schemas.microsoft.com/office/drawing/2010/main" spid="_x0000_s5277"/>
            </a:ext>
            <a:ext uri="{FF2B5EF4-FFF2-40B4-BE49-F238E27FC236}">
              <a16:creationId xmlns:a16="http://schemas.microsoft.com/office/drawing/2014/main" id="{D13DE1FD-58A9-41CA-94A5-1268D958F894}"/>
            </a:ext>
          </a:extLst>
        </xdr:cNvPr>
        <xdr:cNvSpPr/>
      </xdr:nvSpPr>
      <xdr:spPr bwMode="auto">
        <a:xfrm>
          <a:off x="1379829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917513</xdr:row>
      <xdr:rowOff>66675</xdr:rowOff>
    </xdr:from>
    <xdr:to>
      <xdr:col>2256</xdr:col>
      <xdr:colOff>1819275</xdr:colOff>
      <xdr:row>917517</xdr:row>
      <xdr:rowOff>180975</xdr:rowOff>
    </xdr:to>
    <xdr:sp macro="" textlink="">
      <xdr:nvSpPr>
        <xdr:cNvPr id="159" name="Object 158" hidden="1">
          <a:extLst>
            <a:ext uri="{63B3BB69-23CF-44E3-9099-C40C66FF867C}">
              <a14:compatExt xmlns:a14="http://schemas.microsoft.com/office/drawing/2010/main" spid="_x0000_s5278"/>
            </a:ext>
            <a:ext uri="{FF2B5EF4-FFF2-40B4-BE49-F238E27FC236}">
              <a16:creationId xmlns:a16="http://schemas.microsoft.com/office/drawing/2014/main" id="{BB886884-E96E-4E0E-9B60-6483CD197FA5}"/>
            </a:ext>
          </a:extLst>
        </xdr:cNvPr>
        <xdr:cNvSpPr/>
      </xdr:nvSpPr>
      <xdr:spPr bwMode="auto">
        <a:xfrm>
          <a:off x="1379829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2256</xdr:col>
      <xdr:colOff>238125</xdr:colOff>
      <xdr:row>983049</xdr:row>
      <xdr:rowOff>66675</xdr:rowOff>
    </xdr:from>
    <xdr:to>
      <xdr:col>2256</xdr:col>
      <xdr:colOff>1819275</xdr:colOff>
      <xdr:row>983053</xdr:row>
      <xdr:rowOff>180975</xdr:rowOff>
    </xdr:to>
    <xdr:sp macro="" textlink="">
      <xdr:nvSpPr>
        <xdr:cNvPr id="160" name="Object 159" hidden="1">
          <a:extLst>
            <a:ext uri="{63B3BB69-23CF-44E3-9099-C40C66FF867C}">
              <a14:compatExt xmlns:a14="http://schemas.microsoft.com/office/drawing/2010/main" spid="_x0000_s5279"/>
            </a:ext>
            <a:ext uri="{FF2B5EF4-FFF2-40B4-BE49-F238E27FC236}">
              <a16:creationId xmlns:a16="http://schemas.microsoft.com/office/drawing/2014/main" id="{E4E42568-929B-468F-8F68-C6C5729E5AE2}"/>
            </a:ext>
          </a:extLst>
        </xdr:cNvPr>
        <xdr:cNvSpPr/>
      </xdr:nvSpPr>
      <xdr:spPr bwMode="auto">
        <a:xfrm>
          <a:off x="1379829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2</xdr:row>
      <xdr:rowOff>66675</xdr:rowOff>
    </xdr:from>
    <xdr:to>
      <xdr:col>2512</xdr:col>
      <xdr:colOff>1819275</xdr:colOff>
      <xdr:row>6</xdr:row>
      <xdr:rowOff>0</xdr:rowOff>
    </xdr:to>
    <xdr:sp macro="" textlink="">
      <xdr:nvSpPr>
        <xdr:cNvPr id="161" name="Object 160" hidden="1">
          <a:extLst>
            <a:ext uri="{63B3BB69-23CF-44E3-9099-C40C66FF867C}">
              <a14:compatExt xmlns:a14="http://schemas.microsoft.com/office/drawing/2010/main" spid="_x0000_s5280"/>
            </a:ext>
            <a:ext uri="{FF2B5EF4-FFF2-40B4-BE49-F238E27FC236}">
              <a16:creationId xmlns:a16="http://schemas.microsoft.com/office/drawing/2014/main" id="{A416A3F0-D0D8-42ED-8E0F-52F8E3572A33}"/>
            </a:ext>
          </a:extLst>
        </xdr:cNvPr>
        <xdr:cNvSpPr/>
      </xdr:nvSpPr>
      <xdr:spPr bwMode="auto">
        <a:xfrm>
          <a:off x="1535887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65545</xdr:row>
      <xdr:rowOff>66675</xdr:rowOff>
    </xdr:from>
    <xdr:to>
      <xdr:col>2512</xdr:col>
      <xdr:colOff>1819275</xdr:colOff>
      <xdr:row>65549</xdr:row>
      <xdr:rowOff>180975</xdr:rowOff>
    </xdr:to>
    <xdr:sp macro="" textlink="">
      <xdr:nvSpPr>
        <xdr:cNvPr id="162" name="Object 161" hidden="1">
          <a:extLst>
            <a:ext uri="{63B3BB69-23CF-44E3-9099-C40C66FF867C}">
              <a14:compatExt xmlns:a14="http://schemas.microsoft.com/office/drawing/2010/main" spid="_x0000_s5281"/>
            </a:ext>
            <a:ext uri="{FF2B5EF4-FFF2-40B4-BE49-F238E27FC236}">
              <a16:creationId xmlns:a16="http://schemas.microsoft.com/office/drawing/2014/main" id="{00D14772-407F-4C27-ABE9-E8B6DD2A30ED}"/>
            </a:ext>
          </a:extLst>
        </xdr:cNvPr>
        <xdr:cNvSpPr/>
      </xdr:nvSpPr>
      <xdr:spPr bwMode="auto">
        <a:xfrm>
          <a:off x="1535887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131081</xdr:row>
      <xdr:rowOff>66675</xdr:rowOff>
    </xdr:from>
    <xdr:to>
      <xdr:col>2512</xdr:col>
      <xdr:colOff>1819275</xdr:colOff>
      <xdr:row>131085</xdr:row>
      <xdr:rowOff>180975</xdr:rowOff>
    </xdr:to>
    <xdr:sp macro="" textlink="">
      <xdr:nvSpPr>
        <xdr:cNvPr id="163" name="Object 162" hidden="1">
          <a:extLst>
            <a:ext uri="{63B3BB69-23CF-44E3-9099-C40C66FF867C}">
              <a14:compatExt xmlns:a14="http://schemas.microsoft.com/office/drawing/2010/main" spid="_x0000_s5282"/>
            </a:ext>
            <a:ext uri="{FF2B5EF4-FFF2-40B4-BE49-F238E27FC236}">
              <a16:creationId xmlns:a16="http://schemas.microsoft.com/office/drawing/2014/main" id="{F594B9A7-7864-4A0D-B5CA-8FF6E9988FD8}"/>
            </a:ext>
          </a:extLst>
        </xdr:cNvPr>
        <xdr:cNvSpPr/>
      </xdr:nvSpPr>
      <xdr:spPr bwMode="auto">
        <a:xfrm>
          <a:off x="1535887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196617</xdr:row>
      <xdr:rowOff>66675</xdr:rowOff>
    </xdr:from>
    <xdr:to>
      <xdr:col>2512</xdr:col>
      <xdr:colOff>1819275</xdr:colOff>
      <xdr:row>196621</xdr:row>
      <xdr:rowOff>180975</xdr:rowOff>
    </xdr:to>
    <xdr:sp macro="" textlink="">
      <xdr:nvSpPr>
        <xdr:cNvPr id="164" name="Object 163" hidden="1">
          <a:extLst>
            <a:ext uri="{63B3BB69-23CF-44E3-9099-C40C66FF867C}">
              <a14:compatExt xmlns:a14="http://schemas.microsoft.com/office/drawing/2010/main" spid="_x0000_s5283"/>
            </a:ext>
            <a:ext uri="{FF2B5EF4-FFF2-40B4-BE49-F238E27FC236}">
              <a16:creationId xmlns:a16="http://schemas.microsoft.com/office/drawing/2014/main" id="{77E7F434-95DA-4172-B621-0CE66E5497B2}"/>
            </a:ext>
          </a:extLst>
        </xdr:cNvPr>
        <xdr:cNvSpPr/>
      </xdr:nvSpPr>
      <xdr:spPr bwMode="auto">
        <a:xfrm>
          <a:off x="1535887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262153</xdr:row>
      <xdr:rowOff>66675</xdr:rowOff>
    </xdr:from>
    <xdr:to>
      <xdr:col>2512</xdr:col>
      <xdr:colOff>1819275</xdr:colOff>
      <xdr:row>262157</xdr:row>
      <xdr:rowOff>180975</xdr:rowOff>
    </xdr:to>
    <xdr:sp macro="" textlink="">
      <xdr:nvSpPr>
        <xdr:cNvPr id="165" name="Object 164" hidden="1">
          <a:extLst>
            <a:ext uri="{63B3BB69-23CF-44E3-9099-C40C66FF867C}">
              <a14:compatExt xmlns:a14="http://schemas.microsoft.com/office/drawing/2010/main" spid="_x0000_s5284"/>
            </a:ext>
            <a:ext uri="{FF2B5EF4-FFF2-40B4-BE49-F238E27FC236}">
              <a16:creationId xmlns:a16="http://schemas.microsoft.com/office/drawing/2014/main" id="{305BE294-2982-4279-9683-7484B4DF9451}"/>
            </a:ext>
          </a:extLst>
        </xdr:cNvPr>
        <xdr:cNvSpPr/>
      </xdr:nvSpPr>
      <xdr:spPr bwMode="auto">
        <a:xfrm>
          <a:off x="1535887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327689</xdr:row>
      <xdr:rowOff>66675</xdr:rowOff>
    </xdr:from>
    <xdr:to>
      <xdr:col>2512</xdr:col>
      <xdr:colOff>1819275</xdr:colOff>
      <xdr:row>327693</xdr:row>
      <xdr:rowOff>180975</xdr:rowOff>
    </xdr:to>
    <xdr:sp macro="" textlink="">
      <xdr:nvSpPr>
        <xdr:cNvPr id="166" name="Object 165" hidden="1">
          <a:extLst>
            <a:ext uri="{63B3BB69-23CF-44E3-9099-C40C66FF867C}">
              <a14:compatExt xmlns:a14="http://schemas.microsoft.com/office/drawing/2010/main" spid="_x0000_s5285"/>
            </a:ext>
            <a:ext uri="{FF2B5EF4-FFF2-40B4-BE49-F238E27FC236}">
              <a16:creationId xmlns:a16="http://schemas.microsoft.com/office/drawing/2014/main" id="{79D1884E-F92B-46EE-9A3E-2E4F50008AFA}"/>
            </a:ext>
          </a:extLst>
        </xdr:cNvPr>
        <xdr:cNvSpPr/>
      </xdr:nvSpPr>
      <xdr:spPr bwMode="auto">
        <a:xfrm>
          <a:off x="1535887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393225</xdr:row>
      <xdr:rowOff>66675</xdr:rowOff>
    </xdr:from>
    <xdr:to>
      <xdr:col>2512</xdr:col>
      <xdr:colOff>1819275</xdr:colOff>
      <xdr:row>393229</xdr:row>
      <xdr:rowOff>180975</xdr:rowOff>
    </xdr:to>
    <xdr:sp macro="" textlink="">
      <xdr:nvSpPr>
        <xdr:cNvPr id="167" name="Object 166" hidden="1">
          <a:extLst>
            <a:ext uri="{63B3BB69-23CF-44E3-9099-C40C66FF867C}">
              <a14:compatExt xmlns:a14="http://schemas.microsoft.com/office/drawing/2010/main" spid="_x0000_s5286"/>
            </a:ext>
            <a:ext uri="{FF2B5EF4-FFF2-40B4-BE49-F238E27FC236}">
              <a16:creationId xmlns:a16="http://schemas.microsoft.com/office/drawing/2014/main" id="{859520E5-50A4-48C6-B20F-34BE98C3C988}"/>
            </a:ext>
          </a:extLst>
        </xdr:cNvPr>
        <xdr:cNvSpPr/>
      </xdr:nvSpPr>
      <xdr:spPr bwMode="auto">
        <a:xfrm>
          <a:off x="1535887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458761</xdr:row>
      <xdr:rowOff>66675</xdr:rowOff>
    </xdr:from>
    <xdr:to>
      <xdr:col>2512</xdr:col>
      <xdr:colOff>1819275</xdr:colOff>
      <xdr:row>458765</xdr:row>
      <xdr:rowOff>180975</xdr:rowOff>
    </xdr:to>
    <xdr:sp macro="" textlink="">
      <xdr:nvSpPr>
        <xdr:cNvPr id="168" name="Object 167" hidden="1">
          <a:extLst>
            <a:ext uri="{63B3BB69-23CF-44E3-9099-C40C66FF867C}">
              <a14:compatExt xmlns:a14="http://schemas.microsoft.com/office/drawing/2010/main" spid="_x0000_s5287"/>
            </a:ext>
            <a:ext uri="{FF2B5EF4-FFF2-40B4-BE49-F238E27FC236}">
              <a16:creationId xmlns:a16="http://schemas.microsoft.com/office/drawing/2014/main" id="{C03C7BEA-B062-483E-83A6-E26EF7DC962F}"/>
            </a:ext>
          </a:extLst>
        </xdr:cNvPr>
        <xdr:cNvSpPr/>
      </xdr:nvSpPr>
      <xdr:spPr bwMode="auto">
        <a:xfrm>
          <a:off x="1535887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524297</xdr:row>
      <xdr:rowOff>66675</xdr:rowOff>
    </xdr:from>
    <xdr:to>
      <xdr:col>2512</xdr:col>
      <xdr:colOff>1819275</xdr:colOff>
      <xdr:row>524301</xdr:row>
      <xdr:rowOff>180975</xdr:rowOff>
    </xdr:to>
    <xdr:sp macro="" textlink="">
      <xdr:nvSpPr>
        <xdr:cNvPr id="169" name="Object 168" hidden="1">
          <a:extLst>
            <a:ext uri="{63B3BB69-23CF-44E3-9099-C40C66FF867C}">
              <a14:compatExt xmlns:a14="http://schemas.microsoft.com/office/drawing/2010/main" spid="_x0000_s5288"/>
            </a:ext>
            <a:ext uri="{FF2B5EF4-FFF2-40B4-BE49-F238E27FC236}">
              <a16:creationId xmlns:a16="http://schemas.microsoft.com/office/drawing/2014/main" id="{B632669C-9350-4F69-A436-132DBFE72075}"/>
            </a:ext>
          </a:extLst>
        </xdr:cNvPr>
        <xdr:cNvSpPr/>
      </xdr:nvSpPr>
      <xdr:spPr bwMode="auto">
        <a:xfrm>
          <a:off x="1535887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589833</xdr:row>
      <xdr:rowOff>66675</xdr:rowOff>
    </xdr:from>
    <xdr:to>
      <xdr:col>2512</xdr:col>
      <xdr:colOff>1819275</xdr:colOff>
      <xdr:row>589837</xdr:row>
      <xdr:rowOff>180975</xdr:rowOff>
    </xdr:to>
    <xdr:sp macro="" textlink="">
      <xdr:nvSpPr>
        <xdr:cNvPr id="170" name="Object 169" hidden="1">
          <a:extLst>
            <a:ext uri="{63B3BB69-23CF-44E3-9099-C40C66FF867C}">
              <a14:compatExt xmlns:a14="http://schemas.microsoft.com/office/drawing/2010/main" spid="_x0000_s5289"/>
            </a:ext>
            <a:ext uri="{FF2B5EF4-FFF2-40B4-BE49-F238E27FC236}">
              <a16:creationId xmlns:a16="http://schemas.microsoft.com/office/drawing/2014/main" id="{08B2FD4B-B417-4A9C-86F4-FCBAEB08384D}"/>
            </a:ext>
          </a:extLst>
        </xdr:cNvPr>
        <xdr:cNvSpPr/>
      </xdr:nvSpPr>
      <xdr:spPr bwMode="auto">
        <a:xfrm>
          <a:off x="1535887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655369</xdr:row>
      <xdr:rowOff>66675</xdr:rowOff>
    </xdr:from>
    <xdr:to>
      <xdr:col>2512</xdr:col>
      <xdr:colOff>1819275</xdr:colOff>
      <xdr:row>655373</xdr:row>
      <xdr:rowOff>180975</xdr:rowOff>
    </xdr:to>
    <xdr:sp macro="" textlink="">
      <xdr:nvSpPr>
        <xdr:cNvPr id="171" name="Object 170" hidden="1">
          <a:extLst>
            <a:ext uri="{63B3BB69-23CF-44E3-9099-C40C66FF867C}">
              <a14:compatExt xmlns:a14="http://schemas.microsoft.com/office/drawing/2010/main" spid="_x0000_s5290"/>
            </a:ext>
            <a:ext uri="{FF2B5EF4-FFF2-40B4-BE49-F238E27FC236}">
              <a16:creationId xmlns:a16="http://schemas.microsoft.com/office/drawing/2014/main" id="{3C8F5F06-00FE-4F8E-B4F3-2EBE0D845EA0}"/>
            </a:ext>
          </a:extLst>
        </xdr:cNvPr>
        <xdr:cNvSpPr/>
      </xdr:nvSpPr>
      <xdr:spPr bwMode="auto">
        <a:xfrm>
          <a:off x="1535887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720905</xdr:row>
      <xdr:rowOff>66675</xdr:rowOff>
    </xdr:from>
    <xdr:to>
      <xdr:col>2512</xdr:col>
      <xdr:colOff>1819275</xdr:colOff>
      <xdr:row>720909</xdr:row>
      <xdr:rowOff>180975</xdr:rowOff>
    </xdr:to>
    <xdr:sp macro="" textlink="">
      <xdr:nvSpPr>
        <xdr:cNvPr id="172" name="Object 171" hidden="1">
          <a:extLst>
            <a:ext uri="{63B3BB69-23CF-44E3-9099-C40C66FF867C}">
              <a14:compatExt xmlns:a14="http://schemas.microsoft.com/office/drawing/2010/main" spid="_x0000_s5291"/>
            </a:ext>
            <a:ext uri="{FF2B5EF4-FFF2-40B4-BE49-F238E27FC236}">
              <a16:creationId xmlns:a16="http://schemas.microsoft.com/office/drawing/2014/main" id="{8FD010B2-702A-4083-9965-E526FE6A14CE}"/>
            </a:ext>
          </a:extLst>
        </xdr:cNvPr>
        <xdr:cNvSpPr/>
      </xdr:nvSpPr>
      <xdr:spPr bwMode="auto">
        <a:xfrm>
          <a:off x="1535887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786441</xdr:row>
      <xdr:rowOff>66675</xdr:rowOff>
    </xdr:from>
    <xdr:to>
      <xdr:col>2512</xdr:col>
      <xdr:colOff>1819275</xdr:colOff>
      <xdr:row>786445</xdr:row>
      <xdr:rowOff>180975</xdr:rowOff>
    </xdr:to>
    <xdr:sp macro="" textlink="">
      <xdr:nvSpPr>
        <xdr:cNvPr id="173" name="Object 172" hidden="1">
          <a:extLst>
            <a:ext uri="{63B3BB69-23CF-44E3-9099-C40C66FF867C}">
              <a14:compatExt xmlns:a14="http://schemas.microsoft.com/office/drawing/2010/main" spid="_x0000_s5292"/>
            </a:ext>
            <a:ext uri="{FF2B5EF4-FFF2-40B4-BE49-F238E27FC236}">
              <a16:creationId xmlns:a16="http://schemas.microsoft.com/office/drawing/2014/main" id="{B549F1F7-B63B-4EFC-B444-2729EFC8B201}"/>
            </a:ext>
          </a:extLst>
        </xdr:cNvPr>
        <xdr:cNvSpPr/>
      </xdr:nvSpPr>
      <xdr:spPr bwMode="auto">
        <a:xfrm>
          <a:off x="1535887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851977</xdr:row>
      <xdr:rowOff>66675</xdr:rowOff>
    </xdr:from>
    <xdr:to>
      <xdr:col>2512</xdr:col>
      <xdr:colOff>1819275</xdr:colOff>
      <xdr:row>851981</xdr:row>
      <xdr:rowOff>180975</xdr:rowOff>
    </xdr:to>
    <xdr:sp macro="" textlink="">
      <xdr:nvSpPr>
        <xdr:cNvPr id="174" name="Object 173" hidden="1">
          <a:extLst>
            <a:ext uri="{63B3BB69-23CF-44E3-9099-C40C66FF867C}">
              <a14:compatExt xmlns:a14="http://schemas.microsoft.com/office/drawing/2010/main" spid="_x0000_s5293"/>
            </a:ext>
            <a:ext uri="{FF2B5EF4-FFF2-40B4-BE49-F238E27FC236}">
              <a16:creationId xmlns:a16="http://schemas.microsoft.com/office/drawing/2014/main" id="{1C0907E9-8A23-4E93-974C-51196FB122CC}"/>
            </a:ext>
          </a:extLst>
        </xdr:cNvPr>
        <xdr:cNvSpPr/>
      </xdr:nvSpPr>
      <xdr:spPr bwMode="auto">
        <a:xfrm>
          <a:off x="1535887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917513</xdr:row>
      <xdr:rowOff>66675</xdr:rowOff>
    </xdr:from>
    <xdr:to>
      <xdr:col>2512</xdr:col>
      <xdr:colOff>1819275</xdr:colOff>
      <xdr:row>917517</xdr:row>
      <xdr:rowOff>180975</xdr:rowOff>
    </xdr:to>
    <xdr:sp macro="" textlink="">
      <xdr:nvSpPr>
        <xdr:cNvPr id="175" name="Object 174" hidden="1">
          <a:extLst>
            <a:ext uri="{63B3BB69-23CF-44E3-9099-C40C66FF867C}">
              <a14:compatExt xmlns:a14="http://schemas.microsoft.com/office/drawing/2010/main" spid="_x0000_s5294"/>
            </a:ext>
            <a:ext uri="{FF2B5EF4-FFF2-40B4-BE49-F238E27FC236}">
              <a16:creationId xmlns:a16="http://schemas.microsoft.com/office/drawing/2014/main" id="{A4FC34D9-AE6A-42BC-A130-8A3EB3F1BCB8}"/>
            </a:ext>
          </a:extLst>
        </xdr:cNvPr>
        <xdr:cNvSpPr/>
      </xdr:nvSpPr>
      <xdr:spPr bwMode="auto">
        <a:xfrm>
          <a:off x="1535887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2512</xdr:col>
      <xdr:colOff>238125</xdr:colOff>
      <xdr:row>983049</xdr:row>
      <xdr:rowOff>66675</xdr:rowOff>
    </xdr:from>
    <xdr:to>
      <xdr:col>2512</xdr:col>
      <xdr:colOff>1819275</xdr:colOff>
      <xdr:row>983053</xdr:row>
      <xdr:rowOff>180975</xdr:rowOff>
    </xdr:to>
    <xdr:sp macro="" textlink="">
      <xdr:nvSpPr>
        <xdr:cNvPr id="176" name="Object 175" hidden="1">
          <a:extLst>
            <a:ext uri="{63B3BB69-23CF-44E3-9099-C40C66FF867C}">
              <a14:compatExt xmlns:a14="http://schemas.microsoft.com/office/drawing/2010/main" spid="_x0000_s5295"/>
            </a:ext>
            <a:ext uri="{FF2B5EF4-FFF2-40B4-BE49-F238E27FC236}">
              <a16:creationId xmlns:a16="http://schemas.microsoft.com/office/drawing/2014/main" id="{2DF47925-E590-4E32-BD8C-74ED0A175E1F}"/>
            </a:ext>
          </a:extLst>
        </xdr:cNvPr>
        <xdr:cNvSpPr/>
      </xdr:nvSpPr>
      <xdr:spPr bwMode="auto">
        <a:xfrm>
          <a:off x="1535887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2</xdr:row>
      <xdr:rowOff>66675</xdr:rowOff>
    </xdr:from>
    <xdr:to>
      <xdr:col>2768</xdr:col>
      <xdr:colOff>1819275</xdr:colOff>
      <xdr:row>6</xdr:row>
      <xdr:rowOff>0</xdr:rowOff>
    </xdr:to>
    <xdr:sp macro="" textlink="">
      <xdr:nvSpPr>
        <xdr:cNvPr id="177" name="Object 176" hidden="1">
          <a:extLst>
            <a:ext uri="{63B3BB69-23CF-44E3-9099-C40C66FF867C}">
              <a14:compatExt xmlns:a14="http://schemas.microsoft.com/office/drawing/2010/main" spid="_x0000_s5296"/>
            </a:ext>
            <a:ext uri="{FF2B5EF4-FFF2-40B4-BE49-F238E27FC236}">
              <a16:creationId xmlns:a16="http://schemas.microsoft.com/office/drawing/2014/main" id="{E6E93A57-6D97-432A-AEFC-0C1B3B3D6B5B}"/>
            </a:ext>
          </a:extLst>
        </xdr:cNvPr>
        <xdr:cNvSpPr/>
      </xdr:nvSpPr>
      <xdr:spPr bwMode="auto">
        <a:xfrm>
          <a:off x="1691944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65545</xdr:row>
      <xdr:rowOff>66675</xdr:rowOff>
    </xdr:from>
    <xdr:to>
      <xdr:col>2768</xdr:col>
      <xdr:colOff>1819275</xdr:colOff>
      <xdr:row>65549</xdr:row>
      <xdr:rowOff>180975</xdr:rowOff>
    </xdr:to>
    <xdr:sp macro="" textlink="">
      <xdr:nvSpPr>
        <xdr:cNvPr id="178" name="Object 177" hidden="1">
          <a:extLst>
            <a:ext uri="{63B3BB69-23CF-44E3-9099-C40C66FF867C}">
              <a14:compatExt xmlns:a14="http://schemas.microsoft.com/office/drawing/2010/main" spid="_x0000_s5297"/>
            </a:ext>
            <a:ext uri="{FF2B5EF4-FFF2-40B4-BE49-F238E27FC236}">
              <a16:creationId xmlns:a16="http://schemas.microsoft.com/office/drawing/2014/main" id="{A178F547-805D-49FF-920C-1E5650F57492}"/>
            </a:ext>
          </a:extLst>
        </xdr:cNvPr>
        <xdr:cNvSpPr/>
      </xdr:nvSpPr>
      <xdr:spPr bwMode="auto">
        <a:xfrm>
          <a:off x="1691944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131081</xdr:row>
      <xdr:rowOff>66675</xdr:rowOff>
    </xdr:from>
    <xdr:to>
      <xdr:col>2768</xdr:col>
      <xdr:colOff>1819275</xdr:colOff>
      <xdr:row>131085</xdr:row>
      <xdr:rowOff>180975</xdr:rowOff>
    </xdr:to>
    <xdr:sp macro="" textlink="">
      <xdr:nvSpPr>
        <xdr:cNvPr id="179" name="Object 178" hidden="1">
          <a:extLst>
            <a:ext uri="{63B3BB69-23CF-44E3-9099-C40C66FF867C}">
              <a14:compatExt xmlns:a14="http://schemas.microsoft.com/office/drawing/2010/main" spid="_x0000_s5298"/>
            </a:ext>
            <a:ext uri="{FF2B5EF4-FFF2-40B4-BE49-F238E27FC236}">
              <a16:creationId xmlns:a16="http://schemas.microsoft.com/office/drawing/2014/main" id="{90C7848F-B270-451D-8374-7EEB80431EFC}"/>
            </a:ext>
          </a:extLst>
        </xdr:cNvPr>
        <xdr:cNvSpPr/>
      </xdr:nvSpPr>
      <xdr:spPr bwMode="auto">
        <a:xfrm>
          <a:off x="1691944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196617</xdr:row>
      <xdr:rowOff>66675</xdr:rowOff>
    </xdr:from>
    <xdr:to>
      <xdr:col>2768</xdr:col>
      <xdr:colOff>1819275</xdr:colOff>
      <xdr:row>196621</xdr:row>
      <xdr:rowOff>180975</xdr:rowOff>
    </xdr:to>
    <xdr:sp macro="" textlink="">
      <xdr:nvSpPr>
        <xdr:cNvPr id="180" name="Object 179" hidden="1">
          <a:extLst>
            <a:ext uri="{63B3BB69-23CF-44E3-9099-C40C66FF867C}">
              <a14:compatExt xmlns:a14="http://schemas.microsoft.com/office/drawing/2010/main" spid="_x0000_s5299"/>
            </a:ext>
            <a:ext uri="{FF2B5EF4-FFF2-40B4-BE49-F238E27FC236}">
              <a16:creationId xmlns:a16="http://schemas.microsoft.com/office/drawing/2014/main" id="{E29DF4F2-3097-4658-B4A4-920316662182}"/>
            </a:ext>
          </a:extLst>
        </xdr:cNvPr>
        <xdr:cNvSpPr/>
      </xdr:nvSpPr>
      <xdr:spPr bwMode="auto">
        <a:xfrm>
          <a:off x="1691944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262153</xdr:row>
      <xdr:rowOff>66675</xdr:rowOff>
    </xdr:from>
    <xdr:to>
      <xdr:col>2768</xdr:col>
      <xdr:colOff>1819275</xdr:colOff>
      <xdr:row>262157</xdr:row>
      <xdr:rowOff>180975</xdr:rowOff>
    </xdr:to>
    <xdr:sp macro="" textlink="">
      <xdr:nvSpPr>
        <xdr:cNvPr id="181" name="Object 180" hidden="1">
          <a:extLst>
            <a:ext uri="{63B3BB69-23CF-44E3-9099-C40C66FF867C}">
              <a14:compatExt xmlns:a14="http://schemas.microsoft.com/office/drawing/2010/main" spid="_x0000_s5300"/>
            </a:ext>
            <a:ext uri="{FF2B5EF4-FFF2-40B4-BE49-F238E27FC236}">
              <a16:creationId xmlns:a16="http://schemas.microsoft.com/office/drawing/2014/main" id="{3B2DA088-C9A3-4FCE-A214-DD5EAF08A7FA}"/>
            </a:ext>
          </a:extLst>
        </xdr:cNvPr>
        <xdr:cNvSpPr/>
      </xdr:nvSpPr>
      <xdr:spPr bwMode="auto">
        <a:xfrm>
          <a:off x="1691944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327689</xdr:row>
      <xdr:rowOff>66675</xdr:rowOff>
    </xdr:from>
    <xdr:to>
      <xdr:col>2768</xdr:col>
      <xdr:colOff>1819275</xdr:colOff>
      <xdr:row>327693</xdr:row>
      <xdr:rowOff>180975</xdr:rowOff>
    </xdr:to>
    <xdr:sp macro="" textlink="">
      <xdr:nvSpPr>
        <xdr:cNvPr id="182" name="Object 181" hidden="1">
          <a:extLst>
            <a:ext uri="{63B3BB69-23CF-44E3-9099-C40C66FF867C}">
              <a14:compatExt xmlns:a14="http://schemas.microsoft.com/office/drawing/2010/main" spid="_x0000_s5301"/>
            </a:ext>
            <a:ext uri="{FF2B5EF4-FFF2-40B4-BE49-F238E27FC236}">
              <a16:creationId xmlns:a16="http://schemas.microsoft.com/office/drawing/2014/main" id="{7DC1B1B6-37CD-4AD8-AF5A-802F3F0B063A}"/>
            </a:ext>
          </a:extLst>
        </xdr:cNvPr>
        <xdr:cNvSpPr/>
      </xdr:nvSpPr>
      <xdr:spPr bwMode="auto">
        <a:xfrm>
          <a:off x="1691944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393225</xdr:row>
      <xdr:rowOff>66675</xdr:rowOff>
    </xdr:from>
    <xdr:to>
      <xdr:col>2768</xdr:col>
      <xdr:colOff>1819275</xdr:colOff>
      <xdr:row>393229</xdr:row>
      <xdr:rowOff>180975</xdr:rowOff>
    </xdr:to>
    <xdr:sp macro="" textlink="">
      <xdr:nvSpPr>
        <xdr:cNvPr id="183" name="Object 182" hidden="1">
          <a:extLst>
            <a:ext uri="{63B3BB69-23CF-44E3-9099-C40C66FF867C}">
              <a14:compatExt xmlns:a14="http://schemas.microsoft.com/office/drawing/2010/main" spid="_x0000_s5302"/>
            </a:ext>
            <a:ext uri="{FF2B5EF4-FFF2-40B4-BE49-F238E27FC236}">
              <a16:creationId xmlns:a16="http://schemas.microsoft.com/office/drawing/2014/main" id="{FC86EFFD-A23B-4594-8AAA-4646AFC93686}"/>
            </a:ext>
          </a:extLst>
        </xdr:cNvPr>
        <xdr:cNvSpPr/>
      </xdr:nvSpPr>
      <xdr:spPr bwMode="auto">
        <a:xfrm>
          <a:off x="1691944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458761</xdr:row>
      <xdr:rowOff>66675</xdr:rowOff>
    </xdr:from>
    <xdr:to>
      <xdr:col>2768</xdr:col>
      <xdr:colOff>1819275</xdr:colOff>
      <xdr:row>458765</xdr:row>
      <xdr:rowOff>180975</xdr:rowOff>
    </xdr:to>
    <xdr:sp macro="" textlink="">
      <xdr:nvSpPr>
        <xdr:cNvPr id="184" name="Object 183" hidden="1">
          <a:extLst>
            <a:ext uri="{63B3BB69-23CF-44E3-9099-C40C66FF867C}">
              <a14:compatExt xmlns:a14="http://schemas.microsoft.com/office/drawing/2010/main" spid="_x0000_s5303"/>
            </a:ext>
            <a:ext uri="{FF2B5EF4-FFF2-40B4-BE49-F238E27FC236}">
              <a16:creationId xmlns:a16="http://schemas.microsoft.com/office/drawing/2014/main" id="{14D694B8-2AFC-430F-BAD0-194619DA9BBE}"/>
            </a:ext>
          </a:extLst>
        </xdr:cNvPr>
        <xdr:cNvSpPr/>
      </xdr:nvSpPr>
      <xdr:spPr bwMode="auto">
        <a:xfrm>
          <a:off x="1691944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524297</xdr:row>
      <xdr:rowOff>66675</xdr:rowOff>
    </xdr:from>
    <xdr:to>
      <xdr:col>2768</xdr:col>
      <xdr:colOff>1819275</xdr:colOff>
      <xdr:row>524301</xdr:row>
      <xdr:rowOff>180975</xdr:rowOff>
    </xdr:to>
    <xdr:sp macro="" textlink="">
      <xdr:nvSpPr>
        <xdr:cNvPr id="185" name="Object 184" hidden="1">
          <a:extLst>
            <a:ext uri="{63B3BB69-23CF-44E3-9099-C40C66FF867C}">
              <a14:compatExt xmlns:a14="http://schemas.microsoft.com/office/drawing/2010/main" spid="_x0000_s5304"/>
            </a:ext>
            <a:ext uri="{FF2B5EF4-FFF2-40B4-BE49-F238E27FC236}">
              <a16:creationId xmlns:a16="http://schemas.microsoft.com/office/drawing/2014/main" id="{E37BF460-A5A2-4E05-B4DC-5DC7333B1EC9}"/>
            </a:ext>
          </a:extLst>
        </xdr:cNvPr>
        <xdr:cNvSpPr/>
      </xdr:nvSpPr>
      <xdr:spPr bwMode="auto">
        <a:xfrm>
          <a:off x="1691944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589833</xdr:row>
      <xdr:rowOff>66675</xdr:rowOff>
    </xdr:from>
    <xdr:to>
      <xdr:col>2768</xdr:col>
      <xdr:colOff>1819275</xdr:colOff>
      <xdr:row>589837</xdr:row>
      <xdr:rowOff>180975</xdr:rowOff>
    </xdr:to>
    <xdr:sp macro="" textlink="">
      <xdr:nvSpPr>
        <xdr:cNvPr id="186" name="Object 185" hidden="1">
          <a:extLst>
            <a:ext uri="{63B3BB69-23CF-44E3-9099-C40C66FF867C}">
              <a14:compatExt xmlns:a14="http://schemas.microsoft.com/office/drawing/2010/main" spid="_x0000_s5305"/>
            </a:ext>
            <a:ext uri="{FF2B5EF4-FFF2-40B4-BE49-F238E27FC236}">
              <a16:creationId xmlns:a16="http://schemas.microsoft.com/office/drawing/2014/main" id="{50186ED7-39FA-422C-A6FE-584C907D6E08}"/>
            </a:ext>
          </a:extLst>
        </xdr:cNvPr>
        <xdr:cNvSpPr/>
      </xdr:nvSpPr>
      <xdr:spPr bwMode="auto">
        <a:xfrm>
          <a:off x="1691944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655369</xdr:row>
      <xdr:rowOff>66675</xdr:rowOff>
    </xdr:from>
    <xdr:to>
      <xdr:col>2768</xdr:col>
      <xdr:colOff>1819275</xdr:colOff>
      <xdr:row>655373</xdr:row>
      <xdr:rowOff>180975</xdr:rowOff>
    </xdr:to>
    <xdr:sp macro="" textlink="">
      <xdr:nvSpPr>
        <xdr:cNvPr id="187" name="Object 186" hidden="1">
          <a:extLst>
            <a:ext uri="{63B3BB69-23CF-44E3-9099-C40C66FF867C}">
              <a14:compatExt xmlns:a14="http://schemas.microsoft.com/office/drawing/2010/main" spid="_x0000_s5306"/>
            </a:ext>
            <a:ext uri="{FF2B5EF4-FFF2-40B4-BE49-F238E27FC236}">
              <a16:creationId xmlns:a16="http://schemas.microsoft.com/office/drawing/2014/main" id="{C63168C4-3EDF-42EC-BF7F-3BEF886FCF50}"/>
            </a:ext>
          </a:extLst>
        </xdr:cNvPr>
        <xdr:cNvSpPr/>
      </xdr:nvSpPr>
      <xdr:spPr bwMode="auto">
        <a:xfrm>
          <a:off x="1691944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720905</xdr:row>
      <xdr:rowOff>66675</xdr:rowOff>
    </xdr:from>
    <xdr:to>
      <xdr:col>2768</xdr:col>
      <xdr:colOff>1819275</xdr:colOff>
      <xdr:row>720909</xdr:row>
      <xdr:rowOff>180975</xdr:rowOff>
    </xdr:to>
    <xdr:sp macro="" textlink="">
      <xdr:nvSpPr>
        <xdr:cNvPr id="188" name="Object 187" hidden="1">
          <a:extLst>
            <a:ext uri="{63B3BB69-23CF-44E3-9099-C40C66FF867C}">
              <a14:compatExt xmlns:a14="http://schemas.microsoft.com/office/drawing/2010/main" spid="_x0000_s5307"/>
            </a:ext>
            <a:ext uri="{FF2B5EF4-FFF2-40B4-BE49-F238E27FC236}">
              <a16:creationId xmlns:a16="http://schemas.microsoft.com/office/drawing/2014/main" id="{32DA4609-1C79-4632-83D2-160B77AE3AA4}"/>
            </a:ext>
          </a:extLst>
        </xdr:cNvPr>
        <xdr:cNvSpPr/>
      </xdr:nvSpPr>
      <xdr:spPr bwMode="auto">
        <a:xfrm>
          <a:off x="1691944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786441</xdr:row>
      <xdr:rowOff>66675</xdr:rowOff>
    </xdr:from>
    <xdr:to>
      <xdr:col>2768</xdr:col>
      <xdr:colOff>1819275</xdr:colOff>
      <xdr:row>786445</xdr:row>
      <xdr:rowOff>180975</xdr:rowOff>
    </xdr:to>
    <xdr:sp macro="" textlink="">
      <xdr:nvSpPr>
        <xdr:cNvPr id="189" name="Object 188" hidden="1">
          <a:extLst>
            <a:ext uri="{63B3BB69-23CF-44E3-9099-C40C66FF867C}">
              <a14:compatExt xmlns:a14="http://schemas.microsoft.com/office/drawing/2010/main" spid="_x0000_s5308"/>
            </a:ext>
            <a:ext uri="{FF2B5EF4-FFF2-40B4-BE49-F238E27FC236}">
              <a16:creationId xmlns:a16="http://schemas.microsoft.com/office/drawing/2014/main" id="{FC73BC0D-4805-42B8-AA19-F7561376EE6E}"/>
            </a:ext>
          </a:extLst>
        </xdr:cNvPr>
        <xdr:cNvSpPr/>
      </xdr:nvSpPr>
      <xdr:spPr bwMode="auto">
        <a:xfrm>
          <a:off x="1691944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851977</xdr:row>
      <xdr:rowOff>66675</xdr:rowOff>
    </xdr:from>
    <xdr:to>
      <xdr:col>2768</xdr:col>
      <xdr:colOff>1819275</xdr:colOff>
      <xdr:row>851981</xdr:row>
      <xdr:rowOff>180975</xdr:rowOff>
    </xdr:to>
    <xdr:sp macro="" textlink="">
      <xdr:nvSpPr>
        <xdr:cNvPr id="190" name="Object 189" hidden="1">
          <a:extLst>
            <a:ext uri="{63B3BB69-23CF-44E3-9099-C40C66FF867C}">
              <a14:compatExt xmlns:a14="http://schemas.microsoft.com/office/drawing/2010/main" spid="_x0000_s5309"/>
            </a:ext>
            <a:ext uri="{FF2B5EF4-FFF2-40B4-BE49-F238E27FC236}">
              <a16:creationId xmlns:a16="http://schemas.microsoft.com/office/drawing/2014/main" id="{D5A44B48-EB26-4692-B4AD-AC955356D03A}"/>
            </a:ext>
          </a:extLst>
        </xdr:cNvPr>
        <xdr:cNvSpPr/>
      </xdr:nvSpPr>
      <xdr:spPr bwMode="auto">
        <a:xfrm>
          <a:off x="1691944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917513</xdr:row>
      <xdr:rowOff>66675</xdr:rowOff>
    </xdr:from>
    <xdr:to>
      <xdr:col>2768</xdr:col>
      <xdr:colOff>1819275</xdr:colOff>
      <xdr:row>917517</xdr:row>
      <xdr:rowOff>180975</xdr:rowOff>
    </xdr:to>
    <xdr:sp macro="" textlink="">
      <xdr:nvSpPr>
        <xdr:cNvPr id="191" name="Object 190" hidden="1">
          <a:extLst>
            <a:ext uri="{63B3BB69-23CF-44E3-9099-C40C66FF867C}">
              <a14:compatExt xmlns:a14="http://schemas.microsoft.com/office/drawing/2010/main" spid="_x0000_s5310"/>
            </a:ext>
            <a:ext uri="{FF2B5EF4-FFF2-40B4-BE49-F238E27FC236}">
              <a16:creationId xmlns:a16="http://schemas.microsoft.com/office/drawing/2014/main" id="{5348C6C8-4BA9-4AFD-ABF5-8C99C2C18145}"/>
            </a:ext>
          </a:extLst>
        </xdr:cNvPr>
        <xdr:cNvSpPr/>
      </xdr:nvSpPr>
      <xdr:spPr bwMode="auto">
        <a:xfrm>
          <a:off x="1691944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2768</xdr:col>
      <xdr:colOff>238125</xdr:colOff>
      <xdr:row>983049</xdr:row>
      <xdr:rowOff>66675</xdr:rowOff>
    </xdr:from>
    <xdr:to>
      <xdr:col>2768</xdr:col>
      <xdr:colOff>1819275</xdr:colOff>
      <xdr:row>983053</xdr:row>
      <xdr:rowOff>180975</xdr:rowOff>
    </xdr:to>
    <xdr:sp macro="" textlink="">
      <xdr:nvSpPr>
        <xdr:cNvPr id="192" name="Object 191" hidden="1">
          <a:extLst>
            <a:ext uri="{63B3BB69-23CF-44E3-9099-C40C66FF867C}">
              <a14:compatExt xmlns:a14="http://schemas.microsoft.com/office/drawing/2010/main" spid="_x0000_s5311"/>
            </a:ext>
            <a:ext uri="{FF2B5EF4-FFF2-40B4-BE49-F238E27FC236}">
              <a16:creationId xmlns:a16="http://schemas.microsoft.com/office/drawing/2014/main" id="{78E4C8FB-0F10-41FE-A47D-4E4CAF0A2B44}"/>
            </a:ext>
          </a:extLst>
        </xdr:cNvPr>
        <xdr:cNvSpPr/>
      </xdr:nvSpPr>
      <xdr:spPr bwMode="auto">
        <a:xfrm>
          <a:off x="1691944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2</xdr:row>
      <xdr:rowOff>66675</xdr:rowOff>
    </xdr:from>
    <xdr:to>
      <xdr:col>3024</xdr:col>
      <xdr:colOff>1819275</xdr:colOff>
      <xdr:row>6</xdr:row>
      <xdr:rowOff>0</xdr:rowOff>
    </xdr:to>
    <xdr:sp macro="" textlink="">
      <xdr:nvSpPr>
        <xdr:cNvPr id="193" name="Object 192" hidden="1">
          <a:extLst>
            <a:ext uri="{63B3BB69-23CF-44E3-9099-C40C66FF867C}">
              <a14:compatExt xmlns:a14="http://schemas.microsoft.com/office/drawing/2010/main" spid="_x0000_s5312"/>
            </a:ext>
            <a:ext uri="{FF2B5EF4-FFF2-40B4-BE49-F238E27FC236}">
              <a16:creationId xmlns:a16="http://schemas.microsoft.com/office/drawing/2014/main" id="{0C453E61-6F4E-4AB0-A72D-CAE59BCD4F69}"/>
            </a:ext>
          </a:extLst>
        </xdr:cNvPr>
        <xdr:cNvSpPr/>
      </xdr:nvSpPr>
      <xdr:spPr bwMode="auto">
        <a:xfrm>
          <a:off x="1848002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65545</xdr:row>
      <xdr:rowOff>66675</xdr:rowOff>
    </xdr:from>
    <xdr:to>
      <xdr:col>3024</xdr:col>
      <xdr:colOff>1819275</xdr:colOff>
      <xdr:row>65549</xdr:row>
      <xdr:rowOff>180975</xdr:rowOff>
    </xdr:to>
    <xdr:sp macro="" textlink="">
      <xdr:nvSpPr>
        <xdr:cNvPr id="194" name="Object 193" hidden="1">
          <a:extLst>
            <a:ext uri="{63B3BB69-23CF-44E3-9099-C40C66FF867C}">
              <a14:compatExt xmlns:a14="http://schemas.microsoft.com/office/drawing/2010/main" spid="_x0000_s5313"/>
            </a:ext>
            <a:ext uri="{FF2B5EF4-FFF2-40B4-BE49-F238E27FC236}">
              <a16:creationId xmlns:a16="http://schemas.microsoft.com/office/drawing/2014/main" id="{E0CF6F6A-0D04-4920-B540-62CD3C0041EF}"/>
            </a:ext>
          </a:extLst>
        </xdr:cNvPr>
        <xdr:cNvSpPr/>
      </xdr:nvSpPr>
      <xdr:spPr bwMode="auto">
        <a:xfrm>
          <a:off x="1848002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131081</xdr:row>
      <xdr:rowOff>66675</xdr:rowOff>
    </xdr:from>
    <xdr:to>
      <xdr:col>3024</xdr:col>
      <xdr:colOff>1819275</xdr:colOff>
      <xdr:row>131085</xdr:row>
      <xdr:rowOff>180975</xdr:rowOff>
    </xdr:to>
    <xdr:sp macro="" textlink="">
      <xdr:nvSpPr>
        <xdr:cNvPr id="195" name="Object 194" hidden="1">
          <a:extLst>
            <a:ext uri="{63B3BB69-23CF-44E3-9099-C40C66FF867C}">
              <a14:compatExt xmlns:a14="http://schemas.microsoft.com/office/drawing/2010/main" spid="_x0000_s5314"/>
            </a:ext>
            <a:ext uri="{FF2B5EF4-FFF2-40B4-BE49-F238E27FC236}">
              <a16:creationId xmlns:a16="http://schemas.microsoft.com/office/drawing/2014/main" id="{F34407F4-BED4-4408-9778-A0CC41450006}"/>
            </a:ext>
          </a:extLst>
        </xdr:cNvPr>
        <xdr:cNvSpPr/>
      </xdr:nvSpPr>
      <xdr:spPr bwMode="auto">
        <a:xfrm>
          <a:off x="1848002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196617</xdr:row>
      <xdr:rowOff>66675</xdr:rowOff>
    </xdr:from>
    <xdr:to>
      <xdr:col>3024</xdr:col>
      <xdr:colOff>1819275</xdr:colOff>
      <xdr:row>196621</xdr:row>
      <xdr:rowOff>180975</xdr:rowOff>
    </xdr:to>
    <xdr:sp macro="" textlink="">
      <xdr:nvSpPr>
        <xdr:cNvPr id="196" name="Object 195" hidden="1">
          <a:extLst>
            <a:ext uri="{63B3BB69-23CF-44E3-9099-C40C66FF867C}">
              <a14:compatExt xmlns:a14="http://schemas.microsoft.com/office/drawing/2010/main" spid="_x0000_s5315"/>
            </a:ext>
            <a:ext uri="{FF2B5EF4-FFF2-40B4-BE49-F238E27FC236}">
              <a16:creationId xmlns:a16="http://schemas.microsoft.com/office/drawing/2014/main" id="{AA2A66E6-1771-4B2B-A8B2-CB4CB9F51D15}"/>
            </a:ext>
          </a:extLst>
        </xdr:cNvPr>
        <xdr:cNvSpPr/>
      </xdr:nvSpPr>
      <xdr:spPr bwMode="auto">
        <a:xfrm>
          <a:off x="1848002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262153</xdr:row>
      <xdr:rowOff>66675</xdr:rowOff>
    </xdr:from>
    <xdr:to>
      <xdr:col>3024</xdr:col>
      <xdr:colOff>1819275</xdr:colOff>
      <xdr:row>262157</xdr:row>
      <xdr:rowOff>180975</xdr:rowOff>
    </xdr:to>
    <xdr:sp macro="" textlink="">
      <xdr:nvSpPr>
        <xdr:cNvPr id="197" name="Object 196" hidden="1">
          <a:extLst>
            <a:ext uri="{63B3BB69-23CF-44E3-9099-C40C66FF867C}">
              <a14:compatExt xmlns:a14="http://schemas.microsoft.com/office/drawing/2010/main" spid="_x0000_s5316"/>
            </a:ext>
            <a:ext uri="{FF2B5EF4-FFF2-40B4-BE49-F238E27FC236}">
              <a16:creationId xmlns:a16="http://schemas.microsoft.com/office/drawing/2014/main" id="{FC89B5A0-5A52-47A8-B48C-C1054569332A}"/>
            </a:ext>
          </a:extLst>
        </xdr:cNvPr>
        <xdr:cNvSpPr/>
      </xdr:nvSpPr>
      <xdr:spPr bwMode="auto">
        <a:xfrm>
          <a:off x="1848002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327689</xdr:row>
      <xdr:rowOff>66675</xdr:rowOff>
    </xdr:from>
    <xdr:to>
      <xdr:col>3024</xdr:col>
      <xdr:colOff>1819275</xdr:colOff>
      <xdr:row>327693</xdr:row>
      <xdr:rowOff>180975</xdr:rowOff>
    </xdr:to>
    <xdr:sp macro="" textlink="">
      <xdr:nvSpPr>
        <xdr:cNvPr id="198" name="Object 197" hidden="1">
          <a:extLst>
            <a:ext uri="{63B3BB69-23CF-44E3-9099-C40C66FF867C}">
              <a14:compatExt xmlns:a14="http://schemas.microsoft.com/office/drawing/2010/main" spid="_x0000_s5317"/>
            </a:ext>
            <a:ext uri="{FF2B5EF4-FFF2-40B4-BE49-F238E27FC236}">
              <a16:creationId xmlns:a16="http://schemas.microsoft.com/office/drawing/2014/main" id="{FF911872-EE05-411F-A932-F5E17F3AD6C9}"/>
            </a:ext>
          </a:extLst>
        </xdr:cNvPr>
        <xdr:cNvSpPr/>
      </xdr:nvSpPr>
      <xdr:spPr bwMode="auto">
        <a:xfrm>
          <a:off x="1848002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393225</xdr:row>
      <xdr:rowOff>66675</xdr:rowOff>
    </xdr:from>
    <xdr:to>
      <xdr:col>3024</xdr:col>
      <xdr:colOff>1819275</xdr:colOff>
      <xdr:row>393229</xdr:row>
      <xdr:rowOff>180975</xdr:rowOff>
    </xdr:to>
    <xdr:sp macro="" textlink="">
      <xdr:nvSpPr>
        <xdr:cNvPr id="199" name="Object 198" hidden="1">
          <a:extLst>
            <a:ext uri="{63B3BB69-23CF-44E3-9099-C40C66FF867C}">
              <a14:compatExt xmlns:a14="http://schemas.microsoft.com/office/drawing/2010/main" spid="_x0000_s5318"/>
            </a:ext>
            <a:ext uri="{FF2B5EF4-FFF2-40B4-BE49-F238E27FC236}">
              <a16:creationId xmlns:a16="http://schemas.microsoft.com/office/drawing/2014/main" id="{862161A4-FFE9-4CC0-9F70-1C9F4C05B9A1}"/>
            </a:ext>
          </a:extLst>
        </xdr:cNvPr>
        <xdr:cNvSpPr/>
      </xdr:nvSpPr>
      <xdr:spPr bwMode="auto">
        <a:xfrm>
          <a:off x="1848002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458761</xdr:row>
      <xdr:rowOff>66675</xdr:rowOff>
    </xdr:from>
    <xdr:to>
      <xdr:col>3024</xdr:col>
      <xdr:colOff>1819275</xdr:colOff>
      <xdr:row>458765</xdr:row>
      <xdr:rowOff>180975</xdr:rowOff>
    </xdr:to>
    <xdr:sp macro="" textlink="">
      <xdr:nvSpPr>
        <xdr:cNvPr id="200" name="Object 199" hidden="1">
          <a:extLst>
            <a:ext uri="{63B3BB69-23CF-44E3-9099-C40C66FF867C}">
              <a14:compatExt xmlns:a14="http://schemas.microsoft.com/office/drawing/2010/main" spid="_x0000_s5319"/>
            </a:ext>
            <a:ext uri="{FF2B5EF4-FFF2-40B4-BE49-F238E27FC236}">
              <a16:creationId xmlns:a16="http://schemas.microsoft.com/office/drawing/2014/main" id="{8C306D7D-976F-4DA2-A175-CE815FE9EEB0}"/>
            </a:ext>
          </a:extLst>
        </xdr:cNvPr>
        <xdr:cNvSpPr/>
      </xdr:nvSpPr>
      <xdr:spPr bwMode="auto">
        <a:xfrm>
          <a:off x="1848002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524297</xdr:row>
      <xdr:rowOff>66675</xdr:rowOff>
    </xdr:from>
    <xdr:to>
      <xdr:col>3024</xdr:col>
      <xdr:colOff>1819275</xdr:colOff>
      <xdr:row>524301</xdr:row>
      <xdr:rowOff>180975</xdr:rowOff>
    </xdr:to>
    <xdr:sp macro="" textlink="">
      <xdr:nvSpPr>
        <xdr:cNvPr id="201" name="Object 200" hidden="1">
          <a:extLst>
            <a:ext uri="{63B3BB69-23CF-44E3-9099-C40C66FF867C}">
              <a14:compatExt xmlns:a14="http://schemas.microsoft.com/office/drawing/2010/main" spid="_x0000_s5320"/>
            </a:ext>
            <a:ext uri="{FF2B5EF4-FFF2-40B4-BE49-F238E27FC236}">
              <a16:creationId xmlns:a16="http://schemas.microsoft.com/office/drawing/2014/main" id="{4D615E85-30E9-4F5D-A00E-2D5A6A56711D}"/>
            </a:ext>
          </a:extLst>
        </xdr:cNvPr>
        <xdr:cNvSpPr/>
      </xdr:nvSpPr>
      <xdr:spPr bwMode="auto">
        <a:xfrm>
          <a:off x="1848002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589833</xdr:row>
      <xdr:rowOff>66675</xdr:rowOff>
    </xdr:from>
    <xdr:to>
      <xdr:col>3024</xdr:col>
      <xdr:colOff>1819275</xdr:colOff>
      <xdr:row>589837</xdr:row>
      <xdr:rowOff>180975</xdr:rowOff>
    </xdr:to>
    <xdr:sp macro="" textlink="">
      <xdr:nvSpPr>
        <xdr:cNvPr id="202" name="Object 201" hidden="1">
          <a:extLst>
            <a:ext uri="{63B3BB69-23CF-44E3-9099-C40C66FF867C}">
              <a14:compatExt xmlns:a14="http://schemas.microsoft.com/office/drawing/2010/main" spid="_x0000_s5321"/>
            </a:ext>
            <a:ext uri="{FF2B5EF4-FFF2-40B4-BE49-F238E27FC236}">
              <a16:creationId xmlns:a16="http://schemas.microsoft.com/office/drawing/2014/main" id="{152F4F3C-6A32-4936-98E2-3F4AB7E240A3}"/>
            </a:ext>
          </a:extLst>
        </xdr:cNvPr>
        <xdr:cNvSpPr/>
      </xdr:nvSpPr>
      <xdr:spPr bwMode="auto">
        <a:xfrm>
          <a:off x="1848002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655369</xdr:row>
      <xdr:rowOff>66675</xdr:rowOff>
    </xdr:from>
    <xdr:to>
      <xdr:col>3024</xdr:col>
      <xdr:colOff>1819275</xdr:colOff>
      <xdr:row>655373</xdr:row>
      <xdr:rowOff>180975</xdr:rowOff>
    </xdr:to>
    <xdr:sp macro="" textlink="">
      <xdr:nvSpPr>
        <xdr:cNvPr id="203" name="Object 202" hidden="1">
          <a:extLst>
            <a:ext uri="{63B3BB69-23CF-44E3-9099-C40C66FF867C}">
              <a14:compatExt xmlns:a14="http://schemas.microsoft.com/office/drawing/2010/main" spid="_x0000_s5322"/>
            </a:ext>
            <a:ext uri="{FF2B5EF4-FFF2-40B4-BE49-F238E27FC236}">
              <a16:creationId xmlns:a16="http://schemas.microsoft.com/office/drawing/2014/main" id="{3E0E8C6F-102F-4B33-AD66-8E57F34C8E15}"/>
            </a:ext>
          </a:extLst>
        </xdr:cNvPr>
        <xdr:cNvSpPr/>
      </xdr:nvSpPr>
      <xdr:spPr bwMode="auto">
        <a:xfrm>
          <a:off x="1848002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720905</xdr:row>
      <xdr:rowOff>66675</xdr:rowOff>
    </xdr:from>
    <xdr:to>
      <xdr:col>3024</xdr:col>
      <xdr:colOff>1819275</xdr:colOff>
      <xdr:row>720909</xdr:row>
      <xdr:rowOff>180975</xdr:rowOff>
    </xdr:to>
    <xdr:sp macro="" textlink="">
      <xdr:nvSpPr>
        <xdr:cNvPr id="204" name="Object 203" hidden="1">
          <a:extLst>
            <a:ext uri="{63B3BB69-23CF-44E3-9099-C40C66FF867C}">
              <a14:compatExt xmlns:a14="http://schemas.microsoft.com/office/drawing/2010/main" spid="_x0000_s5323"/>
            </a:ext>
            <a:ext uri="{FF2B5EF4-FFF2-40B4-BE49-F238E27FC236}">
              <a16:creationId xmlns:a16="http://schemas.microsoft.com/office/drawing/2014/main" id="{CD7E26DA-983F-42B5-8CCA-FD5A13D1BFF5}"/>
            </a:ext>
          </a:extLst>
        </xdr:cNvPr>
        <xdr:cNvSpPr/>
      </xdr:nvSpPr>
      <xdr:spPr bwMode="auto">
        <a:xfrm>
          <a:off x="1848002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786441</xdr:row>
      <xdr:rowOff>66675</xdr:rowOff>
    </xdr:from>
    <xdr:to>
      <xdr:col>3024</xdr:col>
      <xdr:colOff>1819275</xdr:colOff>
      <xdr:row>786445</xdr:row>
      <xdr:rowOff>180975</xdr:rowOff>
    </xdr:to>
    <xdr:sp macro="" textlink="">
      <xdr:nvSpPr>
        <xdr:cNvPr id="205" name="Object 204" hidden="1">
          <a:extLst>
            <a:ext uri="{63B3BB69-23CF-44E3-9099-C40C66FF867C}">
              <a14:compatExt xmlns:a14="http://schemas.microsoft.com/office/drawing/2010/main" spid="_x0000_s5324"/>
            </a:ext>
            <a:ext uri="{FF2B5EF4-FFF2-40B4-BE49-F238E27FC236}">
              <a16:creationId xmlns:a16="http://schemas.microsoft.com/office/drawing/2014/main" id="{CE796359-12DD-4F98-BEE0-0112796B71A2}"/>
            </a:ext>
          </a:extLst>
        </xdr:cNvPr>
        <xdr:cNvSpPr/>
      </xdr:nvSpPr>
      <xdr:spPr bwMode="auto">
        <a:xfrm>
          <a:off x="1848002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851977</xdr:row>
      <xdr:rowOff>66675</xdr:rowOff>
    </xdr:from>
    <xdr:to>
      <xdr:col>3024</xdr:col>
      <xdr:colOff>1819275</xdr:colOff>
      <xdr:row>851981</xdr:row>
      <xdr:rowOff>180975</xdr:rowOff>
    </xdr:to>
    <xdr:sp macro="" textlink="">
      <xdr:nvSpPr>
        <xdr:cNvPr id="206" name="Object 205" hidden="1">
          <a:extLst>
            <a:ext uri="{63B3BB69-23CF-44E3-9099-C40C66FF867C}">
              <a14:compatExt xmlns:a14="http://schemas.microsoft.com/office/drawing/2010/main" spid="_x0000_s5325"/>
            </a:ext>
            <a:ext uri="{FF2B5EF4-FFF2-40B4-BE49-F238E27FC236}">
              <a16:creationId xmlns:a16="http://schemas.microsoft.com/office/drawing/2014/main" id="{01C97196-96AD-4A18-9B7C-8843EB0169E0}"/>
            </a:ext>
          </a:extLst>
        </xdr:cNvPr>
        <xdr:cNvSpPr/>
      </xdr:nvSpPr>
      <xdr:spPr bwMode="auto">
        <a:xfrm>
          <a:off x="1848002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917513</xdr:row>
      <xdr:rowOff>66675</xdr:rowOff>
    </xdr:from>
    <xdr:to>
      <xdr:col>3024</xdr:col>
      <xdr:colOff>1819275</xdr:colOff>
      <xdr:row>917517</xdr:row>
      <xdr:rowOff>180975</xdr:rowOff>
    </xdr:to>
    <xdr:sp macro="" textlink="">
      <xdr:nvSpPr>
        <xdr:cNvPr id="207" name="Object 206" hidden="1">
          <a:extLst>
            <a:ext uri="{63B3BB69-23CF-44E3-9099-C40C66FF867C}">
              <a14:compatExt xmlns:a14="http://schemas.microsoft.com/office/drawing/2010/main" spid="_x0000_s5326"/>
            </a:ext>
            <a:ext uri="{FF2B5EF4-FFF2-40B4-BE49-F238E27FC236}">
              <a16:creationId xmlns:a16="http://schemas.microsoft.com/office/drawing/2014/main" id="{C74E76D0-70D3-452C-A49F-AAD86376F6B3}"/>
            </a:ext>
          </a:extLst>
        </xdr:cNvPr>
        <xdr:cNvSpPr/>
      </xdr:nvSpPr>
      <xdr:spPr bwMode="auto">
        <a:xfrm>
          <a:off x="1848002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3024</xdr:col>
      <xdr:colOff>238125</xdr:colOff>
      <xdr:row>983049</xdr:row>
      <xdr:rowOff>66675</xdr:rowOff>
    </xdr:from>
    <xdr:to>
      <xdr:col>3024</xdr:col>
      <xdr:colOff>1819275</xdr:colOff>
      <xdr:row>983053</xdr:row>
      <xdr:rowOff>180975</xdr:rowOff>
    </xdr:to>
    <xdr:sp macro="" textlink="">
      <xdr:nvSpPr>
        <xdr:cNvPr id="208" name="Object 207" hidden="1">
          <a:extLst>
            <a:ext uri="{63B3BB69-23CF-44E3-9099-C40C66FF867C}">
              <a14:compatExt xmlns:a14="http://schemas.microsoft.com/office/drawing/2010/main" spid="_x0000_s5327"/>
            </a:ext>
            <a:ext uri="{FF2B5EF4-FFF2-40B4-BE49-F238E27FC236}">
              <a16:creationId xmlns:a16="http://schemas.microsoft.com/office/drawing/2014/main" id="{3AC2D37F-8ABA-4081-BE72-76B7088AF8F8}"/>
            </a:ext>
          </a:extLst>
        </xdr:cNvPr>
        <xdr:cNvSpPr/>
      </xdr:nvSpPr>
      <xdr:spPr bwMode="auto">
        <a:xfrm>
          <a:off x="1848002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2</xdr:row>
      <xdr:rowOff>66675</xdr:rowOff>
    </xdr:from>
    <xdr:to>
      <xdr:col>3280</xdr:col>
      <xdr:colOff>1819275</xdr:colOff>
      <xdr:row>6</xdr:row>
      <xdr:rowOff>0</xdr:rowOff>
    </xdr:to>
    <xdr:sp macro="" textlink="">
      <xdr:nvSpPr>
        <xdr:cNvPr id="209" name="Object 208" hidden="1">
          <a:extLst>
            <a:ext uri="{63B3BB69-23CF-44E3-9099-C40C66FF867C}">
              <a14:compatExt xmlns:a14="http://schemas.microsoft.com/office/drawing/2010/main" spid="_x0000_s5328"/>
            </a:ext>
            <a:ext uri="{FF2B5EF4-FFF2-40B4-BE49-F238E27FC236}">
              <a16:creationId xmlns:a16="http://schemas.microsoft.com/office/drawing/2014/main" id="{EA626722-9B5B-4165-8F5F-7A89FB64A81F}"/>
            </a:ext>
          </a:extLst>
        </xdr:cNvPr>
        <xdr:cNvSpPr/>
      </xdr:nvSpPr>
      <xdr:spPr bwMode="auto">
        <a:xfrm>
          <a:off x="2004060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65545</xdr:row>
      <xdr:rowOff>66675</xdr:rowOff>
    </xdr:from>
    <xdr:to>
      <xdr:col>3280</xdr:col>
      <xdr:colOff>1819275</xdr:colOff>
      <xdr:row>65549</xdr:row>
      <xdr:rowOff>180975</xdr:rowOff>
    </xdr:to>
    <xdr:sp macro="" textlink="">
      <xdr:nvSpPr>
        <xdr:cNvPr id="210" name="Object 209" hidden="1">
          <a:extLst>
            <a:ext uri="{63B3BB69-23CF-44E3-9099-C40C66FF867C}">
              <a14:compatExt xmlns:a14="http://schemas.microsoft.com/office/drawing/2010/main" spid="_x0000_s5329"/>
            </a:ext>
            <a:ext uri="{FF2B5EF4-FFF2-40B4-BE49-F238E27FC236}">
              <a16:creationId xmlns:a16="http://schemas.microsoft.com/office/drawing/2014/main" id="{06C1A29E-25FD-4311-9929-1B5985831DC4}"/>
            </a:ext>
          </a:extLst>
        </xdr:cNvPr>
        <xdr:cNvSpPr/>
      </xdr:nvSpPr>
      <xdr:spPr bwMode="auto">
        <a:xfrm>
          <a:off x="2004060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131081</xdr:row>
      <xdr:rowOff>66675</xdr:rowOff>
    </xdr:from>
    <xdr:to>
      <xdr:col>3280</xdr:col>
      <xdr:colOff>1819275</xdr:colOff>
      <xdr:row>131085</xdr:row>
      <xdr:rowOff>180975</xdr:rowOff>
    </xdr:to>
    <xdr:sp macro="" textlink="">
      <xdr:nvSpPr>
        <xdr:cNvPr id="211" name="Object 210" hidden="1">
          <a:extLst>
            <a:ext uri="{63B3BB69-23CF-44E3-9099-C40C66FF867C}">
              <a14:compatExt xmlns:a14="http://schemas.microsoft.com/office/drawing/2010/main" spid="_x0000_s5330"/>
            </a:ext>
            <a:ext uri="{FF2B5EF4-FFF2-40B4-BE49-F238E27FC236}">
              <a16:creationId xmlns:a16="http://schemas.microsoft.com/office/drawing/2014/main" id="{16B3E135-B0F3-4C80-B884-3A5EF425285F}"/>
            </a:ext>
          </a:extLst>
        </xdr:cNvPr>
        <xdr:cNvSpPr/>
      </xdr:nvSpPr>
      <xdr:spPr bwMode="auto">
        <a:xfrm>
          <a:off x="2004060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196617</xdr:row>
      <xdr:rowOff>66675</xdr:rowOff>
    </xdr:from>
    <xdr:to>
      <xdr:col>3280</xdr:col>
      <xdr:colOff>1819275</xdr:colOff>
      <xdr:row>196621</xdr:row>
      <xdr:rowOff>180975</xdr:rowOff>
    </xdr:to>
    <xdr:sp macro="" textlink="">
      <xdr:nvSpPr>
        <xdr:cNvPr id="212" name="Object 211" hidden="1">
          <a:extLst>
            <a:ext uri="{63B3BB69-23CF-44E3-9099-C40C66FF867C}">
              <a14:compatExt xmlns:a14="http://schemas.microsoft.com/office/drawing/2010/main" spid="_x0000_s5331"/>
            </a:ext>
            <a:ext uri="{FF2B5EF4-FFF2-40B4-BE49-F238E27FC236}">
              <a16:creationId xmlns:a16="http://schemas.microsoft.com/office/drawing/2014/main" id="{BA5AE785-1C5A-4D24-8A2E-F2EF8BF9A2D2}"/>
            </a:ext>
          </a:extLst>
        </xdr:cNvPr>
        <xdr:cNvSpPr/>
      </xdr:nvSpPr>
      <xdr:spPr bwMode="auto">
        <a:xfrm>
          <a:off x="2004060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262153</xdr:row>
      <xdr:rowOff>66675</xdr:rowOff>
    </xdr:from>
    <xdr:to>
      <xdr:col>3280</xdr:col>
      <xdr:colOff>1819275</xdr:colOff>
      <xdr:row>262157</xdr:row>
      <xdr:rowOff>180975</xdr:rowOff>
    </xdr:to>
    <xdr:sp macro="" textlink="">
      <xdr:nvSpPr>
        <xdr:cNvPr id="213" name="Object 212" hidden="1">
          <a:extLst>
            <a:ext uri="{63B3BB69-23CF-44E3-9099-C40C66FF867C}">
              <a14:compatExt xmlns:a14="http://schemas.microsoft.com/office/drawing/2010/main" spid="_x0000_s5332"/>
            </a:ext>
            <a:ext uri="{FF2B5EF4-FFF2-40B4-BE49-F238E27FC236}">
              <a16:creationId xmlns:a16="http://schemas.microsoft.com/office/drawing/2014/main" id="{77281D8E-C145-45B3-B891-9DE7B457C5AB}"/>
            </a:ext>
          </a:extLst>
        </xdr:cNvPr>
        <xdr:cNvSpPr/>
      </xdr:nvSpPr>
      <xdr:spPr bwMode="auto">
        <a:xfrm>
          <a:off x="2004060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327689</xdr:row>
      <xdr:rowOff>66675</xdr:rowOff>
    </xdr:from>
    <xdr:to>
      <xdr:col>3280</xdr:col>
      <xdr:colOff>1819275</xdr:colOff>
      <xdr:row>327693</xdr:row>
      <xdr:rowOff>180975</xdr:rowOff>
    </xdr:to>
    <xdr:sp macro="" textlink="">
      <xdr:nvSpPr>
        <xdr:cNvPr id="214" name="Object 213" hidden="1">
          <a:extLst>
            <a:ext uri="{63B3BB69-23CF-44E3-9099-C40C66FF867C}">
              <a14:compatExt xmlns:a14="http://schemas.microsoft.com/office/drawing/2010/main" spid="_x0000_s5333"/>
            </a:ext>
            <a:ext uri="{FF2B5EF4-FFF2-40B4-BE49-F238E27FC236}">
              <a16:creationId xmlns:a16="http://schemas.microsoft.com/office/drawing/2014/main" id="{860FFF40-275C-4004-B4A5-D3D6899B259D}"/>
            </a:ext>
          </a:extLst>
        </xdr:cNvPr>
        <xdr:cNvSpPr/>
      </xdr:nvSpPr>
      <xdr:spPr bwMode="auto">
        <a:xfrm>
          <a:off x="2004060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393225</xdr:row>
      <xdr:rowOff>66675</xdr:rowOff>
    </xdr:from>
    <xdr:to>
      <xdr:col>3280</xdr:col>
      <xdr:colOff>1819275</xdr:colOff>
      <xdr:row>393229</xdr:row>
      <xdr:rowOff>180975</xdr:rowOff>
    </xdr:to>
    <xdr:sp macro="" textlink="">
      <xdr:nvSpPr>
        <xdr:cNvPr id="215" name="Object 214" hidden="1">
          <a:extLst>
            <a:ext uri="{63B3BB69-23CF-44E3-9099-C40C66FF867C}">
              <a14:compatExt xmlns:a14="http://schemas.microsoft.com/office/drawing/2010/main" spid="_x0000_s5334"/>
            </a:ext>
            <a:ext uri="{FF2B5EF4-FFF2-40B4-BE49-F238E27FC236}">
              <a16:creationId xmlns:a16="http://schemas.microsoft.com/office/drawing/2014/main" id="{CB750A15-E907-41CA-ABFF-37DE9D01A7D5}"/>
            </a:ext>
          </a:extLst>
        </xdr:cNvPr>
        <xdr:cNvSpPr/>
      </xdr:nvSpPr>
      <xdr:spPr bwMode="auto">
        <a:xfrm>
          <a:off x="2004060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458761</xdr:row>
      <xdr:rowOff>66675</xdr:rowOff>
    </xdr:from>
    <xdr:to>
      <xdr:col>3280</xdr:col>
      <xdr:colOff>1819275</xdr:colOff>
      <xdr:row>458765</xdr:row>
      <xdr:rowOff>180975</xdr:rowOff>
    </xdr:to>
    <xdr:sp macro="" textlink="">
      <xdr:nvSpPr>
        <xdr:cNvPr id="216" name="Object 215" hidden="1">
          <a:extLst>
            <a:ext uri="{63B3BB69-23CF-44E3-9099-C40C66FF867C}">
              <a14:compatExt xmlns:a14="http://schemas.microsoft.com/office/drawing/2010/main" spid="_x0000_s5335"/>
            </a:ext>
            <a:ext uri="{FF2B5EF4-FFF2-40B4-BE49-F238E27FC236}">
              <a16:creationId xmlns:a16="http://schemas.microsoft.com/office/drawing/2014/main" id="{A917BB49-CD75-49FA-A413-83A0E24719A8}"/>
            </a:ext>
          </a:extLst>
        </xdr:cNvPr>
        <xdr:cNvSpPr/>
      </xdr:nvSpPr>
      <xdr:spPr bwMode="auto">
        <a:xfrm>
          <a:off x="2004060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524297</xdr:row>
      <xdr:rowOff>66675</xdr:rowOff>
    </xdr:from>
    <xdr:to>
      <xdr:col>3280</xdr:col>
      <xdr:colOff>1819275</xdr:colOff>
      <xdr:row>524301</xdr:row>
      <xdr:rowOff>180975</xdr:rowOff>
    </xdr:to>
    <xdr:sp macro="" textlink="">
      <xdr:nvSpPr>
        <xdr:cNvPr id="217" name="Object 216" hidden="1">
          <a:extLst>
            <a:ext uri="{63B3BB69-23CF-44E3-9099-C40C66FF867C}">
              <a14:compatExt xmlns:a14="http://schemas.microsoft.com/office/drawing/2010/main" spid="_x0000_s5336"/>
            </a:ext>
            <a:ext uri="{FF2B5EF4-FFF2-40B4-BE49-F238E27FC236}">
              <a16:creationId xmlns:a16="http://schemas.microsoft.com/office/drawing/2014/main" id="{8F9BA949-1B46-43EE-A7FE-7FEEB628561C}"/>
            </a:ext>
          </a:extLst>
        </xdr:cNvPr>
        <xdr:cNvSpPr/>
      </xdr:nvSpPr>
      <xdr:spPr bwMode="auto">
        <a:xfrm>
          <a:off x="2004060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589833</xdr:row>
      <xdr:rowOff>66675</xdr:rowOff>
    </xdr:from>
    <xdr:to>
      <xdr:col>3280</xdr:col>
      <xdr:colOff>1819275</xdr:colOff>
      <xdr:row>589837</xdr:row>
      <xdr:rowOff>180975</xdr:rowOff>
    </xdr:to>
    <xdr:sp macro="" textlink="">
      <xdr:nvSpPr>
        <xdr:cNvPr id="218" name="Object 217" hidden="1">
          <a:extLst>
            <a:ext uri="{63B3BB69-23CF-44E3-9099-C40C66FF867C}">
              <a14:compatExt xmlns:a14="http://schemas.microsoft.com/office/drawing/2010/main" spid="_x0000_s5337"/>
            </a:ext>
            <a:ext uri="{FF2B5EF4-FFF2-40B4-BE49-F238E27FC236}">
              <a16:creationId xmlns:a16="http://schemas.microsoft.com/office/drawing/2014/main" id="{CCE1F302-FEAA-4167-8CFB-615E12D20243}"/>
            </a:ext>
          </a:extLst>
        </xdr:cNvPr>
        <xdr:cNvSpPr/>
      </xdr:nvSpPr>
      <xdr:spPr bwMode="auto">
        <a:xfrm>
          <a:off x="2004060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655369</xdr:row>
      <xdr:rowOff>66675</xdr:rowOff>
    </xdr:from>
    <xdr:to>
      <xdr:col>3280</xdr:col>
      <xdr:colOff>1819275</xdr:colOff>
      <xdr:row>655373</xdr:row>
      <xdr:rowOff>180975</xdr:rowOff>
    </xdr:to>
    <xdr:sp macro="" textlink="">
      <xdr:nvSpPr>
        <xdr:cNvPr id="219" name="Object 218" hidden="1">
          <a:extLst>
            <a:ext uri="{63B3BB69-23CF-44E3-9099-C40C66FF867C}">
              <a14:compatExt xmlns:a14="http://schemas.microsoft.com/office/drawing/2010/main" spid="_x0000_s5338"/>
            </a:ext>
            <a:ext uri="{FF2B5EF4-FFF2-40B4-BE49-F238E27FC236}">
              <a16:creationId xmlns:a16="http://schemas.microsoft.com/office/drawing/2014/main" id="{6681BDF7-1950-4C04-B795-B3F9A542F18F}"/>
            </a:ext>
          </a:extLst>
        </xdr:cNvPr>
        <xdr:cNvSpPr/>
      </xdr:nvSpPr>
      <xdr:spPr bwMode="auto">
        <a:xfrm>
          <a:off x="2004060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720905</xdr:row>
      <xdr:rowOff>66675</xdr:rowOff>
    </xdr:from>
    <xdr:to>
      <xdr:col>3280</xdr:col>
      <xdr:colOff>1819275</xdr:colOff>
      <xdr:row>720909</xdr:row>
      <xdr:rowOff>180975</xdr:rowOff>
    </xdr:to>
    <xdr:sp macro="" textlink="">
      <xdr:nvSpPr>
        <xdr:cNvPr id="220" name="Object 219" hidden="1">
          <a:extLst>
            <a:ext uri="{63B3BB69-23CF-44E3-9099-C40C66FF867C}">
              <a14:compatExt xmlns:a14="http://schemas.microsoft.com/office/drawing/2010/main" spid="_x0000_s5339"/>
            </a:ext>
            <a:ext uri="{FF2B5EF4-FFF2-40B4-BE49-F238E27FC236}">
              <a16:creationId xmlns:a16="http://schemas.microsoft.com/office/drawing/2014/main" id="{5C01F0D9-6957-4FF2-8F0C-01AA7B46B09A}"/>
            </a:ext>
          </a:extLst>
        </xdr:cNvPr>
        <xdr:cNvSpPr/>
      </xdr:nvSpPr>
      <xdr:spPr bwMode="auto">
        <a:xfrm>
          <a:off x="2004060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786441</xdr:row>
      <xdr:rowOff>66675</xdr:rowOff>
    </xdr:from>
    <xdr:to>
      <xdr:col>3280</xdr:col>
      <xdr:colOff>1819275</xdr:colOff>
      <xdr:row>786445</xdr:row>
      <xdr:rowOff>180975</xdr:rowOff>
    </xdr:to>
    <xdr:sp macro="" textlink="">
      <xdr:nvSpPr>
        <xdr:cNvPr id="221" name="Object 220" hidden="1">
          <a:extLst>
            <a:ext uri="{63B3BB69-23CF-44E3-9099-C40C66FF867C}">
              <a14:compatExt xmlns:a14="http://schemas.microsoft.com/office/drawing/2010/main" spid="_x0000_s5340"/>
            </a:ext>
            <a:ext uri="{FF2B5EF4-FFF2-40B4-BE49-F238E27FC236}">
              <a16:creationId xmlns:a16="http://schemas.microsoft.com/office/drawing/2014/main" id="{22BF429C-9B75-4B4D-A7C8-BA226804E367}"/>
            </a:ext>
          </a:extLst>
        </xdr:cNvPr>
        <xdr:cNvSpPr/>
      </xdr:nvSpPr>
      <xdr:spPr bwMode="auto">
        <a:xfrm>
          <a:off x="2004060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851977</xdr:row>
      <xdr:rowOff>66675</xdr:rowOff>
    </xdr:from>
    <xdr:to>
      <xdr:col>3280</xdr:col>
      <xdr:colOff>1819275</xdr:colOff>
      <xdr:row>851981</xdr:row>
      <xdr:rowOff>180975</xdr:rowOff>
    </xdr:to>
    <xdr:sp macro="" textlink="">
      <xdr:nvSpPr>
        <xdr:cNvPr id="222" name="Object 221" hidden="1">
          <a:extLst>
            <a:ext uri="{63B3BB69-23CF-44E3-9099-C40C66FF867C}">
              <a14:compatExt xmlns:a14="http://schemas.microsoft.com/office/drawing/2010/main" spid="_x0000_s5341"/>
            </a:ext>
            <a:ext uri="{FF2B5EF4-FFF2-40B4-BE49-F238E27FC236}">
              <a16:creationId xmlns:a16="http://schemas.microsoft.com/office/drawing/2014/main" id="{8AD1D5B2-695D-4D1E-9C40-B7A7D940D340}"/>
            </a:ext>
          </a:extLst>
        </xdr:cNvPr>
        <xdr:cNvSpPr/>
      </xdr:nvSpPr>
      <xdr:spPr bwMode="auto">
        <a:xfrm>
          <a:off x="2004060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917513</xdr:row>
      <xdr:rowOff>66675</xdr:rowOff>
    </xdr:from>
    <xdr:to>
      <xdr:col>3280</xdr:col>
      <xdr:colOff>1819275</xdr:colOff>
      <xdr:row>917517</xdr:row>
      <xdr:rowOff>180975</xdr:rowOff>
    </xdr:to>
    <xdr:sp macro="" textlink="">
      <xdr:nvSpPr>
        <xdr:cNvPr id="223" name="Object 222" hidden="1">
          <a:extLst>
            <a:ext uri="{63B3BB69-23CF-44E3-9099-C40C66FF867C}">
              <a14:compatExt xmlns:a14="http://schemas.microsoft.com/office/drawing/2010/main" spid="_x0000_s5342"/>
            </a:ext>
            <a:ext uri="{FF2B5EF4-FFF2-40B4-BE49-F238E27FC236}">
              <a16:creationId xmlns:a16="http://schemas.microsoft.com/office/drawing/2014/main" id="{0A21168E-BE63-4C7F-AFCD-4458C723AA31}"/>
            </a:ext>
          </a:extLst>
        </xdr:cNvPr>
        <xdr:cNvSpPr/>
      </xdr:nvSpPr>
      <xdr:spPr bwMode="auto">
        <a:xfrm>
          <a:off x="2004060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3280</xdr:col>
      <xdr:colOff>238125</xdr:colOff>
      <xdr:row>983049</xdr:row>
      <xdr:rowOff>66675</xdr:rowOff>
    </xdr:from>
    <xdr:to>
      <xdr:col>3280</xdr:col>
      <xdr:colOff>1819275</xdr:colOff>
      <xdr:row>983053</xdr:row>
      <xdr:rowOff>180975</xdr:rowOff>
    </xdr:to>
    <xdr:sp macro="" textlink="">
      <xdr:nvSpPr>
        <xdr:cNvPr id="224" name="Object 223" hidden="1">
          <a:extLst>
            <a:ext uri="{63B3BB69-23CF-44E3-9099-C40C66FF867C}">
              <a14:compatExt xmlns:a14="http://schemas.microsoft.com/office/drawing/2010/main" spid="_x0000_s5343"/>
            </a:ext>
            <a:ext uri="{FF2B5EF4-FFF2-40B4-BE49-F238E27FC236}">
              <a16:creationId xmlns:a16="http://schemas.microsoft.com/office/drawing/2014/main" id="{E57EB295-0959-4CFA-A232-07BE3553FACD}"/>
            </a:ext>
          </a:extLst>
        </xdr:cNvPr>
        <xdr:cNvSpPr/>
      </xdr:nvSpPr>
      <xdr:spPr bwMode="auto">
        <a:xfrm>
          <a:off x="2004060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2</xdr:row>
      <xdr:rowOff>66675</xdr:rowOff>
    </xdr:from>
    <xdr:to>
      <xdr:col>3536</xdr:col>
      <xdr:colOff>1819275</xdr:colOff>
      <xdr:row>6</xdr:row>
      <xdr:rowOff>0</xdr:rowOff>
    </xdr:to>
    <xdr:sp macro="" textlink="">
      <xdr:nvSpPr>
        <xdr:cNvPr id="225" name="Object 224" hidden="1">
          <a:extLst>
            <a:ext uri="{63B3BB69-23CF-44E3-9099-C40C66FF867C}">
              <a14:compatExt xmlns:a14="http://schemas.microsoft.com/office/drawing/2010/main" spid="_x0000_s5344"/>
            </a:ext>
            <a:ext uri="{FF2B5EF4-FFF2-40B4-BE49-F238E27FC236}">
              <a16:creationId xmlns:a16="http://schemas.microsoft.com/office/drawing/2014/main" id="{40157AEE-4DA5-4847-B896-01B221423DDF}"/>
            </a:ext>
          </a:extLst>
        </xdr:cNvPr>
        <xdr:cNvSpPr/>
      </xdr:nvSpPr>
      <xdr:spPr bwMode="auto">
        <a:xfrm>
          <a:off x="2160117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65545</xdr:row>
      <xdr:rowOff>66675</xdr:rowOff>
    </xdr:from>
    <xdr:to>
      <xdr:col>3536</xdr:col>
      <xdr:colOff>1819275</xdr:colOff>
      <xdr:row>65549</xdr:row>
      <xdr:rowOff>180975</xdr:rowOff>
    </xdr:to>
    <xdr:sp macro="" textlink="">
      <xdr:nvSpPr>
        <xdr:cNvPr id="226" name="Object 225" hidden="1">
          <a:extLst>
            <a:ext uri="{63B3BB69-23CF-44E3-9099-C40C66FF867C}">
              <a14:compatExt xmlns:a14="http://schemas.microsoft.com/office/drawing/2010/main" spid="_x0000_s5345"/>
            </a:ext>
            <a:ext uri="{FF2B5EF4-FFF2-40B4-BE49-F238E27FC236}">
              <a16:creationId xmlns:a16="http://schemas.microsoft.com/office/drawing/2014/main" id="{4C76DF28-7DF9-45C5-8BC8-AAA107E2D6C7}"/>
            </a:ext>
          </a:extLst>
        </xdr:cNvPr>
        <xdr:cNvSpPr/>
      </xdr:nvSpPr>
      <xdr:spPr bwMode="auto">
        <a:xfrm>
          <a:off x="2160117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131081</xdr:row>
      <xdr:rowOff>66675</xdr:rowOff>
    </xdr:from>
    <xdr:to>
      <xdr:col>3536</xdr:col>
      <xdr:colOff>1819275</xdr:colOff>
      <xdr:row>131085</xdr:row>
      <xdr:rowOff>180975</xdr:rowOff>
    </xdr:to>
    <xdr:sp macro="" textlink="">
      <xdr:nvSpPr>
        <xdr:cNvPr id="227" name="Object 226" hidden="1">
          <a:extLst>
            <a:ext uri="{63B3BB69-23CF-44E3-9099-C40C66FF867C}">
              <a14:compatExt xmlns:a14="http://schemas.microsoft.com/office/drawing/2010/main" spid="_x0000_s5346"/>
            </a:ext>
            <a:ext uri="{FF2B5EF4-FFF2-40B4-BE49-F238E27FC236}">
              <a16:creationId xmlns:a16="http://schemas.microsoft.com/office/drawing/2014/main" id="{A64100AD-D711-4C8F-9194-0CCE213ABEF3}"/>
            </a:ext>
          </a:extLst>
        </xdr:cNvPr>
        <xdr:cNvSpPr/>
      </xdr:nvSpPr>
      <xdr:spPr bwMode="auto">
        <a:xfrm>
          <a:off x="2160117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196617</xdr:row>
      <xdr:rowOff>66675</xdr:rowOff>
    </xdr:from>
    <xdr:to>
      <xdr:col>3536</xdr:col>
      <xdr:colOff>1819275</xdr:colOff>
      <xdr:row>196621</xdr:row>
      <xdr:rowOff>180975</xdr:rowOff>
    </xdr:to>
    <xdr:sp macro="" textlink="">
      <xdr:nvSpPr>
        <xdr:cNvPr id="228" name="Object 227" hidden="1">
          <a:extLst>
            <a:ext uri="{63B3BB69-23CF-44E3-9099-C40C66FF867C}">
              <a14:compatExt xmlns:a14="http://schemas.microsoft.com/office/drawing/2010/main" spid="_x0000_s5347"/>
            </a:ext>
            <a:ext uri="{FF2B5EF4-FFF2-40B4-BE49-F238E27FC236}">
              <a16:creationId xmlns:a16="http://schemas.microsoft.com/office/drawing/2014/main" id="{55F6200B-8D1A-4340-A653-0B43DC27A763}"/>
            </a:ext>
          </a:extLst>
        </xdr:cNvPr>
        <xdr:cNvSpPr/>
      </xdr:nvSpPr>
      <xdr:spPr bwMode="auto">
        <a:xfrm>
          <a:off x="2160117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262153</xdr:row>
      <xdr:rowOff>66675</xdr:rowOff>
    </xdr:from>
    <xdr:to>
      <xdr:col>3536</xdr:col>
      <xdr:colOff>1819275</xdr:colOff>
      <xdr:row>262157</xdr:row>
      <xdr:rowOff>180975</xdr:rowOff>
    </xdr:to>
    <xdr:sp macro="" textlink="">
      <xdr:nvSpPr>
        <xdr:cNvPr id="229" name="Object 228" hidden="1">
          <a:extLst>
            <a:ext uri="{63B3BB69-23CF-44E3-9099-C40C66FF867C}">
              <a14:compatExt xmlns:a14="http://schemas.microsoft.com/office/drawing/2010/main" spid="_x0000_s5348"/>
            </a:ext>
            <a:ext uri="{FF2B5EF4-FFF2-40B4-BE49-F238E27FC236}">
              <a16:creationId xmlns:a16="http://schemas.microsoft.com/office/drawing/2014/main" id="{DA0F43F1-D9C5-4109-9A21-5FB33E864E99}"/>
            </a:ext>
          </a:extLst>
        </xdr:cNvPr>
        <xdr:cNvSpPr/>
      </xdr:nvSpPr>
      <xdr:spPr bwMode="auto">
        <a:xfrm>
          <a:off x="2160117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327689</xdr:row>
      <xdr:rowOff>66675</xdr:rowOff>
    </xdr:from>
    <xdr:to>
      <xdr:col>3536</xdr:col>
      <xdr:colOff>1819275</xdr:colOff>
      <xdr:row>327693</xdr:row>
      <xdr:rowOff>180975</xdr:rowOff>
    </xdr:to>
    <xdr:sp macro="" textlink="">
      <xdr:nvSpPr>
        <xdr:cNvPr id="230" name="Object 229" hidden="1">
          <a:extLst>
            <a:ext uri="{63B3BB69-23CF-44E3-9099-C40C66FF867C}">
              <a14:compatExt xmlns:a14="http://schemas.microsoft.com/office/drawing/2010/main" spid="_x0000_s5349"/>
            </a:ext>
            <a:ext uri="{FF2B5EF4-FFF2-40B4-BE49-F238E27FC236}">
              <a16:creationId xmlns:a16="http://schemas.microsoft.com/office/drawing/2014/main" id="{908FB934-7A6B-4595-8F52-83D70EBEB0FD}"/>
            </a:ext>
          </a:extLst>
        </xdr:cNvPr>
        <xdr:cNvSpPr/>
      </xdr:nvSpPr>
      <xdr:spPr bwMode="auto">
        <a:xfrm>
          <a:off x="2160117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393225</xdr:row>
      <xdr:rowOff>66675</xdr:rowOff>
    </xdr:from>
    <xdr:to>
      <xdr:col>3536</xdr:col>
      <xdr:colOff>1819275</xdr:colOff>
      <xdr:row>393229</xdr:row>
      <xdr:rowOff>180975</xdr:rowOff>
    </xdr:to>
    <xdr:sp macro="" textlink="">
      <xdr:nvSpPr>
        <xdr:cNvPr id="231" name="Object 230" hidden="1">
          <a:extLst>
            <a:ext uri="{63B3BB69-23CF-44E3-9099-C40C66FF867C}">
              <a14:compatExt xmlns:a14="http://schemas.microsoft.com/office/drawing/2010/main" spid="_x0000_s5350"/>
            </a:ext>
            <a:ext uri="{FF2B5EF4-FFF2-40B4-BE49-F238E27FC236}">
              <a16:creationId xmlns:a16="http://schemas.microsoft.com/office/drawing/2014/main" id="{489CCB9F-3BC5-4583-B2A0-E7F9F2B7FABA}"/>
            </a:ext>
          </a:extLst>
        </xdr:cNvPr>
        <xdr:cNvSpPr/>
      </xdr:nvSpPr>
      <xdr:spPr bwMode="auto">
        <a:xfrm>
          <a:off x="2160117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458761</xdr:row>
      <xdr:rowOff>66675</xdr:rowOff>
    </xdr:from>
    <xdr:to>
      <xdr:col>3536</xdr:col>
      <xdr:colOff>1819275</xdr:colOff>
      <xdr:row>458765</xdr:row>
      <xdr:rowOff>180975</xdr:rowOff>
    </xdr:to>
    <xdr:sp macro="" textlink="">
      <xdr:nvSpPr>
        <xdr:cNvPr id="232" name="Object 231" hidden="1">
          <a:extLst>
            <a:ext uri="{63B3BB69-23CF-44E3-9099-C40C66FF867C}">
              <a14:compatExt xmlns:a14="http://schemas.microsoft.com/office/drawing/2010/main" spid="_x0000_s5351"/>
            </a:ext>
            <a:ext uri="{FF2B5EF4-FFF2-40B4-BE49-F238E27FC236}">
              <a16:creationId xmlns:a16="http://schemas.microsoft.com/office/drawing/2014/main" id="{F5A4AE43-33E5-4B6C-B139-6ED6FE0A49F2}"/>
            </a:ext>
          </a:extLst>
        </xdr:cNvPr>
        <xdr:cNvSpPr/>
      </xdr:nvSpPr>
      <xdr:spPr bwMode="auto">
        <a:xfrm>
          <a:off x="2160117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524297</xdr:row>
      <xdr:rowOff>66675</xdr:rowOff>
    </xdr:from>
    <xdr:to>
      <xdr:col>3536</xdr:col>
      <xdr:colOff>1819275</xdr:colOff>
      <xdr:row>524301</xdr:row>
      <xdr:rowOff>180975</xdr:rowOff>
    </xdr:to>
    <xdr:sp macro="" textlink="">
      <xdr:nvSpPr>
        <xdr:cNvPr id="233" name="Object 232" hidden="1">
          <a:extLst>
            <a:ext uri="{63B3BB69-23CF-44E3-9099-C40C66FF867C}">
              <a14:compatExt xmlns:a14="http://schemas.microsoft.com/office/drawing/2010/main" spid="_x0000_s5352"/>
            </a:ext>
            <a:ext uri="{FF2B5EF4-FFF2-40B4-BE49-F238E27FC236}">
              <a16:creationId xmlns:a16="http://schemas.microsoft.com/office/drawing/2014/main" id="{9190168D-7A3D-4044-ADFE-B1D96DB6F270}"/>
            </a:ext>
          </a:extLst>
        </xdr:cNvPr>
        <xdr:cNvSpPr/>
      </xdr:nvSpPr>
      <xdr:spPr bwMode="auto">
        <a:xfrm>
          <a:off x="2160117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589833</xdr:row>
      <xdr:rowOff>66675</xdr:rowOff>
    </xdr:from>
    <xdr:to>
      <xdr:col>3536</xdr:col>
      <xdr:colOff>1819275</xdr:colOff>
      <xdr:row>589837</xdr:row>
      <xdr:rowOff>180975</xdr:rowOff>
    </xdr:to>
    <xdr:sp macro="" textlink="">
      <xdr:nvSpPr>
        <xdr:cNvPr id="234" name="Object 233" hidden="1">
          <a:extLst>
            <a:ext uri="{63B3BB69-23CF-44E3-9099-C40C66FF867C}">
              <a14:compatExt xmlns:a14="http://schemas.microsoft.com/office/drawing/2010/main" spid="_x0000_s5353"/>
            </a:ext>
            <a:ext uri="{FF2B5EF4-FFF2-40B4-BE49-F238E27FC236}">
              <a16:creationId xmlns:a16="http://schemas.microsoft.com/office/drawing/2014/main" id="{A6E23D52-6CDB-45F9-BCC4-E7B59D67CA8F}"/>
            </a:ext>
          </a:extLst>
        </xdr:cNvPr>
        <xdr:cNvSpPr/>
      </xdr:nvSpPr>
      <xdr:spPr bwMode="auto">
        <a:xfrm>
          <a:off x="2160117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655369</xdr:row>
      <xdr:rowOff>66675</xdr:rowOff>
    </xdr:from>
    <xdr:to>
      <xdr:col>3536</xdr:col>
      <xdr:colOff>1819275</xdr:colOff>
      <xdr:row>655373</xdr:row>
      <xdr:rowOff>180975</xdr:rowOff>
    </xdr:to>
    <xdr:sp macro="" textlink="">
      <xdr:nvSpPr>
        <xdr:cNvPr id="235" name="Object 234" hidden="1">
          <a:extLst>
            <a:ext uri="{63B3BB69-23CF-44E3-9099-C40C66FF867C}">
              <a14:compatExt xmlns:a14="http://schemas.microsoft.com/office/drawing/2010/main" spid="_x0000_s5354"/>
            </a:ext>
            <a:ext uri="{FF2B5EF4-FFF2-40B4-BE49-F238E27FC236}">
              <a16:creationId xmlns:a16="http://schemas.microsoft.com/office/drawing/2014/main" id="{F9286DDA-DE31-45F9-AC02-21BC89D996EB}"/>
            </a:ext>
          </a:extLst>
        </xdr:cNvPr>
        <xdr:cNvSpPr/>
      </xdr:nvSpPr>
      <xdr:spPr bwMode="auto">
        <a:xfrm>
          <a:off x="2160117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720905</xdr:row>
      <xdr:rowOff>66675</xdr:rowOff>
    </xdr:from>
    <xdr:to>
      <xdr:col>3536</xdr:col>
      <xdr:colOff>1819275</xdr:colOff>
      <xdr:row>720909</xdr:row>
      <xdr:rowOff>180975</xdr:rowOff>
    </xdr:to>
    <xdr:sp macro="" textlink="">
      <xdr:nvSpPr>
        <xdr:cNvPr id="236" name="Object 235" hidden="1">
          <a:extLst>
            <a:ext uri="{63B3BB69-23CF-44E3-9099-C40C66FF867C}">
              <a14:compatExt xmlns:a14="http://schemas.microsoft.com/office/drawing/2010/main" spid="_x0000_s5355"/>
            </a:ext>
            <a:ext uri="{FF2B5EF4-FFF2-40B4-BE49-F238E27FC236}">
              <a16:creationId xmlns:a16="http://schemas.microsoft.com/office/drawing/2014/main" id="{AA214663-8F87-45EE-993B-A0C6A3EB9C25}"/>
            </a:ext>
          </a:extLst>
        </xdr:cNvPr>
        <xdr:cNvSpPr/>
      </xdr:nvSpPr>
      <xdr:spPr bwMode="auto">
        <a:xfrm>
          <a:off x="2160117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786441</xdr:row>
      <xdr:rowOff>66675</xdr:rowOff>
    </xdr:from>
    <xdr:to>
      <xdr:col>3536</xdr:col>
      <xdr:colOff>1819275</xdr:colOff>
      <xdr:row>786445</xdr:row>
      <xdr:rowOff>180975</xdr:rowOff>
    </xdr:to>
    <xdr:sp macro="" textlink="">
      <xdr:nvSpPr>
        <xdr:cNvPr id="237" name="Object 236" hidden="1">
          <a:extLst>
            <a:ext uri="{63B3BB69-23CF-44E3-9099-C40C66FF867C}">
              <a14:compatExt xmlns:a14="http://schemas.microsoft.com/office/drawing/2010/main" spid="_x0000_s5356"/>
            </a:ext>
            <a:ext uri="{FF2B5EF4-FFF2-40B4-BE49-F238E27FC236}">
              <a16:creationId xmlns:a16="http://schemas.microsoft.com/office/drawing/2014/main" id="{FCC13122-5D32-416D-B834-136F6BD641E4}"/>
            </a:ext>
          </a:extLst>
        </xdr:cNvPr>
        <xdr:cNvSpPr/>
      </xdr:nvSpPr>
      <xdr:spPr bwMode="auto">
        <a:xfrm>
          <a:off x="2160117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851977</xdr:row>
      <xdr:rowOff>66675</xdr:rowOff>
    </xdr:from>
    <xdr:to>
      <xdr:col>3536</xdr:col>
      <xdr:colOff>1819275</xdr:colOff>
      <xdr:row>851981</xdr:row>
      <xdr:rowOff>180975</xdr:rowOff>
    </xdr:to>
    <xdr:sp macro="" textlink="">
      <xdr:nvSpPr>
        <xdr:cNvPr id="238" name="Object 237" hidden="1">
          <a:extLst>
            <a:ext uri="{63B3BB69-23CF-44E3-9099-C40C66FF867C}">
              <a14:compatExt xmlns:a14="http://schemas.microsoft.com/office/drawing/2010/main" spid="_x0000_s5357"/>
            </a:ext>
            <a:ext uri="{FF2B5EF4-FFF2-40B4-BE49-F238E27FC236}">
              <a16:creationId xmlns:a16="http://schemas.microsoft.com/office/drawing/2014/main" id="{AB9759C2-E812-4062-9BAF-1EBB825BBEAB}"/>
            </a:ext>
          </a:extLst>
        </xdr:cNvPr>
        <xdr:cNvSpPr/>
      </xdr:nvSpPr>
      <xdr:spPr bwMode="auto">
        <a:xfrm>
          <a:off x="2160117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917513</xdr:row>
      <xdr:rowOff>66675</xdr:rowOff>
    </xdr:from>
    <xdr:to>
      <xdr:col>3536</xdr:col>
      <xdr:colOff>1819275</xdr:colOff>
      <xdr:row>917517</xdr:row>
      <xdr:rowOff>180975</xdr:rowOff>
    </xdr:to>
    <xdr:sp macro="" textlink="">
      <xdr:nvSpPr>
        <xdr:cNvPr id="239" name="Object 238" hidden="1">
          <a:extLst>
            <a:ext uri="{63B3BB69-23CF-44E3-9099-C40C66FF867C}">
              <a14:compatExt xmlns:a14="http://schemas.microsoft.com/office/drawing/2010/main" spid="_x0000_s5358"/>
            </a:ext>
            <a:ext uri="{FF2B5EF4-FFF2-40B4-BE49-F238E27FC236}">
              <a16:creationId xmlns:a16="http://schemas.microsoft.com/office/drawing/2014/main" id="{FA2455E4-E82E-4D45-AC5E-7598AAF9E348}"/>
            </a:ext>
          </a:extLst>
        </xdr:cNvPr>
        <xdr:cNvSpPr/>
      </xdr:nvSpPr>
      <xdr:spPr bwMode="auto">
        <a:xfrm>
          <a:off x="2160117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3536</xdr:col>
      <xdr:colOff>238125</xdr:colOff>
      <xdr:row>983049</xdr:row>
      <xdr:rowOff>66675</xdr:rowOff>
    </xdr:from>
    <xdr:to>
      <xdr:col>3536</xdr:col>
      <xdr:colOff>1819275</xdr:colOff>
      <xdr:row>983053</xdr:row>
      <xdr:rowOff>180975</xdr:rowOff>
    </xdr:to>
    <xdr:sp macro="" textlink="">
      <xdr:nvSpPr>
        <xdr:cNvPr id="240" name="Object 239" hidden="1">
          <a:extLst>
            <a:ext uri="{63B3BB69-23CF-44E3-9099-C40C66FF867C}">
              <a14:compatExt xmlns:a14="http://schemas.microsoft.com/office/drawing/2010/main" spid="_x0000_s5359"/>
            </a:ext>
            <a:ext uri="{FF2B5EF4-FFF2-40B4-BE49-F238E27FC236}">
              <a16:creationId xmlns:a16="http://schemas.microsoft.com/office/drawing/2014/main" id="{CC9AC666-BB91-4EDA-82C3-FF2BBF1C8515}"/>
            </a:ext>
          </a:extLst>
        </xdr:cNvPr>
        <xdr:cNvSpPr/>
      </xdr:nvSpPr>
      <xdr:spPr bwMode="auto">
        <a:xfrm>
          <a:off x="2160117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2</xdr:row>
      <xdr:rowOff>66675</xdr:rowOff>
    </xdr:from>
    <xdr:to>
      <xdr:col>3792</xdr:col>
      <xdr:colOff>1819275</xdr:colOff>
      <xdr:row>6</xdr:row>
      <xdr:rowOff>0</xdr:rowOff>
    </xdr:to>
    <xdr:sp macro="" textlink="">
      <xdr:nvSpPr>
        <xdr:cNvPr id="241" name="Object 240" hidden="1">
          <a:extLst>
            <a:ext uri="{63B3BB69-23CF-44E3-9099-C40C66FF867C}">
              <a14:compatExt xmlns:a14="http://schemas.microsoft.com/office/drawing/2010/main" spid="_x0000_s5360"/>
            </a:ext>
            <a:ext uri="{FF2B5EF4-FFF2-40B4-BE49-F238E27FC236}">
              <a16:creationId xmlns:a16="http://schemas.microsoft.com/office/drawing/2014/main" id="{A9F6D066-077C-44B8-B508-D3649A405D9A}"/>
            </a:ext>
          </a:extLst>
        </xdr:cNvPr>
        <xdr:cNvSpPr/>
      </xdr:nvSpPr>
      <xdr:spPr bwMode="auto">
        <a:xfrm>
          <a:off x="2316175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65545</xdr:row>
      <xdr:rowOff>66675</xdr:rowOff>
    </xdr:from>
    <xdr:to>
      <xdr:col>3792</xdr:col>
      <xdr:colOff>1819275</xdr:colOff>
      <xdr:row>65549</xdr:row>
      <xdr:rowOff>180975</xdr:rowOff>
    </xdr:to>
    <xdr:sp macro="" textlink="">
      <xdr:nvSpPr>
        <xdr:cNvPr id="242" name="Object 241" hidden="1">
          <a:extLst>
            <a:ext uri="{63B3BB69-23CF-44E3-9099-C40C66FF867C}">
              <a14:compatExt xmlns:a14="http://schemas.microsoft.com/office/drawing/2010/main" spid="_x0000_s5361"/>
            </a:ext>
            <a:ext uri="{FF2B5EF4-FFF2-40B4-BE49-F238E27FC236}">
              <a16:creationId xmlns:a16="http://schemas.microsoft.com/office/drawing/2014/main" id="{3AD669B6-22AB-40AC-90A5-4782E4C42E1B}"/>
            </a:ext>
          </a:extLst>
        </xdr:cNvPr>
        <xdr:cNvSpPr/>
      </xdr:nvSpPr>
      <xdr:spPr bwMode="auto">
        <a:xfrm>
          <a:off x="2316175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131081</xdr:row>
      <xdr:rowOff>66675</xdr:rowOff>
    </xdr:from>
    <xdr:to>
      <xdr:col>3792</xdr:col>
      <xdr:colOff>1819275</xdr:colOff>
      <xdr:row>131085</xdr:row>
      <xdr:rowOff>180975</xdr:rowOff>
    </xdr:to>
    <xdr:sp macro="" textlink="">
      <xdr:nvSpPr>
        <xdr:cNvPr id="243" name="Object 242" hidden="1">
          <a:extLst>
            <a:ext uri="{63B3BB69-23CF-44E3-9099-C40C66FF867C}">
              <a14:compatExt xmlns:a14="http://schemas.microsoft.com/office/drawing/2010/main" spid="_x0000_s5362"/>
            </a:ext>
            <a:ext uri="{FF2B5EF4-FFF2-40B4-BE49-F238E27FC236}">
              <a16:creationId xmlns:a16="http://schemas.microsoft.com/office/drawing/2014/main" id="{06AB626D-7951-4924-A630-9AD7B3301C0F}"/>
            </a:ext>
          </a:extLst>
        </xdr:cNvPr>
        <xdr:cNvSpPr/>
      </xdr:nvSpPr>
      <xdr:spPr bwMode="auto">
        <a:xfrm>
          <a:off x="2316175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196617</xdr:row>
      <xdr:rowOff>66675</xdr:rowOff>
    </xdr:from>
    <xdr:to>
      <xdr:col>3792</xdr:col>
      <xdr:colOff>1819275</xdr:colOff>
      <xdr:row>196621</xdr:row>
      <xdr:rowOff>180975</xdr:rowOff>
    </xdr:to>
    <xdr:sp macro="" textlink="">
      <xdr:nvSpPr>
        <xdr:cNvPr id="244" name="Object 243" hidden="1">
          <a:extLst>
            <a:ext uri="{63B3BB69-23CF-44E3-9099-C40C66FF867C}">
              <a14:compatExt xmlns:a14="http://schemas.microsoft.com/office/drawing/2010/main" spid="_x0000_s5363"/>
            </a:ext>
            <a:ext uri="{FF2B5EF4-FFF2-40B4-BE49-F238E27FC236}">
              <a16:creationId xmlns:a16="http://schemas.microsoft.com/office/drawing/2014/main" id="{0980C2AA-6F7A-4A49-9967-C38B9155B79E}"/>
            </a:ext>
          </a:extLst>
        </xdr:cNvPr>
        <xdr:cNvSpPr/>
      </xdr:nvSpPr>
      <xdr:spPr bwMode="auto">
        <a:xfrm>
          <a:off x="2316175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262153</xdr:row>
      <xdr:rowOff>66675</xdr:rowOff>
    </xdr:from>
    <xdr:to>
      <xdr:col>3792</xdr:col>
      <xdr:colOff>1819275</xdr:colOff>
      <xdr:row>262157</xdr:row>
      <xdr:rowOff>180975</xdr:rowOff>
    </xdr:to>
    <xdr:sp macro="" textlink="">
      <xdr:nvSpPr>
        <xdr:cNvPr id="245" name="Object 244" hidden="1">
          <a:extLst>
            <a:ext uri="{63B3BB69-23CF-44E3-9099-C40C66FF867C}">
              <a14:compatExt xmlns:a14="http://schemas.microsoft.com/office/drawing/2010/main" spid="_x0000_s5364"/>
            </a:ext>
            <a:ext uri="{FF2B5EF4-FFF2-40B4-BE49-F238E27FC236}">
              <a16:creationId xmlns:a16="http://schemas.microsoft.com/office/drawing/2014/main" id="{058A015D-3FAF-44FF-9D0C-514B7A8E0E54}"/>
            </a:ext>
          </a:extLst>
        </xdr:cNvPr>
        <xdr:cNvSpPr/>
      </xdr:nvSpPr>
      <xdr:spPr bwMode="auto">
        <a:xfrm>
          <a:off x="2316175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327689</xdr:row>
      <xdr:rowOff>66675</xdr:rowOff>
    </xdr:from>
    <xdr:to>
      <xdr:col>3792</xdr:col>
      <xdr:colOff>1819275</xdr:colOff>
      <xdr:row>327693</xdr:row>
      <xdr:rowOff>180975</xdr:rowOff>
    </xdr:to>
    <xdr:sp macro="" textlink="">
      <xdr:nvSpPr>
        <xdr:cNvPr id="246" name="Object 245" hidden="1">
          <a:extLst>
            <a:ext uri="{63B3BB69-23CF-44E3-9099-C40C66FF867C}">
              <a14:compatExt xmlns:a14="http://schemas.microsoft.com/office/drawing/2010/main" spid="_x0000_s5365"/>
            </a:ext>
            <a:ext uri="{FF2B5EF4-FFF2-40B4-BE49-F238E27FC236}">
              <a16:creationId xmlns:a16="http://schemas.microsoft.com/office/drawing/2014/main" id="{F12F93BF-EC6B-4CFE-9EB8-4F666B1C94D1}"/>
            </a:ext>
          </a:extLst>
        </xdr:cNvPr>
        <xdr:cNvSpPr/>
      </xdr:nvSpPr>
      <xdr:spPr bwMode="auto">
        <a:xfrm>
          <a:off x="2316175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393225</xdr:row>
      <xdr:rowOff>66675</xdr:rowOff>
    </xdr:from>
    <xdr:to>
      <xdr:col>3792</xdr:col>
      <xdr:colOff>1819275</xdr:colOff>
      <xdr:row>393229</xdr:row>
      <xdr:rowOff>180975</xdr:rowOff>
    </xdr:to>
    <xdr:sp macro="" textlink="">
      <xdr:nvSpPr>
        <xdr:cNvPr id="247" name="Object 246" hidden="1">
          <a:extLst>
            <a:ext uri="{63B3BB69-23CF-44E3-9099-C40C66FF867C}">
              <a14:compatExt xmlns:a14="http://schemas.microsoft.com/office/drawing/2010/main" spid="_x0000_s5366"/>
            </a:ext>
            <a:ext uri="{FF2B5EF4-FFF2-40B4-BE49-F238E27FC236}">
              <a16:creationId xmlns:a16="http://schemas.microsoft.com/office/drawing/2014/main" id="{E17ACD6D-197D-4FE2-8DDE-6BD99DFF968B}"/>
            </a:ext>
          </a:extLst>
        </xdr:cNvPr>
        <xdr:cNvSpPr/>
      </xdr:nvSpPr>
      <xdr:spPr bwMode="auto">
        <a:xfrm>
          <a:off x="2316175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458761</xdr:row>
      <xdr:rowOff>66675</xdr:rowOff>
    </xdr:from>
    <xdr:to>
      <xdr:col>3792</xdr:col>
      <xdr:colOff>1819275</xdr:colOff>
      <xdr:row>458765</xdr:row>
      <xdr:rowOff>180975</xdr:rowOff>
    </xdr:to>
    <xdr:sp macro="" textlink="">
      <xdr:nvSpPr>
        <xdr:cNvPr id="248" name="Object 247" hidden="1">
          <a:extLst>
            <a:ext uri="{63B3BB69-23CF-44E3-9099-C40C66FF867C}">
              <a14:compatExt xmlns:a14="http://schemas.microsoft.com/office/drawing/2010/main" spid="_x0000_s5367"/>
            </a:ext>
            <a:ext uri="{FF2B5EF4-FFF2-40B4-BE49-F238E27FC236}">
              <a16:creationId xmlns:a16="http://schemas.microsoft.com/office/drawing/2014/main" id="{000A897B-0C3A-4070-B083-808DE54B6067}"/>
            </a:ext>
          </a:extLst>
        </xdr:cNvPr>
        <xdr:cNvSpPr/>
      </xdr:nvSpPr>
      <xdr:spPr bwMode="auto">
        <a:xfrm>
          <a:off x="2316175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524297</xdr:row>
      <xdr:rowOff>66675</xdr:rowOff>
    </xdr:from>
    <xdr:to>
      <xdr:col>3792</xdr:col>
      <xdr:colOff>1819275</xdr:colOff>
      <xdr:row>524301</xdr:row>
      <xdr:rowOff>180975</xdr:rowOff>
    </xdr:to>
    <xdr:sp macro="" textlink="">
      <xdr:nvSpPr>
        <xdr:cNvPr id="249" name="Object 248" hidden="1">
          <a:extLst>
            <a:ext uri="{63B3BB69-23CF-44E3-9099-C40C66FF867C}">
              <a14:compatExt xmlns:a14="http://schemas.microsoft.com/office/drawing/2010/main" spid="_x0000_s5368"/>
            </a:ext>
            <a:ext uri="{FF2B5EF4-FFF2-40B4-BE49-F238E27FC236}">
              <a16:creationId xmlns:a16="http://schemas.microsoft.com/office/drawing/2014/main" id="{6FD089A8-1DF1-48F1-A3DE-658DDB0C8A26}"/>
            </a:ext>
          </a:extLst>
        </xdr:cNvPr>
        <xdr:cNvSpPr/>
      </xdr:nvSpPr>
      <xdr:spPr bwMode="auto">
        <a:xfrm>
          <a:off x="2316175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589833</xdr:row>
      <xdr:rowOff>66675</xdr:rowOff>
    </xdr:from>
    <xdr:to>
      <xdr:col>3792</xdr:col>
      <xdr:colOff>1819275</xdr:colOff>
      <xdr:row>589837</xdr:row>
      <xdr:rowOff>180975</xdr:rowOff>
    </xdr:to>
    <xdr:sp macro="" textlink="">
      <xdr:nvSpPr>
        <xdr:cNvPr id="250" name="Object 249" hidden="1">
          <a:extLst>
            <a:ext uri="{63B3BB69-23CF-44E3-9099-C40C66FF867C}">
              <a14:compatExt xmlns:a14="http://schemas.microsoft.com/office/drawing/2010/main" spid="_x0000_s5369"/>
            </a:ext>
            <a:ext uri="{FF2B5EF4-FFF2-40B4-BE49-F238E27FC236}">
              <a16:creationId xmlns:a16="http://schemas.microsoft.com/office/drawing/2014/main" id="{68D2112B-ED38-40E8-AC74-9D99FD01D1B0}"/>
            </a:ext>
          </a:extLst>
        </xdr:cNvPr>
        <xdr:cNvSpPr/>
      </xdr:nvSpPr>
      <xdr:spPr bwMode="auto">
        <a:xfrm>
          <a:off x="2316175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655369</xdr:row>
      <xdr:rowOff>66675</xdr:rowOff>
    </xdr:from>
    <xdr:to>
      <xdr:col>3792</xdr:col>
      <xdr:colOff>1819275</xdr:colOff>
      <xdr:row>655373</xdr:row>
      <xdr:rowOff>180975</xdr:rowOff>
    </xdr:to>
    <xdr:sp macro="" textlink="">
      <xdr:nvSpPr>
        <xdr:cNvPr id="251" name="Object 250" hidden="1">
          <a:extLst>
            <a:ext uri="{63B3BB69-23CF-44E3-9099-C40C66FF867C}">
              <a14:compatExt xmlns:a14="http://schemas.microsoft.com/office/drawing/2010/main" spid="_x0000_s5370"/>
            </a:ext>
            <a:ext uri="{FF2B5EF4-FFF2-40B4-BE49-F238E27FC236}">
              <a16:creationId xmlns:a16="http://schemas.microsoft.com/office/drawing/2014/main" id="{76D9257F-CE19-4476-92F4-354180470824}"/>
            </a:ext>
          </a:extLst>
        </xdr:cNvPr>
        <xdr:cNvSpPr/>
      </xdr:nvSpPr>
      <xdr:spPr bwMode="auto">
        <a:xfrm>
          <a:off x="2316175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720905</xdr:row>
      <xdr:rowOff>66675</xdr:rowOff>
    </xdr:from>
    <xdr:to>
      <xdr:col>3792</xdr:col>
      <xdr:colOff>1819275</xdr:colOff>
      <xdr:row>720909</xdr:row>
      <xdr:rowOff>180975</xdr:rowOff>
    </xdr:to>
    <xdr:sp macro="" textlink="">
      <xdr:nvSpPr>
        <xdr:cNvPr id="252" name="Object 251" hidden="1">
          <a:extLst>
            <a:ext uri="{63B3BB69-23CF-44E3-9099-C40C66FF867C}">
              <a14:compatExt xmlns:a14="http://schemas.microsoft.com/office/drawing/2010/main" spid="_x0000_s5371"/>
            </a:ext>
            <a:ext uri="{FF2B5EF4-FFF2-40B4-BE49-F238E27FC236}">
              <a16:creationId xmlns:a16="http://schemas.microsoft.com/office/drawing/2014/main" id="{7716E0B2-8C77-4C71-BC69-91ACA6364AA2}"/>
            </a:ext>
          </a:extLst>
        </xdr:cNvPr>
        <xdr:cNvSpPr/>
      </xdr:nvSpPr>
      <xdr:spPr bwMode="auto">
        <a:xfrm>
          <a:off x="2316175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786441</xdr:row>
      <xdr:rowOff>66675</xdr:rowOff>
    </xdr:from>
    <xdr:to>
      <xdr:col>3792</xdr:col>
      <xdr:colOff>1819275</xdr:colOff>
      <xdr:row>786445</xdr:row>
      <xdr:rowOff>180975</xdr:rowOff>
    </xdr:to>
    <xdr:sp macro="" textlink="">
      <xdr:nvSpPr>
        <xdr:cNvPr id="253" name="Object 252" hidden="1">
          <a:extLst>
            <a:ext uri="{63B3BB69-23CF-44E3-9099-C40C66FF867C}">
              <a14:compatExt xmlns:a14="http://schemas.microsoft.com/office/drawing/2010/main" spid="_x0000_s5372"/>
            </a:ext>
            <a:ext uri="{FF2B5EF4-FFF2-40B4-BE49-F238E27FC236}">
              <a16:creationId xmlns:a16="http://schemas.microsoft.com/office/drawing/2014/main" id="{0FB8B1E0-4E89-4FB4-9F93-E5C91D79A37D}"/>
            </a:ext>
          </a:extLst>
        </xdr:cNvPr>
        <xdr:cNvSpPr/>
      </xdr:nvSpPr>
      <xdr:spPr bwMode="auto">
        <a:xfrm>
          <a:off x="2316175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851977</xdr:row>
      <xdr:rowOff>66675</xdr:rowOff>
    </xdr:from>
    <xdr:to>
      <xdr:col>3792</xdr:col>
      <xdr:colOff>1819275</xdr:colOff>
      <xdr:row>851981</xdr:row>
      <xdr:rowOff>180975</xdr:rowOff>
    </xdr:to>
    <xdr:sp macro="" textlink="">
      <xdr:nvSpPr>
        <xdr:cNvPr id="254" name="Object 253" hidden="1">
          <a:extLst>
            <a:ext uri="{63B3BB69-23CF-44E3-9099-C40C66FF867C}">
              <a14:compatExt xmlns:a14="http://schemas.microsoft.com/office/drawing/2010/main" spid="_x0000_s5373"/>
            </a:ext>
            <a:ext uri="{FF2B5EF4-FFF2-40B4-BE49-F238E27FC236}">
              <a16:creationId xmlns:a16="http://schemas.microsoft.com/office/drawing/2014/main" id="{17BBD792-D1E6-4FC3-BFC2-DCFC48604D3B}"/>
            </a:ext>
          </a:extLst>
        </xdr:cNvPr>
        <xdr:cNvSpPr/>
      </xdr:nvSpPr>
      <xdr:spPr bwMode="auto">
        <a:xfrm>
          <a:off x="2316175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917513</xdr:row>
      <xdr:rowOff>66675</xdr:rowOff>
    </xdr:from>
    <xdr:to>
      <xdr:col>3792</xdr:col>
      <xdr:colOff>1819275</xdr:colOff>
      <xdr:row>917517</xdr:row>
      <xdr:rowOff>180975</xdr:rowOff>
    </xdr:to>
    <xdr:sp macro="" textlink="">
      <xdr:nvSpPr>
        <xdr:cNvPr id="255" name="Object 254" hidden="1">
          <a:extLst>
            <a:ext uri="{63B3BB69-23CF-44E3-9099-C40C66FF867C}">
              <a14:compatExt xmlns:a14="http://schemas.microsoft.com/office/drawing/2010/main" spid="_x0000_s5374"/>
            </a:ext>
            <a:ext uri="{FF2B5EF4-FFF2-40B4-BE49-F238E27FC236}">
              <a16:creationId xmlns:a16="http://schemas.microsoft.com/office/drawing/2014/main" id="{D17B44FA-160E-4E27-AD6F-FC10B92775BB}"/>
            </a:ext>
          </a:extLst>
        </xdr:cNvPr>
        <xdr:cNvSpPr/>
      </xdr:nvSpPr>
      <xdr:spPr bwMode="auto">
        <a:xfrm>
          <a:off x="2316175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3792</xdr:col>
      <xdr:colOff>238125</xdr:colOff>
      <xdr:row>983049</xdr:row>
      <xdr:rowOff>66675</xdr:rowOff>
    </xdr:from>
    <xdr:to>
      <xdr:col>3792</xdr:col>
      <xdr:colOff>1819275</xdr:colOff>
      <xdr:row>983053</xdr:row>
      <xdr:rowOff>180975</xdr:rowOff>
    </xdr:to>
    <xdr:sp macro="" textlink="">
      <xdr:nvSpPr>
        <xdr:cNvPr id="256" name="Object 255" hidden="1">
          <a:extLst>
            <a:ext uri="{63B3BB69-23CF-44E3-9099-C40C66FF867C}">
              <a14:compatExt xmlns:a14="http://schemas.microsoft.com/office/drawing/2010/main" spid="_x0000_s5375"/>
            </a:ext>
            <a:ext uri="{FF2B5EF4-FFF2-40B4-BE49-F238E27FC236}">
              <a16:creationId xmlns:a16="http://schemas.microsoft.com/office/drawing/2014/main" id="{83A3A24C-BCB6-4A75-A654-B055EE71CCAE}"/>
            </a:ext>
          </a:extLst>
        </xdr:cNvPr>
        <xdr:cNvSpPr/>
      </xdr:nvSpPr>
      <xdr:spPr bwMode="auto">
        <a:xfrm>
          <a:off x="2316175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2</xdr:row>
      <xdr:rowOff>66675</xdr:rowOff>
    </xdr:from>
    <xdr:to>
      <xdr:col>4048</xdr:col>
      <xdr:colOff>1819275</xdr:colOff>
      <xdr:row>6</xdr:row>
      <xdr:rowOff>0</xdr:rowOff>
    </xdr:to>
    <xdr:sp macro="" textlink="">
      <xdr:nvSpPr>
        <xdr:cNvPr id="257" name="Object 256" hidden="1">
          <a:extLst>
            <a:ext uri="{63B3BB69-23CF-44E3-9099-C40C66FF867C}">
              <a14:compatExt xmlns:a14="http://schemas.microsoft.com/office/drawing/2010/main" spid="_x0000_s5376"/>
            </a:ext>
            <a:ext uri="{FF2B5EF4-FFF2-40B4-BE49-F238E27FC236}">
              <a16:creationId xmlns:a16="http://schemas.microsoft.com/office/drawing/2014/main" id="{2191CDF1-E6AD-4754-837C-92C76624CE48}"/>
            </a:ext>
          </a:extLst>
        </xdr:cNvPr>
        <xdr:cNvSpPr/>
      </xdr:nvSpPr>
      <xdr:spPr bwMode="auto">
        <a:xfrm>
          <a:off x="2472232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65545</xdr:row>
      <xdr:rowOff>66675</xdr:rowOff>
    </xdr:from>
    <xdr:to>
      <xdr:col>4048</xdr:col>
      <xdr:colOff>1819275</xdr:colOff>
      <xdr:row>65549</xdr:row>
      <xdr:rowOff>180975</xdr:rowOff>
    </xdr:to>
    <xdr:sp macro="" textlink="">
      <xdr:nvSpPr>
        <xdr:cNvPr id="258" name="Object 257" hidden="1">
          <a:extLst>
            <a:ext uri="{63B3BB69-23CF-44E3-9099-C40C66FF867C}">
              <a14:compatExt xmlns:a14="http://schemas.microsoft.com/office/drawing/2010/main" spid="_x0000_s5377"/>
            </a:ext>
            <a:ext uri="{FF2B5EF4-FFF2-40B4-BE49-F238E27FC236}">
              <a16:creationId xmlns:a16="http://schemas.microsoft.com/office/drawing/2014/main" id="{48C86112-C664-4F89-A6A5-33FA4574B1EE}"/>
            </a:ext>
          </a:extLst>
        </xdr:cNvPr>
        <xdr:cNvSpPr/>
      </xdr:nvSpPr>
      <xdr:spPr bwMode="auto">
        <a:xfrm>
          <a:off x="2472232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131081</xdr:row>
      <xdr:rowOff>66675</xdr:rowOff>
    </xdr:from>
    <xdr:to>
      <xdr:col>4048</xdr:col>
      <xdr:colOff>1819275</xdr:colOff>
      <xdr:row>131085</xdr:row>
      <xdr:rowOff>180975</xdr:rowOff>
    </xdr:to>
    <xdr:sp macro="" textlink="">
      <xdr:nvSpPr>
        <xdr:cNvPr id="259" name="Object 258" hidden="1">
          <a:extLst>
            <a:ext uri="{63B3BB69-23CF-44E3-9099-C40C66FF867C}">
              <a14:compatExt xmlns:a14="http://schemas.microsoft.com/office/drawing/2010/main" spid="_x0000_s5378"/>
            </a:ext>
            <a:ext uri="{FF2B5EF4-FFF2-40B4-BE49-F238E27FC236}">
              <a16:creationId xmlns:a16="http://schemas.microsoft.com/office/drawing/2014/main" id="{23D0A2B3-19C7-4E19-BC2E-CFC4C7EDAFDD}"/>
            </a:ext>
          </a:extLst>
        </xdr:cNvPr>
        <xdr:cNvSpPr/>
      </xdr:nvSpPr>
      <xdr:spPr bwMode="auto">
        <a:xfrm>
          <a:off x="2472232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196617</xdr:row>
      <xdr:rowOff>66675</xdr:rowOff>
    </xdr:from>
    <xdr:to>
      <xdr:col>4048</xdr:col>
      <xdr:colOff>1819275</xdr:colOff>
      <xdr:row>196621</xdr:row>
      <xdr:rowOff>180975</xdr:rowOff>
    </xdr:to>
    <xdr:sp macro="" textlink="">
      <xdr:nvSpPr>
        <xdr:cNvPr id="260" name="Object 259" hidden="1">
          <a:extLst>
            <a:ext uri="{63B3BB69-23CF-44E3-9099-C40C66FF867C}">
              <a14:compatExt xmlns:a14="http://schemas.microsoft.com/office/drawing/2010/main" spid="_x0000_s5379"/>
            </a:ext>
            <a:ext uri="{FF2B5EF4-FFF2-40B4-BE49-F238E27FC236}">
              <a16:creationId xmlns:a16="http://schemas.microsoft.com/office/drawing/2014/main" id="{176CC46D-C78C-4C5E-AF76-52722FC42CBB}"/>
            </a:ext>
          </a:extLst>
        </xdr:cNvPr>
        <xdr:cNvSpPr/>
      </xdr:nvSpPr>
      <xdr:spPr bwMode="auto">
        <a:xfrm>
          <a:off x="2472232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262153</xdr:row>
      <xdr:rowOff>66675</xdr:rowOff>
    </xdr:from>
    <xdr:to>
      <xdr:col>4048</xdr:col>
      <xdr:colOff>1819275</xdr:colOff>
      <xdr:row>262157</xdr:row>
      <xdr:rowOff>180975</xdr:rowOff>
    </xdr:to>
    <xdr:sp macro="" textlink="">
      <xdr:nvSpPr>
        <xdr:cNvPr id="261" name="Object 260" hidden="1">
          <a:extLst>
            <a:ext uri="{63B3BB69-23CF-44E3-9099-C40C66FF867C}">
              <a14:compatExt xmlns:a14="http://schemas.microsoft.com/office/drawing/2010/main" spid="_x0000_s5380"/>
            </a:ext>
            <a:ext uri="{FF2B5EF4-FFF2-40B4-BE49-F238E27FC236}">
              <a16:creationId xmlns:a16="http://schemas.microsoft.com/office/drawing/2014/main" id="{5A5FBC49-D95E-4910-8BC7-92C43333EED9}"/>
            </a:ext>
          </a:extLst>
        </xdr:cNvPr>
        <xdr:cNvSpPr/>
      </xdr:nvSpPr>
      <xdr:spPr bwMode="auto">
        <a:xfrm>
          <a:off x="2472232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327689</xdr:row>
      <xdr:rowOff>66675</xdr:rowOff>
    </xdr:from>
    <xdr:to>
      <xdr:col>4048</xdr:col>
      <xdr:colOff>1819275</xdr:colOff>
      <xdr:row>327693</xdr:row>
      <xdr:rowOff>180975</xdr:rowOff>
    </xdr:to>
    <xdr:sp macro="" textlink="">
      <xdr:nvSpPr>
        <xdr:cNvPr id="262" name="Object 261" hidden="1">
          <a:extLst>
            <a:ext uri="{63B3BB69-23CF-44E3-9099-C40C66FF867C}">
              <a14:compatExt xmlns:a14="http://schemas.microsoft.com/office/drawing/2010/main" spid="_x0000_s5381"/>
            </a:ext>
            <a:ext uri="{FF2B5EF4-FFF2-40B4-BE49-F238E27FC236}">
              <a16:creationId xmlns:a16="http://schemas.microsoft.com/office/drawing/2014/main" id="{4D64E819-9CB2-47D4-B3A0-E170329BB942}"/>
            </a:ext>
          </a:extLst>
        </xdr:cNvPr>
        <xdr:cNvSpPr/>
      </xdr:nvSpPr>
      <xdr:spPr bwMode="auto">
        <a:xfrm>
          <a:off x="2472232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393225</xdr:row>
      <xdr:rowOff>66675</xdr:rowOff>
    </xdr:from>
    <xdr:to>
      <xdr:col>4048</xdr:col>
      <xdr:colOff>1819275</xdr:colOff>
      <xdr:row>393229</xdr:row>
      <xdr:rowOff>180975</xdr:rowOff>
    </xdr:to>
    <xdr:sp macro="" textlink="">
      <xdr:nvSpPr>
        <xdr:cNvPr id="263" name="Object 262" hidden="1">
          <a:extLst>
            <a:ext uri="{63B3BB69-23CF-44E3-9099-C40C66FF867C}">
              <a14:compatExt xmlns:a14="http://schemas.microsoft.com/office/drawing/2010/main" spid="_x0000_s5382"/>
            </a:ext>
            <a:ext uri="{FF2B5EF4-FFF2-40B4-BE49-F238E27FC236}">
              <a16:creationId xmlns:a16="http://schemas.microsoft.com/office/drawing/2014/main" id="{BDD76DF9-12AE-4A77-978F-142479EA0C05}"/>
            </a:ext>
          </a:extLst>
        </xdr:cNvPr>
        <xdr:cNvSpPr/>
      </xdr:nvSpPr>
      <xdr:spPr bwMode="auto">
        <a:xfrm>
          <a:off x="2472232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458761</xdr:row>
      <xdr:rowOff>66675</xdr:rowOff>
    </xdr:from>
    <xdr:to>
      <xdr:col>4048</xdr:col>
      <xdr:colOff>1819275</xdr:colOff>
      <xdr:row>458765</xdr:row>
      <xdr:rowOff>180975</xdr:rowOff>
    </xdr:to>
    <xdr:sp macro="" textlink="">
      <xdr:nvSpPr>
        <xdr:cNvPr id="264" name="Object 263" hidden="1">
          <a:extLst>
            <a:ext uri="{63B3BB69-23CF-44E3-9099-C40C66FF867C}">
              <a14:compatExt xmlns:a14="http://schemas.microsoft.com/office/drawing/2010/main" spid="_x0000_s5383"/>
            </a:ext>
            <a:ext uri="{FF2B5EF4-FFF2-40B4-BE49-F238E27FC236}">
              <a16:creationId xmlns:a16="http://schemas.microsoft.com/office/drawing/2014/main" id="{EA42626B-F376-4882-94CF-42EC9CD0D97D}"/>
            </a:ext>
          </a:extLst>
        </xdr:cNvPr>
        <xdr:cNvSpPr/>
      </xdr:nvSpPr>
      <xdr:spPr bwMode="auto">
        <a:xfrm>
          <a:off x="2472232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524297</xdr:row>
      <xdr:rowOff>66675</xdr:rowOff>
    </xdr:from>
    <xdr:to>
      <xdr:col>4048</xdr:col>
      <xdr:colOff>1819275</xdr:colOff>
      <xdr:row>524301</xdr:row>
      <xdr:rowOff>180975</xdr:rowOff>
    </xdr:to>
    <xdr:sp macro="" textlink="">
      <xdr:nvSpPr>
        <xdr:cNvPr id="265" name="Object 264" hidden="1">
          <a:extLst>
            <a:ext uri="{63B3BB69-23CF-44E3-9099-C40C66FF867C}">
              <a14:compatExt xmlns:a14="http://schemas.microsoft.com/office/drawing/2010/main" spid="_x0000_s5384"/>
            </a:ext>
            <a:ext uri="{FF2B5EF4-FFF2-40B4-BE49-F238E27FC236}">
              <a16:creationId xmlns:a16="http://schemas.microsoft.com/office/drawing/2014/main" id="{797B2148-9D4D-419A-8CC2-DE51558014BA}"/>
            </a:ext>
          </a:extLst>
        </xdr:cNvPr>
        <xdr:cNvSpPr/>
      </xdr:nvSpPr>
      <xdr:spPr bwMode="auto">
        <a:xfrm>
          <a:off x="2472232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589833</xdr:row>
      <xdr:rowOff>66675</xdr:rowOff>
    </xdr:from>
    <xdr:to>
      <xdr:col>4048</xdr:col>
      <xdr:colOff>1819275</xdr:colOff>
      <xdr:row>589837</xdr:row>
      <xdr:rowOff>180975</xdr:rowOff>
    </xdr:to>
    <xdr:sp macro="" textlink="">
      <xdr:nvSpPr>
        <xdr:cNvPr id="266" name="Object 265" hidden="1">
          <a:extLst>
            <a:ext uri="{63B3BB69-23CF-44E3-9099-C40C66FF867C}">
              <a14:compatExt xmlns:a14="http://schemas.microsoft.com/office/drawing/2010/main" spid="_x0000_s5385"/>
            </a:ext>
            <a:ext uri="{FF2B5EF4-FFF2-40B4-BE49-F238E27FC236}">
              <a16:creationId xmlns:a16="http://schemas.microsoft.com/office/drawing/2014/main" id="{72D7AA64-0F5B-41C3-92D4-642D5B9D5BC9}"/>
            </a:ext>
          </a:extLst>
        </xdr:cNvPr>
        <xdr:cNvSpPr/>
      </xdr:nvSpPr>
      <xdr:spPr bwMode="auto">
        <a:xfrm>
          <a:off x="2472232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655369</xdr:row>
      <xdr:rowOff>66675</xdr:rowOff>
    </xdr:from>
    <xdr:to>
      <xdr:col>4048</xdr:col>
      <xdr:colOff>1819275</xdr:colOff>
      <xdr:row>655373</xdr:row>
      <xdr:rowOff>180975</xdr:rowOff>
    </xdr:to>
    <xdr:sp macro="" textlink="">
      <xdr:nvSpPr>
        <xdr:cNvPr id="267" name="Object 266" hidden="1">
          <a:extLst>
            <a:ext uri="{63B3BB69-23CF-44E3-9099-C40C66FF867C}">
              <a14:compatExt xmlns:a14="http://schemas.microsoft.com/office/drawing/2010/main" spid="_x0000_s5386"/>
            </a:ext>
            <a:ext uri="{FF2B5EF4-FFF2-40B4-BE49-F238E27FC236}">
              <a16:creationId xmlns:a16="http://schemas.microsoft.com/office/drawing/2014/main" id="{1EF76022-BF52-4F19-849C-94F5424E3FF1}"/>
            </a:ext>
          </a:extLst>
        </xdr:cNvPr>
        <xdr:cNvSpPr/>
      </xdr:nvSpPr>
      <xdr:spPr bwMode="auto">
        <a:xfrm>
          <a:off x="2472232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720905</xdr:row>
      <xdr:rowOff>66675</xdr:rowOff>
    </xdr:from>
    <xdr:to>
      <xdr:col>4048</xdr:col>
      <xdr:colOff>1819275</xdr:colOff>
      <xdr:row>720909</xdr:row>
      <xdr:rowOff>180975</xdr:rowOff>
    </xdr:to>
    <xdr:sp macro="" textlink="">
      <xdr:nvSpPr>
        <xdr:cNvPr id="268" name="Object 267" hidden="1">
          <a:extLst>
            <a:ext uri="{63B3BB69-23CF-44E3-9099-C40C66FF867C}">
              <a14:compatExt xmlns:a14="http://schemas.microsoft.com/office/drawing/2010/main" spid="_x0000_s5387"/>
            </a:ext>
            <a:ext uri="{FF2B5EF4-FFF2-40B4-BE49-F238E27FC236}">
              <a16:creationId xmlns:a16="http://schemas.microsoft.com/office/drawing/2014/main" id="{E1FBBFD4-D146-4046-9981-A48825DEFF7C}"/>
            </a:ext>
          </a:extLst>
        </xdr:cNvPr>
        <xdr:cNvSpPr/>
      </xdr:nvSpPr>
      <xdr:spPr bwMode="auto">
        <a:xfrm>
          <a:off x="2472232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786441</xdr:row>
      <xdr:rowOff>66675</xdr:rowOff>
    </xdr:from>
    <xdr:to>
      <xdr:col>4048</xdr:col>
      <xdr:colOff>1819275</xdr:colOff>
      <xdr:row>786445</xdr:row>
      <xdr:rowOff>180975</xdr:rowOff>
    </xdr:to>
    <xdr:sp macro="" textlink="">
      <xdr:nvSpPr>
        <xdr:cNvPr id="269" name="Object 268" hidden="1">
          <a:extLst>
            <a:ext uri="{63B3BB69-23CF-44E3-9099-C40C66FF867C}">
              <a14:compatExt xmlns:a14="http://schemas.microsoft.com/office/drawing/2010/main" spid="_x0000_s5388"/>
            </a:ext>
            <a:ext uri="{FF2B5EF4-FFF2-40B4-BE49-F238E27FC236}">
              <a16:creationId xmlns:a16="http://schemas.microsoft.com/office/drawing/2014/main" id="{732CD8C5-4875-4D0F-9E9B-78206747CCAB}"/>
            </a:ext>
          </a:extLst>
        </xdr:cNvPr>
        <xdr:cNvSpPr/>
      </xdr:nvSpPr>
      <xdr:spPr bwMode="auto">
        <a:xfrm>
          <a:off x="2472232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851977</xdr:row>
      <xdr:rowOff>66675</xdr:rowOff>
    </xdr:from>
    <xdr:to>
      <xdr:col>4048</xdr:col>
      <xdr:colOff>1819275</xdr:colOff>
      <xdr:row>851981</xdr:row>
      <xdr:rowOff>180975</xdr:rowOff>
    </xdr:to>
    <xdr:sp macro="" textlink="">
      <xdr:nvSpPr>
        <xdr:cNvPr id="270" name="Object 269" hidden="1">
          <a:extLst>
            <a:ext uri="{63B3BB69-23CF-44E3-9099-C40C66FF867C}">
              <a14:compatExt xmlns:a14="http://schemas.microsoft.com/office/drawing/2010/main" spid="_x0000_s5389"/>
            </a:ext>
            <a:ext uri="{FF2B5EF4-FFF2-40B4-BE49-F238E27FC236}">
              <a16:creationId xmlns:a16="http://schemas.microsoft.com/office/drawing/2014/main" id="{00F093AB-D999-47D3-B10F-E54AA2EC9FE5}"/>
            </a:ext>
          </a:extLst>
        </xdr:cNvPr>
        <xdr:cNvSpPr/>
      </xdr:nvSpPr>
      <xdr:spPr bwMode="auto">
        <a:xfrm>
          <a:off x="2472232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917513</xdr:row>
      <xdr:rowOff>66675</xdr:rowOff>
    </xdr:from>
    <xdr:to>
      <xdr:col>4048</xdr:col>
      <xdr:colOff>1819275</xdr:colOff>
      <xdr:row>917517</xdr:row>
      <xdr:rowOff>180975</xdr:rowOff>
    </xdr:to>
    <xdr:sp macro="" textlink="">
      <xdr:nvSpPr>
        <xdr:cNvPr id="271" name="Object 270" hidden="1">
          <a:extLst>
            <a:ext uri="{63B3BB69-23CF-44E3-9099-C40C66FF867C}">
              <a14:compatExt xmlns:a14="http://schemas.microsoft.com/office/drawing/2010/main" spid="_x0000_s5390"/>
            </a:ext>
            <a:ext uri="{FF2B5EF4-FFF2-40B4-BE49-F238E27FC236}">
              <a16:creationId xmlns:a16="http://schemas.microsoft.com/office/drawing/2014/main" id="{5E57BF8C-65FF-4F57-945E-9C3158932880}"/>
            </a:ext>
          </a:extLst>
        </xdr:cNvPr>
        <xdr:cNvSpPr/>
      </xdr:nvSpPr>
      <xdr:spPr bwMode="auto">
        <a:xfrm>
          <a:off x="2472232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4048</xdr:col>
      <xdr:colOff>238125</xdr:colOff>
      <xdr:row>983049</xdr:row>
      <xdr:rowOff>66675</xdr:rowOff>
    </xdr:from>
    <xdr:to>
      <xdr:col>4048</xdr:col>
      <xdr:colOff>1819275</xdr:colOff>
      <xdr:row>983053</xdr:row>
      <xdr:rowOff>180975</xdr:rowOff>
    </xdr:to>
    <xdr:sp macro="" textlink="">
      <xdr:nvSpPr>
        <xdr:cNvPr id="272" name="Object 271" hidden="1">
          <a:extLst>
            <a:ext uri="{63B3BB69-23CF-44E3-9099-C40C66FF867C}">
              <a14:compatExt xmlns:a14="http://schemas.microsoft.com/office/drawing/2010/main" spid="_x0000_s5391"/>
            </a:ext>
            <a:ext uri="{FF2B5EF4-FFF2-40B4-BE49-F238E27FC236}">
              <a16:creationId xmlns:a16="http://schemas.microsoft.com/office/drawing/2014/main" id="{E3B97C3A-D85C-4994-94A1-D90C9F9EC2C4}"/>
            </a:ext>
          </a:extLst>
        </xdr:cNvPr>
        <xdr:cNvSpPr/>
      </xdr:nvSpPr>
      <xdr:spPr bwMode="auto">
        <a:xfrm>
          <a:off x="2472232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2</xdr:row>
      <xdr:rowOff>66675</xdr:rowOff>
    </xdr:from>
    <xdr:to>
      <xdr:col>4304</xdr:col>
      <xdr:colOff>1819275</xdr:colOff>
      <xdr:row>6</xdr:row>
      <xdr:rowOff>0</xdr:rowOff>
    </xdr:to>
    <xdr:sp macro="" textlink="">
      <xdr:nvSpPr>
        <xdr:cNvPr id="273" name="Object 272" hidden="1">
          <a:extLst>
            <a:ext uri="{63B3BB69-23CF-44E3-9099-C40C66FF867C}">
              <a14:compatExt xmlns:a14="http://schemas.microsoft.com/office/drawing/2010/main" spid="_x0000_s5392"/>
            </a:ext>
            <a:ext uri="{FF2B5EF4-FFF2-40B4-BE49-F238E27FC236}">
              <a16:creationId xmlns:a16="http://schemas.microsoft.com/office/drawing/2014/main" id="{AE843610-3AB1-4064-AD71-4811DBA951E2}"/>
            </a:ext>
          </a:extLst>
        </xdr:cNvPr>
        <xdr:cNvSpPr/>
      </xdr:nvSpPr>
      <xdr:spPr bwMode="auto">
        <a:xfrm>
          <a:off x="2628290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65545</xdr:row>
      <xdr:rowOff>66675</xdr:rowOff>
    </xdr:from>
    <xdr:to>
      <xdr:col>4304</xdr:col>
      <xdr:colOff>1819275</xdr:colOff>
      <xdr:row>65549</xdr:row>
      <xdr:rowOff>180975</xdr:rowOff>
    </xdr:to>
    <xdr:sp macro="" textlink="">
      <xdr:nvSpPr>
        <xdr:cNvPr id="274" name="Object 273" hidden="1">
          <a:extLst>
            <a:ext uri="{63B3BB69-23CF-44E3-9099-C40C66FF867C}">
              <a14:compatExt xmlns:a14="http://schemas.microsoft.com/office/drawing/2010/main" spid="_x0000_s5393"/>
            </a:ext>
            <a:ext uri="{FF2B5EF4-FFF2-40B4-BE49-F238E27FC236}">
              <a16:creationId xmlns:a16="http://schemas.microsoft.com/office/drawing/2014/main" id="{5235310A-C8FF-44C9-95C7-F3CA835B5DDE}"/>
            </a:ext>
          </a:extLst>
        </xdr:cNvPr>
        <xdr:cNvSpPr/>
      </xdr:nvSpPr>
      <xdr:spPr bwMode="auto">
        <a:xfrm>
          <a:off x="2628290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131081</xdr:row>
      <xdr:rowOff>66675</xdr:rowOff>
    </xdr:from>
    <xdr:to>
      <xdr:col>4304</xdr:col>
      <xdr:colOff>1819275</xdr:colOff>
      <xdr:row>131085</xdr:row>
      <xdr:rowOff>180975</xdr:rowOff>
    </xdr:to>
    <xdr:sp macro="" textlink="">
      <xdr:nvSpPr>
        <xdr:cNvPr id="275" name="Object 274" hidden="1">
          <a:extLst>
            <a:ext uri="{63B3BB69-23CF-44E3-9099-C40C66FF867C}">
              <a14:compatExt xmlns:a14="http://schemas.microsoft.com/office/drawing/2010/main" spid="_x0000_s5394"/>
            </a:ext>
            <a:ext uri="{FF2B5EF4-FFF2-40B4-BE49-F238E27FC236}">
              <a16:creationId xmlns:a16="http://schemas.microsoft.com/office/drawing/2014/main" id="{AE5BDA62-10F4-405A-A758-2BBDFBEAF4E3}"/>
            </a:ext>
          </a:extLst>
        </xdr:cNvPr>
        <xdr:cNvSpPr/>
      </xdr:nvSpPr>
      <xdr:spPr bwMode="auto">
        <a:xfrm>
          <a:off x="2628290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196617</xdr:row>
      <xdr:rowOff>66675</xdr:rowOff>
    </xdr:from>
    <xdr:to>
      <xdr:col>4304</xdr:col>
      <xdr:colOff>1819275</xdr:colOff>
      <xdr:row>196621</xdr:row>
      <xdr:rowOff>180975</xdr:rowOff>
    </xdr:to>
    <xdr:sp macro="" textlink="">
      <xdr:nvSpPr>
        <xdr:cNvPr id="276" name="Object 275" hidden="1">
          <a:extLst>
            <a:ext uri="{63B3BB69-23CF-44E3-9099-C40C66FF867C}">
              <a14:compatExt xmlns:a14="http://schemas.microsoft.com/office/drawing/2010/main" spid="_x0000_s5395"/>
            </a:ext>
            <a:ext uri="{FF2B5EF4-FFF2-40B4-BE49-F238E27FC236}">
              <a16:creationId xmlns:a16="http://schemas.microsoft.com/office/drawing/2014/main" id="{DB574809-7E90-48F4-83B1-19BFE5CA9A58}"/>
            </a:ext>
          </a:extLst>
        </xdr:cNvPr>
        <xdr:cNvSpPr/>
      </xdr:nvSpPr>
      <xdr:spPr bwMode="auto">
        <a:xfrm>
          <a:off x="2628290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262153</xdr:row>
      <xdr:rowOff>66675</xdr:rowOff>
    </xdr:from>
    <xdr:to>
      <xdr:col>4304</xdr:col>
      <xdr:colOff>1819275</xdr:colOff>
      <xdr:row>262157</xdr:row>
      <xdr:rowOff>180975</xdr:rowOff>
    </xdr:to>
    <xdr:sp macro="" textlink="">
      <xdr:nvSpPr>
        <xdr:cNvPr id="277" name="Object 276" hidden="1">
          <a:extLst>
            <a:ext uri="{63B3BB69-23CF-44E3-9099-C40C66FF867C}">
              <a14:compatExt xmlns:a14="http://schemas.microsoft.com/office/drawing/2010/main" spid="_x0000_s5396"/>
            </a:ext>
            <a:ext uri="{FF2B5EF4-FFF2-40B4-BE49-F238E27FC236}">
              <a16:creationId xmlns:a16="http://schemas.microsoft.com/office/drawing/2014/main" id="{BDFF63FE-8ABA-49B7-85AA-2E9D76B1472C}"/>
            </a:ext>
          </a:extLst>
        </xdr:cNvPr>
        <xdr:cNvSpPr/>
      </xdr:nvSpPr>
      <xdr:spPr bwMode="auto">
        <a:xfrm>
          <a:off x="2628290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327689</xdr:row>
      <xdr:rowOff>66675</xdr:rowOff>
    </xdr:from>
    <xdr:to>
      <xdr:col>4304</xdr:col>
      <xdr:colOff>1819275</xdr:colOff>
      <xdr:row>327693</xdr:row>
      <xdr:rowOff>180975</xdr:rowOff>
    </xdr:to>
    <xdr:sp macro="" textlink="">
      <xdr:nvSpPr>
        <xdr:cNvPr id="278" name="Object 277" hidden="1">
          <a:extLst>
            <a:ext uri="{63B3BB69-23CF-44E3-9099-C40C66FF867C}">
              <a14:compatExt xmlns:a14="http://schemas.microsoft.com/office/drawing/2010/main" spid="_x0000_s5397"/>
            </a:ext>
            <a:ext uri="{FF2B5EF4-FFF2-40B4-BE49-F238E27FC236}">
              <a16:creationId xmlns:a16="http://schemas.microsoft.com/office/drawing/2014/main" id="{FE5A1BD6-5C38-4D59-B8CB-165E3551AEF4}"/>
            </a:ext>
          </a:extLst>
        </xdr:cNvPr>
        <xdr:cNvSpPr/>
      </xdr:nvSpPr>
      <xdr:spPr bwMode="auto">
        <a:xfrm>
          <a:off x="2628290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393225</xdr:row>
      <xdr:rowOff>66675</xdr:rowOff>
    </xdr:from>
    <xdr:to>
      <xdr:col>4304</xdr:col>
      <xdr:colOff>1819275</xdr:colOff>
      <xdr:row>393229</xdr:row>
      <xdr:rowOff>180975</xdr:rowOff>
    </xdr:to>
    <xdr:sp macro="" textlink="">
      <xdr:nvSpPr>
        <xdr:cNvPr id="279" name="Object 278" hidden="1">
          <a:extLst>
            <a:ext uri="{63B3BB69-23CF-44E3-9099-C40C66FF867C}">
              <a14:compatExt xmlns:a14="http://schemas.microsoft.com/office/drawing/2010/main" spid="_x0000_s5398"/>
            </a:ext>
            <a:ext uri="{FF2B5EF4-FFF2-40B4-BE49-F238E27FC236}">
              <a16:creationId xmlns:a16="http://schemas.microsoft.com/office/drawing/2014/main" id="{2DAC1C49-408B-4AB4-940D-E534B934A49D}"/>
            </a:ext>
          </a:extLst>
        </xdr:cNvPr>
        <xdr:cNvSpPr/>
      </xdr:nvSpPr>
      <xdr:spPr bwMode="auto">
        <a:xfrm>
          <a:off x="2628290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458761</xdr:row>
      <xdr:rowOff>66675</xdr:rowOff>
    </xdr:from>
    <xdr:to>
      <xdr:col>4304</xdr:col>
      <xdr:colOff>1819275</xdr:colOff>
      <xdr:row>458765</xdr:row>
      <xdr:rowOff>180975</xdr:rowOff>
    </xdr:to>
    <xdr:sp macro="" textlink="">
      <xdr:nvSpPr>
        <xdr:cNvPr id="280" name="Object 279" hidden="1">
          <a:extLst>
            <a:ext uri="{63B3BB69-23CF-44E3-9099-C40C66FF867C}">
              <a14:compatExt xmlns:a14="http://schemas.microsoft.com/office/drawing/2010/main" spid="_x0000_s5399"/>
            </a:ext>
            <a:ext uri="{FF2B5EF4-FFF2-40B4-BE49-F238E27FC236}">
              <a16:creationId xmlns:a16="http://schemas.microsoft.com/office/drawing/2014/main" id="{52EF4D9D-6C0E-4BAD-B2B7-D4CA9F811DC0}"/>
            </a:ext>
          </a:extLst>
        </xdr:cNvPr>
        <xdr:cNvSpPr/>
      </xdr:nvSpPr>
      <xdr:spPr bwMode="auto">
        <a:xfrm>
          <a:off x="2628290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524297</xdr:row>
      <xdr:rowOff>66675</xdr:rowOff>
    </xdr:from>
    <xdr:to>
      <xdr:col>4304</xdr:col>
      <xdr:colOff>1819275</xdr:colOff>
      <xdr:row>524301</xdr:row>
      <xdr:rowOff>180975</xdr:rowOff>
    </xdr:to>
    <xdr:sp macro="" textlink="">
      <xdr:nvSpPr>
        <xdr:cNvPr id="281" name="Object 280" hidden="1">
          <a:extLst>
            <a:ext uri="{63B3BB69-23CF-44E3-9099-C40C66FF867C}">
              <a14:compatExt xmlns:a14="http://schemas.microsoft.com/office/drawing/2010/main" spid="_x0000_s5400"/>
            </a:ext>
            <a:ext uri="{FF2B5EF4-FFF2-40B4-BE49-F238E27FC236}">
              <a16:creationId xmlns:a16="http://schemas.microsoft.com/office/drawing/2014/main" id="{B3F90B87-6ADA-413D-BDDE-6DAB6F91D079}"/>
            </a:ext>
          </a:extLst>
        </xdr:cNvPr>
        <xdr:cNvSpPr/>
      </xdr:nvSpPr>
      <xdr:spPr bwMode="auto">
        <a:xfrm>
          <a:off x="2628290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589833</xdr:row>
      <xdr:rowOff>66675</xdr:rowOff>
    </xdr:from>
    <xdr:to>
      <xdr:col>4304</xdr:col>
      <xdr:colOff>1819275</xdr:colOff>
      <xdr:row>589837</xdr:row>
      <xdr:rowOff>180975</xdr:rowOff>
    </xdr:to>
    <xdr:sp macro="" textlink="">
      <xdr:nvSpPr>
        <xdr:cNvPr id="282" name="Object 281" hidden="1">
          <a:extLst>
            <a:ext uri="{63B3BB69-23CF-44E3-9099-C40C66FF867C}">
              <a14:compatExt xmlns:a14="http://schemas.microsoft.com/office/drawing/2010/main" spid="_x0000_s5401"/>
            </a:ext>
            <a:ext uri="{FF2B5EF4-FFF2-40B4-BE49-F238E27FC236}">
              <a16:creationId xmlns:a16="http://schemas.microsoft.com/office/drawing/2014/main" id="{51E49FC3-EC90-43D9-89F1-914F6924AD58}"/>
            </a:ext>
          </a:extLst>
        </xdr:cNvPr>
        <xdr:cNvSpPr/>
      </xdr:nvSpPr>
      <xdr:spPr bwMode="auto">
        <a:xfrm>
          <a:off x="2628290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655369</xdr:row>
      <xdr:rowOff>66675</xdr:rowOff>
    </xdr:from>
    <xdr:to>
      <xdr:col>4304</xdr:col>
      <xdr:colOff>1819275</xdr:colOff>
      <xdr:row>655373</xdr:row>
      <xdr:rowOff>180975</xdr:rowOff>
    </xdr:to>
    <xdr:sp macro="" textlink="">
      <xdr:nvSpPr>
        <xdr:cNvPr id="283" name="Object 282" hidden="1">
          <a:extLst>
            <a:ext uri="{63B3BB69-23CF-44E3-9099-C40C66FF867C}">
              <a14:compatExt xmlns:a14="http://schemas.microsoft.com/office/drawing/2010/main" spid="_x0000_s5402"/>
            </a:ext>
            <a:ext uri="{FF2B5EF4-FFF2-40B4-BE49-F238E27FC236}">
              <a16:creationId xmlns:a16="http://schemas.microsoft.com/office/drawing/2014/main" id="{B0A05DD3-9B13-4AA0-86C6-738BF4A594CB}"/>
            </a:ext>
          </a:extLst>
        </xdr:cNvPr>
        <xdr:cNvSpPr/>
      </xdr:nvSpPr>
      <xdr:spPr bwMode="auto">
        <a:xfrm>
          <a:off x="2628290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720905</xdr:row>
      <xdr:rowOff>66675</xdr:rowOff>
    </xdr:from>
    <xdr:to>
      <xdr:col>4304</xdr:col>
      <xdr:colOff>1819275</xdr:colOff>
      <xdr:row>720909</xdr:row>
      <xdr:rowOff>180975</xdr:rowOff>
    </xdr:to>
    <xdr:sp macro="" textlink="">
      <xdr:nvSpPr>
        <xdr:cNvPr id="284" name="Object 283" hidden="1">
          <a:extLst>
            <a:ext uri="{63B3BB69-23CF-44E3-9099-C40C66FF867C}">
              <a14:compatExt xmlns:a14="http://schemas.microsoft.com/office/drawing/2010/main" spid="_x0000_s5403"/>
            </a:ext>
            <a:ext uri="{FF2B5EF4-FFF2-40B4-BE49-F238E27FC236}">
              <a16:creationId xmlns:a16="http://schemas.microsoft.com/office/drawing/2014/main" id="{74622AAF-0A7C-4ED7-BD95-A092D052354B}"/>
            </a:ext>
          </a:extLst>
        </xdr:cNvPr>
        <xdr:cNvSpPr/>
      </xdr:nvSpPr>
      <xdr:spPr bwMode="auto">
        <a:xfrm>
          <a:off x="2628290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786441</xdr:row>
      <xdr:rowOff>66675</xdr:rowOff>
    </xdr:from>
    <xdr:to>
      <xdr:col>4304</xdr:col>
      <xdr:colOff>1819275</xdr:colOff>
      <xdr:row>786445</xdr:row>
      <xdr:rowOff>180975</xdr:rowOff>
    </xdr:to>
    <xdr:sp macro="" textlink="">
      <xdr:nvSpPr>
        <xdr:cNvPr id="285" name="Object 284" hidden="1">
          <a:extLst>
            <a:ext uri="{63B3BB69-23CF-44E3-9099-C40C66FF867C}">
              <a14:compatExt xmlns:a14="http://schemas.microsoft.com/office/drawing/2010/main" spid="_x0000_s5404"/>
            </a:ext>
            <a:ext uri="{FF2B5EF4-FFF2-40B4-BE49-F238E27FC236}">
              <a16:creationId xmlns:a16="http://schemas.microsoft.com/office/drawing/2014/main" id="{44EB0D9E-8365-4605-A1B8-B53951E4D039}"/>
            </a:ext>
          </a:extLst>
        </xdr:cNvPr>
        <xdr:cNvSpPr/>
      </xdr:nvSpPr>
      <xdr:spPr bwMode="auto">
        <a:xfrm>
          <a:off x="2628290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851977</xdr:row>
      <xdr:rowOff>66675</xdr:rowOff>
    </xdr:from>
    <xdr:to>
      <xdr:col>4304</xdr:col>
      <xdr:colOff>1819275</xdr:colOff>
      <xdr:row>851981</xdr:row>
      <xdr:rowOff>180975</xdr:rowOff>
    </xdr:to>
    <xdr:sp macro="" textlink="">
      <xdr:nvSpPr>
        <xdr:cNvPr id="286" name="Object 285" hidden="1">
          <a:extLst>
            <a:ext uri="{63B3BB69-23CF-44E3-9099-C40C66FF867C}">
              <a14:compatExt xmlns:a14="http://schemas.microsoft.com/office/drawing/2010/main" spid="_x0000_s5405"/>
            </a:ext>
            <a:ext uri="{FF2B5EF4-FFF2-40B4-BE49-F238E27FC236}">
              <a16:creationId xmlns:a16="http://schemas.microsoft.com/office/drawing/2014/main" id="{2DC4084A-3EE5-46F0-BB8A-43A2E3148744}"/>
            </a:ext>
          </a:extLst>
        </xdr:cNvPr>
        <xdr:cNvSpPr/>
      </xdr:nvSpPr>
      <xdr:spPr bwMode="auto">
        <a:xfrm>
          <a:off x="2628290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917513</xdr:row>
      <xdr:rowOff>66675</xdr:rowOff>
    </xdr:from>
    <xdr:to>
      <xdr:col>4304</xdr:col>
      <xdr:colOff>1819275</xdr:colOff>
      <xdr:row>917517</xdr:row>
      <xdr:rowOff>180975</xdr:rowOff>
    </xdr:to>
    <xdr:sp macro="" textlink="">
      <xdr:nvSpPr>
        <xdr:cNvPr id="287" name="Object 286" hidden="1">
          <a:extLst>
            <a:ext uri="{63B3BB69-23CF-44E3-9099-C40C66FF867C}">
              <a14:compatExt xmlns:a14="http://schemas.microsoft.com/office/drawing/2010/main" spid="_x0000_s5406"/>
            </a:ext>
            <a:ext uri="{FF2B5EF4-FFF2-40B4-BE49-F238E27FC236}">
              <a16:creationId xmlns:a16="http://schemas.microsoft.com/office/drawing/2014/main" id="{A9206F9D-AC12-4DBD-82E0-404F42B3436C}"/>
            </a:ext>
          </a:extLst>
        </xdr:cNvPr>
        <xdr:cNvSpPr/>
      </xdr:nvSpPr>
      <xdr:spPr bwMode="auto">
        <a:xfrm>
          <a:off x="2628290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4304</xdr:col>
      <xdr:colOff>238125</xdr:colOff>
      <xdr:row>983049</xdr:row>
      <xdr:rowOff>66675</xdr:rowOff>
    </xdr:from>
    <xdr:to>
      <xdr:col>4304</xdr:col>
      <xdr:colOff>1819275</xdr:colOff>
      <xdr:row>983053</xdr:row>
      <xdr:rowOff>180975</xdr:rowOff>
    </xdr:to>
    <xdr:sp macro="" textlink="">
      <xdr:nvSpPr>
        <xdr:cNvPr id="288" name="Object 287" hidden="1">
          <a:extLst>
            <a:ext uri="{63B3BB69-23CF-44E3-9099-C40C66FF867C}">
              <a14:compatExt xmlns:a14="http://schemas.microsoft.com/office/drawing/2010/main" spid="_x0000_s5407"/>
            </a:ext>
            <a:ext uri="{FF2B5EF4-FFF2-40B4-BE49-F238E27FC236}">
              <a16:creationId xmlns:a16="http://schemas.microsoft.com/office/drawing/2014/main" id="{BFD7EB93-0615-4E4D-AD47-2FB858980342}"/>
            </a:ext>
          </a:extLst>
        </xdr:cNvPr>
        <xdr:cNvSpPr/>
      </xdr:nvSpPr>
      <xdr:spPr bwMode="auto">
        <a:xfrm>
          <a:off x="2628290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2</xdr:row>
      <xdr:rowOff>66675</xdr:rowOff>
    </xdr:from>
    <xdr:to>
      <xdr:col>4560</xdr:col>
      <xdr:colOff>1819275</xdr:colOff>
      <xdr:row>6</xdr:row>
      <xdr:rowOff>0</xdr:rowOff>
    </xdr:to>
    <xdr:sp macro="" textlink="">
      <xdr:nvSpPr>
        <xdr:cNvPr id="289" name="Object 288" hidden="1">
          <a:extLst>
            <a:ext uri="{63B3BB69-23CF-44E3-9099-C40C66FF867C}">
              <a14:compatExt xmlns:a14="http://schemas.microsoft.com/office/drawing/2010/main" spid="_x0000_s5408"/>
            </a:ext>
            <a:ext uri="{FF2B5EF4-FFF2-40B4-BE49-F238E27FC236}">
              <a16:creationId xmlns:a16="http://schemas.microsoft.com/office/drawing/2014/main" id="{301658AB-7245-4744-B172-9E4679FC8E55}"/>
            </a:ext>
          </a:extLst>
        </xdr:cNvPr>
        <xdr:cNvSpPr/>
      </xdr:nvSpPr>
      <xdr:spPr bwMode="auto">
        <a:xfrm>
          <a:off x="2784348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65545</xdr:row>
      <xdr:rowOff>66675</xdr:rowOff>
    </xdr:from>
    <xdr:to>
      <xdr:col>4560</xdr:col>
      <xdr:colOff>1819275</xdr:colOff>
      <xdr:row>65549</xdr:row>
      <xdr:rowOff>180975</xdr:rowOff>
    </xdr:to>
    <xdr:sp macro="" textlink="">
      <xdr:nvSpPr>
        <xdr:cNvPr id="290" name="Object 289" hidden="1">
          <a:extLst>
            <a:ext uri="{63B3BB69-23CF-44E3-9099-C40C66FF867C}">
              <a14:compatExt xmlns:a14="http://schemas.microsoft.com/office/drawing/2010/main" spid="_x0000_s5409"/>
            </a:ext>
            <a:ext uri="{FF2B5EF4-FFF2-40B4-BE49-F238E27FC236}">
              <a16:creationId xmlns:a16="http://schemas.microsoft.com/office/drawing/2014/main" id="{49B8A22C-865C-45A6-B1BB-757E2114E63E}"/>
            </a:ext>
          </a:extLst>
        </xdr:cNvPr>
        <xdr:cNvSpPr/>
      </xdr:nvSpPr>
      <xdr:spPr bwMode="auto">
        <a:xfrm>
          <a:off x="2784348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131081</xdr:row>
      <xdr:rowOff>66675</xdr:rowOff>
    </xdr:from>
    <xdr:to>
      <xdr:col>4560</xdr:col>
      <xdr:colOff>1819275</xdr:colOff>
      <xdr:row>131085</xdr:row>
      <xdr:rowOff>180975</xdr:rowOff>
    </xdr:to>
    <xdr:sp macro="" textlink="">
      <xdr:nvSpPr>
        <xdr:cNvPr id="291" name="Object 290" hidden="1">
          <a:extLst>
            <a:ext uri="{63B3BB69-23CF-44E3-9099-C40C66FF867C}">
              <a14:compatExt xmlns:a14="http://schemas.microsoft.com/office/drawing/2010/main" spid="_x0000_s5410"/>
            </a:ext>
            <a:ext uri="{FF2B5EF4-FFF2-40B4-BE49-F238E27FC236}">
              <a16:creationId xmlns:a16="http://schemas.microsoft.com/office/drawing/2014/main" id="{40EC6192-E726-4798-AD2C-E5FEA0CC6D3B}"/>
            </a:ext>
          </a:extLst>
        </xdr:cNvPr>
        <xdr:cNvSpPr/>
      </xdr:nvSpPr>
      <xdr:spPr bwMode="auto">
        <a:xfrm>
          <a:off x="2784348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196617</xdr:row>
      <xdr:rowOff>66675</xdr:rowOff>
    </xdr:from>
    <xdr:to>
      <xdr:col>4560</xdr:col>
      <xdr:colOff>1819275</xdr:colOff>
      <xdr:row>196621</xdr:row>
      <xdr:rowOff>180975</xdr:rowOff>
    </xdr:to>
    <xdr:sp macro="" textlink="">
      <xdr:nvSpPr>
        <xdr:cNvPr id="292" name="Object 291" hidden="1">
          <a:extLst>
            <a:ext uri="{63B3BB69-23CF-44E3-9099-C40C66FF867C}">
              <a14:compatExt xmlns:a14="http://schemas.microsoft.com/office/drawing/2010/main" spid="_x0000_s5411"/>
            </a:ext>
            <a:ext uri="{FF2B5EF4-FFF2-40B4-BE49-F238E27FC236}">
              <a16:creationId xmlns:a16="http://schemas.microsoft.com/office/drawing/2014/main" id="{41BCCE57-B615-45D0-AE25-24ED2DE6ECDF}"/>
            </a:ext>
          </a:extLst>
        </xdr:cNvPr>
        <xdr:cNvSpPr/>
      </xdr:nvSpPr>
      <xdr:spPr bwMode="auto">
        <a:xfrm>
          <a:off x="2784348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262153</xdr:row>
      <xdr:rowOff>66675</xdr:rowOff>
    </xdr:from>
    <xdr:to>
      <xdr:col>4560</xdr:col>
      <xdr:colOff>1819275</xdr:colOff>
      <xdr:row>262157</xdr:row>
      <xdr:rowOff>180975</xdr:rowOff>
    </xdr:to>
    <xdr:sp macro="" textlink="">
      <xdr:nvSpPr>
        <xdr:cNvPr id="293" name="Object 292" hidden="1">
          <a:extLst>
            <a:ext uri="{63B3BB69-23CF-44E3-9099-C40C66FF867C}">
              <a14:compatExt xmlns:a14="http://schemas.microsoft.com/office/drawing/2010/main" spid="_x0000_s5412"/>
            </a:ext>
            <a:ext uri="{FF2B5EF4-FFF2-40B4-BE49-F238E27FC236}">
              <a16:creationId xmlns:a16="http://schemas.microsoft.com/office/drawing/2014/main" id="{64D751EF-8045-45BF-9FDE-0382C0527D58}"/>
            </a:ext>
          </a:extLst>
        </xdr:cNvPr>
        <xdr:cNvSpPr/>
      </xdr:nvSpPr>
      <xdr:spPr bwMode="auto">
        <a:xfrm>
          <a:off x="2784348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327689</xdr:row>
      <xdr:rowOff>66675</xdr:rowOff>
    </xdr:from>
    <xdr:to>
      <xdr:col>4560</xdr:col>
      <xdr:colOff>1819275</xdr:colOff>
      <xdr:row>327693</xdr:row>
      <xdr:rowOff>180975</xdr:rowOff>
    </xdr:to>
    <xdr:sp macro="" textlink="">
      <xdr:nvSpPr>
        <xdr:cNvPr id="294" name="Object 293" hidden="1">
          <a:extLst>
            <a:ext uri="{63B3BB69-23CF-44E3-9099-C40C66FF867C}">
              <a14:compatExt xmlns:a14="http://schemas.microsoft.com/office/drawing/2010/main" spid="_x0000_s5413"/>
            </a:ext>
            <a:ext uri="{FF2B5EF4-FFF2-40B4-BE49-F238E27FC236}">
              <a16:creationId xmlns:a16="http://schemas.microsoft.com/office/drawing/2014/main" id="{AEA70B40-F7E5-4A18-9BC6-0F0A02411BE7}"/>
            </a:ext>
          </a:extLst>
        </xdr:cNvPr>
        <xdr:cNvSpPr/>
      </xdr:nvSpPr>
      <xdr:spPr bwMode="auto">
        <a:xfrm>
          <a:off x="2784348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393225</xdr:row>
      <xdr:rowOff>66675</xdr:rowOff>
    </xdr:from>
    <xdr:to>
      <xdr:col>4560</xdr:col>
      <xdr:colOff>1819275</xdr:colOff>
      <xdr:row>393229</xdr:row>
      <xdr:rowOff>180975</xdr:rowOff>
    </xdr:to>
    <xdr:sp macro="" textlink="">
      <xdr:nvSpPr>
        <xdr:cNvPr id="295" name="Object 294" hidden="1">
          <a:extLst>
            <a:ext uri="{63B3BB69-23CF-44E3-9099-C40C66FF867C}">
              <a14:compatExt xmlns:a14="http://schemas.microsoft.com/office/drawing/2010/main" spid="_x0000_s5414"/>
            </a:ext>
            <a:ext uri="{FF2B5EF4-FFF2-40B4-BE49-F238E27FC236}">
              <a16:creationId xmlns:a16="http://schemas.microsoft.com/office/drawing/2014/main" id="{F8AA6782-1BCC-4080-AFD5-29E4DF7225A8}"/>
            </a:ext>
          </a:extLst>
        </xdr:cNvPr>
        <xdr:cNvSpPr/>
      </xdr:nvSpPr>
      <xdr:spPr bwMode="auto">
        <a:xfrm>
          <a:off x="2784348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458761</xdr:row>
      <xdr:rowOff>66675</xdr:rowOff>
    </xdr:from>
    <xdr:to>
      <xdr:col>4560</xdr:col>
      <xdr:colOff>1819275</xdr:colOff>
      <xdr:row>458765</xdr:row>
      <xdr:rowOff>180975</xdr:rowOff>
    </xdr:to>
    <xdr:sp macro="" textlink="">
      <xdr:nvSpPr>
        <xdr:cNvPr id="296" name="Object 295" hidden="1">
          <a:extLst>
            <a:ext uri="{63B3BB69-23CF-44E3-9099-C40C66FF867C}">
              <a14:compatExt xmlns:a14="http://schemas.microsoft.com/office/drawing/2010/main" spid="_x0000_s5415"/>
            </a:ext>
            <a:ext uri="{FF2B5EF4-FFF2-40B4-BE49-F238E27FC236}">
              <a16:creationId xmlns:a16="http://schemas.microsoft.com/office/drawing/2014/main" id="{0012F5D8-D3B3-4BEC-B250-FBCA6A5B0880}"/>
            </a:ext>
          </a:extLst>
        </xdr:cNvPr>
        <xdr:cNvSpPr/>
      </xdr:nvSpPr>
      <xdr:spPr bwMode="auto">
        <a:xfrm>
          <a:off x="2784348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524297</xdr:row>
      <xdr:rowOff>66675</xdr:rowOff>
    </xdr:from>
    <xdr:to>
      <xdr:col>4560</xdr:col>
      <xdr:colOff>1819275</xdr:colOff>
      <xdr:row>524301</xdr:row>
      <xdr:rowOff>180975</xdr:rowOff>
    </xdr:to>
    <xdr:sp macro="" textlink="">
      <xdr:nvSpPr>
        <xdr:cNvPr id="297" name="Object 296" hidden="1">
          <a:extLst>
            <a:ext uri="{63B3BB69-23CF-44E3-9099-C40C66FF867C}">
              <a14:compatExt xmlns:a14="http://schemas.microsoft.com/office/drawing/2010/main" spid="_x0000_s5416"/>
            </a:ext>
            <a:ext uri="{FF2B5EF4-FFF2-40B4-BE49-F238E27FC236}">
              <a16:creationId xmlns:a16="http://schemas.microsoft.com/office/drawing/2014/main" id="{C8374F23-DE65-412D-9C51-2FA403CEE24A}"/>
            </a:ext>
          </a:extLst>
        </xdr:cNvPr>
        <xdr:cNvSpPr/>
      </xdr:nvSpPr>
      <xdr:spPr bwMode="auto">
        <a:xfrm>
          <a:off x="2784348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589833</xdr:row>
      <xdr:rowOff>66675</xdr:rowOff>
    </xdr:from>
    <xdr:to>
      <xdr:col>4560</xdr:col>
      <xdr:colOff>1819275</xdr:colOff>
      <xdr:row>589837</xdr:row>
      <xdr:rowOff>180975</xdr:rowOff>
    </xdr:to>
    <xdr:sp macro="" textlink="">
      <xdr:nvSpPr>
        <xdr:cNvPr id="298" name="Object 297" hidden="1">
          <a:extLst>
            <a:ext uri="{63B3BB69-23CF-44E3-9099-C40C66FF867C}">
              <a14:compatExt xmlns:a14="http://schemas.microsoft.com/office/drawing/2010/main" spid="_x0000_s5417"/>
            </a:ext>
            <a:ext uri="{FF2B5EF4-FFF2-40B4-BE49-F238E27FC236}">
              <a16:creationId xmlns:a16="http://schemas.microsoft.com/office/drawing/2014/main" id="{38ECA29A-5070-4CE6-9BA6-7DA5B332AE44}"/>
            </a:ext>
          </a:extLst>
        </xdr:cNvPr>
        <xdr:cNvSpPr/>
      </xdr:nvSpPr>
      <xdr:spPr bwMode="auto">
        <a:xfrm>
          <a:off x="2784348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655369</xdr:row>
      <xdr:rowOff>66675</xdr:rowOff>
    </xdr:from>
    <xdr:to>
      <xdr:col>4560</xdr:col>
      <xdr:colOff>1819275</xdr:colOff>
      <xdr:row>655373</xdr:row>
      <xdr:rowOff>180975</xdr:rowOff>
    </xdr:to>
    <xdr:sp macro="" textlink="">
      <xdr:nvSpPr>
        <xdr:cNvPr id="299" name="Object 298" hidden="1">
          <a:extLst>
            <a:ext uri="{63B3BB69-23CF-44E3-9099-C40C66FF867C}">
              <a14:compatExt xmlns:a14="http://schemas.microsoft.com/office/drawing/2010/main" spid="_x0000_s5418"/>
            </a:ext>
            <a:ext uri="{FF2B5EF4-FFF2-40B4-BE49-F238E27FC236}">
              <a16:creationId xmlns:a16="http://schemas.microsoft.com/office/drawing/2014/main" id="{EFBD57CF-87A4-4D98-8669-AF138ED119A1}"/>
            </a:ext>
          </a:extLst>
        </xdr:cNvPr>
        <xdr:cNvSpPr/>
      </xdr:nvSpPr>
      <xdr:spPr bwMode="auto">
        <a:xfrm>
          <a:off x="2784348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720905</xdr:row>
      <xdr:rowOff>66675</xdr:rowOff>
    </xdr:from>
    <xdr:to>
      <xdr:col>4560</xdr:col>
      <xdr:colOff>1819275</xdr:colOff>
      <xdr:row>720909</xdr:row>
      <xdr:rowOff>180975</xdr:rowOff>
    </xdr:to>
    <xdr:sp macro="" textlink="">
      <xdr:nvSpPr>
        <xdr:cNvPr id="300" name="Object 299" hidden="1">
          <a:extLst>
            <a:ext uri="{63B3BB69-23CF-44E3-9099-C40C66FF867C}">
              <a14:compatExt xmlns:a14="http://schemas.microsoft.com/office/drawing/2010/main" spid="_x0000_s5419"/>
            </a:ext>
            <a:ext uri="{FF2B5EF4-FFF2-40B4-BE49-F238E27FC236}">
              <a16:creationId xmlns:a16="http://schemas.microsoft.com/office/drawing/2014/main" id="{5FC1B306-6BB3-4A8A-9C73-A1BD60791EA1}"/>
            </a:ext>
          </a:extLst>
        </xdr:cNvPr>
        <xdr:cNvSpPr/>
      </xdr:nvSpPr>
      <xdr:spPr bwMode="auto">
        <a:xfrm>
          <a:off x="2784348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786441</xdr:row>
      <xdr:rowOff>66675</xdr:rowOff>
    </xdr:from>
    <xdr:to>
      <xdr:col>4560</xdr:col>
      <xdr:colOff>1819275</xdr:colOff>
      <xdr:row>786445</xdr:row>
      <xdr:rowOff>180975</xdr:rowOff>
    </xdr:to>
    <xdr:sp macro="" textlink="">
      <xdr:nvSpPr>
        <xdr:cNvPr id="301" name="Object 300" hidden="1">
          <a:extLst>
            <a:ext uri="{63B3BB69-23CF-44E3-9099-C40C66FF867C}">
              <a14:compatExt xmlns:a14="http://schemas.microsoft.com/office/drawing/2010/main" spid="_x0000_s5420"/>
            </a:ext>
            <a:ext uri="{FF2B5EF4-FFF2-40B4-BE49-F238E27FC236}">
              <a16:creationId xmlns:a16="http://schemas.microsoft.com/office/drawing/2014/main" id="{4A512118-525D-45E8-8AEB-20A6D23EA2AB}"/>
            </a:ext>
          </a:extLst>
        </xdr:cNvPr>
        <xdr:cNvSpPr/>
      </xdr:nvSpPr>
      <xdr:spPr bwMode="auto">
        <a:xfrm>
          <a:off x="2784348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851977</xdr:row>
      <xdr:rowOff>66675</xdr:rowOff>
    </xdr:from>
    <xdr:to>
      <xdr:col>4560</xdr:col>
      <xdr:colOff>1819275</xdr:colOff>
      <xdr:row>851981</xdr:row>
      <xdr:rowOff>180975</xdr:rowOff>
    </xdr:to>
    <xdr:sp macro="" textlink="">
      <xdr:nvSpPr>
        <xdr:cNvPr id="302" name="Object 301" hidden="1">
          <a:extLst>
            <a:ext uri="{63B3BB69-23CF-44E3-9099-C40C66FF867C}">
              <a14:compatExt xmlns:a14="http://schemas.microsoft.com/office/drawing/2010/main" spid="_x0000_s5421"/>
            </a:ext>
            <a:ext uri="{FF2B5EF4-FFF2-40B4-BE49-F238E27FC236}">
              <a16:creationId xmlns:a16="http://schemas.microsoft.com/office/drawing/2014/main" id="{D64FB322-4103-4DF0-9D88-061E6BB12559}"/>
            </a:ext>
          </a:extLst>
        </xdr:cNvPr>
        <xdr:cNvSpPr/>
      </xdr:nvSpPr>
      <xdr:spPr bwMode="auto">
        <a:xfrm>
          <a:off x="2784348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917513</xdr:row>
      <xdr:rowOff>66675</xdr:rowOff>
    </xdr:from>
    <xdr:to>
      <xdr:col>4560</xdr:col>
      <xdr:colOff>1819275</xdr:colOff>
      <xdr:row>917517</xdr:row>
      <xdr:rowOff>180975</xdr:rowOff>
    </xdr:to>
    <xdr:sp macro="" textlink="">
      <xdr:nvSpPr>
        <xdr:cNvPr id="303" name="Object 302" hidden="1">
          <a:extLst>
            <a:ext uri="{63B3BB69-23CF-44E3-9099-C40C66FF867C}">
              <a14:compatExt xmlns:a14="http://schemas.microsoft.com/office/drawing/2010/main" spid="_x0000_s5422"/>
            </a:ext>
            <a:ext uri="{FF2B5EF4-FFF2-40B4-BE49-F238E27FC236}">
              <a16:creationId xmlns:a16="http://schemas.microsoft.com/office/drawing/2014/main" id="{D339F1E6-C830-4401-A816-8C2D62A1FDE8}"/>
            </a:ext>
          </a:extLst>
        </xdr:cNvPr>
        <xdr:cNvSpPr/>
      </xdr:nvSpPr>
      <xdr:spPr bwMode="auto">
        <a:xfrm>
          <a:off x="2784348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4560</xdr:col>
      <xdr:colOff>238125</xdr:colOff>
      <xdr:row>983049</xdr:row>
      <xdr:rowOff>66675</xdr:rowOff>
    </xdr:from>
    <xdr:to>
      <xdr:col>4560</xdr:col>
      <xdr:colOff>1819275</xdr:colOff>
      <xdr:row>983053</xdr:row>
      <xdr:rowOff>180975</xdr:rowOff>
    </xdr:to>
    <xdr:sp macro="" textlink="">
      <xdr:nvSpPr>
        <xdr:cNvPr id="304" name="Object 303" hidden="1">
          <a:extLst>
            <a:ext uri="{63B3BB69-23CF-44E3-9099-C40C66FF867C}">
              <a14:compatExt xmlns:a14="http://schemas.microsoft.com/office/drawing/2010/main" spid="_x0000_s5423"/>
            </a:ext>
            <a:ext uri="{FF2B5EF4-FFF2-40B4-BE49-F238E27FC236}">
              <a16:creationId xmlns:a16="http://schemas.microsoft.com/office/drawing/2014/main" id="{C101CB44-44A4-4F91-87BA-1F4E66D16E0D}"/>
            </a:ext>
          </a:extLst>
        </xdr:cNvPr>
        <xdr:cNvSpPr/>
      </xdr:nvSpPr>
      <xdr:spPr bwMode="auto">
        <a:xfrm>
          <a:off x="2784348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2</xdr:row>
      <xdr:rowOff>66675</xdr:rowOff>
    </xdr:from>
    <xdr:to>
      <xdr:col>4816</xdr:col>
      <xdr:colOff>1819275</xdr:colOff>
      <xdr:row>6</xdr:row>
      <xdr:rowOff>0</xdr:rowOff>
    </xdr:to>
    <xdr:sp macro="" textlink="">
      <xdr:nvSpPr>
        <xdr:cNvPr id="305" name="Object 304" hidden="1">
          <a:extLst>
            <a:ext uri="{63B3BB69-23CF-44E3-9099-C40C66FF867C}">
              <a14:compatExt xmlns:a14="http://schemas.microsoft.com/office/drawing/2010/main" spid="_x0000_s5424"/>
            </a:ext>
            <a:ext uri="{FF2B5EF4-FFF2-40B4-BE49-F238E27FC236}">
              <a16:creationId xmlns:a16="http://schemas.microsoft.com/office/drawing/2014/main" id="{663158E1-4343-4637-AF92-A787EE6B9F30}"/>
            </a:ext>
          </a:extLst>
        </xdr:cNvPr>
        <xdr:cNvSpPr/>
      </xdr:nvSpPr>
      <xdr:spPr bwMode="auto">
        <a:xfrm>
          <a:off x="2940405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65545</xdr:row>
      <xdr:rowOff>66675</xdr:rowOff>
    </xdr:from>
    <xdr:to>
      <xdr:col>4816</xdr:col>
      <xdr:colOff>1819275</xdr:colOff>
      <xdr:row>65549</xdr:row>
      <xdr:rowOff>180975</xdr:rowOff>
    </xdr:to>
    <xdr:sp macro="" textlink="">
      <xdr:nvSpPr>
        <xdr:cNvPr id="306" name="Object 305" hidden="1">
          <a:extLst>
            <a:ext uri="{63B3BB69-23CF-44E3-9099-C40C66FF867C}">
              <a14:compatExt xmlns:a14="http://schemas.microsoft.com/office/drawing/2010/main" spid="_x0000_s5425"/>
            </a:ext>
            <a:ext uri="{FF2B5EF4-FFF2-40B4-BE49-F238E27FC236}">
              <a16:creationId xmlns:a16="http://schemas.microsoft.com/office/drawing/2014/main" id="{340B004C-52AA-429A-BCB1-9C9B23D78134}"/>
            </a:ext>
          </a:extLst>
        </xdr:cNvPr>
        <xdr:cNvSpPr/>
      </xdr:nvSpPr>
      <xdr:spPr bwMode="auto">
        <a:xfrm>
          <a:off x="2940405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131081</xdr:row>
      <xdr:rowOff>66675</xdr:rowOff>
    </xdr:from>
    <xdr:to>
      <xdr:col>4816</xdr:col>
      <xdr:colOff>1819275</xdr:colOff>
      <xdr:row>131085</xdr:row>
      <xdr:rowOff>180975</xdr:rowOff>
    </xdr:to>
    <xdr:sp macro="" textlink="">
      <xdr:nvSpPr>
        <xdr:cNvPr id="307" name="Object 306" hidden="1">
          <a:extLst>
            <a:ext uri="{63B3BB69-23CF-44E3-9099-C40C66FF867C}">
              <a14:compatExt xmlns:a14="http://schemas.microsoft.com/office/drawing/2010/main" spid="_x0000_s5426"/>
            </a:ext>
            <a:ext uri="{FF2B5EF4-FFF2-40B4-BE49-F238E27FC236}">
              <a16:creationId xmlns:a16="http://schemas.microsoft.com/office/drawing/2014/main" id="{ADBC808D-50F7-487D-AFA3-773023528F11}"/>
            </a:ext>
          </a:extLst>
        </xdr:cNvPr>
        <xdr:cNvSpPr/>
      </xdr:nvSpPr>
      <xdr:spPr bwMode="auto">
        <a:xfrm>
          <a:off x="2940405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196617</xdr:row>
      <xdr:rowOff>66675</xdr:rowOff>
    </xdr:from>
    <xdr:to>
      <xdr:col>4816</xdr:col>
      <xdr:colOff>1819275</xdr:colOff>
      <xdr:row>196621</xdr:row>
      <xdr:rowOff>180975</xdr:rowOff>
    </xdr:to>
    <xdr:sp macro="" textlink="">
      <xdr:nvSpPr>
        <xdr:cNvPr id="308" name="Object 307" hidden="1">
          <a:extLst>
            <a:ext uri="{63B3BB69-23CF-44E3-9099-C40C66FF867C}">
              <a14:compatExt xmlns:a14="http://schemas.microsoft.com/office/drawing/2010/main" spid="_x0000_s5427"/>
            </a:ext>
            <a:ext uri="{FF2B5EF4-FFF2-40B4-BE49-F238E27FC236}">
              <a16:creationId xmlns:a16="http://schemas.microsoft.com/office/drawing/2014/main" id="{2E765FA3-05B5-4190-84E9-29B6B942EF2F}"/>
            </a:ext>
          </a:extLst>
        </xdr:cNvPr>
        <xdr:cNvSpPr/>
      </xdr:nvSpPr>
      <xdr:spPr bwMode="auto">
        <a:xfrm>
          <a:off x="2940405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262153</xdr:row>
      <xdr:rowOff>66675</xdr:rowOff>
    </xdr:from>
    <xdr:to>
      <xdr:col>4816</xdr:col>
      <xdr:colOff>1819275</xdr:colOff>
      <xdr:row>262157</xdr:row>
      <xdr:rowOff>180975</xdr:rowOff>
    </xdr:to>
    <xdr:sp macro="" textlink="">
      <xdr:nvSpPr>
        <xdr:cNvPr id="309" name="Object 308" hidden="1">
          <a:extLst>
            <a:ext uri="{63B3BB69-23CF-44E3-9099-C40C66FF867C}">
              <a14:compatExt xmlns:a14="http://schemas.microsoft.com/office/drawing/2010/main" spid="_x0000_s5428"/>
            </a:ext>
            <a:ext uri="{FF2B5EF4-FFF2-40B4-BE49-F238E27FC236}">
              <a16:creationId xmlns:a16="http://schemas.microsoft.com/office/drawing/2014/main" id="{2E08A50C-836E-464C-82C8-1B5588DB51FF}"/>
            </a:ext>
          </a:extLst>
        </xdr:cNvPr>
        <xdr:cNvSpPr/>
      </xdr:nvSpPr>
      <xdr:spPr bwMode="auto">
        <a:xfrm>
          <a:off x="2940405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327689</xdr:row>
      <xdr:rowOff>66675</xdr:rowOff>
    </xdr:from>
    <xdr:to>
      <xdr:col>4816</xdr:col>
      <xdr:colOff>1819275</xdr:colOff>
      <xdr:row>327693</xdr:row>
      <xdr:rowOff>180975</xdr:rowOff>
    </xdr:to>
    <xdr:sp macro="" textlink="">
      <xdr:nvSpPr>
        <xdr:cNvPr id="310" name="Object 309" hidden="1">
          <a:extLst>
            <a:ext uri="{63B3BB69-23CF-44E3-9099-C40C66FF867C}">
              <a14:compatExt xmlns:a14="http://schemas.microsoft.com/office/drawing/2010/main" spid="_x0000_s5429"/>
            </a:ext>
            <a:ext uri="{FF2B5EF4-FFF2-40B4-BE49-F238E27FC236}">
              <a16:creationId xmlns:a16="http://schemas.microsoft.com/office/drawing/2014/main" id="{8FE1FA9A-59CF-47A4-BB69-595A00A72251}"/>
            </a:ext>
          </a:extLst>
        </xdr:cNvPr>
        <xdr:cNvSpPr/>
      </xdr:nvSpPr>
      <xdr:spPr bwMode="auto">
        <a:xfrm>
          <a:off x="2940405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393225</xdr:row>
      <xdr:rowOff>66675</xdr:rowOff>
    </xdr:from>
    <xdr:to>
      <xdr:col>4816</xdr:col>
      <xdr:colOff>1819275</xdr:colOff>
      <xdr:row>393229</xdr:row>
      <xdr:rowOff>180975</xdr:rowOff>
    </xdr:to>
    <xdr:sp macro="" textlink="">
      <xdr:nvSpPr>
        <xdr:cNvPr id="311" name="Object 310" hidden="1">
          <a:extLst>
            <a:ext uri="{63B3BB69-23CF-44E3-9099-C40C66FF867C}">
              <a14:compatExt xmlns:a14="http://schemas.microsoft.com/office/drawing/2010/main" spid="_x0000_s5430"/>
            </a:ext>
            <a:ext uri="{FF2B5EF4-FFF2-40B4-BE49-F238E27FC236}">
              <a16:creationId xmlns:a16="http://schemas.microsoft.com/office/drawing/2014/main" id="{1330F9F3-1594-4F1B-ADF8-B8B6A799D782}"/>
            </a:ext>
          </a:extLst>
        </xdr:cNvPr>
        <xdr:cNvSpPr/>
      </xdr:nvSpPr>
      <xdr:spPr bwMode="auto">
        <a:xfrm>
          <a:off x="2940405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458761</xdr:row>
      <xdr:rowOff>66675</xdr:rowOff>
    </xdr:from>
    <xdr:to>
      <xdr:col>4816</xdr:col>
      <xdr:colOff>1819275</xdr:colOff>
      <xdr:row>458765</xdr:row>
      <xdr:rowOff>180975</xdr:rowOff>
    </xdr:to>
    <xdr:sp macro="" textlink="">
      <xdr:nvSpPr>
        <xdr:cNvPr id="312" name="Object 311" hidden="1">
          <a:extLst>
            <a:ext uri="{63B3BB69-23CF-44E3-9099-C40C66FF867C}">
              <a14:compatExt xmlns:a14="http://schemas.microsoft.com/office/drawing/2010/main" spid="_x0000_s5431"/>
            </a:ext>
            <a:ext uri="{FF2B5EF4-FFF2-40B4-BE49-F238E27FC236}">
              <a16:creationId xmlns:a16="http://schemas.microsoft.com/office/drawing/2014/main" id="{24DDC663-73BF-4D17-BBD7-773F866D670A}"/>
            </a:ext>
          </a:extLst>
        </xdr:cNvPr>
        <xdr:cNvSpPr/>
      </xdr:nvSpPr>
      <xdr:spPr bwMode="auto">
        <a:xfrm>
          <a:off x="2940405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524297</xdr:row>
      <xdr:rowOff>66675</xdr:rowOff>
    </xdr:from>
    <xdr:to>
      <xdr:col>4816</xdr:col>
      <xdr:colOff>1819275</xdr:colOff>
      <xdr:row>524301</xdr:row>
      <xdr:rowOff>180975</xdr:rowOff>
    </xdr:to>
    <xdr:sp macro="" textlink="">
      <xdr:nvSpPr>
        <xdr:cNvPr id="313" name="Object 312" hidden="1">
          <a:extLst>
            <a:ext uri="{63B3BB69-23CF-44E3-9099-C40C66FF867C}">
              <a14:compatExt xmlns:a14="http://schemas.microsoft.com/office/drawing/2010/main" spid="_x0000_s5432"/>
            </a:ext>
            <a:ext uri="{FF2B5EF4-FFF2-40B4-BE49-F238E27FC236}">
              <a16:creationId xmlns:a16="http://schemas.microsoft.com/office/drawing/2014/main" id="{5137E9D0-BF3C-435C-9E56-A526E48AEF4C}"/>
            </a:ext>
          </a:extLst>
        </xdr:cNvPr>
        <xdr:cNvSpPr/>
      </xdr:nvSpPr>
      <xdr:spPr bwMode="auto">
        <a:xfrm>
          <a:off x="2940405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589833</xdr:row>
      <xdr:rowOff>66675</xdr:rowOff>
    </xdr:from>
    <xdr:to>
      <xdr:col>4816</xdr:col>
      <xdr:colOff>1819275</xdr:colOff>
      <xdr:row>589837</xdr:row>
      <xdr:rowOff>180975</xdr:rowOff>
    </xdr:to>
    <xdr:sp macro="" textlink="">
      <xdr:nvSpPr>
        <xdr:cNvPr id="314" name="Object 313" hidden="1">
          <a:extLst>
            <a:ext uri="{63B3BB69-23CF-44E3-9099-C40C66FF867C}">
              <a14:compatExt xmlns:a14="http://schemas.microsoft.com/office/drawing/2010/main" spid="_x0000_s5433"/>
            </a:ext>
            <a:ext uri="{FF2B5EF4-FFF2-40B4-BE49-F238E27FC236}">
              <a16:creationId xmlns:a16="http://schemas.microsoft.com/office/drawing/2014/main" id="{59E89234-DBA9-4BC8-8A81-FD5F8D3342AC}"/>
            </a:ext>
          </a:extLst>
        </xdr:cNvPr>
        <xdr:cNvSpPr/>
      </xdr:nvSpPr>
      <xdr:spPr bwMode="auto">
        <a:xfrm>
          <a:off x="2940405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655369</xdr:row>
      <xdr:rowOff>66675</xdr:rowOff>
    </xdr:from>
    <xdr:to>
      <xdr:col>4816</xdr:col>
      <xdr:colOff>1819275</xdr:colOff>
      <xdr:row>655373</xdr:row>
      <xdr:rowOff>180975</xdr:rowOff>
    </xdr:to>
    <xdr:sp macro="" textlink="">
      <xdr:nvSpPr>
        <xdr:cNvPr id="315" name="Object 314" hidden="1">
          <a:extLst>
            <a:ext uri="{63B3BB69-23CF-44E3-9099-C40C66FF867C}">
              <a14:compatExt xmlns:a14="http://schemas.microsoft.com/office/drawing/2010/main" spid="_x0000_s5434"/>
            </a:ext>
            <a:ext uri="{FF2B5EF4-FFF2-40B4-BE49-F238E27FC236}">
              <a16:creationId xmlns:a16="http://schemas.microsoft.com/office/drawing/2014/main" id="{1E1EBABD-B091-437D-A49C-9C3E576D1D12}"/>
            </a:ext>
          </a:extLst>
        </xdr:cNvPr>
        <xdr:cNvSpPr/>
      </xdr:nvSpPr>
      <xdr:spPr bwMode="auto">
        <a:xfrm>
          <a:off x="2940405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720905</xdr:row>
      <xdr:rowOff>66675</xdr:rowOff>
    </xdr:from>
    <xdr:to>
      <xdr:col>4816</xdr:col>
      <xdr:colOff>1819275</xdr:colOff>
      <xdr:row>720909</xdr:row>
      <xdr:rowOff>180975</xdr:rowOff>
    </xdr:to>
    <xdr:sp macro="" textlink="">
      <xdr:nvSpPr>
        <xdr:cNvPr id="316" name="Object 315" hidden="1">
          <a:extLst>
            <a:ext uri="{63B3BB69-23CF-44E3-9099-C40C66FF867C}">
              <a14:compatExt xmlns:a14="http://schemas.microsoft.com/office/drawing/2010/main" spid="_x0000_s5435"/>
            </a:ext>
            <a:ext uri="{FF2B5EF4-FFF2-40B4-BE49-F238E27FC236}">
              <a16:creationId xmlns:a16="http://schemas.microsoft.com/office/drawing/2014/main" id="{F2C23AFE-87B6-47A9-9AF7-B7DC98831EC9}"/>
            </a:ext>
          </a:extLst>
        </xdr:cNvPr>
        <xdr:cNvSpPr/>
      </xdr:nvSpPr>
      <xdr:spPr bwMode="auto">
        <a:xfrm>
          <a:off x="2940405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786441</xdr:row>
      <xdr:rowOff>66675</xdr:rowOff>
    </xdr:from>
    <xdr:to>
      <xdr:col>4816</xdr:col>
      <xdr:colOff>1819275</xdr:colOff>
      <xdr:row>786445</xdr:row>
      <xdr:rowOff>180975</xdr:rowOff>
    </xdr:to>
    <xdr:sp macro="" textlink="">
      <xdr:nvSpPr>
        <xdr:cNvPr id="317" name="Object 316" hidden="1">
          <a:extLst>
            <a:ext uri="{63B3BB69-23CF-44E3-9099-C40C66FF867C}">
              <a14:compatExt xmlns:a14="http://schemas.microsoft.com/office/drawing/2010/main" spid="_x0000_s5436"/>
            </a:ext>
            <a:ext uri="{FF2B5EF4-FFF2-40B4-BE49-F238E27FC236}">
              <a16:creationId xmlns:a16="http://schemas.microsoft.com/office/drawing/2014/main" id="{E168793E-3A58-472E-99F3-226D6409F076}"/>
            </a:ext>
          </a:extLst>
        </xdr:cNvPr>
        <xdr:cNvSpPr/>
      </xdr:nvSpPr>
      <xdr:spPr bwMode="auto">
        <a:xfrm>
          <a:off x="2940405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851977</xdr:row>
      <xdr:rowOff>66675</xdr:rowOff>
    </xdr:from>
    <xdr:to>
      <xdr:col>4816</xdr:col>
      <xdr:colOff>1819275</xdr:colOff>
      <xdr:row>851981</xdr:row>
      <xdr:rowOff>180975</xdr:rowOff>
    </xdr:to>
    <xdr:sp macro="" textlink="">
      <xdr:nvSpPr>
        <xdr:cNvPr id="318" name="Object 317" hidden="1">
          <a:extLst>
            <a:ext uri="{63B3BB69-23CF-44E3-9099-C40C66FF867C}">
              <a14:compatExt xmlns:a14="http://schemas.microsoft.com/office/drawing/2010/main" spid="_x0000_s5437"/>
            </a:ext>
            <a:ext uri="{FF2B5EF4-FFF2-40B4-BE49-F238E27FC236}">
              <a16:creationId xmlns:a16="http://schemas.microsoft.com/office/drawing/2014/main" id="{A05C9E96-69B4-4D4B-A3D1-9AF940D7F7D1}"/>
            </a:ext>
          </a:extLst>
        </xdr:cNvPr>
        <xdr:cNvSpPr/>
      </xdr:nvSpPr>
      <xdr:spPr bwMode="auto">
        <a:xfrm>
          <a:off x="2940405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917513</xdr:row>
      <xdr:rowOff>66675</xdr:rowOff>
    </xdr:from>
    <xdr:to>
      <xdr:col>4816</xdr:col>
      <xdr:colOff>1819275</xdr:colOff>
      <xdr:row>917517</xdr:row>
      <xdr:rowOff>180975</xdr:rowOff>
    </xdr:to>
    <xdr:sp macro="" textlink="">
      <xdr:nvSpPr>
        <xdr:cNvPr id="319" name="Object 318" hidden="1">
          <a:extLst>
            <a:ext uri="{63B3BB69-23CF-44E3-9099-C40C66FF867C}">
              <a14:compatExt xmlns:a14="http://schemas.microsoft.com/office/drawing/2010/main" spid="_x0000_s5438"/>
            </a:ext>
            <a:ext uri="{FF2B5EF4-FFF2-40B4-BE49-F238E27FC236}">
              <a16:creationId xmlns:a16="http://schemas.microsoft.com/office/drawing/2014/main" id="{E417E6A4-77A6-49BE-8F2D-C3C664B31C0A}"/>
            </a:ext>
          </a:extLst>
        </xdr:cNvPr>
        <xdr:cNvSpPr/>
      </xdr:nvSpPr>
      <xdr:spPr bwMode="auto">
        <a:xfrm>
          <a:off x="2940405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4816</xdr:col>
      <xdr:colOff>238125</xdr:colOff>
      <xdr:row>983049</xdr:row>
      <xdr:rowOff>66675</xdr:rowOff>
    </xdr:from>
    <xdr:to>
      <xdr:col>4816</xdr:col>
      <xdr:colOff>1819275</xdr:colOff>
      <xdr:row>983053</xdr:row>
      <xdr:rowOff>180975</xdr:rowOff>
    </xdr:to>
    <xdr:sp macro="" textlink="">
      <xdr:nvSpPr>
        <xdr:cNvPr id="320" name="Object 319" hidden="1">
          <a:extLst>
            <a:ext uri="{63B3BB69-23CF-44E3-9099-C40C66FF867C}">
              <a14:compatExt xmlns:a14="http://schemas.microsoft.com/office/drawing/2010/main" spid="_x0000_s5439"/>
            </a:ext>
            <a:ext uri="{FF2B5EF4-FFF2-40B4-BE49-F238E27FC236}">
              <a16:creationId xmlns:a16="http://schemas.microsoft.com/office/drawing/2014/main" id="{AEB5E108-FCDA-4E7E-8262-DDDBC469207C}"/>
            </a:ext>
          </a:extLst>
        </xdr:cNvPr>
        <xdr:cNvSpPr/>
      </xdr:nvSpPr>
      <xdr:spPr bwMode="auto">
        <a:xfrm>
          <a:off x="2940405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2</xdr:row>
      <xdr:rowOff>66675</xdr:rowOff>
    </xdr:from>
    <xdr:to>
      <xdr:col>5072</xdr:col>
      <xdr:colOff>1819275</xdr:colOff>
      <xdr:row>6</xdr:row>
      <xdr:rowOff>0</xdr:rowOff>
    </xdr:to>
    <xdr:sp macro="" textlink="">
      <xdr:nvSpPr>
        <xdr:cNvPr id="321" name="Object 320" hidden="1">
          <a:extLst>
            <a:ext uri="{63B3BB69-23CF-44E3-9099-C40C66FF867C}">
              <a14:compatExt xmlns:a14="http://schemas.microsoft.com/office/drawing/2010/main" spid="_x0000_s5440"/>
            </a:ext>
            <a:ext uri="{FF2B5EF4-FFF2-40B4-BE49-F238E27FC236}">
              <a16:creationId xmlns:a16="http://schemas.microsoft.com/office/drawing/2014/main" id="{CAEAAB53-6ECA-4916-BF36-5D15F94CF4B3}"/>
            </a:ext>
          </a:extLst>
        </xdr:cNvPr>
        <xdr:cNvSpPr/>
      </xdr:nvSpPr>
      <xdr:spPr bwMode="auto">
        <a:xfrm>
          <a:off x="3096463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65545</xdr:row>
      <xdr:rowOff>66675</xdr:rowOff>
    </xdr:from>
    <xdr:to>
      <xdr:col>5072</xdr:col>
      <xdr:colOff>1819275</xdr:colOff>
      <xdr:row>65549</xdr:row>
      <xdr:rowOff>180975</xdr:rowOff>
    </xdr:to>
    <xdr:sp macro="" textlink="">
      <xdr:nvSpPr>
        <xdr:cNvPr id="322" name="Object 321" hidden="1">
          <a:extLst>
            <a:ext uri="{63B3BB69-23CF-44E3-9099-C40C66FF867C}">
              <a14:compatExt xmlns:a14="http://schemas.microsoft.com/office/drawing/2010/main" spid="_x0000_s5441"/>
            </a:ext>
            <a:ext uri="{FF2B5EF4-FFF2-40B4-BE49-F238E27FC236}">
              <a16:creationId xmlns:a16="http://schemas.microsoft.com/office/drawing/2014/main" id="{29CB5ADE-4AA3-4791-83D5-EF20A6F05496}"/>
            </a:ext>
          </a:extLst>
        </xdr:cNvPr>
        <xdr:cNvSpPr/>
      </xdr:nvSpPr>
      <xdr:spPr bwMode="auto">
        <a:xfrm>
          <a:off x="3096463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131081</xdr:row>
      <xdr:rowOff>66675</xdr:rowOff>
    </xdr:from>
    <xdr:to>
      <xdr:col>5072</xdr:col>
      <xdr:colOff>1819275</xdr:colOff>
      <xdr:row>131085</xdr:row>
      <xdr:rowOff>180975</xdr:rowOff>
    </xdr:to>
    <xdr:sp macro="" textlink="">
      <xdr:nvSpPr>
        <xdr:cNvPr id="323" name="Object 322" hidden="1">
          <a:extLst>
            <a:ext uri="{63B3BB69-23CF-44E3-9099-C40C66FF867C}">
              <a14:compatExt xmlns:a14="http://schemas.microsoft.com/office/drawing/2010/main" spid="_x0000_s5442"/>
            </a:ext>
            <a:ext uri="{FF2B5EF4-FFF2-40B4-BE49-F238E27FC236}">
              <a16:creationId xmlns:a16="http://schemas.microsoft.com/office/drawing/2014/main" id="{C13DAE33-A73C-4DD0-BC0C-465315755BE1}"/>
            </a:ext>
          </a:extLst>
        </xdr:cNvPr>
        <xdr:cNvSpPr/>
      </xdr:nvSpPr>
      <xdr:spPr bwMode="auto">
        <a:xfrm>
          <a:off x="3096463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196617</xdr:row>
      <xdr:rowOff>66675</xdr:rowOff>
    </xdr:from>
    <xdr:to>
      <xdr:col>5072</xdr:col>
      <xdr:colOff>1819275</xdr:colOff>
      <xdr:row>196621</xdr:row>
      <xdr:rowOff>180975</xdr:rowOff>
    </xdr:to>
    <xdr:sp macro="" textlink="">
      <xdr:nvSpPr>
        <xdr:cNvPr id="324" name="Object 323" hidden="1">
          <a:extLst>
            <a:ext uri="{63B3BB69-23CF-44E3-9099-C40C66FF867C}">
              <a14:compatExt xmlns:a14="http://schemas.microsoft.com/office/drawing/2010/main" spid="_x0000_s5443"/>
            </a:ext>
            <a:ext uri="{FF2B5EF4-FFF2-40B4-BE49-F238E27FC236}">
              <a16:creationId xmlns:a16="http://schemas.microsoft.com/office/drawing/2014/main" id="{4653B84E-2DE9-4689-8FED-B20AE2F235D1}"/>
            </a:ext>
          </a:extLst>
        </xdr:cNvPr>
        <xdr:cNvSpPr/>
      </xdr:nvSpPr>
      <xdr:spPr bwMode="auto">
        <a:xfrm>
          <a:off x="3096463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262153</xdr:row>
      <xdr:rowOff>66675</xdr:rowOff>
    </xdr:from>
    <xdr:to>
      <xdr:col>5072</xdr:col>
      <xdr:colOff>1819275</xdr:colOff>
      <xdr:row>262157</xdr:row>
      <xdr:rowOff>180975</xdr:rowOff>
    </xdr:to>
    <xdr:sp macro="" textlink="">
      <xdr:nvSpPr>
        <xdr:cNvPr id="325" name="Object 324" hidden="1">
          <a:extLst>
            <a:ext uri="{63B3BB69-23CF-44E3-9099-C40C66FF867C}">
              <a14:compatExt xmlns:a14="http://schemas.microsoft.com/office/drawing/2010/main" spid="_x0000_s5444"/>
            </a:ext>
            <a:ext uri="{FF2B5EF4-FFF2-40B4-BE49-F238E27FC236}">
              <a16:creationId xmlns:a16="http://schemas.microsoft.com/office/drawing/2014/main" id="{91863588-9F7F-4DCD-9A77-44AA43DA47C3}"/>
            </a:ext>
          </a:extLst>
        </xdr:cNvPr>
        <xdr:cNvSpPr/>
      </xdr:nvSpPr>
      <xdr:spPr bwMode="auto">
        <a:xfrm>
          <a:off x="3096463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327689</xdr:row>
      <xdr:rowOff>66675</xdr:rowOff>
    </xdr:from>
    <xdr:to>
      <xdr:col>5072</xdr:col>
      <xdr:colOff>1819275</xdr:colOff>
      <xdr:row>327693</xdr:row>
      <xdr:rowOff>180975</xdr:rowOff>
    </xdr:to>
    <xdr:sp macro="" textlink="">
      <xdr:nvSpPr>
        <xdr:cNvPr id="326" name="Object 325" hidden="1">
          <a:extLst>
            <a:ext uri="{63B3BB69-23CF-44E3-9099-C40C66FF867C}">
              <a14:compatExt xmlns:a14="http://schemas.microsoft.com/office/drawing/2010/main" spid="_x0000_s5445"/>
            </a:ext>
            <a:ext uri="{FF2B5EF4-FFF2-40B4-BE49-F238E27FC236}">
              <a16:creationId xmlns:a16="http://schemas.microsoft.com/office/drawing/2014/main" id="{E49FCC62-A49D-451A-9A48-F1503FA18F2E}"/>
            </a:ext>
          </a:extLst>
        </xdr:cNvPr>
        <xdr:cNvSpPr/>
      </xdr:nvSpPr>
      <xdr:spPr bwMode="auto">
        <a:xfrm>
          <a:off x="3096463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393225</xdr:row>
      <xdr:rowOff>66675</xdr:rowOff>
    </xdr:from>
    <xdr:to>
      <xdr:col>5072</xdr:col>
      <xdr:colOff>1819275</xdr:colOff>
      <xdr:row>393229</xdr:row>
      <xdr:rowOff>180975</xdr:rowOff>
    </xdr:to>
    <xdr:sp macro="" textlink="">
      <xdr:nvSpPr>
        <xdr:cNvPr id="327" name="Object 326" hidden="1">
          <a:extLst>
            <a:ext uri="{63B3BB69-23CF-44E3-9099-C40C66FF867C}">
              <a14:compatExt xmlns:a14="http://schemas.microsoft.com/office/drawing/2010/main" spid="_x0000_s5446"/>
            </a:ext>
            <a:ext uri="{FF2B5EF4-FFF2-40B4-BE49-F238E27FC236}">
              <a16:creationId xmlns:a16="http://schemas.microsoft.com/office/drawing/2014/main" id="{BE8E3F37-8D78-4961-B42C-F0F805766F63}"/>
            </a:ext>
          </a:extLst>
        </xdr:cNvPr>
        <xdr:cNvSpPr/>
      </xdr:nvSpPr>
      <xdr:spPr bwMode="auto">
        <a:xfrm>
          <a:off x="3096463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458761</xdr:row>
      <xdr:rowOff>66675</xdr:rowOff>
    </xdr:from>
    <xdr:to>
      <xdr:col>5072</xdr:col>
      <xdr:colOff>1819275</xdr:colOff>
      <xdr:row>458765</xdr:row>
      <xdr:rowOff>180975</xdr:rowOff>
    </xdr:to>
    <xdr:sp macro="" textlink="">
      <xdr:nvSpPr>
        <xdr:cNvPr id="328" name="Object 327" hidden="1">
          <a:extLst>
            <a:ext uri="{63B3BB69-23CF-44E3-9099-C40C66FF867C}">
              <a14:compatExt xmlns:a14="http://schemas.microsoft.com/office/drawing/2010/main" spid="_x0000_s5447"/>
            </a:ext>
            <a:ext uri="{FF2B5EF4-FFF2-40B4-BE49-F238E27FC236}">
              <a16:creationId xmlns:a16="http://schemas.microsoft.com/office/drawing/2014/main" id="{3C907A10-A375-4C7E-928B-6F7E963F9FBF}"/>
            </a:ext>
          </a:extLst>
        </xdr:cNvPr>
        <xdr:cNvSpPr/>
      </xdr:nvSpPr>
      <xdr:spPr bwMode="auto">
        <a:xfrm>
          <a:off x="3096463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524297</xdr:row>
      <xdr:rowOff>66675</xdr:rowOff>
    </xdr:from>
    <xdr:to>
      <xdr:col>5072</xdr:col>
      <xdr:colOff>1819275</xdr:colOff>
      <xdr:row>524301</xdr:row>
      <xdr:rowOff>180975</xdr:rowOff>
    </xdr:to>
    <xdr:sp macro="" textlink="">
      <xdr:nvSpPr>
        <xdr:cNvPr id="329" name="Object 328" hidden="1">
          <a:extLst>
            <a:ext uri="{63B3BB69-23CF-44E3-9099-C40C66FF867C}">
              <a14:compatExt xmlns:a14="http://schemas.microsoft.com/office/drawing/2010/main" spid="_x0000_s5448"/>
            </a:ext>
            <a:ext uri="{FF2B5EF4-FFF2-40B4-BE49-F238E27FC236}">
              <a16:creationId xmlns:a16="http://schemas.microsoft.com/office/drawing/2014/main" id="{97856AC8-091F-469D-AE1A-CC94E0703F0D}"/>
            </a:ext>
          </a:extLst>
        </xdr:cNvPr>
        <xdr:cNvSpPr/>
      </xdr:nvSpPr>
      <xdr:spPr bwMode="auto">
        <a:xfrm>
          <a:off x="3096463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589833</xdr:row>
      <xdr:rowOff>66675</xdr:rowOff>
    </xdr:from>
    <xdr:to>
      <xdr:col>5072</xdr:col>
      <xdr:colOff>1819275</xdr:colOff>
      <xdr:row>589837</xdr:row>
      <xdr:rowOff>180975</xdr:rowOff>
    </xdr:to>
    <xdr:sp macro="" textlink="">
      <xdr:nvSpPr>
        <xdr:cNvPr id="330" name="Object 329" hidden="1">
          <a:extLst>
            <a:ext uri="{63B3BB69-23CF-44E3-9099-C40C66FF867C}">
              <a14:compatExt xmlns:a14="http://schemas.microsoft.com/office/drawing/2010/main" spid="_x0000_s5449"/>
            </a:ext>
            <a:ext uri="{FF2B5EF4-FFF2-40B4-BE49-F238E27FC236}">
              <a16:creationId xmlns:a16="http://schemas.microsoft.com/office/drawing/2014/main" id="{EB9A7928-A6D5-4B5D-9795-5A2C178E0F1F}"/>
            </a:ext>
          </a:extLst>
        </xdr:cNvPr>
        <xdr:cNvSpPr/>
      </xdr:nvSpPr>
      <xdr:spPr bwMode="auto">
        <a:xfrm>
          <a:off x="3096463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655369</xdr:row>
      <xdr:rowOff>66675</xdr:rowOff>
    </xdr:from>
    <xdr:to>
      <xdr:col>5072</xdr:col>
      <xdr:colOff>1819275</xdr:colOff>
      <xdr:row>655373</xdr:row>
      <xdr:rowOff>180975</xdr:rowOff>
    </xdr:to>
    <xdr:sp macro="" textlink="">
      <xdr:nvSpPr>
        <xdr:cNvPr id="331" name="Object 330" hidden="1">
          <a:extLst>
            <a:ext uri="{63B3BB69-23CF-44E3-9099-C40C66FF867C}">
              <a14:compatExt xmlns:a14="http://schemas.microsoft.com/office/drawing/2010/main" spid="_x0000_s5450"/>
            </a:ext>
            <a:ext uri="{FF2B5EF4-FFF2-40B4-BE49-F238E27FC236}">
              <a16:creationId xmlns:a16="http://schemas.microsoft.com/office/drawing/2014/main" id="{0870907A-D58F-4852-BA37-C43A5E0CF41B}"/>
            </a:ext>
          </a:extLst>
        </xdr:cNvPr>
        <xdr:cNvSpPr/>
      </xdr:nvSpPr>
      <xdr:spPr bwMode="auto">
        <a:xfrm>
          <a:off x="3096463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720905</xdr:row>
      <xdr:rowOff>66675</xdr:rowOff>
    </xdr:from>
    <xdr:to>
      <xdr:col>5072</xdr:col>
      <xdr:colOff>1819275</xdr:colOff>
      <xdr:row>720909</xdr:row>
      <xdr:rowOff>180975</xdr:rowOff>
    </xdr:to>
    <xdr:sp macro="" textlink="">
      <xdr:nvSpPr>
        <xdr:cNvPr id="332" name="Object 331" hidden="1">
          <a:extLst>
            <a:ext uri="{63B3BB69-23CF-44E3-9099-C40C66FF867C}">
              <a14:compatExt xmlns:a14="http://schemas.microsoft.com/office/drawing/2010/main" spid="_x0000_s5451"/>
            </a:ext>
            <a:ext uri="{FF2B5EF4-FFF2-40B4-BE49-F238E27FC236}">
              <a16:creationId xmlns:a16="http://schemas.microsoft.com/office/drawing/2014/main" id="{6DBBE5E4-BE30-46F5-8DC2-0A166FE0B8A5}"/>
            </a:ext>
          </a:extLst>
        </xdr:cNvPr>
        <xdr:cNvSpPr/>
      </xdr:nvSpPr>
      <xdr:spPr bwMode="auto">
        <a:xfrm>
          <a:off x="3096463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786441</xdr:row>
      <xdr:rowOff>66675</xdr:rowOff>
    </xdr:from>
    <xdr:to>
      <xdr:col>5072</xdr:col>
      <xdr:colOff>1819275</xdr:colOff>
      <xdr:row>786445</xdr:row>
      <xdr:rowOff>180975</xdr:rowOff>
    </xdr:to>
    <xdr:sp macro="" textlink="">
      <xdr:nvSpPr>
        <xdr:cNvPr id="333" name="Object 332" hidden="1">
          <a:extLst>
            <a:ext uri="{63B3BB69-23CF-44E3-9099-C40C66FF867C}">
              <a14:compatExt xmlns:a14="http://schemas.microsoft.com/office/drawing/2010/main" spid="_x0000_s5452"/>
            </a:ext>
            <a:ext uri="{FF2B5EF4-FFF2-40B4-BE49-F238E27FC236}">
              <a16:creationId xmlns:a16="http://schemas.microsoft.com/office/drawing/2014/main" id="{C4D3BEEB-6480-4DE0-ADB4-2FDE128F03DF}"/>
            </a:ext>
          </a:extLst>
        </xdr:cNvPr>
        <xdr:cNvSpPr/>
      </xdr:nvSpPr>
      <xdr:spPr bwMode="auto">
        <a:xfrm>
          <a:off x="3096463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851977</xdr:row>
      <xdr:rowOff>66675</xdr:rowOff>
    </xdr:from>
    <xdr:to>
      <xdr:col>5072</xdr:col>
      <xdr:colOff>1819275</xdr:colOff>
      <xdr:row>851981</xdr:row>
      <xdr:rowOff>180975</xdr:rowOff>
    </xdr:to>
    <xdr:sp macro="" textlink="">
      <xdr:nvSpPr>
        <xdr:cNvPr id="334" name="Object 333" hidden="1">
          <a:extLst>
            <a:ext uri="{63B3BB69-23CF-44E3-9099-C40C66FF867C}">
              <a14:compatExt xmlns:a14="http://schemas.microsoft.com/office/drawing/2010/main" spid="_x0000_s5453"/>
            </a:ext>
            <a:ext uri="{FF2B5EF4-FFF2-40B4-BE49-F238E27FC236}">
              <a16:creationId xmlns:a16="http://schemas.microsoft.com/office/drawing/2014/main" id="{95BB6648-CCD2-4A10-ABD8-F4B0247D58C7}"/>
            </a:ext>
          </a:extLst>
        </xdr:cNvPr>
        <xdr:cNvSpPr/>
      </xdr:nvSpPr>
      <xdr:spPr bwMode="auto">
        <a:xfrm>
          <a:off x="3096463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917513</xdr:row>
      <xdr:rowOff>66675</xdr:rowOff>
    </xdr:from>
    <xdr:to>
      <xdr:col>5072</xdr:col>
      <xdr:colOff>1819275</xdr:colOff>
      <xdr:row>917517</xdr:row>
      <xdr:rowOff>180975</xdr:rowOff>
    </xdr:to>
    <xdr:sp macro="" textlink="">
      <xdr:nvSpPr>
        <xdr:cNvPr id="335" name="Object 334" hidden="1">
          <a:extLst>
            <a:ext uri="{63B3BB69-23CF-44E3-9099-C40C66FF867C}">
              <a14:compatExt xmlns:a14="http://schemas.microsoft.com/office/drawing/2010/main" spid="_x0000_s5454"/>
            </a:ext>
            <a:ext uri="{FF2B5EF4-FFF2-40B4-BE49-F238E27FC236}">
              <a16:creationId xmlns:a16="http://schemas.microsoft.com/office/drawing/2014/main" id="{6510A2FC-22C6-4A96-9AED-9F339B36F75C}"/>
            </a:ext>
          </a:extLst>
        </xdr:cNvPr>
        <xdr:cNvSpPr/>
      </xdr:nvSpPr>
      <xdr:spPr bwMode="auto">
        <a:xfrm>
          <a:off x="3096463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5072</xdr:col>
      <xdr:colOff>238125</xdr:colOff>
      <xdr:row>983049</xdr:row>
      <xdr:rowOff>66675</xdr:rowOff>
    </xdr:from>
    <xdr:to>
      <xdr:col>5072</xdr:col>
      <xdr:colOff>1819275</xdr:colOff>
      <xdr:row>983053</xdr:row>
      <xdr:rowOff>180975</xdr:rowOff>
    </xdr:to>
    <xdr:sp macro="" textlink="">
      <xdr:nvSpPr>
        <xdr:cNvPr id="336" name="Object 335" hidden="1">
          <a:extLst>
            <a:ext uri="{63B3BB69-23CF-44E3-9099-C40C66FF867C}">
              <a14:compatExt xmlns:a14="http://schemas.microsoft.com/office/drawing/2010/main" spid="_x0000_s5455"/>
            </a:ext>
            <a:ext uri="{FF2B5EF4-FFF2-40B4-BE49-F238E27FC236}">
              <a16:creationId xmlns:a16="http://schemas.microsoft.com/office/drawing/2014/main" id="{6AD5B11B-C333-48D6-A81D-86C73C4498C2}"/>
            </a:ext>
          </a:extLst>
        </xdr:cNvPr>
        <xdr:cNvSpPr/>
      </xdr:nvSpPr>
      <xdr:spPr bwMode="auto">
        <a:xfrm>
          <a:off x="3096463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2</xdr:row>
      <xdr:rowOff>66675</xdr:rowOff>
    </xdr:from>
    <xdr:to>
      <xdr:col>5328</xdr:col>
      <xdr:colOff>1819275</xdr:colOff>
      <xdr:row>6</xdr:row>
      <xdr:rowOff>0</xdr:rowOff>
    </xdr:to>
    <xdr:sp macro="" textlink="">
      <xdr:nvSpPr>
        <xdr:cNvPr id="337" name="Object 336" hidden="1">
          <a:extLst>
            <a:ext uri="{63B3BB69-23CF-44E3-9099-C40C66FF867C}">
              <a14:compatExt xmlns:a14="http://schemas.microsoft.com/office/drawing/2010/main" spid="_x0000_s5456"/>
            </a:ext>
            <a:ext uri="{FF2B5EF4-FFF2-40B4-BE49-F238E27FC236}">
              <a16:creationId xmlns:a16="http://schemas.microsoft.com/office/drawing/2014/main" id="{6629D5E2-502C-4112-A79E-B36780EBFB96}"/>
            </a:ext>
          </a:extLst>
        </xdr:cNvPr>
        <xdr:cNvSpPr/>
      </xdr:nvSpPr>
      <xdr:spPr bwMode="auto">
        <a:xfrm>
          <a:off x="3252520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65545</xdr:row>
      <xdr:rowOff>66675</xdr:rowOff>
    </xdr:from>
    <xdr:to>
      <xdr:col>5328</xdr:col>
      <xdr:colOff>1819275</xdr:colOff>
      <xdr:row>65549</xdr:row>
      <xdr:rowOff>180975</xdr:rowOff>
    </xdr:to>
    <xdr:sp macro="" textlink="">
      <xdr:nvSpPr>
        <xdr:cNvPr id="338" name="Object 337" hidden="1">
          <a:extLst>
            <a:ext uri="{63B3BB69-23CF-44E3-9099-C40C66FF867C}">
              <a14:compatExt xmlns:a14="http://schemas.microsoft.com/office/drawing/2010/main" spid="_x0000_s5457"/>
            </a:ext>
            <a:ext uri="{FF2B5EF4-FFF2-40B4-BE49-F238E27FC236}">
              <a16:creationId xmlns:a16="http://schemas.microsoft.com/office/drawing/2014/main" id="{1830AC5D-A04D-4874-A0DF-BD4377C3125E}"/>
            </a:ext>
          </a:extLst>
        </xdr:cNvPr>
        <xdr:cNvSpPr/>
      </xdr:nvSpPr>
      <xdr:spPr bwMode="auto">
        <a:xfrm>
          <a:off x="3252520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131081</xdr:row>
      <xdr:rowOff>66675</xdr:rowOff>
    </xdr:from>
    <xdr:to>
      <xdr:col>5328</xdr:col>
      <xdr:colOff>1819275</xdr:colOff>
      <xdr:row>131085</xdr:row>
      <xdr:rowOff>180975</xdr:rowOff>
    </xdr:to>
    <xdr:sp macro="" textlink="">
      <xdr:nvSpPr>
        <xdr:cNvPr id="339" name="Object 338" hidden="1">
          <a:extLst>
            <a:ext uri="{63B3BB69-23CF-44E3-9099-C40C66FF867C}">
              <a14:compatExt xmlns:a14="http://schemas.microsoft.com/office/drawing/2010/main" spid="_x0000_s5458"/>
            </a:ext>
            <a:ext uri="{FF2B5EF4-FFF2-40B4-BE49-F238E27FC236}">
              <a16:creationId xmlns:a16="http://schemas.microsoft.com/office/drawing/2014/main" id="{B0D192B0-33F8-4E63-BD41-C88249AE5A3C}"/>
            </a:ext>
          </a:extLst>
        </xdr:cNvPr>
        <xdr:cNvSpPr/>
      </xdr:nvSpPr>
      <xdr:spPr bwMode="auto">
        <a:xfrm>
          <a:off x="3252520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196617</xdr:row>
      <xdr:rowOff>66675</xdr:rowOff>
    </xdr:from>
    <xdr:to>
      <xdr:col>5328</xdr:col>
      <xdr:colOff>1819275</xdr:colOff>
      <xdr:row>196621</xdr:row>
      <xdr:rowOff>180975</xdr:rowOff>
    </xdr:to>
    <xdr:sp macro="" textlink="">
      <xdr:nvSpPr>
        <xdr:cNvPr id="340" name="Object 339" hidden="1">
          <a:extLst>
            <a:ext uri="{63B3BB69-23CF-44E3-9099-C40C66FF867C}">
              <a14:compatExt xmlns:a14="http://schemas.microsoft.com/office/drawing/2010/main" spid="_x0000_s5459"/>
            </a:ext>
            <a:ext uri="{FF2B5EF4-FFF2-40B4-BE49-F238E27FC236}">
              <a16:creationId xmlns:a16="http://schemas.microsoft.com/office/drawing/2014/main" id="{43A75672-CE05-4D50-9854-E587FD565263}"/>
            </a:ext>
          </a:extLst>
        </xdr:cNvPr>
        <xdr:cNvSpPr/>
      </xdr:nvSpPr>
      <xdr:spPr bwMode="auto">
        <a:xfrm>
          <a:off x="3252520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262153</xdr:row>
      <xdr:rowOff>66675</xdr:rowOff>
    </xdr:from>
    <xdr:to>
      <xdr:col>5328</xdr:col>
      <xdr:colOff>1819275</xdr:colOff>
      <xdr:row>262157</xdr:row>
      <xdr:rowOff>180975</xdr:rowOff>
    </xdr:to>
    <xdr:sp macro="" textlink="">
      <xdr:nvSpPr>
        <xdr:cNvPr id="341" name="Object 340" hidden="1">
          <a:extLst>
            <a:ext uri="{63B3BB69-23CF-44E3-9099-C40C66FF867C}">
              <a14:compatExt xmlns:a14="http://schemas.microsoft.com/office/drawing/2010/main" spid="_x0000_s5460"/>
            </a:ext>
            <a:ext uri="{FF2B5EF4-FFF2-40B4-BE49-F238E27FC236}">
              <a16:creationId xmlns:a16="http://schemas.microsoft.com/office/drawing/2014/main" id="{FF8855B3-376C-413D-B1A5-BBC45134BBB9}"/>
            </a:ext>
          </a:extLst>
        </xdr:cNvPr>
        <xdr:cNvSpPr/>
      </xdr:nvSpPr>
      <xdr:spPr bwMode="auto">
        <a:xfrm>
          <a:off x="3252520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327689</xdr:row>
      <xdr:rowOff>66675</xdr:rowOff>
    </xdr:from>
    <xdr:to>
      <xdr:col>5328</xdr:col>
      <xdr:colOff>1819275</xdr:colOff>
      <xdr:row>327693</xdr:row>
      <xdr:rowOff>180975</xdr:rowOff>
    </xdr:to>
    <xdr:sp macro="" textlink="">
      <xdr:nvSpPr>
        <xdr:cNvPr id="342" name="Object 341" hidden="1">
          <a:extLst>
            <a:ext uri="{63B3BB69-23CF-44E3-9099-C40C66FF867C}">
              <a14:compatExt xmlns:a14="http://schemas.microsoft.com/office/drawing/2010/main" spid="_x0000_s5461"/>
            </a:ext>
            <a:ext uri="{FF2B5EF4-FFF2-40B4-BE49-F238E27FC236}">
              <a16:creationId xmlns:a16="http://schemas.microsoft.com/office/drawing/2014/main" id="{0758DEA2-25FE-4DEA-9ADE-0657B8A0232F}"/>
            </a:ext>
          </a:extLst>
        </xdr:cNvPr>
        <xdr:cNvSpPr/>
      </xdr:nvSpPr>
      <xdr:spPr bwMode="auto">
        <a:xfrm>
          <a:off x="3252520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393225</xdr:row>
      <xdr:rowOff>66675</xdr:rowOff>
    </xdr:from>
    <xdr:to>
      <xdr:col>5328</xdr:col>
      <xdr:colOff>1819275</xdr:colOff>
      <xdr:row>393229</xdr:row>
      <xdr:rowOff>180975</xdr:rowOff>
    </xdr:to>
    <xdr:sp macro="" textlink="">
      <xdr:nvSpPr>
        <xdr:cNvPr id="343" name="Object 342" hidden="1">
          <a:extLst>
            <a:ext uri="{63B3BB69-23CF-44E3-9099-C40C66FF867C}">
              <a14:compatExt xmlns:a14="http://schemas.microsoft.com/office/drawing/2010/main" spid="_x0000_s5462"/>
            </a:ext>
            <a:ext uri="{FF2B5EF4-FFF2-40B4-BE49-F238E27FC236}">
              <a16:creationId xmlns:a16="http://schemas.microsoft.com/office/drawing/2014/main" id="{09768D5B-3F56-4E5C-8647-47030D2FCC13}"/>
            </a:ext>
          </a:extLst>
        </xdr:cNvPr>
        <xdr:cNvSpPr/>
      </xdr:nvSpPr>
      <xdr:spPr bwMode="auto">
        <a:xfrm>
          <a:off x="3252520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458761</xdr:row>
      <xdr:rowOff>66675</xdr:rowOff>
    </xdr:from>
    <xdr:to>
      <xdr:col>5328</xdr:col>
      <xdr:colOff>1819275</xdr:colOff>
      <xdr:row>458765</xdr:row>
      <xdr:rowOff>180975</xdr:rowOff>
    </xdr:to>
    <xdr:sp macro="" textlink="">
      <xdr:nvSpPr>
        <xdr:cNvPr id="344" name="Object 343" hidden="1">
          <a:extLst>
            <a:ext uri="{63B3BB69-23CF-44E3-9099-C40C66FF867C}">
              <a14:compatExt xmlns:a14="http://schemas.microsoft.com/office/drawing/2010/main" spid="_x0000_s5463"/>
            </a:ext>
            <a:ext uri="{FF2B5EF4-FFF2-40B4-BE49-F238E27FC236}">
              <a16:creationId xmlns:a16="http://schemas.microsoft.com/office/drawing/2014/main" id="{32132FF1-38A8-4B0F-8B04-4A84A5E789EA}"/>
            </a:ext>
          </a:extLst>
        </xdr:cNvPr>
        <xdr:cNvSpPr/>
      </xdr:nvSpPr>
      <xdr:spPr bwMode="auto">
        <a:xfrm>
          <a:off x="3252520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524297</xdr:row>
      <xdr:rowOff>66675</xdr:rowOff>
    </xdr:from>
    <xdr:to>
      <xdr:col>5328</xdr:col>
      <xdr:colOff>1819275</xdr:colOff>
      <xdr:row>524301</xdr:row>
      <xdr:rowOff>180975</xdr:rowOff>
    </xdr:to>
    <xdr:sp macro="" textlink="">
      <xdr:nvSpPr>
        <xdr:cNvPr id="345" name="Object 344" hidden="1">
          <a:extLst>
            <a:ext uri="{63B3BB69-23CF-44E3-9099-C40C66FF867C}">
              <a14:compatExt xmlns:a14="http://schemas.microsoft.com/office/drawing/2010/main" spid="_x0000_s5464"/>
            </a:ext>
            <a:ext uri="{FF2B5EF4-FFF2-40B4-BE49-F238E27FC236}">
              <a16:creationId xmlns:a16="http://schemas.microsoft.com/office/drawing/2014/main" id="{7D590EA0-9BAB-4E89-A0E3-AEFA4A582286}"/>
            </a:ext>
          </a:extLst>
        </xdr:cNvPr>
        <xdr:cNvSpPr/>
      </xdr:nvSpPr>
      <xdr:spPr bwMode="auto">
        <a:xfrm>
          <a:off x="3252520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589833</xdr:row>
      <xdr:rowOff>66675</xdr:rowOff>
    </xdr:from>
    <xdr:to>
      <xdr:col>5328</xdr:col>
      <xdr:colOff>1819275</xdr:colOff>
      <xdr:row>589837</xdr:row>
      <xdr:rowOff>180975</xdr:rowOff>
    </xdr:to>
    <xdr:sp macro="" textlink="">
      <xdr:nvSpPr>
        <xdr:cNvPr id="346" name="Object 345" hidden="1">
          <a:extLst>
            <a:ext uri="{63B3BB69-23CF-44E3-9099-C40C66FF867C}">
              <a14:compatExt xmlns:a14="http://schemas.microsoft.com/office/drawing/2010/main" spid="_x0000_s5465"/>
            </a:ext>
            <a:ext uri="{FF2B5EF4-FFF2-40B4-BE49-F238E27FC236}">
              <a16:creationId xmlns:a16="http://schemas.microsoft.com/office/drawing/2014/main" id="{EC531EF9-60BC-4FB3-BB6F-46293633B368}"/>
            </a:ext>
          </a:extLst>
        </xdr:cNvPr>
        <xdr:cNvSpPr/>
      </xdr:nvSpPr>
      <xdr:spPr bwMode="auto">
        <a:xfrm>
          <a:off x="3252520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655369</xdr:row>
      <xdr:rowOff>66675</xdr:rowOff>
    </xdr:from>
    <xdr:to>
      <xdr:col>5328</xdr:col>
      <xdr:colOff>1819275</xdr:colOff>
      <xdr:row>655373</xdr:row>
      <xdr:rowOff>180975</xdr:rowOff>
    </xdr:to>
    <xdr:sp macro="" textlink="">
      <xdr:nvSpPr>
        <xdr:cNvPr id="347" name="Object 346" hidden="1">
          <a:extLst>
            <a:ext uri="{63B3BB69-23CF-44E3-9099-C40C66FF867C}">
              <a14:compatExt xmlns:a14="http://schemas.microsoft.com/office/drawing/2010/main" spid="_x0000_s5466"/>
            </a:ext>
            <a:ext uri="{FF2B5EF4-FFF2-40B4-BE49-F238E27FC236}">
              <a16:creationId xmlns:a16="http://schemas.microsoft.com/office/drawing/2014/main" id="{8114790D-3B45-4571-89BF-387CD49FE058}"/>
            </a:ext>
          </a:extLst>
        </xdr:cNvPr>
        <xdr:cNvSpPr/>
      </xdr:nvSpPr>
      <xdr:spPr bwMode="auto">
        <a:xfrm>
          <a:off x="3252520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720905</xdr:row>
      <xdr:rowOff>66675</xdr:rowOff>
    </xdr:from>
    <xdr:to>
      <xdr:col>5328</xdr:col>
      <xdr:colOff>1819275</xdr:colOff>
      <xdr:row>720909</xdr:row>
      <xdr:rowOff>180975</xdr:rowOff>
    </xdr:to>
    <xdr:sp macro="" textlink="">
      <xdr:nvSpPr>
        <xdr:cNvPr id="348" name="Object 347" hidden="1">
          <a:extLst>
            <a:ext uri="{63B3BB69-23CF-44E3-9099-C40C66FF867C}">
              <a14:compatExt xmlns:a14="http://schemas.microsoft.com/office/drawing/2010/main" spid="_x0000_s5467"/>
            </a:ext>
            <a:ext uri="{FF2B5EF4-FFF2-40B4-BE49-F238E27FC236}">
              <a16:creationId xmlns:a16="http://schemas.microsoft.com/office/drawing/2014/main" id="{E144D69C-4063-4D29-A352-0F8115E5F3AA}"/>
            </a:ext>
          </a:extLst>
        </xdr:cNvPr>
        <xdr:cNvSpPr/>
      </xdr:nvSpPr>
      <xdr:spPr bwMode="auto">
        <a:xfrm>
          <a:off x="3252520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786441</xdr:row>
      <xdr:rowOff>66675</xdr:rowOff>
    </xdr:from>
    <xdr:to>
      <xdr:col>5328</xdr:col>
      <xdr:colOff>1819275</xdr:colOff>
      <xdr:row>786445</xdr:row>
      <xdr:rowOff>180975</xdr:rowOff>
    </xdr:to>
    <xdr:sp macro="" textlink="">
      <xdr:nvSpPr>
        <xdr:cNvPr id="349" name="Object 348" hidden="1">
          <a:extLst>
            <a:ext uri="{63B3BB69-23CF-44E3-9099-C40C66FF867C}">
              <a14:compatExt xmlns:a14="http://schemas.microsoft.com/office/drawing/2010/main" spid="_x0000_s5468"/>
            </a:ext>
            <a:ext uri="{FF2B5EF4-FFF2-40B4-BE49-F238E27FC236}">
              <a16:creationId xmlns:a16="http://schemas.microsoft.com/office/drawing/2014/main" id="{060E06BE-5608-4148-946D-5442A859BEB2}"/>
            </a:ext>
          </a:extLst>
        </xdr:cNvPr>
        <xdr:cNvSpPr/>
      </xdr:nvSpPr>
      <xdr:spPr bwMode="auto">
        <a:xfrm>
          <a:off x="3252520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851977</xdr:row>
      <xdr:rowOff>66675</xdr:rowOff>
    </xdr:from>
    <xdr:to>
      <xdr:col>5328</xdr:col>
      <xdr:colOff>1819275</xdr:colOff>
      <xdr:row>851981</xdr:row>
      <xdr:rowOff>180975</xdr:rowOff>
    </xdr:to>
    <xdr:sp macro="" textlink="">
      <xdr:nvSpPr>
        <xdr:cNvPr id="350" name="Object 349" hidden="1">
          <a:extLst>
            <a:ext uri="{63B3BB69-23CF-44E3-9099-C40C66FF867C}">
              <a14:compatExt xmlns:a14="http://schemas.microsoft.com/office/drawing/2010/main" spid="_x0000_s5469"/>
            </a:ext>
            <a:ext uri="{FF2B5EF4-FFF2-40B4-BE49-F238E27FC236}">
              <a16:creationId xmlns:a16="http://schemas.microsoft.com/office/drawing/2014/main" id="{6452CC3C-CEC3-46AC-B71A-F3684124F289}"/>
            </a:ext>
          </a:extLst>
        </xdr:cNvPr>
        <xdr:cNvSpPr/>
      </xdr:nvSpPr>
      <xdr:spPr bwMode="auto">
        <a:xfrm>
          <a:off x="3252520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917513</xdr:row>
      <xdr:rowOff>66675</xdr:rowOff>
    </xdr:from>
    <xdr:to>
      <xdr:col>5328</xdr:col>
      <xdr:colOff>1819275</xdr:colOff>
      <xdr:row>917517</xdr:row>
      <xdr:rowOff>180975</xdr:rowOff>
    </xdr:to>
    <xdr:sp macro="" textlink="">
      <xdr:nvSpPr>
        <xdr:cNvPr id="351" name="Object 350" hidden="1">
          <a:extLst>
            <a:ext uri="{63B3BB69-23CF-44E3-9099-C40C66FF867C}">
              <a14:compatExt xmlns:a14="http://schemas.microsoft.com/office/drawing/2010/main" spid="_x0000_s5470"/>
            </a:ext>
            <a:ext uri="{FF2B5EF4-FFF2-40B4-BE49-F238E27FC236}">
              <a16:creationId xmlns:a16="http://schemas.microsoft.com/office/drawing/2014/main" id="{BE4BF528-FF51-447F-96E5-BA99035D419D}"/>
            </a:ext>
          </a:extLst>
        </xdr:cNvPr>
        <xdr:cNvSpPr/>
      </xdr:nvSpPr>
      <xdr:spPr bwMode="auto">
        <a:xfrm>
          <a:off x="3252520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5328</xdr:col>
      <xdr:colOff>238125</xdr:colOff>
      <xdr:row>983049</xdr:row>
      <xdr:rowOff>66675</xdr:rowOff>
    </xdr:from>
    <xdr:to>
      <xdr:col>5328</xdr:col>
      <xdr:colOff>1819275</xdr:colOff>
      <xdr:row>983053</xdr:row>
      <xdr:rowOff>180975</xdr:rowOff>
    </xdr:to>
    <xdr:sp macro="" textlink="">
      <xdr:nvSpPr>
        <xdr:cNvPr id="352" name="Object 351" hidden="1">
          <a:extLst>
            <a:ext uri="{63B3BB69-23CF-44E3-9099-C40C66FF867C}">
              <a14:compatExt xmlns:a14="http://schemas.microsoft.com/office/drawing/2010/main" spid="_x0000_s5471"/>
            </a:ext>
            <a:ext uri="{FF2B5EF4-FFF2-40B4-BE49-F238E27FC236}">
              <a16:creationId xmlns:a16="http://schemas.microsoft.com/office/drawing/2014/main" id="{4CB3425F-7E8C-4076-AF9C-0A4E639859F0}"/>
            </a:ext>
          </a:extLst>
        </xdr:cNvPr>
        <xdr:cNvSpPr/>
      </xdr:nvSpPr>
      <xdr:spPr bwMode="auto">
        <a:xfrm>
          <a:off x="3252520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2</xdr:row>
      <xdr:rowOff>66675</xdr:rowOff>
    </xdr:from>
    <xdr:to>
      <xdr:col>5584</xdr:col>
      <xdr:colOff>1819275</xdr:colOff>
      <xdr:row>6</xdr:row>
      <xdr:rowOff>0</xdr:rowOff>
    </xdr:to>
    <xdr:sp macro="" textlink="">
      <xdr:nvSpPr>
        <xdr:cNvPr id="353" name="Object 352" hidden="1">
          <a:extLst>
            <a:ext uri="{63B3BB69-23CF-44E3-9099-C40C66FF867C}">
              <a14:compatExt xmlns:a14="http://schemas.microsoft.com/office/drawing/2010/main" spid="_x0000_s5472"/>
            </a:ext>
            <a:ext uri="{FF2B5EF4-FFF2-40B4-BE49-F238E27FC236}">
              <a16:creationId xmlns:a16="http://schemas.microsoft.com/office/drawing/2014/main" id="{8BF32322-D638-4951-9EF8-098797945771}"/>
            </a:ext>
          </a:extLst>
        </xdr:cNvPr>
        <xdr:cNvSpPr/>
      </xdr:nvSpPr>
      <xdr:spPr bwMode="auto">
        <a:xfrm>
          <a:off x="3408578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65545</xdr:row>
      <xdr:rowOff>66675</xdr:rowOff>
    </xdr:from>
    <xdr:to>
      <xdr:col>5584</xdr:col>
      <xdr:colOff>1819275</xdr:colOff>
      <xdr:row>65549</xdr:row>
      <xdr:rowOff>180975</xdr:rowOff>
    </xdr:to>
    <xdr:sp macro="" textlink="">
      <xdr:nvSpPr>
        <xdr:cNvPr id="354" name="Object 353" hidden="1">
          <a:extLst>
            <a:ext uri="{63B3BB69-23CF-44E3-9099-C40C66FF867C}">
              <a14:compatExt xmlns:a14="http://schemas.microsoft.com/office/drawing/2010/main" spid="_x0000_s5473"/>
            </a:ext>
            <a:ext uri="{FF2B5EF4-FFF2-40B4-BE49-F238E27FC236}">
              <a16:creationId xmlns:a16="http://schemas.microsoft.com/office/drawing/2014/main" id="{A74A428A-F1DA-4474-8406-645561224898}"/>
            </a:ext>
          </a:extLst>
        </xdr:cNvPr>
        <xdr:cNvSpPr/>
      </xdr:nvSpPr>
      <xdr:spPr bwMode="auto">
        <a:xfrm>
          <a:off x="3408578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131081</xdr:row>
      <xdr:rowOff>66675</xdr:rowOff>
    </xdr:from>
    <xdr:to>
      <xdr:col>5584</xdr:col>
      <xdr:colOff>1819275</xdr:colOff>
      <xdr:row>131085</xdr:row>
      <xdr:rowOff>180975</xdr:rowOff>
    </xdr:to>
    <xdr:sp macro="" textlink="">
      <xdr:nvSpPr>
        <xdr:cNvPr id="355" name="Object 354" hidden="1">
          <a:extLst>
            <a:ext uri="{63B3BB69-23CF-44E3-9099-C40C66FF867C}">
              <a14:compatExt xmlns:a14="http://schemas.microsoft.com/office/drawing/2010/main" spid="_x0000_s5474"/>
            </a:ext>
            <a:ext uri="{FF2B5EF4-FFF2-40B4-BE49-F238E27FC236}">
              <a16:creationId xmlns:a16="http://schemas.microsoft.com/office/drawing/2014/main" id="{FCCAE62D-9679-4304-AF81-51B4136CAB19}"/>
            </a:ext>
          </a:extLst>
        </xdr:cNvPr>
        <xdr:cNvSpPr/>
      </xdr:nvSpPr>
      <xdr:spPr bwMode="auto">
        <a:xfrm>
          <a:off x="3408578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196617</xdr:row>
      <xdr:rowOff>66675</xdr:rowOff>
    </xdr:from>
    <xdr:to>
      <xdr:col>5584</xdr:col>
      <xdr:colOff>1819275</xdr:colOff>
      <xdr:row>196621</xdr:row>
      <xdr:rowOff>180975</xdr:rowOff>
    </xdr:to>
    <xdr:sp macro="" textlink="">
      <xdr:nvSpPr>
        <xdr:cNvPr id="356" name="Object 355" hidden="1">
          <a:extLst>
            <a:ext uri="{63B3BB69-23CF-44E3-9099-C40C66FF867C}">
              <a14:compatExt xmlns:a14="http://schemas.microsoft.com/office/drawing/2010/main" spid="_x0000_s5475"/>
            </a:ext>
            <a:ext uri="{FF2B5EF4-FFF2-40B4-BE49-F238E27FC236}">
              <a16:creationId xmlns:a16="http://schemas.microsoft.com/office/drawing/2014/main" id="{9D82C000-1BC5-40A9-ADB6-2F10B5E22264}"/>
            </a:ext>
          </a:extLst>
        </xdr:cNvPr>
        <xdr:cNvSpPr/>
      </xdr:nvSpPr>
      <xdr:spPr bwMode="auto">
        <a:xfrm>
          <a:off x="3408578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262153</xdr:row>
      <xdr:rowOff>66675</xdr:rowOff>
    </xdr:from>
    <xdr:to>
      <xdr:col>5584</xdr:col>
      <xdr:colOff>1819275</xdr:colOff>
      <xdr:row>262157</xdr:row>
      <xdr:rowOff>180975</xdr:rowOff>
    </xdr:to>
    <xdr:sp macro="" textlink="">
      <xdr:nvSpPr>
        <xdr:cNvPr id="357" name="Object 356" hidden="1">
          <a:extLst>
            <a:ext uri="{63B3BB69-23CF-44E3-9099-C40C66FF867C}">
              <a14:compatExt xmlns:a14="http://schemas.microsoft.com/office/drawing/2010/main" spid="_x0000_s5476"/>
            </a:ext>
            <a:ext uri="{FF2B5EF4-FFF2-40B4-BE49-F238E27FC236}">
              <a16:creationId xmlns:a16="http://schemas.microsoft.com/office/drawing/2014/main" id="{F71C4D26-C1CF-46A4-B3BE-3F1987AA8919}"/>
            </a:ext>
          </a:extLst>
        </xdr:cNvPr>
        <xdr:cNvSpPr/>
      </xdr:nvSpPr>
      <xdr:spPr bwMode="auto">
        <a:xfrm>
          <a:off x="3408578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327689</xdr:row>
      <xdr:rowOff>66675</xdr:rowOff>
    </xdr:from>
    <xdr:to>
      <xdr:col>5584</xdr:col>
      <xdr:colOff>1819275</xdr:colOff>
      <xdr:row>327693</xdr:row>
      <xdr:rowOff>180975</xdr:rowOff>
    </xdr:to>
    <xdr:sp macro="" textlink="">
      <xdr:nvSpPr>
        <xdr:cNvPr id="358" name="Object 357" hidden="1">
          <a:extLst>
            <a:ext uri="{63B3BB69-23CF-44E3-9099-C40C66FF867C}">
              <a14:compatExt xmlns:a14="http://schemas.microsoft.com/office/drawing/2010/main" spid="_x0000_s5477"/>
            </a:ext>
            <a:ext uri="{FF2B5EF4-FFF2-40B4-BE49-F238E27FC236}">
              <a16:creationId xmlns:a16="http://schemas.microsoft.com/office/drawing/2014/main" id="{3D50652F-5ABB-49EA-9FEB-8D0AF9AF359E}"/>
            </a:ext>
          </a:extLst>
        </xdr:cNvPr>
        <xdr:cNvSpPr/>
      </xdr:nvSpPr>
      <xdr:spPr bwMode="auto">
        <a:xfrm>
          <a:off x="3408578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393225</xdr:row>
      <xdr:rowOff>66675</xdr:rowOff>
    </xdr:from>
    <xdr:to>
      <xdr:col>5584</xdr:col>
      <xdr:colOff>1819275</xdr:colOff>
      <xdr:row>393229</xdr:row>
      <xdr:rowOff>180975</xdr:rowOff>
    </xdr:to>
    <xdr:sp macro="" textlink="">
      <xdr:nvSpPr>
        <xdr:cNvPr id="359" name="Object 358" hidden="1">
          <a:extLst>
            <a:ext uri="{63B3BB69-23CF-44E3-9099-C40C66FF867C}">
              <a14:compatExt xmlns:a14="http://schemas.microsoft.com/office/drawing/2010/main" spid="_x0000_s5478"/>
            </a:ext>
            <a:ext uri="{FF2B5EF4-FFF2-40B4-BE49-F238E27FC236}">
              <a16:creationId xmlns:a16="http://schemas.microsoft.com/office/drawing/2014/main" id="{2C72BF92-D14D-42FB-9B5E-EBE8EE238148}"/>
            </a:ext>
          </a:extLst>
        </xdr:cNvPr>
        <xdr:cNvSpPr/>
      </xdr:nvSpPr>
      <xdr:spPr bwMode="auto">
        <a:xfrm>
          <a:off x="3408578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458761</xdr:row>
      <xdr:rowOff>66675</xdr:rowOff>
    </xdr:from>
    <xdr:to>
      <xdr:col>5584</xdr:col>
      <xdr:colOff>1819275</xdr:colOff>
      <xdr:row>458765</xdr:row>
      <xdr:rowOff>180975</xdr:rowOff>
    </xdr:to>
    <xdr:sp macro="" textlink="">
      <xdr:nvSpPr>
        <xdr:cNvPr id="360" name="Object 359" hidden="1">
          <a:extLst>
            <a:ext uri="{63B3BB69-23CF-44E3-9099-C40C66FF867C}">
              <a14:compatExt xmlns:a14="http://schemas.microsoft.com/office/drawing/2010/main" spid="_x0000_s5479"/>
            </a:ext>
            <a:ext uri="{FF2B5EF4-FFF2-40B4-BE49-F238E27FC236}">
              <a16:creationId xmlns:a16="http://schemas.microsoft.com/office/drawing/2014/main" id="{BF04E46B-DF9A-4740-AF07-F1A879BACEB2}"/>
            </a:ext>
          </a:extLst>
        </xdr:cNvPr>
        <xdr:cNvSpPr/>
      </xdr:nvSpPr>
      <xdr:spPr bwMode="auto">
        <a:xfrm>
          <a:off x="3408578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524297</xdr:row>
      <xdr:rowOff>66675</xdr:rowOff>
    </xdr:from>
    <xdr:to>
      <xdr:col>5584</xdr:col>
      <xdr:colOff>1819275</xdr:colOff>
      <xdr:row>524301</xdr:row>
      <xdr:rowOff>180975</xdr:rowOff>
    </xdr:to>
    <xdr:sp macro="" textlink="">
      <xdr:nvSpPr>
        <xdr:cNvPr id="361" name="Object 360" hidden="1">
          <a:extLst>
            <a:ext uri="{63B3BB69-23CF-44E3-9099-C40C66FF867C}">
              <a14:compatExt xmlns:a14="http://schemas.microsoft.com/office/drawing/2010/main" spid="_x0000_s5480"/>
            </a:ext>
            <a:ext uri="{FF2B5EF4-FFF2-40B4-BE49-F238E27FC236}">
              <a16:creationId xmlns:a16="http://schemas.microsoft.com/office/drawing/2014/main" id="{EA186FC0-2254-40DB-AE69-3FDA84C27FB8}"/>
            </a:ext>
          </a:extLst>
        </xdr:cNvPr>
        <xdr:cNvSpPr/>
      </xdr:nvSpPr>
      <xdr:spPr bwMode="auto">
        <a:xfrm>
          <a:off x="3408578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589833</xdr:row>
      <xdr:rowOff>66675</xdr:rowOff>
    </xdr:from>
    <xdr:to>
      <xdr:col>5584</xdr:col>
      <xdr:colOff>1819275</xdr:colOff>
      <xdr:row>589837</xdr:row>
      <xdr:rowOff>180975</xdr:rowOff>
    </xdr:to>
    <xdr:sp macro="" textlink="">
      <xdr:nvSpPr>
        <xdr:cNvPr id="362" name="Object 361" hidden="1">
          <a:extLst>
            <a:ext uri="{63B3BB69-23CF-44E3-9099-C40C66FF867C}">
              <a14:compatExt xmlns:a14="http://schemas.microsoft.com/office/drawing/2010/main" spid="_x0000_s5481"/>
            </a:ext>
            <a:ext uri="{FF2B5EF4-FFF2-40B4-BE49-F238E27FC236}">
              <a16:creationId xmlns:a16="http://schemas.microsoft.com/office/drawing/2014/main" id="{49C48AC4-FE5A-4302-A0E4-0C00161E322C}"/>
            </a:ext>
          </a:extLst>
        </xdr:cNvPr>
        <xdr:cNvSpPr/>
      </xdr:nvSpPr>
      <xdr:spPr bwMode="auto">
        <a:xfrm>
          <a:off x="3408578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655369</xdr:row>
      <xdr:rowOff>66675</xdr:rowOff>
    </xdr:from>
    <xdr:to>
      <xdr:col>5584</xdr:col>
      <xdr:colOff>1819275</xdr:colOff>
      <xdr:row>655373</xdr:row>
      <xdr:rowOff>180975</xdr:rowOff>
    </xdr:to>
    <xdr:sp macro="" textlink="">
      <xdr:nvSpPr>
        <xdr:cNvPr id="363" name="Object 362" hidden="1">
          <a:extLst>
            <a:ext uri="{63B3BB69-23CF-44E3-9099-C40C66FF867C}">
              <a14:compatExt xmlns:a14="http://schemas.microsoft.com/office/drawing/2010/main" spid="_x0000_s5482"/>
            </a:ext>
            <a:ext uri="{FF2B5EF4-FFF2-40B4-BE49-F238E27FC236}">
              <a16:creationId xmlns:a16="http://schemas.microsoft.com/office/drawing/2014/main" id="{AD68B6F5-A258-479F-8DB2-09C64E878E98}"/>
            </a:ext>
          </a:extLst>
        </xdr:cNvPr>
        <xdr:cNvSpPr/>
      </xdr:nvSpPr>
      <xdr:spPr bwMode="auto">
        <a:xfrm>
          <a:off x="3408578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720905</xdr:row>
      <xdr:rowOff>66675</xdr:rowOff>
    </xdr:from>
    <xdr:to>
      <xdr:col>5584</xdr:col>
      <xdr:colOff>1819275</xdr:colOff>
      <xdr:row>720909</xdr:row>
      <xdr:rowOff>180975</xdr:rowOff>
    </xdr:to>
    <xdr:sp macro="" textlink="">
      <xdr:nvSpPr>
        <xdr:cNvPr id="364" name="Object 363" hidden="1">
          <a:extLst>
            <a:ext uri="{63B3BB69-23CF-44E3-9099-C40C66FF867C}">
              <a14:compatExt xmlns:a14="http://schemas.microsoft.com/office/drawing/2010/main" spid="_x0000_s5483"/>
            </a:ext>
            <a:ext uri="{FF2B5EF4-FFF2-40B4-BE49-F238E27FC236}">
              <a16:creationId xmlns:a16="http://schemas.microsoft.com/office/drawing/2014/main" id="{1C0C0434-00EE-49E2-B5DD-564C13E4F028}"/>
            </a:ext>
          </a:extLst>
        </xdr:cNvPr>
        <xdr:cNvSpPr/>
      </xdr:nvSpPr>
      <xdr:spPr bwMode="auto">
        <a:xfrm>
          <a:off x="3408578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786441</xdr:row>
      <xdr:rowOff>66675</xdr:rowOff>
    </xdr:from>
    <xdr:to>
      <xdr:col>5584</xdr:col>
      <xdr:colOff>1819275</xdr:colOff>
      <xdr:row>786445</xdr:row>
      <xdr:rowOff>180975</xdr:rowOff>
    </xdr:to>
    <xdr:sp macro="" textlink="">
      <xdr:nvSpPr>
        <xdr:cNvPr id="365" name="Object 364" hidden="1">
          <a:extLst>
            <a:ext uri="{63B3BB69-23CF-44E3-9099-C40C66FF867C}">
              <a14:compatExt xmlns:a14="http://schemas.microsoft.com/office/drawing/2010/main" spid="_x0000_s5484"/>
            </a:ext>
            <a:ext uri="{FF2B5EF4-FFF2-40B4-BE49-F238E27FC236}">
              <a16:creationId xmlns:a16="http://schemas.microsoft.com/office/drawing/2014/main" id="{A9C079C8-3C27-4C1A-8D58-7B1000286086}"/>
            </a:ext>
          </a:extLst>
        </xdr:cNvPr>
        <xdr:cNvSpPr/>
      </xdr:nvSpPr>
      <xdr:spPr bwMode="auto">
        <a:xfrm>
          <a:off x="3408578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851977</xdr:row>
      <xdr:rowOff>66675</xdr:rowOff>
    </xdr:from>
    <xdr:to>
      <xdr:col>5584</xdr:col>
      <xdr:colOff>1819275</xdr:colOff>
      <xdr:row>851981</xdr:row>
      <xdr:rowOff>180975</xdr:rowOff>
    </xdr:to>
    <xdr:sp macro="" textlink="">
      <xdr:nvSpPr>
        <xdr:cNvPr id="366" name="Object 365" hidden="1">
          <a:extLst>
            <a:ext uri="{63B3BB69-23CF-44E3-9099-C40C66FF867C}">
              <a14:compatExt xmlns:a14="http://schemas.microsoft.com/office/drawing/2010/main" spid="_x0000_s5485"/>
            </a:ext>
            <a:ext uri="{FF2B5EF4-FFF2-40B4-BE49-F238E27FC236}">
              <a16:creationId xmlns:a16="http://schemas.microsoft.com/office/drawing/2014/main" id="{B9B71E76-52AE-4395-A9D5-135EF7BF0742}"/>
            </a:ext>
          </a:extLst>
        </xdr:cNvPr>
        <xdr:cNvSpPr/>
      </xdr:nvSpPr>
      <xdr:spPr bwMode="auto">
        <a:xfrm>
          <a:off x="3408578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917513</xdr:row>
      <xdr:rowOff>66675</xdr:rowOff>
    </xdr:from>
    <xdr:to>
      <xdr:col>5584</xdr:col>
      <xdr:colOff>1819275</xdr:colOff>
      <xdr:row>917517</xdr:row>
      <xdr:rowOff>180975</xdr:rowOff>
    </xdr:to>
    <xdr:sp macro="" textlink="">
      <xdr:nvSpPr>
        <xdr:cNvPr id="367" name="Object 366" hidden="1">
          <a:extLst>
            <a:ext uri="{63B3BB69-23CF-44E3-9099-C40C66FF867C}">
              <a14:compatExt xmlns:a14="http://schemas.microsoft.com/office/drawing/2010/main" spid="_x0000_s5486"/>
            </a:ext>
            <a:ext uri="{FF2B5EF4-FFF2-40B4-BE49-F238E27FC236}">
              <a16:creationId xmlns:a16="http://schemas.microsoft.com/office/drawing/2014/main" id="{A61F7B42-3445-44A2-A330-76FC72C78D10}"/>
            </a:ext>
          </a:extLst>
        </xdr:cNvPr>
        <xdr:cNvSpPr/>
      </xdr:nvSpPr>
      <xdr:spPr bwMode="auto">
        <a:xfrm>
          <a:off x="3408578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5584</xdr:col>
      <xdr:colOff>238125</xdr:colOff>
      <xdr:row>983049</xdr:row>
      <xdr:rowOff>66675</xdr:rowOff>
    </xdr:from>
    <xdr:to>
      <xdr:col>5584</xdr:col>
      <xdr:colOff>1819275</xdr:colOff>
      <xdr:row>983053</xdr:row>
      <xdr:rowOff>180975</xdr:rowOff>
    </xdr:to>
    <xdr:sp macro="" textlink="">
      <xdr:nvSpPr>
        <xdr:cNvPr id="368" name="Object 367" hidden="1">
          <a:extLst>
            <a:ext uri="{63B3BB69-23CF-44E3-9099-C40C66FF867C}">
              <a14:compatExt xmlns:a14="http://schemas.microsoft.com/office/drawing/2010/main" spid="_x0000_s5487"/>
            </a:ext>
            <a:ext uri="{FF2B5EF4-FFF2-40B4-BE49-F238E27FC236}">
              <a16:creationId xmlns:a16="http://schemas.microsoft.com/office/drawing/2014/main" id="{AC04B11A-D427-4B58-9B90-A88EAD49E9C2}"/>
            </a:ext>
          </a:extLst>
        </xdr:cNvPr>
        <xdr:cNvSpPr/>
      </xdr:nvSpPr>
      <xdr:spPr bwMode="auto">
        <a:xfrm>
          <a:off x="3408578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2</xdr:row>
      <xdr:rowOff>66675</xdr:rowOff>
    </xdr:from>
    <xdr:to>
      <xdr:col>5840</xdr:col>
      <xdr:colOff>1819275</xdr:colOff>
      <xdr:row>6</xdr:row>
      <xdr:rowOff>0</xdr:rowOff>
    </xdr:to>
    <xdr:sp macro="" textlink="">
      <xdr:nvSpPr>
        <xdr:cNvPr id="369" name="Object 368" hidden="1">
          <a:extLst>
            <a:ext uri="{63B3BB69-23CF-44E3-9099-C40C66FF867C}">
              <a14:compatExt xmlns:a14="http://schemas.microsoft.com/office/drawing/2010/main" spid="_x0000_s5488"/>
            </a:ext>
            <a:ext uri="{FF2B5EF4-FFF2-40B4-BE49-F238E27FC236}">
              <a16:creationId xmlns:a16="http://schemas.microsoft.com/office/drawing/2014/main" id="{4B3CB943-6028-40F6-9064-FA4ABB81037E}"/>
            </a:ext>
          </a:extLst>
        </xdr:cNvPr>
        <xdr:cNvSpPr/>
      </xdr:nvSpPr>
      <xdr:spPr bwMode="auto">
        <a:xfrm>
          <a:off x="3564636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65545</xdr:row>
      <xdr:rowOff>66675</xdr:rowOff>
    </xdr:from>
    <xdr:to>
      <xdr:col>5840</xdr:col>
      <xdr:colOff>1819275</xdr:colOff>
      <xdr:row>65549</xdr:row>
      <xdr:rowOff>180975</xdr:rowOff>
    </xdr:to>
    <xdr:sp macro="" textlink="">
      <xdr:nvSpPr>
        <xdr:cNvPr id="370" name="Object 369" hidden="1">
          <a:extLst>
            <a:ext uri="{63B3BB69-23CF-44E3-9099-C40C66FF867C}">
              <a14:compatExt xmlns:a14="http://schemas.microsoft.com/office/drawing/2010/main" spid="_x0000_s5489"/>
            </a:ext>
            <a:ext uri="{FF2B5EF4-FFF2-40B4-BE49-F238E27FC236}">
              <a16:creationId xmlns:a16="http://schemas.microsoft.com/office/drawing/2014/main" id="{CD256CEC-40EC-4CC2-81F7-004A8C123C66}"/>
            </a:ext>
          </a:extLst>
        </xdr:cNvPr>
        <xdr:cNvSpPr/>
      </xdr:nvSpPr>
      <xdr:spPr bwMode="auto">
        <a:xfrm>
          <a:off x="3564636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131081</xdr:row>
      <xdr:rowOff>66675</xdr:rowOff>
    </xdr:from>
    <xdr:to>
      <xdr:col>5840</xdr:col>
      <xdr:colOff>1819275</xdr:colOff>
      <xdr:row>131085</xdr:row>
      <xdr:rowOff>180975</xdr:rowOff>
    </xdr:to>
    <xdr:sp macro="" textlink="">
      <xdr:nvSpPr>
        <xdr:cNvPr id="371" name="Object 370" hidden="1">
          <a:extLst>
            <a:ext uri="{63B3BB69-23CF-44E3-9099-C40C66FF867C}">
              <a14:compatExt xmlns:a14="http://schemas.microsoft.com/office/drawing/2010/main" spid="_x0000_s5490"/>
            </a:ext>
            <a:ext uri="{FF2B5EF4-FFF2-40B4-BE49-F238E27FC236}">
              <a16:creationId xmlns:a16="http://schemas.microsoft.com/office/drawing/2014/main" id="{26465DAB-3853-4D46-BBDA-D636BF5AB032}"/>
            </a:ext>
          </a:extLst>
        </xdr:cNvPr>
        <xdr:cNvSpPr/>
      </xdr:nvSpPr>
      <xdr:spPr bwMode="auto">
        <a:xfrm>
          <a:off x="3564636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196617</xdr:row>
      <xdr:rowOff>66675</xdr:rowOff>
    </xdr:from>
    <xdr:to>
      <xdr:col>5840</xdr:col>
      <xdr:colOff>1819275</xdr:colOff>
      <xdr:row>196621</xdr:row>
      <xdr:rowOff>180975</xdr:rowOff>
    </xdr:to>
    <xdr:sp macro="" textlink="">
      <xdr:nvSpPr>
        <xdr:cNvPr id="372" name="Object 371" hidden="1">
          <a:extLst>
            <a:ext uri="{63B3BB69-23CF-44E3-9099-C40C66FF867C}">
              <a14:compatExt xmlns:a14="http://schemas.microsoft.com/office/drawing/2010/main" spid="_x0000_s5491"/>
            </a:ext>
            <a:ext uri="{FF2B5EF4-FFF2-40B4-BE49-F238E27FC236}">
              <a16:creationId xmlns:a16="http://schemas.microsoft.com/office/drawing/2014/main" id="{260D1937-1255-4A5C-BFC6-C3D7BC09033B}"/>
            </a:ext>
          </a:extLst>
        </xdr:cNvPr>
        <xdr:cNvSpPr/>
      </xdr:nvSpPr>
      <xdr:spPr bwMode="auto">
        <a:xfrm>
          <a:off x="3564636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262153</xdr:row>
      <xdr:rowOff>66675</xdr:rowOff>
    </xdr:from>
    <xdr:to>
      <xdr:col>5840</xdr:col>
      <xdr:colOff>1819275</xdr:colOff>
      <xdr:row>262157</xdr:row>
      <xdr:rowOff>180975</xdr:rowOff>
    </xdr:to>
    <xdr:sp macro="" textlink="">
      <xdr:nvSpPr>
        <xdr:cNvPr id="373" name="Object 372" hidden="1">
          <a:extLst>
            <a:ext uri="{63B3BB69-23CF-44E3-9099-C40C66FF867C}">
              <a14:compatExt xmlns:a14="http://schemas.microsoft.com/office/drawing/2010/main" spid="_x0000_s5492"/>
            </a:ext>
            <a:ext uri="{FF2B5EF4-FFF2-40B4-BE49-F238E27FC236}">
              <a16:creationId xmlns:a16="http://schemas.microsoft.com/office/drawing/2014/main" id="{5E080514-676D-4367-A26C-AF1A73840CAA}"/>
            </a:ext>
          </a:extLst>
        </xdr:cNvPr>
        <xdr:cNvSpPr/>
      </xdr:nvSpPr>
      <xdr:spPr bwMode="auto">
        <a:xfrm>
          <a:off x="3564636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327689</xdr:row>
      <xdr:rowOff>66675</xdr:rowOff>
    </xdr:from>
    <xdr:to>
      <xdr:col>5840</xdr:col>
      <xdr:colOff>1819275</xdr:colOff>
      <xdr:row>327693</xdr:row>
      <xdr:rowOff>180975</xdr:rowOff>
    </xdr:to>
    <xdr:sp macro="" textlink="">
      <xdr:nvSpPr>
        <xdr:cNvPr id="374" name="Object 373" hidden="1">
          <a:extLst>
            <a:ext uri="{63B3BB69-23CF-44E3-9099-C40C66FF867C}">
              <a14:compatExt xmlns:a14="http://schemas.microsoft.com/office/drawing/2010/main" spid="_x0000_s5493"/>
            </a:ext>
            <a:ext uri="{FF2B5EF4-FFF2-40B4-BE49-F238E27FC236}">
              <a16:creationId xmlns:a16="http://schemas.microsoft.com/office/drawing/2014/main" id="{99D075EE-A1A7-4C94-B052-787AEC485A7D}"/>
            </a:ext>
          </a:extLst>
        </xdr:cNvPr>
        <xdr:cNvSpPr/>
      </xdr:nvSpPr>
      <xdr:spPr bwMode="auto">
        <a:xfrm>
          <a:off x="3564636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393225</xdr:row>
      <xdr:rowOff>66675</xdr:rowOff>
    </xdr:from>
    <xdr:to>
      <xdr:col>5840</xdr:col>
      <xdr:colOff>1819275</xdr:colOff>
      <xdr:row>393229</xdr:row>
      <xdr:rowOff>180975</xdr:rowOff>
    </xdr:to>
    <xdr:sp macro="" textlink="">
      <xdr:nvSpPr>
        <xdr:cNvPr id="375" name="Object 374" hidden="1">
          <a:extLst>
            <a:ext uri="{63B3BB69-23CF-44E3-9099-C40C66FF867C}">
              <a14:compatExt xmlns:a14="http://schemas.microsoft.com/office/drawing/2010/main" spid="_x0000_s5494"/>
            </a:ext>
            <a:ext uri="{FF2B5EF4-FFF2-40B4-BE49-F238E27FC236}">
              <a16:creationId xmlns:a16="http://schemas.microsoft.com/office/drawing/2014/main" id="{AC833415-56B5-4513-A7F2-5805AE4E56DB}"/>
            </a:ext>
          </a:extLst>
        </xdr:cNvPr>
        <xdr:cNvSpPr/>
      </xdr:nvSpPr>
      <xdr:spPr bwMode="auto">
        <a:xfrm>
          <a:off x="3564636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458761</xdr:row>
      <xdr:rowOff>66675</xdr:rowOff>
    </xdr:from>
    <xdr:to>
      <xdr:col>5840</xdr:col>
      <xdr:colOff>1819275</xdr:colOff>
      <xdr:row>458765</xdr:row>
      <xdr:rowOff>180975</xdr:rowOff>
    </xdr:to>
    <xdr:sp macro="" textlink="">
      <xdr:nvSpPr>
        <xdr:cNvPr id="376" name="Object 375" hidden="1">
          <a:extLst>
            <a:ext uri="{63B3BB69-23CF-44E3-9099-C40C66FF867C}">
              <a14:compatExt xmlns:a14="http://schemas.microsoft.com/office/drawing/2010/main" spid="_x0000_s5495"/>
            </a:ext>
            <a:ext uri="{FF2B5EF4-FFF2-40B4-BE49-F238E27FC236}">
              <a16:creationId xmlns:a16="http://schemas.microsoft.com/office/drawing/2014/main" id="{DFDA03DA-12FB-4F21-8F27-18A43D10CA82}"/>
            </a:ext>
          </a:extLst>
        </xdr:cNvPr>
        <xdr:cNvSpPr/>
      </xdr:nvSpPr>
      <xdr:spPr bwMode="auto">
        <a:xfrm>
          <a:off x="3564636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524297</xdr:row>
      <xdr:rowOff>66675</xdr:rowOff>
    </xdr:from>
    <xdr:to>
      <xdr:col>5840</xdr:col>
      <xdr:colOff>1819275</xdr:colOff>
      <xdr:row>524301</xdr:row>
      <xdr:rowOff>180975</xdr:rowOff>
    </xdr:to>
    <xdr:sp macro="" textlink="">
      <xdr:nvSpPr>
        <xdr:cNvPr id="377" name="Object 376" hidden="1">
          <a:extLst>
            <a:ext uri="{63B3BB69-23CF-44E3-9099-C40C66FF867C}">
              <a14:compatExt xmlns:a14="http://schemas.microsoft.com/office/drawing/2010/main" spid="_x0000_s5496"/>
            </a:ext>
            <a:ext uri="{FF2B5EF4-FFF2-40B4-BE49-F238E27FC236}">
              <a16:creationId xmlns:a16="http://schemas.microsoft.com/office/drawing/2014/main" id="{1D294809-5891-4A26-8262-3C5EBE5128C5}"/>
            </a:ext>
          </a:extLst>
        </xdr:cNvPr>
        <xdr:cNvSpPr/>
      </xdr:nvSpPr>
      <xdr:spPr bwMode="auto">
        <a:xfrm>
          <a:off x="3564636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589833</xdr:row>
      <xdr:rowOff>66675</xdr:rowOff>
    </xdr:from>
    <xdr:to>
      <xdr:col>5840</xdr:col>
      <xdr:colOff>1819275</xdr:colOff>
      <xdr:row>589837</xdr:row>
      <xdr:rowOff>180975</xdr:rowOff>
    </xdr:to>
    <xdr:sp macro="" textlink="">
      <xdr:nvSpPr>
        <xdr:cNvPr id="378" name="Object 377" hidden="1">
          <a:extLst>
            <a:ext uri="{63B3BB69-23CF-44E3-9099-C40C66FF867C}">
              <a14:compatExt xmlns:a14="http://schemas.microsoft.com/office/drawing/2010/main" spid="_x0000_s5497"/>
            </a:ext>
            <a:ext uri="{FF2B5EF4-FFF2-40B4-BE49-F238E27FC236}">
              <a16:creationId xmlns:a16="http://schemas.microsoft.com/office/drawing/2014/main" id="{C8118321-11DA-48AB-9D66-17FFED8078B5}"/>
            </a:ext>
          </a:extLst>
        </xdr:cNvPr>
        <xdr:cNvSpPr/>
      </xdr:nvSpPr>
      <xdr:spPr bwMode="auto">
        <a:xfrm>
          <a:off x="3564636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655369</xdr:row>
      <xdr:rowOff>66675</xdr:rowOff>
    </xdr:from>
    <xdr:to>
      <xdr:col>5840</xdr:col>
      <xdr:colOff>1819275</xdr:colOff>
      <xdr:row>655373</xdr:row>
      <xdr:rowOff>180975</xdr:rowOff>
    </xdr:to>
    <xdr:sp macro="" textlink="">
      <xdr:nvSpPr>
        <xdr:cNvPr id="379" name="Object 378" hidden="1">
          <a:extLst>
            <a:ext uri="{63B3BB69-23CF-44E3-9099-C40C66FF867C}">
              <a14:compatExt xmlns:a14="http://schemas.microsoft.com/office/drawing/2010/main" spid="_x0000_s5498"/>
            </a:ext>
            <a:ext uri="{FF2B5EF4-FFF2-40B4-BE49-F238E27FC236}">
              <a16:creationId xmlns:a16="http://schemas.microsoft.com/office/drawing/2014/main" id="{1C5C18EF-F2AD-42DA-9ADB-1E40CF9AAC6C}"/>
            </a:ext>
          </a:extLst>
        </xdr:cNvPr>
        <xdr:cNvSpPr/>
      </xdr:nvSpPr>
      <xdr:spPr bwMode="auto">
        <a:xfrm>
          <a:off x="3564636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720905</xdr:row>
      <xdr:rowOff>66675</xdr:rowOff>
    </xdr:from>
    <xdr:to>
      <xdr:col>5840</xdr:col>
      <xdr:colOff>1819275</xdr:colOff>
      <xdr:row>720909</xdr:row>
      <xdr:rowOff>180975</xdr:rowOff>
    </xdr:to>
    <xdr:sp macro="" textlink="">
      <xdr:nvSpPr>
        <xdr:cNvPr id="380" name="Object 379" hidden="1">
          <a:extLst>
            <a:ext uri="{63B3BB69-23CF-44E3-9099-C40C66FF867C}">
              <a14:compatExt xmlns:a14="http://schemas.microsoft.com/office/drawing/2010/main" spid="_x0000_s5499"/>
            </a:ext>
            <a:ext uri="{FF2B5EF4-FFF2-40B4-BE49-F238E27FC236}">
              <a16:creationId xmlns:a16="http://schemas.microsoft.com/office/drawing/2014/main" id="{2292C877-7F45-47D1-B725-6353FB918E6F}"/>
            </a:ext>
          </a:extLst>
        </xdr:cNvPr>
        <xdr:cNvSpPr/>
      </xdr:nvSpPr>
      <xdr:spPr bwMode="auto">
        <a:xfrm>
          <a:off x="3564636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786441</xdr:row>
      <xdr:rowOff>66675</xdr:rowOff>
    </xdr:from>
    <xdr:to>
      <xdr:col>5840</xdr:col>
      <xdr:colOff>1819275</xdr:colOff>
      <xdr:row>786445</xdr:row>
      <xdr:rowOff>180975</xdr:rowOff>
    </xdr:to>
    <xdr:sp macro="" textlink="">
      <xdr:nvSpPr>
        <xdr:cNvPr id="381" name="Object 380" hidden="1">
          <a:extLst>
            <a:ext uri="{63B3BB69-23CF-44E3-9099-C40C66FF867C}">
              <a14:compatExt xmlns:a14="http://schemas.microsoft.com/office/drawing/2010/main" spid="_x0000_s5500"/>
            </a:ext>
            <a:ext uri="{FF2B5EF4-FFF2-40B4-BE49-F238E27FC236}">
              <a16:creationId xmlns:a16="http://schemas.microsoft.com/office/drawing/2014/main" id="{390D29D4-4850-46D1-A2F4-9FF61F0BF929}"/>
            </a:ext>
          </a:extLst>
        </xdr:cNvPr>
        <xdr:cNvSpPr/>
      </xdr:nvSpPr>
      <xdr:spPr bwMode="auto">
        <a:xfrm>
          <a:off x="3564636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851977</xdr:row>
      <xdr:rowOff>66675</xdr:rowOff>
    </xdr:from>
    <xdr:to>
      <xdr:col>5840</xdr:col>
      <xdr:colOff>1819275</xdr:colOff>
      <xdr:row>851981</xdr:row>
      <xdr:rowOff>180975</xdr:rowOff>
    </xdr:to>
    <xdr:sp macro="" textlink="">
      <xdr:nvSpPr>
        <xdr:cNvPr id="382" name="Object 381" hidden="1">
          <a:extLst>
            <a:ext uri="{63B3BB69-23CF-44E3-9099-C40C66FF867C}">
              <a14:compatExt xmlns:a14="http://schemas.microsoft.com/office/drawing/2010/main" spid="_x0000_s5501"/>
            </a:ext>
            <a:ext uri="{FF2B5EF4-FFF2-40B4-BE49-F238E27FC236}">
              <a16:creationId xmlns:a16="http://schemas.microsoft.com/office/drawing/2014/main" id="{36FE644B-856A-4B06-B13D-E8422A380002}"/>
            </a:ext>
          </a:extLst>
        </xdr:cNvPr>
        <xdr:cNvSpPr/>
      </xdr:nvSpPr>
      <xdr:spPr bwMode="auto">
        <a:xfrm>
          <a:off x="3564636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917513</xdr:row>
      <xdr:rowOff>66675</xdr:rowOff>
    </xdr:from>
    <xdr:to>
      <xdr:col>5840</xdr:col>
      <xdr:colOff>1819275</xdr:colOff>
      <xdr:row>917517</xdr:row>
      <xdr:rowOff>180975</xdr:rowOff>
    </xdr:to>
    <xdr:sp macro="" textlink="">
      <xdr:nvSpPr>
        <xdr:cNvPr id="383" name="Object 382" hidden="1">
          <a:extLst>
            <a:ext uri="{63B3BB69-23CF-44E3-9099-C40C66FF867C}">
              <a14:compatExt xmlns:a14="http://schemas.microsoft.com/office/drawing/2010/main" spid="_x0000_s5502"/>
            </a:ext>
            <a:ext uri="{FF2B5EF4-FFF2-40B4-BE49-F238E27FC236}">
              <a16:creationId xmlns:a16="http://schemas.microsoft.com/office/drawing/2014/main" id="{D2A4969D-E3B5-4EF5-8DBC-8C892D0ABC18}"/>
            </a:ext>
          </a:extLst>
        </xdr:cNvPr>
        <xdr:cNvSpPr/>
      </xdr:nvSpPr>
      <xdr:spPr bwMode="auto">
        <a:xfrm>
          <a:off x="3564636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5840</xdr:col>
      <xdr:colOff>238125</xdr:colOff>
      <xdr:row>983049</xdr:row>
      <xdr:rowOff>66675</xdr:rowOff>
    </xdr:from>
    <xdr:to>
      <xdr:col>5840</xdr:col>
      <xdr:colOff>1819275</xdr:colOff>
      <xdr:row>983053</xdr:row>
      <xdr:rowOff>180975</xdr:rowOff>
    </xdr:to>
    <xdr:sp macro="" textlink="">
      <xdr:nvSpPr>
        <xdr:cNvPr id="384" name="Object 383" hidden="1">
          <a:extLst>
            <a:ext uri="{63B3BB69-23CF-44E3-9099-C40C66FF867C}">
              <a14:compatExt xmlns:a14="http://schemas.microsoft.com/office/drawing/2010/main" spid="_x0000_s5503"/>
            </a:ext>
            <a:ext uri="{FF2B5EF4-FFF2-40B4-BE49-F238E27FC236}">
              <a16:creationId xmlns:a16="http://schemas.microsoft.com/office/drawing/2014/main" id="{03B85096-348A-40AD-BF5D-D0D2E6FC4569}"/>
            </a:ext>
          </a:extLst>
        </xdr:cNvPr>
        <xdr:cNvSpPr/>
      </xdr:nvSpPr>
      <xdr:spPr bwMode="auto">
        <a:xfrm>
          <a:off x="3564636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2</xdr:row>
      <xdr:rowOff>66675</xdr:rowOff>
    </xdr:from>
    <xdr:to>
      <xdr:col>6096</xdr:col>
      <xdr:colOff>1819275</xdr:colOff>
      <xdr:row>6</xdr:row>
      <xdr:rowOff>0</xdr:rowOff>
    </xdr:to>
    <xdr:sp macro="" textlink="">
      <xdr:nvSpPr>
        <xdr:cNvPr id="385" name="Object 384" hidden="1">
          <a:extLst>
            <a:ext uri="{63B3BB69-23CF-44E3-9099-C40C66FF867C}">
              <a14:compatExt xmlns:a14="http://schemas.microsoft.com/office/drawing/2010/main" spid="_x0000_s5504"/>
            </a:ext>
            <a:ext uri="{FF2B5EF4-FFF2-40B4-BE49-F238E27FC236}">
              <a16:creationId xmlns:a16="http://schemas.microsoft.com/office/drawing/2014/main" id="{6D67915C-4BB7-49B6-9C70-F6B390575746}"/>
            </a:ext>
          </a:extLst>
        </xdr:cNvPr>
        <xdr:cNvSpPr/>
      </xdr:nvSpPr>
      <xdr:spPr bwMode="auto">
        <a:xfrm>
          <a:off x="3720693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65545</xdr:row>
      <xdr:rowOff>66675</xdr:rowOff>
    </xdr:from>
    <xdr:to>
      <xdr:col>6096</xdr:col>
      <xdr:colOff>1819275</xdr:colOff>
      <xdr:row>65549</xdr:row>
      <xdr:rowOff>180975</xdr:rowOff>
    </xdr:to>
    <xdr:sp macro="" textlink="">
      <xdr:nvSpPr>
        <xdr:cNvPr id="386" name="Object 385" hidden="1">
          <a:extLst>
            <a:ext uri="{63B3BB69-23CF-44E3-9099-C40C66FF867C}">
              <a14:compatExt xmlns:a14="http://schemas.microsoft.com/office/drawing/2010/main" spid="_x0000_s5505"/>
            </a:ext>
            <a:ext uri="{FF2B5EF4-FFF2-40B4-BE49-F238E27FC236}">
              <a16:creationId xmlns:a16="http://schemas.microsoft.com/office/drawing/2014/main" id="{CCEDDDA0-ECC7-4749-BD28-A8D5A6E9BAF7}"/>
            </a:ext>
          </a:extLst>
        </xdr:cNvPr>
        <xdr:cNvSpPr/>
      </xdr:nvSpPr>
      <xdr:spPr bwMode="auto">
        <a:xfrm>
          <a:off x="3720693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131081</xdr:row>
      <xdr:rowOff>66675</xdr:rowOff>
    </xdr:from>
    <xdr:to>
      <xdr:col>6096</xdr:col>
      <xdr:colOff>1819275</xdr:colOff>
      <xdr:row>131085</xdr:row>
      <xdr:rowOff>180975</xdr:rowOff>
    </xdr:to>
    <xdr:sp macro="" textlink="">
      <xdr:nvSpPr>
        <xdr:cNvPr id="387" name="Object 386" hidden="1">
          <a:extLst>
            <a:ext uri="{63B3BB69-23CF-44E3-9099-C40C66FF867C}">
              <a14:compatExt xmlns:a14="http://schemas.microsoft.com/office/drawing/2010/main" spid="_x0000_s5506"/>
            </a:ext>
            <a:ext uri="{FF2B5EF4-FFF2-40B4-BE49-F238E27FC236}">
              <a16:creationId xmlns:a16="http://schemas.microsoft.com/office/drawing/2014/main" id="{7E45B054-3E00-4578-B632-9EF9B4C873E8}"/>
            </a:ext>
          </a:extLst>
        </xdr:cNvPr>
        <xdr:cNvSpPr/>
      </xdr:nvSpPr>
      <xdr:spPr bwMode="auto">
        <a:xfrm>
          <a:off x="3720693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196617</xdr:row>
      <xdr:rowOff>66675</xdr:rowOff>
    </xdr:from>
    <xdr:to>
      <xdr:col>6096</xdr:col>
      <xdr:colOff>1819275</xdr:colOff>
      <xdr:row>196621</xdr:row>
      <xdr:rowOff>180975</xdr:rowOff>
    </xdr:to>
    <xdr:sp macro="" textlink="">
      <xdr:nvSpPr>
        <xdr:cNvPr id="388" name="Object 387" hidden="1">
          <a:extLst>
            <a:ext uri="{63B3BB69-23CF-44E3-9099-C40C66FF867C}">
              <a14:compatExt xmlns:a14="http://schemas.microsoft.com/office/drawing/2010/main" spid="_x0000_s5507"/>
            </a:ext>
            <a:ext uri="{FF2B5EF4-FFF2-40B4-BE49-F238E27FC236}">
              <a16:creationId xmlns:a16="http://schemas.microsoft.com/office/drawing/2014/main" id="{0E33E4E2-410C-4504-8B8C-16A032A4F5EA}"/>
            </a:ext>
          </a:extLst>
        </xdr:cNvPr>
        <xdr:cNvSpPr/>
      </xdr:nvSpPr>
      <xdr:spPr bwMode="auto">
        <a:xfrm>
          <a:off x="3720693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262153</xdr:row>
      <xdr:rowOff>66675</xdr:rowOff>
    </xdr:from>
    <xdr:to>
      <xdr:col>6096</xdr:col>
      <xdr:colOff>1819275</xdr:colOff>
      <xdr:row>262157</xdr:row>
      <xdr:rowOff>180975</xdr:rowOff>
    </xdr:to>
    <xdr:sp macro="" textlink="">
      <xdr:nvSpPr>
        <xdr:cNvPr id="389" name="Object 388" hidden="1">
          <a:extLst>
            <a:ext uri="{63B3BB69-23CF-44E3-9099-C40C66FF867C}">
              <a14:compatExt xmlns:a14="http://schemas.microsoft.com/office/drawing/2010/main" spid="_x0000_s5508"/>
            </a:ext>
            <a:ext uri="{FF2B5EF4-FFF2-40B4-BE49-F238E27FC236}">
              <a16:creationId xmlns:a16="http://schemas.microsoft.com/office/drawing/2014/main" id="{EBC3637D-DDB8-45EE-ADD0-0278BDA0CF46}"/>
            </a:ext>
          </a:extLst>
        </xdr:cNvPr>
        <xdr:cNvSpPr/>
      </xdr:nvSpPr>
      <xdr:spPr bwMode="auto">
        <a:xfrm>
          <a:off x="3720693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327689</xdr:row>
      <xdr:rowOff>66675</xdr:rowOff>
    </xdr:from>
    <xdr:to>
      <xdr:col>6096</xdr:col>
      <xdr:colOff>1819275</xdr:colOff>
      <xdr:row>327693</xdr:row>
      <xdr:rowOff>180975</xdr:rowOff>
    </xdr:to>
    <xdr:sp macro="" textlink="">
      <xdr:nvSpPr>
        <xdr:cNvPr id="390" name="Object 389" hidden="1">
          <a:extLst>
            <a:ext uri="{63B3BB69-23CF-44E3-9099-C40C66FF867C}">
              <a14:compatExt xmlns:a14="http://schemas.microsoft.com/office/drawing/2010/main" spid="_x0000_s5509"/>
            </a:ext>
            <a:ext uri="{FF2B5EF4-FFF2-40B4-BE49-F238E27FC236}">
              <a16:creationId xmlns:a16="http://schemas.microsoft.com/office/drawing/2014/main" id="{0789862D-4512-4792-ACFE-EA2E0653EA68}"/>
            </a:ext>
          </a:extLst>
        </xdr:cNvPr>
        <xdr:cNvSpPr/>
      </xdr:nvSpPr>
      <xdr:spPr bwMode="auto">
        <a:xfrm>
          <a:off x="3720693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393225</xdr:row>
      <xdr:rowOff>66675</xdr:rowOff>
    </xdr:from>
    <xdr:to>
      <xdr:col>6096</xdr:col>
      <xdr:colOff>1819275</xdr:colOff>
      <xdr:row>393229</xdr:row>
      <xdr:rowOff>180975</xdr:rowOff>
    </xdr:to>
    <xdr:sp macro="" textlink="">
      <xdr:nvSpPr>
        <xdr:cNvPr id="391" name="Object 390" hidden="1">
          <a:extLst>
            <a:ext uri="{63B3BB69-23CF-44E3-9099-C40C66FF867C}">
              <a14:compatExt xmlns:a14="http://schemas.microsoft.com/office/drawing/2010/main" spid="_x0000_s5510"/>
            </a:ext>
            <a:ext uri="{FF2B5EF4-FFF2-40B4-BE49-F238E27FC236}">
              <a16:creationId xmlns:a16="http://schemas.microsoft.com/office/drawing/2014/main" id="{30642779-D63A-4EB4-ABBE-34BC412CC4B4}"/>
            </a:ext>
          </a:extLst>
        </xdr:cNvPr>
        <xdr:cNvSpPr/>
      </xdr:nvSpPr>
      <xdr:spPr bwMode="auto">
        <a:xfrm>
          <a:off x="3720693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458761</xdr:row>
      <xdr:rowOff>66675</xdr:rowOff>
    </xdr:from>
    <xdr:to>
      <xdr:col>6096</xdr:col>
      <xdr:colOff>1819275</xdr:colOff>
      <xdr:row>458765</xdr:row>
      <xdr:rowOff>180975</xdr:rowOff>
    </xdr:to>
    <xdr:sp macro="" textlink="">
      <xdr:nvSpPr>
        <xdr:cNvPr id="392" name="Object 391" hidden="1">
          <a:extLst>
            <a:ext uri="{63B3BB69-23CF-44E3-9099-C40C66FF867C}">
              <a14:compatExt xmlns:a14="http://schemas.microsoft.com/office/drawing/2010/main" spid="_x0000_s5511"/>
            </a:ext>
            <a:ext uri="{FF2B5EF4-FFF2-40B4-BE49-F238E27FC236}">
              <a16:creationId xmlns:a16="http://schemas.microsoft.com/office/drawing/2014/main" id="{CC55FFBE-23C6-4780-8A64-74166502A544}"/>
            </a:ext>
          </a:extLst>
        </xdr:cNvPr>
        <xdr:cNvSpPr/>
      </xdr:nvSpPr>
      <xdr:spPr bwMode="auto">
        <a:xfrm>
          <a:off x="3720693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524297</xdr:row>
      <xdr:rowOff>66675</xdr:rowOff>
    </xdr:from>
    <xdr:to>
      <xdr:col>6096</xdr:col>
      <xdr:colOff>1819275</xdr:colOff>
      <xdr:row>524301</xdr:row>
      <xdr:rowOff>180975</xdr:rowOff>
    </xdr:to>
    <xdr:sp macro="" textlink="">
      <xdr:nvSpPr>
        <xdr:cNvPr id="393" name="Object 392" hidden="1">
          <a:extLst>
            <a:ext uri="{63B3BB69-23CF-44E3-9099-C40C66FF867C}">
              <a14:compatExt xmlns:a14="http://schemas.microsoft.com/office/drawing/2010/main" spid="_x0000_s5512"/>
            </a:ext>
            <a:ext uri="{FF2B5EF4-FFF2-40B4-BE49-F238E27FC236}">
              <a16:creationId xmlns:a16="http://schemas.microsoft.com/office/drawing/2014/main" id="{1DD5D59D-8EFB-4A67-9C5B-4F37404F313A}"/>
            </a:ext>
          </a:extLst>
        </xdr:cNvPr>
        <xdr:cNvSpPr/>
      </xdr:nvSpPr>
      <xdr:spPr bwMode="auto">
        <a:xfrm>
          <a:off x="3720693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589833</xdr:row>
      <xdr:rowOff>66675</xdr:rowOff>
    </xdr:from>
    <xdr:to>
      <xdr:col>6096</xdr:col>
      <xdr:colOff>1819275</xdr:colOff>
      <xdr:row>589837</xdr:row>
      <xdr:rowOff>180975</xdr:rowOff>
    </xdr:to>
    <xdr:sp macro="" textlink="">
      <xdr:nvSpPr>
        <xdr:cNvPr id="394" name="Object 393" hidden="1">
          <a:extLst>
            <a:ext uri="{63B3BB69-23CF-44E3-9099-C40C66FF867C}">
              <a14:compatExt xmlns:a14="http://schemas.microsoft.com/office/drawing/2010/main" spid="_x0000_s5513"/>
            </a:ext>
            <a:ext uri="{FF2B5EF4-FFF2-40B4-BE49-F238E27FC236}">
              <a16:creationId xmlns:a16="http://schemas.microsoft.com/office/drawing/2014/main" id="{4D4B79BC-758D-433F-AB65-C85CB893B948}"/>
            </a:ext>
          </a:extLst>
        </xdr:cNvPr>
        <xdr:cNvSpPr/>
      </xdr:nvSpPr>
      <xdr:spPr bwMode="auto">
        <a:xfrm>
          <a:off x="3720693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655369</xdr:row>
      <xdr:rowOff>66675</xdr:rowOff>
    </xdr:from>
    <xdr:to>
      <xdr:col>6096</xdr:col>
      <xdr:colOff>1819275</xdr:colOff>
      <xdr:row>655373</xdr:row>
      <xdr:rowOff>180975</xdr:rowOff>
    </xdr:to>
    <xdr:sp macro="" textlink="">
      <xdr:nvSpPr>
        <xdr:cNvPr id="395" name="Object 394" hidden="1">
          <a:extLst>
            <a:ext uri="{63B3BB69-23CF-44E3-9099-C40C66FF867C}">
              <a14:compatExt xmlns:a14="http://schemas.microsoft.com/office/drawing/2010/main" spid="_x0000_s5514"/>
            </a:ext>
            <a:ext uri="{FF2B5EF4-FFF2-40B4-BE49-F238E27FC236}">
              <a16:creationId xmlns:a16="http://schemas.microsoft.com/office/drawing/2014/main" id="{5D4279DF-9086-43E1-8CA4-16B24E38FB98}"/>
            </a:ext>
          </a:extLst>
        </xdr:cNvPr>
        <xdr:cNvSpPr/>
      </xdr:nvSpPr>
      <xdr:spPr bwMode="auto">
        <a:xfrm>
          <a:off x="3720693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720905</xdr:row>
      <xdr:rowOff>66675</xdr:rowOff>
    </xdr:from>
    <xdr:to>
      <xdr:col>6096</xdr:col>
      <xdr:colOff>1819275</xdr:colOff>
      <xdr:row>720909</xdr:row>
      <xdr:rowOff>180975</xdr:rowOff>
    </xdr:to>
    <xdr:sp macro="" textlink="">
      <xdr:nvSpPr>
        <xdr:cNvPr id="396" name="Object 395" hidden="1">
          <a:extLst>
            <a:ext uri="{63B3BB69-23CF-44E3-9099-C40C66FF867C}">
              <a14:compatExt xmlns:a14="http://schemas.microsoft.com/office/drawing/2010/main" spid="_x0000_s5515"/>
            </a:ext>
            <a:ext uri="{FF2B5EF4-FFF2-40B4-BE49-F238E27FC236}">
              <a16:creationId xmlns:a16="http://schemas.microsoft.com/office/drawing/2014/main" id="{D029EE01-B36D-4333-B37B-EFB0482BFDC2}"/>
            </a:ext>
          </a:extLst>
        </xdr:cNvPr>
        <xdr:cNvSpPr/>
      </xdr:nvSpPr>
      <xdr:spPr bwMode="auto">
        <a:xfrm>
          <a:off x="3720693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786441</xdr:row>
      <xdr:rowOff>66675</xdr:rowOff>
    </xdr:from>
    <xdr:to>
      <xdr:col>6096</xdr:col>
      <xdr:colOff>1819275</xdr:colOff>
      <xdr:row>786445</xdr:row>
      <xdr:rowOff>180975</xdr:rowOff>
    </xdr:to>
    <xdr:sp macro="" textlink="">
      <xdr:nvSpPr>
        <xdr:cNvPr id="397" name="Object 396" hidden="1">
          <a:extLst>
            <a:ext uri="{63B3BB69-23CF-44E3-9099-C40C66FF867C}">
              <a14:compatExt xmlns:a14="http://schemas.microsoft.com/office/drawing/2010/main" spid="_x0000_s5516"/>
            </a:ext>
            <a:ext uri="{FF2B5EF4-FFF2-40B4-BE49-F238E27FC236}">
              <a16:creationId xmlns:a16="http://schemas.microsoft.com/office/drawing/2014/main" id="{5F795DC3-93AC-4EE4-A1E1-4B649EA57C80}"/>
            </a:ext>
          </a:extLst>
        </xdr:cNvPr>
        <xdr:cNvSpPr/>
      </xdr:nvSpPr>
      <xdr:spPr bwMode="auto">
        <a:xfrm>
          <a:off x="3720693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851977</xdr:row>
      <xdr:rowOff>66675</xdr:rowOff>
    </xdr:from>
    <xdr:to>
      <xdr:col>6096</xdr:col>
      <xdr:colOff>1819275</xdr:colOff>
      <xdr:row>851981</xdr:row>
      <xdr:rowOff>180975</xdr:rowOff>
    </xdr:to>
    <xdr:sp macro="" textlink="">
      <xdr:nvSpPr>
        <xdr:cNvPr id="398" name="Object 397" hidden="1">
          <a:extLst>
            <a:ext uri="{63B3BB69-23CF-44E3-9099-C40C66FF867C}">
              <a14:compatExt xmlns:a14="http://schemas.microsoft.com/office/drawing/2010/main" spid="_x0000_s5517"/>
            </a:ext>
            <a:ext uri="{FF2B5EF4-FFF2-40B4-BE49-F238E27FC236}">
              <a16:creationId xmlns:a16="http://schemas.microsoft.com/office/drawing/2014/main" id="{D7973D5E-2063-4764-99A4-6AA1F9D2247D}"/>
            </a:ext>
          </a:extLst>
        </xdr:cNvPr>
        <xdr:cNvSpPr/>
      </xdr:nvSpPr>
      <xdr:spPr bwMode="auto">
        <a:xfrm>
          <a:off x="3720693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917513</xdr:row>
      <xdr:rowOff>66675</xdr:rowOff>
    </xdr:from>
    <xdr:to>
      <xdr:col>6096</xdr:col>
      <xdr:colOff>1819275</xdr:colOff>
      <xdr:row>917517</xdr:row>
      <xdr:rowOff>180975</xdr:rowOff>
    </xdr:to>
    <xdr:sp macro="" textlink="">
      <xdr:nvSpPr>
        <xdr:cNvPr id="399" name="Object 398" hidden="1">
          <a:extLst>
            <a:ext uri="{63B3BB69-23CF-44E3-9099-C40C66FF867C}">
              <a14:compatExt xmlns:a14="http://schemas.microsoft.com/office/drawing/2010/main" spid="_x0000_s5518"/>
            </a:ext>
            <a:ext uri="{FF2B5EF4-FFF2-40B4-BE49-F238E27FC236}">
              <a16:creationId xmlns:a16="http://schemas.microsoft.com/office/drawing/2014/main" id="{12D389DB-E2C1-45C7-8E27-7D9BD071A2B7}"/>
            </a:ext>
          </a:extLst>
        </xdr:cNvPr>
        <xdr:cNvSpPr/>
      </xdr:nvSpPr>
      <xdr:spPr bwMode="auto">
        <a:xfrm>
          <a:off x="3720693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6096</xdr:col>
      <xdr:colOff>238125</xdr:colOff>
      <xdr:row>983049</xdr:row>
      <xdr:rowOff>66675</xdr:rowOff>
    </xdr:from>
    <xdr:to>
      <xdr:col>6096</xdr:col>
      <xdr:colOff>1819275</xdr:colOff>
      <xdr:row>983053</xdr:row>
      <xdr:rowOff>180975</xdr:rowOff>
    </xdr:to>
    <xdr:sp macro="" textlink="">
      <xdr:nvSpPr>
        <xdr:cNvPr id="400" name="Object 399" hidden="1">
          <a:extLst>
            <a:ext uri="{63B3BB69-23CF-44E3-9099-C40C66FF867C}">
              <a14:compatExt xmlns:a14="http://schemas.microsoft.com/office/drawing/2010/main" spid="_x0000_s5519"/>
            </a:ext>
            <a:ext uri="{FF2B5EF4-FFF2-40B4-BE49-F238E27FC236}">
              <a16:creationId xmlns:a16="http://schemas.microsoft.com/office/drawing/2014/main" id="{EBB32297-456B-4B14-AAE5-390BF138B408}"/>
            </a:ext>
          </a:extLst>
        </xdr:cNvPr>
        <xdr:cNvSpPr/>
      </xdr:nvSpPr>
      <xdr:spPr bwMode="auto">
        <a:xfrm>
          <a:off x="3720693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2</xdr:row>
      <xdr:rowOff>66675</xdr:rowOff>
    </xdr:from>
    <xdr:to>
      <xdr:col>6352</xdr:col>
      <xdr:colOff>1819275</xdr:colOff>
      <xdr:row>6</xdr:row>
      <xdr:rowOff>0</xdr:rowOff>
    </xdr:to>
    <xdr:sp macro="" textlink="">
      <xdr:nvSpPr>
        <xdr:cNvPr id="401" name="Object 400" hidden="1">
          <a:extLst>
            <a:ext uri="{63B3BB69-23CF-44E3-9099-C40C66FF867C}">
              <a14:compatExt xmlns:a14="http://schemas.microsoft.com/office/drawing/2010/main" spid="_x0000_s5520"/>
            </a:ext>
            <a:ext uri="{FF2B5EF4-FFF2-40B4-BE49-F238E27FC236}">
              <a16:creationId xmlns:a16="http://schemas.microsoft.com/office/drawing/2014/main" id="{C37A3B20-FE09-4C51-B0D9-842810E5FD42}"/>
            </a:ext>
          </a:extLst>
        </xdr:cNvPr>
        <xdr:cNvSpPr/>
      </xdr:nvSpPr>
      <xdr:spPr bwMode="auto">
        <a:xfrm>
          <a:off x="3876751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65545</xdr:row>
      <xdr:rowOff>66675</xdr:rowOff>
    </xdr:from>
    <xdr:to>
      <xdr:col>6352</xdr:col>
      <xdr:colOff>1819275</xdr:colOff>
      <xdr:row>65549</xdr:row>
      <xdr:rowOff>180975</xdr:rowOff>
    </xdr:to>
    <xdr:sp macro="" textlink="">
      <xdr:nvSpPr>
        <xdr:cNvPr id="402" name="Object 401" hidden="1">
          <a:extLst>
            <a:ext uri="{63B3BB69-23CF-44E3-9099-C40C66FF867C}">
              <a14:compatExt xmlns:a14="http://schemas.microsoft.com/office/drawing/2010/main" spid="_x0000_s5521"/>
            </a:ext>
            <a:ext uri="{FF2B5EF4-FFF2-40B4-BE49-F238E27FC236}">
              <a16:creationId xmlns:a16="http://schemas.microsoft.com/office/drawing/2014/main" id="{A27319C7-BC50-40A6-B7E3-421B0E2D1BB2}"/>
            </a:ext>
          </a:extLst>
        </xdr:cNvPr>
        <xdr:cNvSpPr/>
      </xdr:nvSpPr>
      <xdr:spPr bwMode="auto">
        <a:xfrm>
          <a:off x="3876751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131081</xdr:row>
      <xdr:rowOff>66675</xdr:rowOff>
    </xdr:from>
    <xdr:to>
      <xdr:col>6352</xdr:col>
      <xdr:colOff>1819275</xdr:colOff>
      <xdr:row>131085</xdr:row>
      <xdr:rowOff>180975</xdr:rowOff>
    </xdr:to>
    <xdr:sp macro="" textlink="">
      <xdr:nvSpPr>
        <xdr:cNvPr id="403" name="Object 402" hidden="1">
          <a:extLst>
            <a:ext uri="{63B3BB69-23CF-44E3-9099-C40C66FF867C}">
              <a14:compatExt xmlns:a14="http://schemas.microsoft.com/office/drawing/2010/main" spid="_x0000_s5522"/>
            </a:ext>
            <a:ext uri="{FF2B5EF4-FFF2-40B4-BE49-F238E27FC236}">
              <a16:creationId xmlns:a16="http://schemas.microsoft.com/office/drawing/2014/main" id="{93470D7F-F62F-4A5A-8D7E-DBCCB73E1308}"/>
            </a:ext>
          </a:extLst>
        </xdr:cNvPr>
        <xdr:cNvSpPr/>
      </xdr:nvSpPr>
      <xdr:spPr bwMode="auto">
        <a:xfrm>
          <a:off x="3876751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196617</xdr:row>
      <xdr:rowOff>66675</xdr:rowOff>
    </xdr:from>
    <xdr:to>
      <xdr:col>6352</xdr:col>
      <xdr:colOff>1819275</xdr:colOff>
      <xdr:row>196621</xdr:row>
      <xdr:rowOff>180975</xdr:rowOff>
    </xdr:to>
    <xdr:sp macro="" textlink="">
      <xdr:nvSpPr>
        <xdr:cNvPr id="404" name="Object 403" hidden="1">
          <a:extLst>
            <a:ext uri="{63B3BB69-23CF-44E3-9099-C40C66FF867C}">
              <a14:compatExt xmlns:a14="http://schemas.microsoft.com/office/drawing/2010/main" spid="_x0000_s5523"/>
            </a:ext>
            <a:ext uri="{FF2B5EF4-FFF2-40B4-BE49-F238E27FC236}">
              <a16:creationId xmlns:a16="http://schemas.microsoft.com/office/drawing/2014/main" id="{6B4AF510-0681-44C0-AC9F-A61C5C01C77C}"/>
            </a:ext>
          </a:extLst>
        </xdr:cNvPr>
        <xdr:cNvSpPr/>
      </xdr:nvSpPr>
      <xdr:spPr bwMode="auto">
        <a:xfrm>
          <a:off x="3876751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262153</xdr:row>
      <xdr:rowOff>66675</xdr:rowOff>
    </xdr:from>
    <xdr:to>
      <xdr:col>6352</xdr:col>
      <xdr:colOff>1819275</xdr:colOff>
      <xdr:row>262157</xdr:row>
      <xdr:rowOff>180975</xdr:rowOff>
    </xdr:to>
    <xdr:sp macro="" textlink="">
      <xdr:nvSpPr>
        <xdr:cNvPr id="405" name="Object 404" hidden="1">
          <a:extLst>
            <a:ext uri="{63B3BB69-23CF-44E3-9099-C40C66FF867C}">
              <a14:compatExt xmlns:a14="http://schemas.microsoft.com/office/drawing/2010/main" spid="_x0000_s5524"/>
            </a:ext>
            <a:ext uri="{FF2B5EF4-FFF2-40B4-BE49-F238E27FC236}">
              <a16:creationId xmlns:a16="http://schemas.microsoft.com/office/drawing/2014/main" id="{197BE81B-8383-43F9-85E6-8BA811BFFE6E}"/>
            </a:ext>
          </a:extLst>
        </xdr:cNvPr>
        <xdr:cNvSpPr/>
      </xdr:nvSpPr>
      <xdr:spPr bwMode="auto">
        <a:xfrm>
          <a:off x="3876751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327689</xdr:row>
      <xdr:rowOff>66675</xdr:rowOff>
    </xdr:from>
    <xdr:to>
      <xdr:col>6352</xdr:col>
      <xdr:colOff>1819275</xdr:colOff>
      <xdr:row>327693</xdr:row>
      <xdr:rowOff>180975</xdr:rowOff>
    </xdr:to>
    <xdr:sp macro="" textlink="">
      <xdr:nvSpPr>
        <xdr:cNvPr id="406" name="Object 405" hidden="1">
          <a:extLst>
            <a:ext uri="{63B3BB69-23CF-44E3-9099-C40C66FF867C}">
              <a14:compatExt xmlns:a14="http://schemas.microsoft.com/office/drawing/2010/main" spid="_x0000_s5525"/>
            </a:ext>
            <a:ext uri="{FF2B5EF4-FFF2-40B4-BE49-F238E27FC236}">
              <a16:creationId xmlns:a16="http://schemas.microsoft.com/office/drawing/2014/main" id="{E30D56B8-F154-4D0A-B19B-143A709E89C9}"/>
            </a:ext>
          </a:extLst>
        </xdr:cNvPr>
        <xdr:cNvSpPr/>
      </xdr:nvSpPr>
      <xdr:spPr bwMode="auto">
        <a:xfrm>
          <a:off x="3876751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393225</xdr:row>
      <xdr:rowOff>66675</xdr:rowOff>
    </xdr:from>
    <xdr:to>
      <xdr:col>6352</xdr:col>
      <xdr:colOff>1819275</xdr:colOff>
      <xdr:row>393229</xdr:row>
      <xdr:rowOff>180975</xdr:rowOff>
    </xdr:to>
    <xdr:sp macro="" textlink="">
      <xdr:nvSpPr>
        <xdr:cNvPr id="407" name="Object 406" hidden="1">
          <a:extLst>
            <a:ext uri="{63B3BB69-23CF-44E3-9099-C40C66FF867C}">
              <a14:compatExt xmlns:a14="http://schemas.microsoft.com/office/drawing/2010/main" spid="_x0000_s5526"/>
            </a:ext>
            <a:ext uri="{FF2B5EF4-FFF2-40B4-BE49-F238E27FC236}">
              <a16:creationId xmlns:a16="http://schemas.microsoft.com/office/drawing/2014/main" id="{AE0681F9-C246-4F04-BA9F-D6AB076F3015}"/>
            </a:ext>
          </a:extLst>
        </xdr:cNvPr>
        <xdr:cNvSpPr/>
      </xdr:nvSpPr>
      <xdr:spPr bwMode="auto">
        <a:xfrm>
          <a:off x="3876751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458761</xdr:row>
      <xdr:rowOff>66675</xdr:rowOff>
    </xdr:from>
    <xdr:to>
      <xdr:col>6352</xdr:col>
      <xdr:colOff>1819275</xdr:colOff>
      <xdr:row>458765</xdr:row>
      <xdr:rowOff>180975</xdr:rowOff>
    </xdr:to>
    <xdr:sp macro="" textlink="">
      <xdr:nvSpPr>
        <xdr:cNvPr id="408" name="Object 407" hidden="1">
          <a:extLst>
            <a:ext uri="{63B3BB69-23CF-44E3-9099-C40C66FF867C}">
              <a14:compatExt xmlns:a14="http://schemas.microsoft.com/office/drawing/2010/main" spid="_x0000_s5527"/>
            </a:ext>
            <a:ext uri="{FF2B5EF4-FFF2-40B4-BE49-F238E27FC236}">
              <a16:creationId xmlns:a16="http://schemas.microsoft.com/office/drawing/2014/main" id="{B348BE48-3F1D-48DC-850F-0F5844D965DE}"/>
            </a:ext>
          </a:extLst>
        </xdr:cNvPr>
        <xdr:cNvSpPr/>
      </xdr:nvSpPr>
      <xdr:spPr bwMode="auto">
        <a:xfrm>
          <a:off x="3876751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524297</xdr:row>
      <xdr:rowOff>66675</xdr:rowOff>
    </xdr:from>
    <xdr:to>
      <xdr:col>6352</xdr:col>
      <xdr:colOff>1819275</xdr:colOff>
      <xdr:row>524301</xdr:row>
      <xdr:rowOff>180975</xdr:rowOff>
    </xdr:to>
    <xdr:sp macro="" textlink="">
      <xdr:nvSpPr>
        <xdr:cNvPr id="409" name="Object 408" hidden="1">
          <a:extLst>
            <a:ext uri="{63B3BB69-23CF-44E3-9099-C40C66FF867C}">
              <a14:compatExt xmlns:a14="http://schemas.microsoft.com/office/drawing/2010/main" spid="_x0000_s5528"/>
            </a:ext>
            <a:ext uri="{FF2B5EF4-FFF2-40B4-BE49-F238E27FC236}">
              <a16:creationId xmlns:a16="http://schemas.microsoft.com/office/drawing/2014/main" id="{3A643BFE-DCCC-4422-8236-EF7D26524F60}"/>
            </a:ext>
          </a:extLst>
        </xdr:cNvPr>
        <xdr:cNvSpPr/>
      </xdr:nvSpPr>
      <xdr:spPr bwMode="auto">
        <a:xfrm>
          <a:off x="3876751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589833</xdr:row>
      <xdr:rowOff>66675</xdr:rowOff>
    </xdr:from>
    <xdr:to>
      <xdr:col>6352</xdr:col>
      <xdr:colOff>1819275</xdr:colOff>
      <xdr:row>589837</xdr:row>
      <xdr:rowOff>180975</xdr:rowOff>
    </xdr:to>
    <xdr:sp macro="" textlink="">
      <xdr:nvSpPr>
        <xdr:cNvPr id="410" name="Object 409" hidden="1">
          <a:extLst>
            <a:ext uri="{63B3BB69-23CF-44E3-9099-C40C66FF867C}">
              <a14:compatExt xmlns:a14="http://schemas.microsoft.com/office/drawing/2010/main" spid="_x0000_s5529"/>
            </a:ext>
            <a:ext uri="{FF2B5EF4-FFF2-40B4-BE49-F238E27FC236}">
              <a16:creationId xmlns:a16="http://schemas.microsoft.com/office/drawing/2014/main" id="{614A897B-19AE-4C05-9B06-86656A395045}"/>
            </a:ext>
          </a:extLst>
        </xdr:cNvPr>
        <xdr:cNvSpPr/>
      </xdr:nvSpPr>
      <xdr:spPr bwMode="auto">
        <a:xfrm>
          <a:off x="3876751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655369</xdr:row>
      <xdr:rowOff>66675</xdr:rowOff>
    </xdr:from>
    <xdr:to>
      <xdr:col>6352</xdr:col>
      <xdr:colOff>1819275</xdr:colOff>
      <xdr:row>655373</xdr:row>
      <xdr:rowOff>180975</xdr:rowOff>
    </xdr:to>
    <xdr:sp macro="" textlink="">
      <xdr:nvSpPr>
        <xdr:cNvPr id="411" name="Object 410" hidden="1">
          <a:extLst>
            <a:ext uri="{63B3BB69-23CF-44E3-9099-C40C66FF867C}">
              <a14:compatExt xmlns:a14="http://schemas.microsoft.com/office/drawing/2010/main" spid="_x0000_s5530"/>
            </a:ext>
            <a:ext uri="{FF2B5EF4-FFF2-40B4-BE49-F238E27FC236}">
              <a16:creationId xmlns:a16="http://schemas.microsoft.com/office/drawing/2014/main" id="{492CCA76-2338-411B-A116-4360AC94AD1A}"/>
            </a:ext>
          </a:extLst>
        </xdr:cNvPr>
        <xdr:cNvSpPr/>
      </xdr:nvSpPr>
      <xdr:spPr bwMode="auto">
        <a:xfrm>
          <a:off x="3876751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720905</xdr:row>
      <xdr:rowOff>66675</xdr:rowOff>
    </xdr:from>
    <xdr:to>
      <xdr:col>6352</xdr:col>
      <xdr:colOff>1819275</xdr:colOff>
      <xdr:row>720909</xdr:row>
      <xdr:rowOff>180975</xdr:rowOff>
    </xdr:to>
    <xdr:sp macro="" textlink="">
      <xdr:nvSpPr>
        <xdr:cNvPr id="412" name="Object 411" hidden="1">
          <a:extLst>
            <a:ext uri="{63B3BB69-23CF-44E3-9099-C40C66FF867C}">
              <a14:compatExt xmlns:a14="http://schemas.microsoft.com/office/drawing/2010/main" spid="_x0000_s5531"/>
            </a:ext>
            <a:ext uri="{FF2B5EF4-FFF2-40B4-BE49-F238E27FC236}">
              <a16:creationId xmlns:a16="http://schemas.microsoft.com/office/drawing/2014/main" id="{E8749E4A-1A2A-4FEB-8ED5-D967FD022F8D}"/>
            </a:ext>
          </a:extLst>
        </xdr:cNvPr>
        <xdr:cNvSpPr/>
      </xdr:nvSpPr>
      <xdr:spPr bwMode="auto">
        <a:xfrm>
          <a:off x="3876751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786441</xdr:row>
      <xdr:rowOff>66675</xdr:rowOff>
    </xdr:from>
    <xdr:to>
      <xdr:col>6352</xdr:col>
      <xdr:colOff>1819275</xdr:colOff>
      <xdr:row>786445</xdr:row>
      <xdr:rowOff>180975</xdr:rowOff>
    </xdr:to>
    <xdr:sp macro="" textlink="">
      <xdr:nvSpPr>
        <xdr:cNvPr id="413" name="Object 412" hidden="1">
          <a:extLst>
            <a:ext uri="{63B3BB69-23CF-44E3-9099-C40C66FF867C}">
              <a14:compatExt xmlns:a14="http://schemas.microsoft.com/office/drawing/2010/main" spid="_x0000_s5532"/>
            </a:ext>
            <a:ext uri="{FF2B5EF4-FFF2-40B4-BE49-F238E27FC236}">
              <a16:creationId xmlns:a16="http://schemas.microsoft.com/office/drawing/2014/main" id="{3206555A-FAF7-4407-81D8-C00640791D77}"/>
            </a:ext>
          </a:extLst>
        </xdr:cNvPr>
        <xdr:cNvSpPr/>
      </xdr:nvSpPr>
      <xdr:spPr bwMode="auto">
        <a:xfrm>
          <a:off x="3876751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851977</xdr:row>
      <xdr:rowOff>66675</xdr:rowOff>
    </xdr:from>
    <xdr:to>
      <xdr:col>6352</xdr:col>
      <xdr:colOff>1819275</xdr:colOff>
      <xdr:row>851981</xdr:row>
      <xdr:rowOff>180975</xdr:rowOff>
    </xdr:to>
    <xdr:sp macro="" textlink="">
      <xdr:nvSpPr>
        <xdr:cNvPr id="414" name="Object 413" hidden="1">
          <a:extLst>
            <a:ext uri="{63B3BB69-23CF-44E3-9099-C40C66FF867C}">
              <a14:compatExt xmlns:a14="http://schemas.microsoft.com/office/drawing/2010/main" spid="_x0000_s5533"/>
            </a:ext>
            <a:ext uri="{FF2B5EF4-FFF2-40B4-BE49-F238E27FC236}">
              <a16:creationId xmlns:a16="http://schemas.microsoft.com/office/drawing/2014/main" id="{B418893A-F85B-4B1F-A839-C96BD85A93C5}"/>
            </a:ext>
          </a:extLst>
        </xdr:cNvPr>
        <xdr:cNvSpPr/>
      </xdr:nvSpPr>
      <xdr:spPr bwMode="auto">
        <a:xfrm>
          <a:off x="3876751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917513</xdr:row>
      <xdr:rowOff>66675</xdr:rowOff>
    </xdr:from>
    <xdr:to>
      <xdr:col>6352</xdr:col>
      <xdr:colOff>1819275</xdr:colOff>
      <xdr:row>917517</xdr:row>
      <xdr:rowOff>180975</xdr:rowOff>
    </xdr:to>
    <xdr:sp macro="" textlink="">
      <xdr:nvSpPr>
        <xdr:cNvPr id="415" name="Object 414" hidden="1">
          <a:extLst>
            <a:ext uri="{63B3BB69-23CF-44E3-9099-C40C66FF867C}">
              <a14:compatExt xmlns:a14="http://schemas.microsoft.com/office/drawing/2010/main" spid="_x0000_s5534"/>
            </a:ext>
            <a:ext uri="{FF2B5EF4-FFF2-40B4-BE49-F238E27FC236}">
              <a16:creationId xmlns:a16="http://schemas.microsoft.com/office/drawing/2014/main" id="{DCF32282-F456-4808-9907-20148FC358C8}"/>
            </a:ext>
          </a:extLst>
        </xdr:cNvPr>
        <xdr:cNvSpPr/>
      </xdr:nvSpPr>
      <xdr:spPr bwMode="auto">
        <a:xfrm>
          <a:off x="3876751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6352</xdr:col>
      <xdr:colOff>238125</xdr:colOff>
      <xdr:row>983049</xdr:row>
      <xdr:rowOff>66675</xdr:rowOff>
    </xdr:from>
    <xdr:to>
      <xdr:col>6352</xdr:col>
      <xdr:colOff>1819275</xdr:colOff>
      <xdr:row>983053</xdr:row>
      <xdr:rowOff>180975</xdr:rowOff>
    </xdr:to>
    <xdr:sp macro="" textlink="">
      <xdr:nvSpPr>
        <xdr:cNvPr id="416" name="Object 415" hidden="1">
          <a:extLst>
            <a:ext uri="{63B3BB69-23CF-44E3-9099-C40C66FF867C}">
              <a14:compatExt xmlns:a14="http://schemas.microsoft.com/office/drawing/2010/main" spid="_x0000_s5535"/>
            </a:ext>
            <a:ext uri="{FF2B5EF4-FFF2-40B4-BE49-F238E27FC236}">
              <a16:creationId xmlns:a16="http://schemas.microsoft.com/office/drawing/2014/main" id="{11726E38-F0CA-49F7-B710-68CB0E129D9D}"/>
            </a:ext>
          </a:extLst>
        </xdr:cNvPr>
        <xdr:cNvSpPr/>
      </xdr:nvSpPr>
      <xdr:spPr bwMode="auto">
        <a:xfrm>
          <a:off x="3876751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2</xdr:row>
      <xdr:rowOff>66675</xdr:rowOff>
    </xdr:from>
    <xdr:to>
      <xdr:col>6608</xdr:col>
      <xdr:colOff>1819275</xdr:colOff>
      <xdr:row>6</xdr:row>
      <xdr:rowOff>0</xdr:rowOff>
    </xdr:to>
    <xdr:sp macro="" textlink="">
      <xdr:nvSpPr>
        <xdr:cNvPr id="417" name="Object 416" hidden="1">
          <a:extLst>
            <a:ext uri="{63B3BB69-23CF-44E3-9099-C40C66FF867C}">
              <a14:compatExt xmlns:a14="http://schemas.microsoft.com/office/drawing/2010/main" spid="_x0000_s5536"/>
            </a:ext>
            <a:ext uri="{FF2B5EF4-FFF2-40B4-BE49-F238E27FC236}">
              <a16:creationId xmlns:a16="http://schemas.microsoft.com/office/drawing/2014/main" id="{F28754F7-672F-49C7-95EA-912C5DF283C4}"/>
            </a:ext>
          </a:extLst>
        </xdr:cNvPr>
        <xdr:cNvSpPr/>
      </xdr:nvSpPr>
      <xdr:spPr bwMode="auto">
        <a:xfrm>
          <a:off x="4032808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65545</xdr:row>
      <xdr:rowOff>66675</xdr:rowOff>
    </xdr:from>
    <xdr:to>
      <xdr:col>6608</xdr:col>
      <xdr:colOff>1819275</xdr:colOff>
      <xdr:row>65549</xdr:row>
      <xdr:rowOff>180975</xdr:rowOff>
    </xdr:to>
    <xdr:sp macro="" textlink="">
      <xdr:nvSpPr>
        <xdr:cNvPr id="418" name="Object 417" hidden="1">
          <a:extLst>
            <a:ext uri="{63B3BB69-23CF-44E3-9099-C40C66FF867C}">
              <a14:compatExt xmlns:a14="http://schemas.microsoft.com/office/drawing/2010/main" spid="_x0000_s5537"/>
            </a:ext>
            <a:ext uri="{FF2B5EF4-FFF2-40B4-BE49-F238E27FC236}">
              <a16:creationId xmlns:a16="http://schemas.microsoft.com/office/drawing/2014/main" id="{EEAEEDB4-465C-452C-B56A-1D02E20314A2}"/>
            </a:ext>
          </a:extLst>
        </xdr:cNvPr>
        <xdr:cNvSpPr/>
      </xdr:nvSpPr>
      <xdr:spPr bwMode="auto">
        <a:xfrm>
          <a:off x="4032808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131081</xdr:row>
      <xdr:rowOff>66675</xdr:rowOff>
    </xdr:from>
    <xdr:to>
      <xdr:col>6608</xdr:col>
      <xdr:colOff>1819275</xdr:colOff>
      <xdr:row>131085</xdr:row>
      <xdr:rowOff>180975</xdr:rowOff>
    </xdr:to>
    <xdr:sp macro="" textlink="">
      <xdr:nvSpPr>
        <xdr:cNvPr id="419" name="Object 418" hidden="1">
          <a:extLst>
            <a:ext uri="{63B3BB69-23CF-44E3-9099-C40C66FF867C}">
              <a14:compatExt xmlns:a14="http://schemas.microsoft.com/office/drawing/2010/main" spid="_x0000_s5538"/>
            </a:ext>
            <a:ext uri="{FF2B5EF4-FFF2-40B4-BE49-F238E27FC236}">
              <a16:creationId xmlns:a16="http://schemas.microsoft.com/office/drawing/2014/main" id="{53E9C15B-FF89-4A43-8ABC-D0C0F5399149}"/>
            </a:ext>
          </a:extLst>
        </xdr:cNvPr>
        <xdr:cNvSpPr/>
      </xdr:nvSpPr>
      <xdr:spPr bwMode="auto">
        <a:xfrm>
          <a:off x="4032808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196617</xdr:row>
      <xdr:rowOff>66675</xdr:rowOff>
    </xdr:from>
    <xdr:to>
      <xdr:col>6608</xdr:col>
      <xdr:colOff>1819275</xdr:colOff>
      <xdr:row>196621</xdr:row>
      <xdr:rowOff>180975</xdr:rowOff>
    </xdr:to>
    <xdr:sp macro="" textlink="">
      <xdr:nvSpPr>
        <xdr:cNvPr id="420" name="Object 419" hidden="1">
          <a:extLst>
            <a:ext uri="{63B3BB69-23CF-44E3-9099-C40C66FF867C}">
              <a14:compatExt xmlns:a14="http://schemas.microsoft.com/office/drawing/2010/main" spid="_x0000_s5539"/>
            </a:ext>
            <a:ext uri="{FF2B5EF4-FFF2-40B4-BE49-F238E27FC236}">
              <a16:creationId xmlns:a16="http://schemas.microsoft.com/office/drawing/2014/main" id="{4A561AFA-D4BD-4927-A348-D92E4FDA646E}"/>
            </a:ext>
          </a:extLst>
        </xdr:cNvPr>
        <xdr:cNvSpPr/>
      </xdr:nvSpPr>
      <xdr:spPr bwMode="auto">
        <a:xfrm>
          <a:off x="4032808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262153</xdr:row>
      <xdr:rowOff>66675</xdr:rowOff>
    </xdr:from>
    <xdr:to>
      <xdr:col>6608</xdr:col>
      <xdr:colOff>1819275</xdr:colOff>
      <xdr:row>262157</xdr:row>
      <xdr:rowOff>180975</xdr:rowOff>
    </xdr:to>
    <xdr:sp macro="" textlink="">
      <xdr:nvSpPr>
        <xdr:cNvPr id="421" name="Object 420" hidden="1">
          <a:extLst>
            <a:ext uri="{63B3BB69-23CF-44E3-9099-C40C66FF867C}">
              <a14:compatExt xmlns:a14="http://schemas.microsoft.com/office/drawing/2010/main" spid="_x0000_s5540"/>
            </a:ext>
            <a:ext uri="{FF2B5EF4-FFF2-40B4-BE49-F238E27FC236}">
              <a16:creationId xmlns:a16="http://schemas.microsoft.com/office/drawing/2014/main" id="{C8293D56-9595-4C15-A5C6-869E29CFAD84}"/>
            </a:ext>
          </a:extLst>
        </xdr:cNvPr>
        <xdr:cNvSpPr/>
      </xdr:nvSpPr>
      <xdr:spPr bwMode="auto">
        <a:xfrm>
          <a:off x="4032808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327689</xdr:row>
      <xdr:rowOff>66675</xdr:rowOff>
    </xdr:from>
    <xdr:to>
      <xdr:col>6608</xdr:col>
      <xdr:colOff>1819275</xdr:colOff>
      <xdr:row>327693</xdr:row>
      <xdr:rowOff>180975</xdr:rowOff>
    </xdr:to>
    <xdr:sp macro="" textlink="">
      <xdr:nvSpPr>
        <xdr:cNvPr id="422" name="Object 421" hidden="1">
          <a:extLst>
            <a:ext uri="{63B3BB69-23CF-44E3-9099-C40C66FF867C}">
              <a14:compatExt xmlns:a14="http://schemas.microsoft.com/office/drawing/2010/main" spid="_x0000_s5541"/>
            </a:ext>
            <a:ext uri="{FF2B5EF4-FFF2-40B4-BE49-F238E27FC236}">
              <a16:creationId xmlns:a16="http://schemas.microsoft.com/office/drawing/2014/main" id="{FD7E6984-A395-4FB1-B377-E2BE2F31C1D5}"/>
            </a:ext>
          </a:extLst>
        </xdr:cNvPr>
        <xdr:cNvSpPr/>
      </xdr:nvSpPr>
      <xdr:spPr bwMode="auto">
        <a:xfrm>
          <a:off x="4032808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393225</xdr:row>
      <xdr:rowOff>66675</xdr:rowOff>
    </xdr:from>
    <xdr:to>
      <xdr:col>6608</xdr:col>
      <xdr:colOff>1819275</xdr:colOff>
      <xdr:row>393229</xdr:row>
      <xdr:rowOff>180975</xdr:rowOff>
    </xdr:to>
    <xdr:sp macro="" textlink="">
      <xdr:nvSpPr>
        <xdr:cNvPr id="423" name="Object 422" hidden="1">
          <a:extLst>
            <a:ext uri="{63B3BB69-23CF-44E3-9099-C40C66FF867C}">
              <a14:compatExt xmlns:a14="http://schemas.microsoft.com/office/drawing/2010/main" spid="_x0000_s5542"/>
            </a:ext>
            <a:ext uri="{FF2B5EF4-FFF2-40B4-BE49-F238E27FC236}">
              <a16:creationId xmlns:a16="http://schemas.microsoft.com/office/drawing/2014/main" id="{8F6C28D0-4917-4EF0-AB34-A65086AB9D03}"/>
            </a:ext>
          </a:extLst>
        </xdr:cNvPr>
        <xdr:cNvSpPr/>
      </xdr:nvSpPr>
      <xdr:spPr bwMode="auto">
        <a:xfrm>
          <a:off x="4032808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458761</xdr:row>
      <xdr:rowOff>66675</xdr:rowOff>
    </xdr:from>
    <xdr:to>
      <xdr:col>6608</xdr:col>
      <xdr:colOff>1819275</xdr:colOff>
      <xdr:row>458765</xdr:row>
      <xdr:rowOff>180975</xdr:rowOff>
    </xdr:to>
    <xdr:sp macro="" textlink="">
      <xdr:nvSpPr>
        <xdr:cNvPr id="424" name="Object 423" hidden="1">
          <a:extLst>
            <a:ext uri="{63B3BB69-23CF-44E3-9099-C40C66FF867C}">
              <a14:compatExt xmlns:a14="http://schemas.microsoft.com/office/drawing/2010/main" spid="_x0000_s5543"/>
            </a:ext>
            <a:ext uri="{FF2B5EF4-FFF2-40B4-BE49-F238E27FC236}">
              <a16:creationId xmlns:a16="http://schemas.microsoft.com/office/drawing/2014/main" id="{DC8B8633-2462-4DC8-AB6A-F060F5B9F45D}"/>
            </a:ext>
          </a:extLst>
        </xdr:cNvPr>
        <xdr:cNvSpPr/>
      </xdr:nvSpPr>
      <xdr:spPr bwMode="auto">
        <a:xfrm>
          <a:off x="4032808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524297</xdr:row>
      <xdr:rowOff>66675</xdr:rowOff>
    </xdr:from>
    <xdr:to>
      <xdr:col>6608</xdr:col>
      <xdr:colOff>1819275</xdr:colOff>
      <xdr:row>524301</xdr:row>
      <xdr:rowOff>180975</xdr:rowOff>
    </xdr:to>
    <xdr:sp macro="" textlink="">
      <xdr:nvSpPr>
        <xdr:cNvPr id="425" name="Object 424" hidden="1">
          <a:extLst>
            <a:ext uri="{63B3BB69-23CF-44E3-9099-C40C66FF867C}">
              <a14:compatExt xmlns:a14="http://schemas.microsoft.com/office/drawing/2010/main" spid="_x0000_s5544"/>
            </a:ext>
            <a:ext uri="{FF2B5EF4-FFF2-40B4-BE49-F238E27FC236}">
              <a16:creationId xmlns:a16="http://schemas.microsoft.com/office/drawing/2014/main" id="{92789B9D-F1B0-4683-AA50-2946C20437BA}"/>
            </a:ext>
          </a:extLst>
        </xdr:cNvPr>
        <xdr:cNvSpPr/>
      </xdr:nvSpPr>
      <xdr:spPr bwMode="auto">
        <a:xfrm>
          <a:off x="4032808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589833</xdr:row>
      <xdr:rowOff>66675</xdr:rowOff>
    </xdr:from>
    <xdr:to>
      <xdr:col>6608</xdr:col>
      <xdr:colOff>1819275</xdr:colOff>
      <xdr:row>589837</xdr:row>
      <xdr:rowOff>180975</xdr:rowOff>
    </xdr:to>
    <xdr:sp macro="" textlink="">
      <xdr:nvSpPr>
        <xdr:cNvPr id="426" name="Object 425" hidden="1">
          <a:extLst>
            <a:ext uri="{63B3BB69-23CF-44E3-9099-C40C66FF867C}">
              <a14:compatExt xmlns:a14="http://schemas.microsoft.com/office/drawing/2010/main" spid="_x0000_s5545"/>
            </a:ext>
            <a:ext uri="{FF2B5EF4-FFF2-40B4-BE49-F238E27FC236}">
              <a16:creationId xmlns:a16="http://schemas.microsoft.com/office/drawing/2014/main" id="{76BC68FC-ECE0-4F97-B920-BA33A7ACBBE2}"/>
            </a:ext>
          </a:extLst>
        </xdr:cNvPr>
        <xdr:cNvSpPr/>
      </xdr:nvSpPr>
      <xdr:spPr bwMode="auto">
        <a:xfrm>
          <a:off x="4032808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655369</xdr:row>
      <xdr:rowOff>66675</xdr:rowOff>
    </xdr:from>
    <xdr:to>
      <xdr:col>6608</xdr:col>
      <xdr:colOff>1819275</xdr:colOff>
      <xdr:row>655373</xdr:row>
      <xdr:rowOff>180975</xdr:rowOff>
    </xdr:to>
    <xdr:sp macro="" textlink="">
      <xdr:nvSpPr>
        <xdr:cNvPr id="427" name="Object 426" hidden="1">
          <a:extLst>
            <a:ext uri="{63B3BB69-23CF-44E3-9099-C40C66FF867C}">
              <a14:compatExt xmlns:a14="http://schemas.microsoft.com/office/drawing/2010/main" spid="_x0000_s5546"/>
            </a:ext>
            <a:ext uri="{FF2B5EF4-FFF2-40B4-BE49-F238E27FC236}">
              <a16:creationId xmlns:a16="http://schemas.microsoft.com/office/drawing/2014/main" id="{26A342B3-F003-4221-9A80-72DA535E36F1}"/>
            </a:ext>
          </a:extLst>
        </xdr:cNvPr>
        <xdr:cNvSpPr/>
      </xdr:nvSpPr>
      <xdr:spPr bwMode="auto">
        <a:xfrm>
          <a:off x="4032808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720905</xdr:row>
      <xdr:rowOff>66675</xdr:rowOff>
    </xdr:from>
    <xdr:to>
      <xdr:col>6608</xdr:col>
      <xdr:colOff>1819275</xdr:colOff>
      <xdr:row>720909</xdr:row>
      <xdr:rowOff>180975</xdr:rowOff>
    </xdr:to>
    <xdr:sp macro="" textlink="">
      <xdr:nvSpPr>
        <xdr:cNvPr id="428" name="Object 427" hidden="1">
          <a:extLst>
            <a:ext uri="{63B3BB69-23CF-44E3-9099-C40C66FF867C}">
              <a14:compatExt xmlns:a14="http://schemas.microsoft.com/office/drawing/2010/main" spid="_x0000_s5547"/>
            </a:ext>
            <a:ext uri="{FF2B5EF4-FFF2-40B4-BE49-F238E27FC236}">
              <a16:creationId xmlns:a16="http://schemas.microsoft.com/office/drawing/2014/main" id="{583E87B6-D388-47E1-A09E-A75B76105A95}"/>
            </a:ext>
          </a:extLst>
        </xdr:cNvPr>
        <xdr:cNvSpPr/>
      </xdr:nvSpPr>
      <xdr:spPr bwMode="auto">
        <a:xfrm>
          <a:off x="4032808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786441</xdr:row>
      <xdr:rowOff>66675</xdr:rowOff>
    </xdr:from>
    <xdr:to>
      <xdr:col>6608</xdr:col>
      <xdr:colOff>1819275</xdr:colOff>
      <xdr:row>786445</xdr:row>
      <xdr:rowOff>180975</xdr:rowOff>
    </xdr:to>
    <xdr:sp macro="" textlink="">
      <xdr:nvSpPr>
        <xdr:cNvPr id="429" name="Object 428" hidden="1">
          <a:extLst>
            <a:ext uri="{63B3BB69-23CF-44E3-9099-C40C66FF867C}">
              <a14:compatExt xmlns:a14="http://schemas.microsoft.com/office/drawing/2010/main" spid="_x0000_s5548"/>
            </a:ext>
            <a:ext uri="{FF2B5EF4-FFF2-40B4-BE49-F238E27FC236}">
              <a16:creationId xmlns:a16="http://schemas.microsoft.com/office/drawing/2014/main" id="{595D33BC-449B-459C-9B62-C916B4F822A1}"/>
            </a:ext>
          </a:extLst>
        </xdr:cNvPr>
        <xdr:cNvSpPr/>
      </xdr:nvSpPr>
      <xdr:spPr bwMode="auto">
        <a:xfrm>
          <a:off x="4032808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851977</xdr:row>
      <xdr:rowOff>66675</xdr:rowOff>
    </xdr:from>
    <xdr:to>
      <xdr:col>6608</xdr:col>
      <xdr:colOff>1819275</xdr:colOff>
      <xdr:row>851981</xdr:row>
      <xdr:rowOff>180975</xdr:rowOff>
    </xdr:to>
    <xdr:sp macro="" textlink="">
      <xdr:nvSpPr>
        <xdr:cNvPr id="430" name="Object 429" hidden="1">
          <a:extLst>
            <a:ext uri="{63B3BB69-23CF-44E3-9099-C40C66FF867C}">
              <a14:compatExt xmlns:a14="http://schemas.microsoft.com/office/drawing/2010/main" spid="_x0000_s5549"/>
            </a:ext>
            <a:ext uri="{FF2B5EF4-FFF2-40B4-BE49-F238E27FC236}">
              <a16:creationId xmlns:a16="http://schemas.microsoft.com/office/drawing/2014/main" id="{E49207CA-87F5-4581-9285-A9FA19E3CF04}"/>
            </a:ext>
          </a:extLst>
        </xdr:cNvPr>
        <xdr:cNvSpPr/>
      </xdr:nvSpPr>
      <xdr:spPr bwMode="auto">
        <a:xfrm>
          <a:off x="4032808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917513</xdr:row>
      <xdr:rowOff>66675</xdr:rowOff>
    </xdr:from>
    <xdr:to>
      <xdr:col>6608</xdr:col>
      <xdr:colOff>1819275</xdr:colOff>
      <xdr:row>917517</xdr:row>
      <xdr:rowOff>180975</xdr:rowOff>
    </xdr:to>
    <xdr:sp macro="" textlink="">
      <xdr:nvSpPr>
        <xdr:cNvPr id="431" name="Object 430" hidden="1">
          <a:extLst>
            <a:ext uri="{63B3BB69-23CF-44E3-9099-C40C66FF867C}">
              <a14:compatExt xmlns:a14="http://schemas.microsoft.com/office/drawing/2010/main" spid="_x0000_s5550"/>
            </a:ext>
            <a:ext uri="{FF2B5EF4-FFF2-40B4-BE49-F238E27FC236}">
              <a16:creationId xmlns:a16="http://schemas.microsoft.com/office/drawing/2014/main" id="{C32F4340-E6AE-4B80-A74E-A1D7A20363A8}"/>
            </a:ext>
          </a:extLst>
        </xdr:cNvPr>
        <xdr:cNvSpPr/>
      </xdr:nvSpPr>
      <xdr:spPr bwMode="auto">
        <a:xfrm>
          <a:off x="4032808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6608</xdr:col>
      <xdr:colOff>238125</xdr:colOff>
      <xdr:row>983049</xdr:row>
      <xdr:rowOff>66675</xdr:rowOff>
    </xdr:from>
    <xdr:to>
      <xdr:col>6608</xdr:col>
      <xdr:colOff>1819275</xdr:colOff>
      <xdr:row>983053</xdr:row>
      <xdr:rowOff>180975</xdr:rowOff>
    </xdr:to>
    <xdr:sp macro="" textlink="">
      <xdr:nvSpPr>
        <xdr:cNvPr id="432" name="Object 431" hidden="1">
          <a:extLst>
            <a:ext uri="{63B3BB69-23CF-44E3-9099-C40C66FF867C}">
              <a14:compatExt xmlns:a14="http://schemas.microsoft.com/office/drawing/2010/main" spid="_x0000_s5551"/>
            </a:ext>
            <a:ext uri="{FF2B5EF4-FFF2-40B4-BE49-F238E27FC236}">
              <a16:creationId xmlns:a16="http://schemas.microsoft.com/office/drawing/2014/main" id="{887C3F68-41E5-4B69-8EE4-A73A63598433}"/>
            </a:ext>
          </a:extLst>
        </xdr:cNvPr>
        <xdr:cNvSpPr/>
      </xdr:nvSpPr>
      <xdr:spPr bwMode="auto">
        <a:xfrm>
          <a:off x="4032808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2</xdr:row>
      <xdr:rowOff>66675</xdr:rowOff>
    </xdr:from>
    <xdr:to>
      <xdr:col>6864</xdr:col>
      <xdr:colOff>1819275</xdr:colOff>
      <xdr:row>6</xdr:row>
      <xdr:rowOff>0</xdr:rowOff>
    </xdr:to>
    <xdr:sp macro="" textlink="">
      <xdr:nvSpPr>
        <xdr:cNvPr id="433" name="Object 432" hidden="1">
          <a:extLst>
            <a:ext uri="{63B3BB69-23CF-44E3-9099-C40C66FF867C}">
              <a14:compatExt xmlns:a14="http://schemas.microsoft.com/office/drawing/2010/main" spid="_x0000_s5552"/>
            </a:ext>
            <a:ext uri="{FF2B5EF4-FFF2-40B4-BE49-F238E27FC236}">
              <a16:creationId xmlns:a16="http://schemas.microsoft.com/office/drawing/2014/main" id="{89B49676-7EA0-471B-9F5F-683FB38AB1D6}"/>
            </a:ext>
          </a:extLst>
        </xdr:cNvPr>
        <xdr:cNvSpPr/>
      </xdr:nvSpPr>
      <xdr:spPr bwMode="auto">
        <a:xfrm>
          <a:off x="4188866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65545</xdr:row>
      <xdr:rowOff>66675</xdr:rowOff>
    </xdr:from>
    <xdr:to>
      <xdr:col>6864</xdr:col>
      <xdr:colOff>1819275</xdr:colOff>
      <xdr:row>65549</xdr:row>
      <xdr:rowOff>180975</xdr:rowOff>
    </xdr:to>
    <xdr:sp macro="" textlink="">
      <xdr:nvSpPr>
        <xdr:cNvPr id="434" name="Object 433" hidden="1">
          <a:extLst>
            <a:ext uri="{63B3BB69-23CF-44E3-9099-C40C66FF867C}">
              <a14:compatExt xmlns:a14="http://schemas.microsoft.com/office/drawing/2010/main" spid="_x0000_s5553"/>
            </a:ext>
            <a:ext uri="{FF2B5EF4-FFF2-40B4-BE49-F238E27FC236}">
              <a16:creationId xmlns:a16="http://schemas.microsoft.com/office/drawing/2014/main" id="{499EFF5D-6C29-46D1-9C1A-63FC74417CA1}"/>
            </a:ext>
          </a:extLst>
        </xdr:cNvPr>
        <xdr:cNvSpPr/>
      </xdr:nvSpPr>
      <xdr:spPr bwMode="auto">
        <a:xfrm>
          <a:off x="4188866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131081</xdr:row>
      <xdr:rowOff>66675</xdr:rowOff>
    </xdr:from>
    <xdr:to>
      <xdr:col>6864</xdr:col>
      <xdr:colOff>1819275</xdr:colOff>
      <xdr:row>131085</xdr:row>
      <xdr:rowOff>180975</xdr:rowOff>
    </xdr:to>
    <xdr:sp macro="" textlink="">
      <xdr:nvSpPr>
        <xdr:cNvPr id="435" name="Object 434" hidden="1">
          <a:extLst>
            <a:ext uri="{63B3BB69-23CF-44E3-9099-C40C66FF867C}">
              <a14:compatExt xmlns:a14="http://schemas.microsoft.com/office/drawing/2010/main" spid="_x0000_s5554"/>
            </a:ext>
            <a:ext uri="{FF2B5EF4-FFF2-40B4-BE49-F238E27FC236}">
              <a16:creationId xmlns:a16="http://schemas.microsoft.com/office/drawing/2014/main" id="{702A3E80-58DA-4583-8682-5307A72BC145}"/>
            </a:ext>
          </a:extLst>
        </xdr:cNvPr>
        <xdr:cNvSpPr/>
      </xdr:nvSpPr>
      <xdr:spPr bwMode="auto">
        <a:xfrm>
          <a:off x="4188866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196617</xdr:row>
      <xdr:rowOff>66675</xdr:rowOff>
    </xdr:from>
    <xdr:to>
      <xdr:col>6864</xdr:col>
      <xdr:colOff>1819275</xdr:colOff>
      <xdr:row>196621</xdr:row>
      <xdr:rowOff>180975</xdr:rowOff>
    </xdr:to>
    <xdr:sp macro="" textlink="">
      <xdr:nvSpPr>
        <xdr:cNvPr id="436" name="Object 435" hidden="1">
          <a:extLst>
            <a:ext uri="{63B3BB69-23CF-44E3-9099-C40C66FF867C}">
              <a14:compatExt xmlns:a14="http://schemas.microsoft.com/office/drawing/2010/main" spid="_x0000_s5555"/>
            </a:ext>
            <a:ext uri="{FF2B5EF4-FFF2-40B4-BE49-F238E27FC236}">
              <a16:creationId xmlns:a16="http://schemas.microsoft.com/office/drawing/2014/main" id="{5C8A96C0-0DF7-4FF1-878B-4F5AC5540418}"/>
            </a:ext>
          </a:extLst>
        </xdr:cNvPr>
        <xdr:cNvSpPr/>
      </xdr:nvSpPr>
      <xdr:spPr bwMode="auto">
        <a:xfrm>
          <a:off x="4188866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262153</xdr:row>
      <xdr:rowOff>66675</xdr:rowOff>
    </xdr:from>
    <xdr:to>
      <xdr:col>6864</xdr:col>
      <xdr:colOff>1819275</xdr:colOff>
      <xdr:row>262157</xdr:row>
      <xdr:rowOff>180975</xdr:rowOff>
    </xdr:to>
    <xdr:sp macro="" textlink="">
      <xdr:nvSpPr>
        <xdr:cNvPr id="437" name="Object 436" hidden="1">
          <a:extLst>
            <a:ext uri="{63B3BB69-23CF-44E3-9099-C40C66FF867C}">
              <a14:compatExt xmlns:a14="http://schemas.microsoft.com/office/drawing/2010/main" spid="_x0000_s5556"/>
            </a:ext>
            <a:ext uri="{FF2B5EF4-FFF2-40B4-BE49-F238E27FC236}">
              <a16:creationId xmlns:a16="http://schemas.microsoft.com/office/drawing/2014/main" id="{586340C2-E5A4-433A-BA71-9BEF04307BAB}"/>
            </a:ext>
          </a:extLst>
        </xdr:cNvPr>
        <xdr:cNvSpPr/>
      </xdr:nvSpPr>
      <xdr:spPr bwMode="auto">
        <a:xfrm>
          <a:off x="4188866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327689</xdr:row>
      <xdr:rowOff>66675</xdr:rowOff>
    </xdr:from>
    <xdr:to>
      <xdr:col>6864</xdr:col>
      <xdr:colOff>1819275</xdr:colOff>
      <xdr:row>327693</xdr:row>
      <xdr:rowOff>180975</xdr:rowOff>
    </xdr:to>
    <xdr:sp macro="" textlink="">
      <xdr:nvSpPr>
        <xdr:cNvPr id="438" name="Object 437" hidden="1">
          <a:extLst>
            <a:ext uri="{63B3BB69-23CF-44E3-9099-C40C66FF867C}">
              <a14:compatExt xmlns:a14="http://schemas.microsoft.com/office/drawing/2010/main" spid="_x0000_s5557"/>
            </a:ext>
            <a:ext uri="{FF2B5EF4-FFF2-40B4-BE49-F238E27FC236}">
              <a16:creationId xmlns:a16="http://schemas.microsoft.com/office/drawing/2014/main" id="{8580FD55-2B2F-46FF-BEBC-E65245164512}"/>
            </a:ext>
          </a:extLst>
        </xdr:cNvPr>
        <xdr:cNvSpPr/>
      </xdr:nvSpPr>
      <xdr:spPr bwMode="auto">
        <a:xfrm>
          <a:off x="4188866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393225</xdr:row>
      <xdr:rowOff>66675</xdr:rowOff>
    </xdr:from>
    <xdr:to>
      <xdr:col>6864</xdr:col>
      <xdr:colOff>1819275</xdr:colOff>
      <xdr:row>393229</xdr:row>
      <xdr:rowOff>180975</xdr:rowOff>
    </xdr:to>
    <xdr:sp macro="" textlink="">
      <xdr:nvSpPr>
        <xdr:cNvPr id="439" name="Object 438" hidden="1">
          <a:extLst>
            <a:ext uri="{63B3BB69-23CF-44E3-9099-C40C66FF867C}">
              <a14:compatExt xmlns:a14="http://schemas.microsoft.com/office/drawing/2010/main" spid="_x0000_s5558"/>
            </a:ext>
            <a:ext uri="{FF2B5EF4-FFF2-40B4-BE49-F238E27FC236}">
              <a16:creationId xmlns:a16="http://schemas.microsoft.com/office/drawing/2014/main" id="{935D70A4-9628-41FD-8A8F-B5F9DB9EC91C}"/>
            </a:ext>
          </a:extLst>
        </xdr:cNvPr>
        <xdr:cNvSpPr/>
      </xdr:nvSpPr>
      <xdr:spPr bwMode="auto">
        <a:xfrm>
          <a:off x="4188866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458761</xdr:row>
      <xdr:rowOff>66675</xdr:rowOff>
    </xdr:from>
    <xdr:to>
      <xdr:col>6864</xdr:col>
      <xdr:colOff>1819275</xdr:colOff>
      <xdr:row>458765</xdr:row>
      <xdr:rowOff>180975</xdr:rowOff>
    </xdr:to>
    <xdr:sp macro="" textlink="">
      <xdr:nvSpPr>
        <xdr:cNvPr id="440" name="Object 439" hidden="1">
          <a:extLst>
            <a:ext uri="{63B3BB69-23CF-44E3-9099-C40C66FF867C}">
              <a14:compatExt xmlns:a14="http://schemas.microsoft.com/office/drawing/2010/main" spid="_x0000_s5559"/>
            </a:ext>
            <a:ext uri="{FF2B5EF4-FFF2-40B4-BE49-F238E27FC236}">
              <a16:creationId xmlns:a16="http://schemas.microsoft.com/office/drawing/2014/main" id="{499DF299-2804-4F77-B3A9-96E95EAA2973}"/>
            </a:ext>
          </a:extLst>
        </xdr:cNvPr>
        <xdr:cNvSpPr/>
      </xdr:nvSpPr>
      <xdr:spPr bwMode="auto">
        <a:xfrm>
          <a:off x="4188866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524297</xdr:row>
      <xdr:rowOff>66675</xdr:rowOff>
    </xdr:from>
    <xdr:to>
      <xdr:col>6864</xdr:col>
      <xdr:colOff>1819275</xdr:colOff>
      <xdr:row>524301</xdr:row>
      <xdr:rowOff>180975</xdr:rowOff>
    </xdr:to>
    <xdr:sp macro="" textlink="">
      <xdr:nvSpPr>
        <xdr:cNvPr id="441" name="Object 440" hidden="1">
          <a:extLst>
            <a:ext uri="{63B3BB69-23CF-44E3-9099-C40C66FF867C}">
              <a14:compatExt xmlns:a14="http://schemas.microsoft.com/office/drawing/2010/main" spid="_x0000_s5560"/>
            </a:ext>
            <a:ext uri="{FF2B5EF4-FFF2-40B4-BE49-F238E27FC236}">
              <a16:creationId xmlns:a16="http://schemas.microsoft.com/office/drawing/2014/main" id="{7734ED4D-5BC1-49EF-9FA7-5A994809E54A}"/>
            </a:ext>
          </a:extLst>
        </xdr:cNvPr>
        <xdr:cNvSpPr/>
      </xdr:nvSpPr>
      <xdr:spPr bwMode="auto">
        <a:xfrm>
          <a:off x="4188866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589833</xdr:row>
      <xdr:rowOff>66675</xdr:rowOff>
    </xdr:from>
    <xdr:to>
      <xdr:col>6864</xdr:col>
      <xdr:colOff>1819275</xdr:colOff>
      <xdr:row>589837</xdr:row>
      <xdr:rowOff>180975</xdr:rowOff>
    </xdr:to>
    <xdr:sp macro="" textlink="">
      <xdr:nvSpPr>
        <xdr:cNvPr id="442" name="Object 441" hidden="1">
          <a:extLst>
            <a:ext uri="{63B3BB69-23CF-44E3-9099-C40C66FF867C}">
              <a14:compatExt xmlns:a14="http://schemas.microsoft.com/office/drawing/2010/main" spid="_x0000_s5561"/>
            </a:ext>
            <a:ext uri="{FF2B5EF4-FFF2-40B4-BE49-F238E27FC236}">
              <a16:creationId xmlns:a16="http://schemas.microsoft.com/office/drawing/2014/main" id="{24248C7E-564B-4043-8A09-E083D35BE3CE}"/>
            </a:ext>
          </a:extLst>
        </xdr:cNvPr>
        <xdr:cNvSpPr/>
      </xdr:nvSpPr>
      <xdr:spPr bwMode="auto">
        <a:xfrm>
          <a:off x="4188866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655369</xdr:row>
      <xdr:rowOff>66675</xdr:rowOff>
    </xdr:from>
    <xdr:to>
      <xdr:col>6864</xdr:col>
      <xdr:colOff>1819275</xdr:colOff>
      <xdr:row>655373</xdr:row>
      <xdr:rowOff>180975</xdr:rowOff>
    </xdr:to>
    <xdr:sp macro="" textlink="">
      <xdr:nvSpPr>
        <xdr:cNvPr id="443" name="Object 442" hidden="1">
          <a:extLst>
            <a:ext uri="{63B3BB69-23CF-44E3-9099-C40C66FF867C}">
              <a14:compatExt xmlns:a14="http://schemas.microsoft.com/office/drawing/2010/main" spid="_x0000_s5562"/>
            </a:ext>
            <a:ext uri="{FF2B5EF4-FFF2-40B4-BE49-F238E27FC236}">
              <a16:creationId xmlns:a16="http://schemas.microsoft.com/office/drawing/2014/main" id="{EA888CAC-8BD6-4D03-B5B3-40894AB13A3D}"/>
            </a:ext>
          </a:extLst>
        </xdr:cNvPr>
        <xdr:cNvSpPr/>
      </xdr:nvSpPr>
      <xdr:spPr bwMode="auto">
        <a:xfrm>
          <a:off x="4188866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720905</xdr:row>
      <xdr:rowOff>66675</xdr:rowOff>
    </xdr:from>
    <xdr:to>
      <xdr:col>6864</xdr:col>
      <xdr:colOff>1819275</xdr:colOff>
      <xdr:row>720909</xdr:row>
      <xdr:rowOff>180975</xdr:rowOff>
    </xdr:to>
    <xdr:sp macro="" textlink="">
      <xdr:nvSpPr>
        <xdr:cNvPr id="444" name="Object 443" hidden="1">
          <a:extLst>
            <a:ext uri="{63B3BB69-23CF-44E3-9099-C40C66FF867C}">
              <a14:compatExt xmlns:a14="http://schemas.microsoft.com/office/drawing/2010/main" spid="_x0000_s5563"/>
            </a:ext>
            <a:ext uri="{FF2B5EF4-FFF2-40B4-BE49-F238E27FC236}">
              <a16:creationId xmlns:a16="http://schemas.microsoft.com/office/drawing/2014/main" id="{7A302244-A122-4593-8211-8304CF118C30}"/>
            </a:ext>
          </a:extLst>
        </xdr:cNvPr>
        <xdr:cNvSpPr/>
      </xdr:nvSpPr>
      <xdr:spPr bwMode="auto">
        <a:xfrm>
          <a:off x="4188866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786441</xdr:row>
      <xdr:rowOff>66675</xdr:rowOff>
    </xdr:from>
    <xdr:to>
      <xdr:col>6864</xdr:col>
      <xdr:colOff>1819275</xdr:colOff>
      <xdr:row>786445</xdr:row>
      <xdr:rowOff>180975</xdr:rowOff>
    </xdr:to>
    <xdr:sp macro="" textlink="">
      <xdr:nvSpPr>
        <xdr:cNvPr id="445" name="Object 444" hidden="1">
          <a:extLst>
            <a:ext uri="{63B3BB69-23CF-44E3-9099-C40C66FF867C}">
              <a14:compatExt xmlns:a14="http://schemas.microsoft.com/office/drawing/2010/main" spid="_x0000_s5564"/>
            </a:ext>
            <a:ext uri="{FF2B5EF4-FFF2-40B4-BE49-F238E27FC236}">
              <a16:creationId xmlns:a16="http://schemas.microsoft.com/office/drawing/2014/main" id="{48CA565E-9502-4C6A-A9B2-BA888AA170F4}"/>
            </a:ext>
          </a:extLst>
        </xdr:cNvPr>
        <xdr:cNvSpPr/>
      </xdr:nvSpPr>
      <xdr:spPr bwMode="auto">
        <a:xfrm>
          <a:off x="4188866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851977</xdr:row>
      <xdr:rowOff>66675</xdr:rowOff>
    </xdr:from>
    <xdr:to>
      <xdr:col>6864</xdr:col>
      <xdr:colOff>1819275</xdr:colOff>
      <xdr:row>851981</xdr:row>
      <xdr:rowOff>180975</xdr:rowOff>
    </xdr:to>
    <xdr:sp macro="" textlink="">
      <xdr:nvSpPr>
        <xdr:cNvPr id="446" name="Object 445" hidden="1">
          <a:extLst>
            <a:ext uri="{63B3BB69-23CF-44E3-9099-C40C66FF867C}">
              <a14:compatExt xmlns:a14="http://schemas.microsoft.com/office/drawing/2010/main" spid="_x0000_s5565"/>
            </a:ext>
            <a:ext uri="{FF2B5EF4-FFF2-40B4-BE49-F238E27FC236}">
              <a16:creationId xmlns:a16="http://schemas.microsoft.com/office/drawing/2014/main" id="{854A893F-BB7D-42E0-A8A8-A20C08A4332B}"/>
            </a:ext>
          </a:extLst>
        </xdr:cNvPr>
        <xdr:cNvSpPr/>
      </xdr:nvSpPr>
      <xdr:spPr bwMode="auto">
        <a:xfrm>
          <a:off x="4188866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917513</xdr:row>
      <xdr:rowOff>66675</xdr:rowOff>
    </xdr:from>
    <xdr:to>
      <xdr:col>6864</xdr:col>
      <xdr:colOff>1819275</xdr:colOff>
      <xdr:row>917517</xdr:row>
      <xdr:rowOff>180975</xdr:rowOff>
    </xdr:to>
    <xdr:sp macro="" textlink="">
      <xdr:nvSpPr>
        <xdr:cNvPr id="447" name="Object 446" hidden="1">
          <a:extLst>
            <a:ext uri="{63B3BB69-23CF-44E3-9099-C40C66FF867C}">
              <a14:compatExt xmlns:a14="http://schemas.microsoft.com/office/drawing/2010/main" spid="_x0000_s5566"/>
            </a:ext>
            <a:ext uri="{FF2B5EF4-FFF2-40B4-BE49-F238E27FC236}">
              <a16:creationId xmlns:a16="http://schemas.microsoft.com/office/drawing/2014/main" id="{ABEFC240-B711-4838-888C-45D63FC66C9C}"/>
            </a:ext>
          </a:extLst>
        </xdr:cNvPr>
        <xdr:cNvSpPr/>
      </xdr:nvSpPr>
      <xdr:spPr bwMode="auto">
        <a:xfrm>
          <a:off x="4188866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6864</xdr:col>
      <xdr:colOff>238125</xdr:colOff>
      <xdr:row>983049</xdr:row>
      <xdr:rowOff>66675</xdr:rowOff>
    </xdr:from>
    <xdr:to>
      <xdr:col>6864</xdr:col>
      <xdr:colOff>1819275</xdr:colOff>
      <xdr:row>983053</xdr:row>
      <xdr:rowOff>180975</xdr:rowOff>
    </xdr:to>
    <xdr:sp macro="" textlink="">
      <xdr:nvSpPr>
        <xdr:cNvPr id="448" name="Object 447" hidden="1">
          <a:extLst>
            <a:ext uri="{63B3BB69-23CF-44E3-9099-C40C66FF867C}">
              <a14:compatExt xmlns:a14="http://schemas.microsoft.com/office/drawing/2010/main" spid="_x0000_s5567"/>
            </a:ext>
            <a:ext uri="{FF2B5EF4-FFF2-40B4-BE49-F238E27FC236}">
              <a16:creationId xmlns:a16="http://schemas.microsoft.com/office/drawing/2014/main" id="{B28C874D-28F7-4EE6-A60F-FC0C6D5F3C4D}"/>
            </a:ext>
          </a:extLst>
        </xdr:cNvPr>
        <xdr:cNvSpPr/>
      </xdr:nvSpPr>
      <xdr:spPr bwMode="auto">
        <a:xfrm>
          <a:off x="4188866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2</xdr:row>
      <xdr:rowOff>66675</xdr:rowOff>
    </xdr:from>
    <xdr:to>
      <xdr:col>7120</xdr:col>
      <xdr:colOff>1819275</xdr:colOff>
      <xdr:row>6</xdr:row>
      <xdr:rowOff>0</xdr:rowOff>
    </xdr:to>
    <xdr:sp macro="" textlink="">
      <xdr:nvSpPr>
        <xdr:cNvPr id="449" name="Object 448" hidden="1">
          <a:extLst>
            <a:ext uri="{63B3BB69-23CF-44E3-9099-C40C66FF867C}">
              <a14:compatExt xmlns:a14="http://schemas.microsoft.com/office/drawing/2010/main" spid="_x0000_s5568"/>
            </a:ext>
            <a:ext uri="{FF2B5EF4-FFF2-40B4-BE49-F238E27FC236}">
              <a16:creationId xmlns:a16="http://schemas.microsoft.com/office/drawing/2014/main" id="{0EB8ED91-9511-45E1-BB90-2C4F32E74059}"/>
            </a:ext>
          </a:extLst>
        </xdr:cNvPr>
        <xdr:cNvSpPr/>
      </xdr:nvSpPr>
      <xdr:spPr bwMode="auto">
        <a:xfrm>
          <a:off x="4344924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65545</xdr:row>
      <xdr:rowOff>66675</xdr:rowOff>
    </xdr:from>
    <xdr:to>
      <xdr:col>7120</xdr:col>
      <xdr:colOff>1819275</xdr:colOff>
      <xdr:row>65549</xdr:row>
      <xdr:rowOff>180975</xdr:rowOff>
    </xdr:to>
    <xdr:sp macro="" textlink="">
      <xdr:nvSpPr>
        <xdr:cNvPr id="450" name="Object 449" hidden="1">
          <a:extLst>
            <a:ext uri="{63B3BB69-23CF-44E3-9099-C40C66FF867C}">
              <a14:compatExt xmlns:a14="http://schemas.microsoft.com/office/drawing/2010/main" spid="_x0000_s5569"/>
            </a:ext>
            <a:ext uri="{FF2B5EF4-FFF2-40B4-BE49-F238E27FC236}">
              <a16:creationId xmlns:a16="http://schemas.microsoft.com/office/drawing/2014/main" id="{3849AB3C-B7EA-461F-8745-7A85F07AC5D4}"/>
            </a:ext>
          </a:extLst>
        </xdr:cNvPr>
        <xdr:cNvSpPr/>
      </xdr:nvSpPr>
      <xdr:spPr bwMode="auto">
        <a:xfrm>
          <a:off x="4344924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131081</xdr:row>
      <xdr:rowOff>66675</xdr:rowOff>
    </xdr:from>
    <xdr:to>
      <xdr:col>7120</xdr:col>
      <xdr:colOff>1819275</xdr:colOff>
      <xdr:row>131085</xdr:row>
      <xdr:rowOff>180975</xdr:rowOff>
    </xdr:to>
    <xdr:sp macro="" textlink="">
      <xdr:nvSpPr>
        <xdr:cNvPr id="451" name="Object 450" hidden="1">
          <a:extLst>
            <a:ext uri="{63B3BB69-23CF-44E3-9099-C40C66FF867C}">
              <a14:compatExt xmlns:a14="http://schemas.microsoft.com/office/drawing/2010/main" spid="_x0000_s5570"/>
            </a:ext>
            <a:ext uri="{FF2B5EF4-FFF2-40B4-BE49-F238E27FC236}">
              <a16:creationId xmlns:a16="http://schemas.microsoft.com/office/drawing/2014/main" id="{0A6CA154-D4AC-42EA-87C7-BAD5ADFD0FCB}"/>
            </a:ext>
          </a:extLst>
        </xdr:cNvPr>
        <xdr:cNvSpPr/>
      </xdr:nvSpPr>
      <xdr:spPr bwMode="auto">
        <a:xfrm>
          <a:off x="4344924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196617</xdr:row>
      <xdr:rowOff>66675</xdr:rowOff>
    </xdr:from>
    <xdr:to>
      <xdr:col>7120</xdr:col>
      <xdr:colOff>1819275</xdr:colOff>
      <xdr:row>196621</xdr:row>
      <xdr:rowOff>180975</xdr:rowOff>
    </xdr:to>
    <xdr:sp macro="" textlink="">
      <xdr:nvSpPr>
        <xdr:cNvPr id="452" name="Object 451" hidden="1">
          <a:extLst>
            <a:ext uri="{63B3BB69-23CF-44E3-9099-C40C66FF867C}">
              <a14:compatExt xmlns:a14="http://schemas.microsoft.com/office/drawing/2010/main" spid="_x0000_s5571"/>
            </a:ext>
            <a:ext uri="{FF2B5EF4-FFF2-40B4-BE49-F238E27FC236}">
              <a16:creationId xmlns:a16="http://schemas.microsoft.com/office/drawing/2014/main" id="{B9C5846B-3A4E-403A-99C9-3B04A766740F}"/>
            </a:ext>
          </a:extLst>
        </xdr:cNvPr>
        <xdr:cNvSpPr/>
      </xdr:nvSpPr>
      <xdr:spPr bwMode="auto">
        <a:xfrm>
          <a:off x="4344924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262153</xdr:row>
      <xdr:rowOff>66675</xdr:rowOff>
    </xdr:from>
    <xdr:to>
      <xdr:col>7120</xdr:col>
      <xdr:colOff>1819275</xdr:colOff>
      <xdr:row>262157</xdr:row>
      <xdr:rowOff>180975</xdr:rowOff>
    </xdr:to>
    <xdr:sp macro="" textlink="">
      <xdr:nvSpPr>
        <xdr:cNvPr id="453" name="Object 452" hidden="1">
          <a:extLst>
            <a:ext uri="{63B3BB69-23CF-44E3-9099-C40C66FF867C}">
              <a14:compatExt xmlns:a14="http://schemas.microsoft.com/office/drawing/2010/main" spid="_x0000_s5572"/>
            </a:ext>
            <a:ext uri="{FF2B5EF4-FFF2-40B4-BE49-F238E27FC236}">
              <a16:creationId xmlns:a16="http://schemas.microsoft.com/office/drawing/2014/main" id="{548FB6DC-B2B6-4EC8-BD46-ECBB6C94BBFE}"/>
            </a:ext>
          </a:extLst>
        </xdr:cNvPr>
        <xdr:cNvSpPr/>
      </xdr:nvSpPr>
      <xdr:spPr bwMode="auto">
        <a:xfrm>
          <a:off x="4344924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327689</xdr:row>
      <xdr:rowOff>66675</xdr:rowOff>
    </xdr:from>
    <xdr:to>
      <xdr:col>7120</xdr:col>
      <xdr:colOff>1819275</xdr:colOff>
      <xdr:row>327693</xdr:row>
      <xdr:rowOff>180975</xdr:rowOff>
    </xdr:to>
    <xdr:sp macro="" textlink="">
      <xdr:nvSpPr>
        <xdr:cNvPr id="454" name="Object 453" hidden="1">
          <a:extLst>
            <a:ext uri="{63B3BB69-23CF-44E3-9099-C40C66FF867C}">
              <a14:compatExt xmlns:a14="http://schemas.microsoft.com/office/drawing/2010/main" spid="_x0000_s5573"/>
            </a:ext>
            <a:ext uri="{FF2B5EF4-FFF2-40B4-BE49-F238E27FC236}">
              <a16:creationId xmlns:a16="http://schemas.microsoft.com/office/drawing/2014/main" id="{B56F5F3C-52BB-46F5-8210-8E0F9FA20CC5}"/>
            </a:ext>
          </a:extLst>
        </xdr:cNvPr>
        <xdr:cNvSpPr/>
      </xdr:nvSpPr>
      <xdr:spPr bwMode="auto">
        <a:xfrm>
          <a:off x="4344924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393225</xdr:row>
      <xdr:rowOff>66675</xdr:rowOff>
    </xdr:from>
    <xdr:to>
      <xdr:col>7120</xdr:col>
      <xdr:colOff>1819275</xdr:colOff>
      <xdr:row>393229</xdr:row>
      <xdr:rowOff>180975</xdr:rowOff>
    </xdr:to>
    <xdr:sp macro="" textlink="">
      <xdr:nvSpPr>
        <xdr:cNvPr id="455" name="Object 454" hidden="1">
          <a:extLst>
            <a:ext uri="{63B3BB69-23CF-44E3-9099-C40C66FF867C}">
              <a14:compatExt xmlns:a14="http://schemas.microsoft.com/office/drawing/2010/main" spid="_x0000_s5574"/>
            </a:ext>
            <a:ext uri="{FF2B5EF4-FFF2-40B4-BE49-F238E27FC236}">
              <a16:creationId xmlns:a16="http://schemas.microsoft.com/office/drawing/2014/main" id="{4D04219A-C6D0-4D39-928A-FE6C63076E6C}"/>
            </a:ext>
          </a:extLst>
        </xdr:cNvPr>
        <xdr:cNvSpPr/>
      </xdr:nvSpPr>
      <xdr:spPr bwMode="auto">
        <a:xfrm>
          <a:off x="4344924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458761</xdr:row>
      <xdr:rowOff>66675</xdr:rowOff>
    </xdr:from>
    <xdr:to>
      <xdr:col>7120</xdr:col>
      <xdr:colOff>1819275</xdr:colOff>
      <xdr:row>458765</xdr:row>
      <xdr:rowOff>180975</xdr:rowOff>
    </xdr:to>
    <xdr:sp macro="" textlink="">
      <xdr:nvSpPr>
        <xdr:cNvPr id="456" name="Object 455" hidden="1">
          <a:extLst>
            <a:ext uri="{63B3BB69-23CF-44E3-9099-C40C66FF867C}">
              <a14:compatExt xmlns:a14="http://schemas.microsoft.com/office/drawing/2010/main" spid="_x0000_s5575"/>
            </a:ext>
            <a:ext uri="{FF2B5EF4-FFF2-40B4-BE49-F238E27FC236}">
              <a16:creationId xmlns:a16="http://schemas.microsoft.com/office/drawing/2014/main" id="{D8F508B7-1EFE-4893-9684-F2D29D5696F6}"/>
            </a:ext>
          </a:extLst>
        </xdr:cNvPr>
        <xdr:cNvSpPr/>
      </xdr:nvSpPr>
      <xdr:spPr bwMode="auto">
        <a:xfrm>
          <a:off x="4344924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524297</xdr:row>
      <xdr:rowOff>66675</xdr:rowOff>
    </xdr:from>
    <xdr:to>
      <xdr:col>7120</xdr:col>
      <xdr:colOff>1819275</xdr:colOff>
      <xdr:row>524301</xdr:row>
      <xdr:rowOff>180975</xdr:rowOff>
    </xdr:to>
    <xdr:sp macro="" textlink="">
      <xdr:nvSpPr>
        <xdr:cNvPr id="457" name="Object 456" hidden="1">
          <a:extLst>
            <a:ext uri="{63B3BB69-23CF-44E3-9099-C40C66FF867C}">
              <a14:compatExt xmlns:a14="http://schemas.microsoft.com/office/drawing/2010/main" spid="_x0000_s5576"/>
            </a:ext>
            <a:ext uri="{FF2B5EF4-FFF2-40B4-BE49-F238E27FC236}">
              <a16:creationId xmlns:a16="http://schemas.microsoft.com/office/drawing/2014/main" id="{944A75CB-9BD1-4799-8593-C40761B477EE}"/>
            </a:ext>
          </a:extLst>
        </xdr:cNvPr>
        <xdr:cNvSpPr/>
      </xdr:nvSpPr>
      <xdr:spPr bwMode="auto">
        <a:xfrm>
          <a:off x="4344924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589833</xdr:row>
      <xdr:rowOff>66675</xdr:rowOff>
    </xdr:from>
    <xdr:to>
      <xdr:col>7120</xdr:col>
      <xdr:colOff>1819275</xdr:colOff>
      <xdr:row>589837</xdr:row>
      <xdr:rowOff>180975</xdr:rowOff>
    </xdr:to>
    <xdr:sp macro="" textlink="">
      <xdr:nvSpPr>
        <xdr:cNvPr id="458" name="Object 457" hidden="1">
          <a:extLst>
            <a:ext uri="{63B3BB69-23CF-44E3-9099-C40C66FF867C}">
              <a14:compatExt xmlns:a14="http://schemas.microsoft.com/office/drawing/2010/main" spid="_x0000_s5577"/>
            </a:ext>
            <a:ext uri="{FF2B5EF4-FFF2-40B4-BE49-F238E27FC236}">
              <a16:creationId xmlns:a16="http://schemas.microsoft.com/office/drawing/2014/main" id="{20801C74-2483-465E-B495-893702DCB7FC}"/>
            </a:ext>
          </a:extLst>
        </xdr:cNvPr>
        <xdr:cNvSpPr/>
      </xdr:nvSpPr>
      <xdr:spPr bwMode="auto">
        <a:xfrm>
          <a:off x="4344924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655369</xdr:row>
      <xdr:rowOff>66675</xdr:rowOff>
    </xdr:from>
    <xdr:to>
      <xdr:col>7120</xdr:col>
      <xdr:colOff>1819275</xdr:colOff>
      <xdr:row>655373</xdr:row>
      <xdr:rowOff>180975</xdr:rowOff>
    </xdr:to>
    <xdr:sp macro="" textlink="">
      <xdr:nvSpPr>
        <xdr:cNvPr id="459" name="Object 458" hidden="1">
          <a:extLst>
            <a:ext uri="{63B3BB69-23CF-44E3-9099-C40C66FF867C}">
              <a14:compatExt xmlns:a14="http://schemas.microsoft.com/office/drawing/2010/main" spid="_x0000_s5578"/>
            </a:ext>
            <a:ext uri="{FF2B5EF4-FFF2-40B4-BE49-F238E27FC236}">
              <a16:creationId xmlns:a16="http://schemas.microsoft.com/office/drawing/2014/main" id="{DF7FA294-FEA5-43F7-9358-0A58107E24DE}"/>
            </a:ext>
          </a:extLst>
        </xdr:cNvPr>
        <xdr:cNvSpPr/>
      </xdr:nvSpPr>
      <xdr:spPr bwMode="auto">
        <a:xfrm>
          <a:off x="4344924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720905</xdr:row>
      <xdr:rowOff>66675</xdr:rowOff>
    </xdr:from>
    <xdr:to>
      <xdr:col>7120</xdr:col>
      <xdr:colOff>1819275</xdr:colOff>
      <xdr:row>720909</xdr:row>
      <xdr:rowOff>180975</xdr:rowOff>
    </xdr:to>
    <xdr:sp macro="" textlink="">
      <xdr:nvSpPr>
        <xdr:cNvPr id="460" name="Object 459" hidden="1">
          <a:extLst>
            <a:ext uri="{63B3BB69-23CF-44E3-9099-C40C66FF867C}">
              <a14:compatExt xmlns:a14="http://schemas.microsoft.com/office/drawing/2010/main" spid="_x0000_s5579"/>
            </a:ext>
            <a:ext uri="{FF2B5EF4-FFF2-40B4-BE49-F238E27FC236}">
              <a16:creationId xmlns:a16="http://schemas.microsoft.com/office/drawing/2014/main" id="{1D37279C-940E-472B-B2B6-0E9A5056035B}"/>
            </a:ext>
          </a:extLst>
        </xdr:cNvPr>
        <xdr:cNvSpPr/>
      </xdr:nvSpPr>
      <xdr:spPr bwMode="auto">
        <a:xfrm>
          <a:off x="4344924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786441</xdr:row>
      <xdr:rowOff>66675</xdr:rowOff>
    </xdr:from>
    <xdr:to>
      <xdr:col>7120</xdr:col>
      <xdr:colOff>1819275</xdr:colOff>
      <xdr:row>786445</xdr:row>
      <xdr:rowOff>180975</xdr:rowOff>
    </xdr:to>
    <xdr:sp macro="" textlink="">
      <xdr:nvSpPr>
        <xdr:cNvPr id="461" name="Object 460" hidden="1">
          <a:extLst>
            <a:ext uri="{63B3BB69-23CF-44E3-9099-C40C66FF867C}">
              <a14:compatExt xmlns:a14="http://schemas.microsoft.com/office/drawing/2010/main" spid="_x0000_s5580"/>
            </a:ext>
            <a:ext uri="{FF2B5EF4-FFF2-40B4-BE49-F238E27FC236}">
              <a16:creationId xmlns:a16="http://schemas.microsoft.com/office/drawing/2014/main" id="{044A89D4-6CD4-4A09-85B8-E0A7E7E311B6}"/>
            </a:ext>
          </a:extLst>
        </xdr:cNvPr>
        <xdr:cNvSpPr/>
      </xdr:nvSpPr>
      <xdr:spPr bwMode="auto">
        <a:xfrm>
          <a:off x="4344924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851977</xdr:row>
      <xdr:rowOff>66675</xdr:rowOff>
    </xdr:from>
    <xdr:to>
      <xdr:col>7120</xdr:col>
      <xdr:colOff>1819275</xdr:colOff>
      <xdr:row>851981</xdr:row>
      <xdr:rowOff>180975</xdr:rowOff>
    </xdr:to>
    <xdr:sp macro="" textlink="">
      <xdr:nvSpPr>
        <xdr:cNvPr id="462" name="Object 461" hidden="1">
          <a:extLst>
            <a:ext uri="{63B3BB69-23CF-44E3-9099-C40C66FF867C}">
              <a14:compatExt xmlns:a14="http://schemas.microsoft.com/office/drawing/2010/main" spid="_x0000_s5581"/>
            </a:ext>
            <a:ext uri="{FF2B5EF4-FFF2-40B4-BE49-F238E27FC236}">
              <a16:creationId xmlns:a16="http://schemas.microsoft.com/office/drawing/2014/main" id="{9C392FA0-A6F5-4C4B-8550-A56F0134F1DC}"/>
            </a:ext>
          </a:extLst>
        </xdr:cNvPr>
        <xdr:cNvSpPr/>
      </xdr:nvSpPr>
      <xdr:spPr bwMode="auto">
        <a:xfrm>
          <a:off x="4344924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917513</xdr:row>
      <xdr:rowOff>66675</xdr:rowOff>
    </xdr:from>
    <xdr:to>
      <xdr:col>7120</xdr:col>
      <xdr:colOff>1819275</xdr:colOff>
      <xdr:row>917517</xdr:row>
      <xdr:rowOff>180975</xdr:rowOff>
    </xdr:to>
    <xdr:sp macro="" textlink="">
      <xdr:nvSpPr>
        <xdr:cNvPr id="463" name="Object 462" hidden="1">
          <a:extLst>
            <a:ext uri="{63B3BB69-23CF-44E3-9099-C40C66FF867C}">
              <a14:compatExt xmlns:a14="http://schemas.microsoft.com/office/drawing/2010/main" spid="_x0000_s5582"/>
            </a:ext>
            <a:ext uri="{FF2B5EF4-FFF2-40B4-BE49-F238E27FC236}">
              <a16:creationId xmlns:a16="http://schemas.microsoft.com/office/drawing/2014/main" id="{986F3720-73DA-45AE-8193-DAE4756E4190}"/>
            </a:ext>
          </a:extLst>
        </xdr:cNvPr>
        <xdr:cNvSpPr/>
      </xdr:nvSpPr>
      <xdr:spPr bwMode="auto">
        <a:xfrm>
          <a:off x="4344924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7120</xdr:col>
      <xdr:colOff>238125</xdr:colOff>
      <xdr:row>983049</xdr:row>
      <xdr:rowOff>66675</xdr:rowOff>
    </xdr:from>
    <xdr:to>
      <xdr:col>7120</xdr:col>
      <xdr:colOff>1819275</xdr:colOff>
      <xdr:row>983053</xdr:row>
      <xdr:rowOff>180975</xdr:rowOff>
    </xdr:to>
    <xdr:sp macro="" textlink="">
      <xdr:nvSpPr>
        <xdr:cNvPr id="464" name="Object 463" hidden="1">
          <a:extLst>
            <a:ext uri="{63B3BB69-23CF-44E3-9099-C40C66FF867C}">
              <a14:compatExt xmlns:a14="http://schemas.microsoft.com/office/drawing/2010/main" spid="_x0000_s5583"/>
            </a:ext>
            <a:ext uri="{FF2B5EF4-FFF2-40B4-BE49-F238E27FC236}">
              <a16:creationId xmlns:a16="http://schemas.microsoft.com/office/drawing/2014/main" id="{F63F2520-DAD6-484C-B654-110C22A664DA}"/>
            </a:ext>
          </a:extLst>
        </xdr:cNvPr>
        <xdr:cNvSpPr/>
      </xdr:nvSpPr>
      <xdr:spPr bwMode="auto">
        <a:xfrm>
          <a:off x="4344924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2</xdr:row>
      <xdr:rowOff>66675</xdr:rowOff>
    </xdr:from>
    <xdr:to>
      <xdr:col>7376</xdr:col>
      <xdr:colOff>1819275</xdr:colOff>
      <xdr:row>6</xdr:row>
      <xdr:rowOff>0</xdr:rowOff>
    </xdr:to>
    <xdr:sp macro="" textlink="">
      <xdr:nvSpPr>
        <xdr:cNvPr id="465" name="Object 464" hidden="1">
          <a:extLst>
            <a:ext uri="{63B3BB69-23CF-44E3-9099-C40C66FF867C}">
              <a14:compatExt xmlns:a14="http://schemas.microsoft.com/office/drawing/2010/main" spid="_x0000_s5584"/>
            </a:ext>
            <a:ext uri="{FF2B5EF4-FFF2-40B4-BE49-F238E27FC236}">
              <a16:creationId xmlns:a16="http://schemas.microsoft.com/office/drawing/2014/main" id="{9D1A28B9-54B4-444D-856B-41083C704C73}"/>
            </a:ext>
          </a:extLst>
        </xdr:cNvPr>
        <xdr:cNvSpPr/>
      </xdr:nvSpPr>
      <xdr:spPr bwMode="auto">
        <a:xfrm>
          <a:off x="4500981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65545</xdr:row>
      <xdr:rowOff>66675</xdr:rowOff>
    </xdr:from>
    <xdr:to>
      <xdr:col>7376</xdr:col>
      <xdr:colOff>1819275</xdr:colOff>
      <xdr:row>65549</xdr:row>
      <xdr:rowOff>180975</xdr:rowOff>
    </xdr:to>
    <xdr:sp macro="" textlink="">
      <xdr:nvSpPr>
        <xdr:cNvPr id="466" name="Object 465" hidden="1">
          <a:extLst>
            <a:ext uri="{63B3BB69-23CF-44E3-9099-C40C66FF867C}">
              <a14:compatExt xmlns:a14="http://schemas.microsoft.com/office/drawing/2010/main" spid="_x0000_s5585"/>
            </a:ext>
            <a:ext uri="{FF2B5EF4-FFF2-40B4-BE49-F238E27FC236}">
              <a16:creationId xmlns:a16="http://schemas.microsoft.com/office/drawing/2014/main" id="{C1815A30-5BD8-4B2F-A831-F875D3DA4185}"/>
            </a:ext>
          </a:extLst>
        </xdr:cNvPr>
        <xdr:cNvSpPr/>
      </xdr:nvSpPr>
      <xdr:spPr bwMode="auto">
        <a:xfrm>
          <a:off x="4500981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131081</xdr:row>
      <xdr:rowOff>66675</xdr:rowOff>
    </xdr:from>
    <xdr:to>
      <xdr:col>7376</xdr:col>
      <xdr:colOff>1819275</xdr:colOff>
      <xdr:row>131085</xdr:row>
      <xdr:rowOff>180975</xdr:rowOff>
    </xdr:to>
    <xdr:sp macro="" textlink="">
      <xdr:nvSpPr>
        <xdr:cNvPr id="467" name="Object 466" hidden="1">
          <a:extLst>
            <a:ext uri="{63B3BB69-23CF-44E3-9099-C40C66FF867C}">
              <a14:compatExt xmlns:a14="http://schemas.microsoft.com/office/drawing/2010/main" spid="_x0000_s5586"/>
            </a:ext>
            <a:ext uri="{FF2B5EF4-FFF2-40B4-BE49-F238E27FC236}">
              <a16:creationId xmlns:a16="http://schemas.microsoft.com/office/drawing/2014/main" id="{CF6847C1-BBFA-4EF5-B116-B6FE061C1A27}"/>
            </a:ext>
          </a:extLst>
        </xdr:cNvPr>
        <xdr:cNvSpPr/>
      </xdr:nvSpPr>
      <xdr:spPr bwMode="auto">
        <a:xfrm>
          <a:off x="4500981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196617</xdr:row>
      <xdr:rowOff>66675</xdr:rowOff>
    </xdr:from>
    <xdr:to>
      <xdr:col>7376</xdr:col>
      <xdr:colOff>1819275</xdr:colOff>
      <xdr:row>196621</xdr:row>
      <xdr:rowOff>180975</xdr:rowOff>
    </xdr:to>
    <xdr:sp macro="" textlink="">
      <xdr:nvSpPr>
        <xdr:cNvPr id="468" name="Object 467" hidden="1">
          <a:extLst>
            <a:ext uri="{63B3BB69-23CF-44E3-9099-C40C66FF867C}">
              <a14:compatExt xmlns:a14="http://schemas.microsoft.com/office/drawing/2010/main" spid="_x0000_s5587"/>
            </a:ext>
            <a:ext uri="{FF2B5EF4-FFF2-40B4-BE49-F238E27FC236}">
              <a16:creationId xmlns:a16="http://schemas.microsoft.com/office/drawing/2014/main" id="{F3F92E77-F790-492F-BDF4-18D40E39248C}"/>
            </a:ext>
          </a:extLst>
        </xdr:cNvPr>
        <xdr:cNvSpPr/>
      </xdr:nvSpPr>
      <xdr:spPr bwMode="auto">
        <a:xfrm>
          <a:off x="4500981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262153</xdr:row>
      <xdr:rowOff>66675</xdr:rowOff>
    </xdr:from>
    <xdr:to>
      <xdr:col>7376</xdr:col>
      <xdr:colOff>1819275</xdr:colOff>
      <xdr:row>262157</xdr:row>
      <xdr:rowOff>180975</xdr:rowOff>
    </xdr:to>
    <xdr:sp macro="" textlink="">
      <xdr:nvSpPr>
        <xdr:cNvPr id="469" name="Object 468" hidden="1">
          <a:extLst>
            <a:ext uri="{63B3BB69-23CF-44E3-9099-C40C66FF867C}">
              <a14:compatExt xmlns:a14="http://schemas.microsoft.com/office/drawing/2010/main" spid="_x0000_s5588"/>
            </a:ext>
            <a:ext uri="{FF2B5EF4-FFF2-40B4-BE49-F238E27FC236}">
              <a16:creationId xmlns:a16="http://schemas.microsoft.com/office/drawing/2014/main" id="{B6E31B5B-8C90-4F22-8845-BDFBEDF54868}"/>
            </a:ext>
          </a:extLst>
        </xdr:cNvPr>
        <xdr:cNvSpPr/>
      </xdr:nvSpPr>
      <xdr:spPr bwMode="auto">
        <a:xfrm>
          <a:off x="4500981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327689</xdr:row>
      <xdr:rowOff>66675</xdr:rowOff>
    </xdr:from>
    <xdr:to>
      <xdr:col>7376</xdr:col>
      <xdr:colOff>1819275</xdr:colOff>
      <xdr:row>327693</xdr:row>
      <xdr:rowOff>180975</xdr:rowOff>
    </xdr:to>
    <xdr:sp macro="" textlink="">
      <xdr:nvSpPr>
        <xdr:cNvPr id="470" name="Object 469" hidden="1">
          <a:extLst>
            <a:ext uri="{63B3BB69-23CF-44E3-9099-C40C66FF867C}">
              <a14:compatExt xmlns:a14="http://schemas.microsoft.com/office/drawing/2010/main" spid="_x0000_s5589"/>
            </a:ext>
            <a:ext uri="{FF2B5EF4-FFF2-40B4-BE49-F238E27FC236}">
              <a16:creationId xmlns:a16="http://schemas.microsoft.com/office/drawing/2014/main" id="{D3AD97BA-5693-41BA-82A5-EB2299E46D2F}"/>
            </a:ext>
          </a:extLst>
        </xdr:cNvPr>
        <xdr:cNvSpPr/>
      </xdr:nvSpPr>
      <xdr:spPr bwMode="auto">
        <a:xfrm>
          <a:off x="4500981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393225</xdr:row>
      <xdr:rowOff>66675</xdr:rowOff>
    </xdr:from>
    <xdr:to>
      <xdr:col>7376</xdr:col>
      <xdr:colOff>1819275</xdr:colOff>
      <xdr:row>393229</xdr:row>
      <xdr:rowOff>180975</xdr:rowOff>
    </xdr:to>
    <xdr:sp macro="" textlink="">
      <xdr:nvSpPr>
        <xdr:cNvPr id="471" name="Object 470" hidden="1">
          <a:extLst>
            <a:ext uri="{63B3BB69-23CF-44E3-9099-C40C66FF867C}">
              <a14:compatExt xmlns:a14="http://schemas.microsoft.com/office/drawing/2010/main" spid="_x0000_s5590"/>
            </a:ext>
            <a:ext uri="{FF2B5EF4-FFF2-40B4-BE49-F238E27FC236}">
              <a16:creationId xmlns:a16="http://schemas.microsoft.com/office/drawing/2014/main" id="{0FA27A70-DA48-44DA-AA10-9E2BD9EAA721}"/>
            </a:ext>
          </a:extLst>
        </xdr:cNvPr>
        <xdr:cNvSpPr/>
      </xdr:nvSpPr>
      <xdr:spPr bwMode="auto">
        <a:xfrm>
          <a:off x="4500981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458761</xdr:row>
      <xdr:rowOff>66675</xdr:rowOff>
    </xdr:from>
    <xdr:to>
      <xdr:col>7376</xdr:col>
      <xdr:colOff>1819275</xdr:colOff>
      <xdr:row>458765</xdr:row>
      <xdr:rowOff>180975</xdr:rowOff>
    </xdr:to>
    <xdr:sp macro="" textlink="">
      <xdr:nvSpPr>
        <xdr:cNvPr id="472" name="Object 471" hidden="1">
          <a:extLst>
            <a:ext uri="{63B3BB69-23CF-44E3-9099-C40C66FF867C}">
              <a14:compatExt xmlns:a14="http://schemas.microsoft.com/office/drawing/2010/main" spid="_x0000_s5591"/>
            </a:ext>
            <a:ext uri="{FF2B5EF4-FFF2-40B4-BE49-F238E27FC236}">
              <a16:creationId xmlns:a16="http://schemas.microsoft.com/office/drawing/2014/main" id="{E1F46CBE-3836-42AB-801A-70D9063F9EDD}"/>
            </a:ext>
          </a:extLst>
        </xdr:cNvPr>
        <xdr:cNvSpPr/>
      </xdr:nvSpPr>
      <xdr:spPr bwMode="auto">
        <a:xfrm>
          <a:off x="4500981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524297</xdr:row>
      <xdr:rowOff>66675</xdr:rowOff>
    </xdr:from>
    <xdr:to>
      <xdr:col>7376</xdr:col>
      <xdr:colOff>1819275</xdr:colOff>
      <xdr:row>524301</xdr:row>
      <xdr:rowOff>180975</xdr:rowOff>
    </xdr:to>
    <xdr:sp macro="" textlink="">
      <xdr:nvSpPr>
        <xdr:cNvPr id="473" name="Object 472" hidden="1">
          <a:extLst>
            <a:ext uri="{63B3BB69-23CF-44E3-9099-C40C66FF867C}">
              <a14:compatExt xmlns:a14="http://schemas.microsoft.com/office/drawing/2010/main" spid="_x0000_s5592"/>
            </a:ext>
            <a:ext uri="{FF2B5EF4-FFF2-40B4-BE49-F238E27FC236}">
              <a16:creationId xmlns:a16="http://schemas.microsoft.com/office/drawing/2014/main" id="{EB808CAB-A5E5-4C65-9B96-4F9E88EB4495}"/>
            </a:ext>
          </a:extLst>
        </xdr:cNvPr>
        <xdr:cNvSpPr/>
      </xdr:nvSpPr>
      <xdr:spPr bwMode="auto">
        <a:xfrm>
          <a:off x="4500981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589833</xdr:row>
      <xdr:rowOff>66675</xdr:rowOff>
    </xdr:from>
    <xdr:to>
      <xdr:col>7376</xdr:col>
      <xdr:colOff>1819275</xdr:colOff>
      <xdr:row>589837</xdr:row>
      <xdr:rowOff>180975</xdr:rowOff>
    </xdr:to>
    <xdr:sp macro="" textlink="">
      <xdr:nvSpPr>
        <xdr:cNvPr id="474" name="Object 473" hidden="1">
          <a:extLst>
            <a:ext uri="{63B3BB69-23CF-44E3-9099-C40C66FF867C}">
              <a14:compatExt xmlns:a14="http://schemas.microsoft.com/office/drawing/2010/main" spid="_x0000_s5593"/>
            </a:ext>
            <a:ext uri="{FF2B5EF4-FFF2-40B4-BE49-F238E27FC236}">
              <a16:creationId xmlns:a16="http://schemas.microsoft.com/office/drawing/2014/main" id="{6875907B-A31F-479F-B252-74706EDBF9CF}"/>
            </a:ext>
          </a:extLst>
        </xdr:cNvPr>
        <xdr:cNvSpPr/>
      </xdr:nvSpPr>
      <xdr:spPr bwMode="auto">
        <a:xfrm>
          <a:off x="4500981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655369</xdr:row>
      <xdr:rowOff>66675</xdr:rowOff>
    </xdr:from>
    <xdr:to>
      <xdr:col>7376</xdr:col>
      <xdr:colOff>1819275</xdr:colOff>
      <xdr:row>655373</xdr:row>
      <xdr:rowOff>180975</xdr:rowOff>
    </xdr:to>
    <xdr:sp macro="" textlink="">
      <xdr:nvSpPr>
        <xdr:cNvPr id="475" name="Object 474" hidden="1">
          <a:extLst>
            <a:ext uri="{63B3BB69-23CF-44E3-9099-C40C66FF867C}">
              <a14:compatExt xmlns:a14="http://schemas.microsoft.com/office/drawing/2010/main" spid="_x0000_s5594"/>
            </a:ext>
            <a:ext uri="{FF2B5EF4-FFF2-40B4-BE49-F238E27FC236}">
              <a16:creationId xmlns:a16="http://schemas.microsoft.com/office/drawing/2014/main" id="{AF969EA3-412C-469E-A513-8C4425B54310}"/>
            </a:ext>
          </a:extLst>
        </xdr:cNvPr>
        <xdr:cNvSpPr/>
      </xdr:nvSpPr>
      <xdr:spPr bwMode="auto">
        <a:xfrm>
          <a:off x="4500981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720905</xdr:row>
      <xdr:rowOff>66675</xdr:rowOff>
    </xdr:from>
    <xdr:to>
      <xdr:col>7376</xdr:col>
      <xdr:colOff>1819275</xdr:colOff>
      <xdr:row>720909</xdr:row>
      <xdr:rowOff>180975</xdr:rowOff>
    </xdr:to>
    <xdr:sp macro="" textlink="">
      <xdr:nvSpPr>
        <xdr:cNvPr id="476" name="Object 475" hidden="1">
          <a:extLst>
            <a:ext uri="{63B3BB69-23CF-44E3-9099-C40C66FF867C}">
              <a14:compatExt xmlns:a14="http://schemas.microsoft.com/office/drawing/2010/main" spid="_x0000_s5595"/>
            </a:ext>
            <a:ext uri="{FF2B5EF4-FFF2-40B4-BE49-F238E27FC236}">
              <a16:creationId xmlns:a16="http://schemas.microsoft.com/office/drawing/2014/main" id="{F6EBC13C-580D-470B-96FA-1301FAB93DB9}"/>
            </a:ext>
          </a:extLst>
        </xdr:cNvPr>
        <xdr:cNvSpPr/>
      </xdr:nvSpPr>
      <xdr:spPr bwMode="auto">
        <a:xfrm>
          <a:off x="4500981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786441</xdr:row>
      <xdr:rowOff>66675</xdr:rowOff>
    </xdr:from>
    <xdr:to>
      <xdr:col>7376</xdr:col>
      <xdr:colOff>1819275</xdr:colOff>
      <xdr:row>786445</xdr:row>
      <xdr:rowOff>180975</xdr:rowOff>
    </xdr:to>
    <xdr:sp macro="" textlink="">
      <xdr:nvSpPr>
        <xdr:cNvPr id="477" name="Object 476" hidden="1">
          <a:extLst>
            <a:ext uri="{63B3BB69-23CF-44E3-9099-C40C66FF867C}">
              <a14:compatExt xmlns:a14="http://schemas.microsoft.com/office/drawing/2010/main" spid="_x0000_s5596"/>
            </a:ext>
            <a:ext uri="{FF2B5EF4-FFF2-40B4-BE49-F238E27FC236}">
              <a16:creationId xmlns:a16="http://schemas.microsoft.com/office/drawing/2014/main" id="{B7B55724-5EF9-4CB0-BBA8-4A28655C1EC0}"/>
            </a:ext>
          </a:extLst>
        </xdr:cNvPr>
        <xdr:cNvSpPr/>
      </xdr:nvSpPr>
      <xdr:spPr bwMode="auto">
        <a:xfrm>
          <a:off x="4500981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851977</xdr:row>
      <xdr:rowOff>66675</xdr:rowOff>
    </xdr:from>
    <xdr:to>
      <xdr:col>7376</xdr:col>
      <xdr:colOff>1819275</xdr:colOff>
      <xdr:row>851981</xdr:row>
      <xdr:rowOff>180975</xdr:rowOff>
    </xdr:to>
    <xdr:sp macro="" textlink="">
      <xdr:nvSpPr>
        <xdr:cNvPr id="478" name="Object 477" hidden="1">
          <a:extLst>
            <a:ext uri="{63B3BB69-23CF-44E3-9099-C40C66FF867C}">
              <a14:compatExt xmlns:a14="http://schemas.microsoft.com/office/drawing/2010/main" spid="_x0000_s5597"/>
            </a:ext>
            <a:ext uri="{FF2B5EF4-FFF2-40B4-BE49-F238E27FC236}">
              <a16:creationId xmlns:a16="http://schemas.microsoft.com/office/drawing/2014/main" id="{D714C3BC-D6CE-4626-8BB5-FC33D522DC46}"/>
            </a:ext>
          </a:extLst>
        </xdr:cNvPr>
        <xdr:cNvSpPr/>
      </xdr:nvSpPr>
      <xdr:spPr bwMode="auto">
        <a:xfrm>
          <a:off x="4500981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917513</xdr:row>
      <xdr:rowOff>66675</xdr:rowOff>
    </xdr:from>
    <xdr:to>
      <xdr:col>7376</xdr:col>
      <xdr:colOff>1819275</xdr:colOff>
      <xdr:row>917517</xdr:row>
      <xdr:rowOff>180975</xdr:rowOff>
    </xdr:to>
    <xdr:sp macro="" textlink="">
      <xdr:nvSpPr>
        <xdr:cNvPr id="479" name="Object 478" hidden="1">
          <a:extLst>
            <a:ext uri="{63B3BB69-23CF-44E3-9099-C40C66FF867C}">
              <a14:compatExt xmlns:a14="http://schemas.microsoft.com/office/drawing/2010/main" spid="_x0000_s5598"/>
            </a:ext>
            <a:ext uri="{FF2B5EF4-FFF2-40B4-BE49-F238E27FC236}">
              <a16:creationId xmlns:a16="http://schemas.microsoft.com/office/drawing/2014/main" id="{E59EA1B8-EFF5-41AC-B167-E2B1DFBA12C5}"/>
            </a:ext>
          </a:extLst>
        </xdr:cNvPr>
        <xdr:cNvSpPr/>
      </xdr:nvSpPr>
      <xdr:spPr bwMode="auto">
        <a:xfrm>
          <a:off x="4500981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7376</xdr:col>
      <xdr:colOff>238125</xdr:colOff>
      <xdr:row>983049</xdr:row>
      <xdr:rowOff>66675</xdr:rowOff>
    </xdr:from>
    <xdr:to>
      <xdr:col>7376</xdr:col>
      <xdr:colOff>1819275</xdr:colOff>
      <xdr:row>983053</xdr:row>
      <xdr:rowOff>180975</xdr:rowOff>
    </xdr:to>
    <xdr:sp macro="" textlink="">
      <xdr:nvSpPr>
        <xdr:cNvPr id="480" name="Object 479" hidden="1">
          <a:extLst>
            <a:ext uri="{63B3BB69-23CF-44E3-9099-C40C66FF867C}">
              <a14:compatExt xmlns:a14="http://schemas.microsoft.com/office/drawing/2010/main" spid="_x0000_s5599"/>
            </a:ext>
            <a:ext uri="{FF2B5EF4-FFF2-40B4-BE49-F238E27FC236}">
              <a16:creationId xmlns:a16="http://schemas.microsoft.com/office/drawing/2014/main" id="{A9B7A3F0-182E-46E1-88DA-8E4DBABBA5DA}"/>
            </a:ext>
          </a:extLst>
        </xdr:cNvPr>
        <xdr:cNvSpPr/>
      </xdr:nvSpPr>
      <xdr:spPr bwMode="auto">
        <a:xfrm>
          <a:off x="4500981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2</xdr:row>
      <xdr:rowOff>66675</xdr:rowOff>
    </xdr:from>
    <xdr:to>
      <xdr:col>7632</xdr:col>
      <xdr:colOff>1819275</xdr:colOff>
      <xdr:row>6</xdr:row>
      <xdr:rowOff>0</xdr:rowOff>
    </xdr:to>
    <xdr:sp macro="" textlink="">
      <xdr:nvSpPr>
        <xdr:cNvPr id="481" name="Object 480" hidden="1">
          <a:extLst>
            <a:ext uri="{63B3BB69-23CF-44E3-9099-C40C66FF867C}">
              <a14:compatExt xmlns:a14="http://schemas.microsoft.com/office/drawing/2010/main" spid="_x0000_s5600"/>
            </a:ext>
            <a:ext uri="{FF2B5EF4-FFF2-40B4-BE49-F238E27FC236}">
              <a16:creationId xmlns:a16="http://schemas.microsoft.com/office/drawing/2014/main" id="{0B185E29-76EB-4429-AD2B-823653E58CBE}"/>
            </a:ext>
          </a:extLst>
        </xdr:cNvPr>
        <xdr:cNvSpPr/>
      </xdr:nvSpPr>
      <xdr:spPr bwMode="auto">
        <a:xfrm>
          <a:off x="4657039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65545</xdr:row>
      <xdr:rowOff>66675</xdr:rowOff>
    </xdr:from>
    <xdr:to>
      <xdr:col>7632</xdr:col>
      <xdr:colOff>1819275</xdr:colOff>
      <xdr:row>65549</xdr:row>
      <xdr:rowOff>180975</xdr:rowOff>
    </xdr:to>
    <xdr:sp macro="" textlink="">
      <xdr:nvSpPr>
        <xdr:cNvPr id="482" name="Object 481" hidden="1">
          <a:extLst>
            <a:ext uri="{63B3BB69-23CF-44E3-9099-C40C66FF867C}">
              <a14:compatExt xmlns:a14="http://schemas.microsoft.com/office/drawing/2010/main" spid="_x0000_s5601"/>
            </a:ext>
            <a:ext uri="{FF2B5EF4-FFF2-40B4-BE49-F238E27FC236}">
              <a16:creationId xmlns:a16="http://schemas.microsoft.com/office/drawing/2014/main" id="{B2181348-EF5B-430F-AF1F-5C157493D9EC}"/>
            </a:ext>
          </a:extLst>
        </xdr:cNvPr>
        <xdr:cNvSpPr/>
      </xdr:nvSpPr>
      <xdr:spPr bwMode="auto">
        <a:xfrm>
          <a:off x="4657039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131081</xdr:row>
      <xdr:rowOff>66675</xdr:rowOff>
    </xdr:from>
    <xdr:to>
      <xdr:col>7632</xdr:col>
      <xdr:colOff>1819275</xdr:colOff>
      <xdr:row>131085</xdr:row>
      <xdr:rowOff>180975</xdr:rowOff>
    </xdr:to>
    <xdr:sp macro="" textlink="">
      <xdr:nvSpPr>
        <xdr:cNvPr id="483" name="Object 482" hidden="1">
          <a:extLst>
            <a:ext uri="{63B3BB69-23CF-44E3-9099-C40C66FF867C}">
              <a14:compatExt xmlns:a14="http://schemas.microsoft.com/office/drawing/2010/main" spid="_x0000_s5602"/>
            </a:ext>
            <a:ext uri="{FF2B5EF4-FFF2-40B4-BE49-F238E27FC236}">
              <a16:creationId xmlns:a16="http://schemas.microsoft.com/office/drawing/2014/main" id="{7CF9CFA8-5FB1-4A08-A429-204BFD1760FE}"/>
            </a:ext>
          </a:extLst>
        </xdr:cNvPr>
        <xdr:cNvSpPr/>
      </xdr:nvSpPr>
      <xdr:spPr bwMode="auto">
        <a:xfrm>
          <a:off x="4657039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196617</xdr:row>
      <xdr:rowOff>66675</xdr:rowOff>
    </xdr:from>
    <xdr:to>
      <xdr:col>7632</xdr:col>
      <xdr:colOff>1819275</xdr:colOff>
      <xdr:row>196621</xdr:row>
      <xdr:rowOff>180975</xdr:rowOff>
    </xdr:to>
    <xdr:sp macro="" textlink="">
      <xdr:nvSpPr>
        <xdr:cNvPr id="484" name="Object 483" hidden="1">
          <a:extLst>
            <a:ext uri="{63B3BB69-23CF-44E3-9099-C40C66FF867C}">
              <a14:compatExt xmlns:a14="http://schemas.microsoft.com/office/drawing/2010/main" spid="_x0000_s5603"/>
            </a:ext>
            <a:ext uri="{FF2B5EF4-FFF2-40B4-BE49-F238E27FC236}">
              <a16:creationId xmlns:a16="http://schemas.microsoft.com/office/drawing/2014/main" id="{DE5ECED1-0AD8-4CEF-BEE0-5970F5497AB5}"/>
            </a:ext>
          </a:extLst>
        </xdr:cNvPr>
        <xdr:cNvSpPr/>
      </xdr:nvSpPr>
      <xdr:spPr bwMode="auto">
        <a:xfrm>
          <a:off x="4657039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262153</xdr:row>
      <xdr:rowOff>66675</xdr:rowOff>
    </xdr:from>
    <xdr:to>
      <xdr:col>7632</xdr:col>
      <xdr:colOff>1819275</xdr:colOff>
      <xdr:row>262157</xdr:row>
      <xdr:rowOff>180975</xdr:rowOff>
    </xdr:to>
    <xdr:sp macro="" textlink="">
      <xdr:nvSpPr>
        <xdr:cNvPr id="485" name="Object 484" hidden="1">
          <a:extLst>
            <a:ext uri="{63B3BB69-23CF-44E3-9099-C40C66FF867C}">
              <a14:compatExt xmlns:a14="http://schemas.microsoft.com/office/drawing/2010/main" spid="_x0000_s5604"/>
            </a:ext>
            <a:ext uri="{FF2B5EF4-FFF2-40B4-BE49-F238E27FC236}">
              <a16:creationId xmlns:a16="http://schemas.microsoft.com/office/drawing/2014/main" id="{E2871D30-9485-4033-89C0-05CA9258B5E7}"/>
            </a:ext>
          </a:extLst>
        </xdr:cNvPr>
        <xdr:cNvSpPr/>
      </xdr:nvSpPr>
      <xdr:spPr bwMode="auto">
        <a:xfrm>
          <a:off x="4657039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327689</xdr:row>
      <xdr:rowOff>66675</xdr:rowOff>
    </xdr:from>
    <xdr:to>
      <xdr:col>7632</xdr:col>
      <xdr:colOff>1819275</xdr:colOff>
      <xdr:row>327693</xdr:row>
      <xdr:rowOff>180975</xdr:rowOff>
    </xdr:to>
    <xdr:sp macro="" textlink="">
      <xdr:nvSpPr>
        <xdr:cNvPr id="486" name="Object 485" hidden="1">
          <a:extLst>
            <a:ext uri="{63B3BB69-23CF-44E3-9099-C40C66FF867C}">
              <a14:compatExt xmlns:a14="http://schemas.microsoft.com/office/drawing/2010/main" spid="_x0000_s5605"/>
            </a:ext>
            <a:ext uri="{FF2B5EF4-FFF2-40B4-BE49-F238E27FC236}">
              <a16:creationId xmlns:a16="http://schemas.microsoft.com/office/drawing/2014/main" id="{C4D140D8-35F0-442C-850F-66C70160820B}"/>
            </a:ext>
          </a:extLst>
        </xdr:cNvPr>
        <xdr:cNvSpPr/>
      </xdr:nvSpPr>
      <xdr:spPr bwMode="auto">
        <a:xfrm>
          <a:off x="4657039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393225</xdr:row>
      <xdr:rowOff>66675</xdr:rowOff>
    </xdr:from>
    <xdr:to>
      <xdr:col>7632</xdr:col>
      <xdr:colOff>1819275</xdr:colOff>
      <xdr:row>393229</xdr:row>
      <xdr:rowOff>180975</xdr:rowOff>
    </xdr:to>
    <xdr:sp macro="" textlink="">
      <xdr:nvSpPr>
        <xdr:cNvPr id="487" name="Object 486" hidden="1">
          <a:extLst>
            <a:ext uri="{63B3BB69-23CF-44E3-9099-C40C66FF867C}">
              <a14:compatExt xmlns:a14="http://schemas.microsoft.com/office/drawing/2010/main" spid="_x0000_s5606"/>
            </a:ext>
            <a:ext uri="{FF2B5EF4-FFF2-40B4-BE49-F238E27FC236}">
              <a16:creationId xmlns:a16="http://schemas.microsoft.com/office/drawing/2014/main" id="{73649050-ED69-4DC4-B889-E6B9452F71B5}"/>
            </a:ext>
          </a:extLst>
        </xdr:cNvPr>
        <xdr:cNvSpPr/>
      </xdr:nvSpPr>
      <xdr:spPr bwMode="auto">
        <a:xfrm>
          <a:off x="4657039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458761</xdr:row>
      <xdr:rowOff>66675</xdr:rowOff>
    </xdr:from>
    <xdr:to>
      <xdr:col>7632</xdr:col>
      <xdr:colOff>1819275</xdr:colOff>
      <xdr:row>458765</xdr:row>
      <xdr:rowOff>180975</xdr:rowOff>
    </xdr:to>
    <xdr:sp macro="" textlink="">
      <xdr:nvSpPr>
        <xdr:cNvPr id="488" name="Object 487" hidden="1">
          <a:extLst>
            <a:ext uri="{63B3BB69-23CF-44E3-9099-C40C66FF867C}">
              <a14:compatExt xmlns:a14="http://schemas.microsoft.com/office/drawing/2010/main" spid="_x0000_s5607"/>
            </a:ext>
            <a:ext uri="{FF2B5EF4-FFF2-40B4-BE49-F238E27FC236}">
              <a16:creationId xmlns:a16="http://schemas.microsoft.com/office/drawing/2014/main" id="{12FC8771-4B19-447A-97AC-CFB4384DADB5}"/>
            </a:ext>
          </a:extLst>
        </xdr:cNvPr>
        <xdr:cNvSpPr/>
      </xdr:nvSpPr>
      <xdr:spPr bwMode="auto">
        <a:xfrm>
          <a:off x="4657039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524297</xdr:row>
      <xdr:rowOff>66675</xdr:rowOff>
    </xdr:from>
    <xdr:to>
      <xdr:col>7632</xdr:col>
      <xdr:colOff>1819275</xdr:colOff>
      <xdr:row>524301</xdr:row>
      <xdr:rowOff>180975</xdr:rowOff>
    </xdr:to>
    <xdr:sp macro="" textlink="">
      <xdr:nvSpPr>
        <xdr:cNvPr id="489" name="Object 488" hidden="1">
          <a:extLst>
            <a:ext uri="{63B3BB69-23CF-44E3-9099-C40C66FF867C}">
              <a14:compatExt xmlns:a14="http://schemas.microsoft.com/office/drawing/2010/main" spid="_x0000_s5608"/>
            </a:ext>
            <a:ext uri="{FF2B5EF4-FFF2-40B4-BE49-F238E27FC236}">
              <a16:creationId xmlns:a16="http://schemas.microsoft.com/office/drawing/2014/main" id="{34BD2365-FB14-4585-B0C6-5340A34CE897}"/>
            </a:ext>
          </a:extLst>
        </xdr:cNvPr>
        <xdr:cNvSpPr/>
      </xdr:nvSpPr>
      <xdr:spPr bwMode="auto">
        <a:xfrm>
          <a:off x="4657039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589833</xdr:row>
      <xdr:rowOff>66675</xdr:rowOff>
    </xdr:from>
    <xdr:to>
      <xdr:col>7632</xdr:col>
      <xdr:colOff>1819275</xdr:colOff>
      <xdr:row>589837</xdr:row>
      <xdr:rowOff>180975</xdr:rowOff>
    </xdr:to>
    <xdr:sp macro="" textlink="">
      <xdr:nvSpPr>
        <xdr:cNvPr id="490" name="Object 489" hidden="1">
          <a:extLst>
            <a:ext uri="{63B3BB69-23CF-44E3-9099-C40C66FF867C}">
              <a14:compatExt xmlns:a14="http://schemas.microsoft.com/office/drawing/2010/main" spid="_x0000_s5609"/>
            </a:ext>
            <a:ext uri="{FF2B5EF4-FFF2-40B4-BE49-F238E27FC236}">
              <a16:creationId xmlns:a16="http://schemas.microsoft.com/office/drawing/2014/main" id="{F84F5ABF-3A72-493E-9C91-EB2911E643BC}"/>
            </a:ext>
          </a:extLst>
        </xdr:cNvPr>
        <xdr:cNvSpPr/>
      </xdr:nvSpPr>
      <xdr:spPr bwMode="auto">
        <a:xfrm>
          <a:off x="4657039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655369</xdr:row>
      <xdr:rowOff>66675</xdr:rowOff>
    </xdr:from>
    <xdr:to>
      <xdr:col>7632</xdr:col>
      <xdr:colOff>1819275</xdr:colOff>
      <xdr:row>655373</xdr:row>
      <xdr:rowOff>180975</xdr:rowOff>
    </xdr:to>
    <xdr:sp macro="" textlink="">
      <xdr:nvSpPr>
        <xdr:cNvPr id="491" name="Object 490" hidden="1">
          <a:extLst>
            <a:ext uri="{63B3BB69-23CF-44E3-9099-C40C66FF867C}">
              <a14:compatExt xmlns:a14="http://schemas.microsoft.com/office/drawing/2010/main" spid="_x0000_s5610"/>
            </a:ext>
            <a:ext uri="{FF2B5EF4-FFF2-40B4-BE49-F238E27FC236}">
              <a16:creationId xmlns:a16="http://schemas.microsoft.com/office/drawing/2014/main" id="{60E216E1-4456-4DFB-922D-2675F507D655}"/>
            </a:ext>
          </a:extLst>
        </xdr:cNvPr>
        <xdr:cNvSpPr/>
      </xdr:nvSpPr>
      <xdr:spPr bwMode="auto">
        <a:xfrm>
          <a:off x="4657039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720905</xdr:row>
      <xdr:rowOff>66675</xdr:rowOff>
    </xdr:from>
    <xdr:to>
      <xdr:col>7632</xdr:col>
      <xdr:colOff>1819275</xdr:colOff>
      <xdr:row>720909</xdr:row>
      <xdr:rowOff>180975</xdr:rowOff>
    </xdr:to>
    <xdr:sp macro="" textlink="">
      <xdr:nvSpPr>
        <xdr:cNvPr id="492" name="Object 491" hidden="1">
          <a:extLst>
            <a:ext uri="{63B3BB69-23CF-44E3-9099-C40C66FF867C}">
              <a14:compatExt xmlns:a14="http://schemas.microsoft.com/office/drawing/2010/main" spid="_x0000_s5611"/>
            </a:ext>
            <a:ext uri="{FF2B5EF4-FFF2-40B4-BE49-F238E27FC236}">
              <a16:creationId xmlns:a16="http://schemas.microsoft.com/office/drawing/2014/main" id="{0AC2C0CE-24CD-4DD9-B899-80E5E11DA02A}"/>
            </a:ext>
          </a:extLst>
        </xdr:cNvPr>
        <xdr:cNvSpPr/>
      </xdr:nvSpPr>
      <xdr:spPr bwMode="auto">
        <a:xfrm>
          <a:off x="4657039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786441</xdr:row>
      <xdr:rowOff>66675</xdr:rowOff>
    </xdr:from>
    <xdr:to>
      <xdr:col>7632</xdr:col>
      <xdr:colOff>1819275</xdr:colOff>
      <xdr:row>786445</xdr:row>
      <xdr:rowOff>180975</xdr:rowOff>
    </xdr:to>
    <xdr:sp macro="" textlink="">
      <xdr:nvSpPr>
        <xdr:cNvPr id="493" name="Object 492" hidden="1">
          <a:extLst>
            <a:ext uri="{63B3BB69-23CF-44E3-9099-C40C66FF867C}">
              <a14:compatExt xmlns:a14="http://schemas.microsoft.com/office/drawing/2010/main" spid="_x0000_s5612"/>
            </a:ext>
            <a:ext uri="{FF2B5EF4-FFF2-40B4-BE49-F238E27FC236}">
              <a16:creationId xmlns:a16="http://schemas.microsoft.com/office/drawing/2014/main" id="{A5452C66-7C63-45CE-9C7D-457E24AE183C}"/>
            </a:ext>
          </a:extLst>
        </xdr:cNvPr>
        <xdr:cNvSpPr/>
      </xdr:nvSpPr>
      <xdr:spPr bwMode="auto">
        <a:xfrm>
          <a:off x="4657039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851977</xdr:row>
      <xdr:rowOff>66675</xdr:rowOff>
    </xdr:from>
    <xdr:to>
      <xdr:col>7632</xdr:col>
      <xdr:colOff>1819275</xdr:colOff>
      <xdr:row>851981</xdr:row>
      <xdr:rowOff>180975</xdr:rowOff>
    </xdr:to>
    <xdr:sp macro="" textlink="">
      <xdr:nvSpPr>
        <xdr:cNvPr id="494" name="Object 493" hidden="1">
          <a:extLst>
            <a:ext uri="{63B3BB69-23CF-44E3-9099-C40C66FF867C}">
              <a14:compatExt xmlns:a14="http://schemas.microsoft.com/office/drawing/2010/main" spid="_x0000_s5613"/>
            </a:ext>
            <a:ext uri="{FF2B5EF4-FFF2-40B4-BE49-F238E27FC236}">
              <a16:creationId xmlns:a16="http://schemas.microsoft.com/office/drawing/2014/main" id="{71A85B1A-437A-47D5-AE82-E8E1166A177D}"/>
            </a:ext>
          </a:extLst>
        </xdr:cNvPr>
        <xdr:cNvSpPr/>
      </xdr:nvSpPr>
      <xdr:spPr bwMode="auto">
        <a:xfrm>
          <a:off x="4657039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917513</xdr:row>
      <xdr:rowOff>66675</xdr:rowOff>
    </xdr:from>
    <xdr:to>
      <xdr:col>7632</xdr:col>
      <xdr:colOff>1819275</xdr:colOff>
      <xdr:row>917517</xdr:row>
      <xdr:rowOff>180975</xdr:rowOff>
    </xdr:to>
    <xdr:sp macro="" textlink="">
      <xdr:nvSpPr>
        <xdr:cNvPr id="495" name="Object 494" hidden="1">
          <a:extLst>
            <a:ext uri="{63B3BB69-23CF-44E3-9099-C40C66FF867C}">
              <a14:compatExt xmlns:a14="http://schemas.microsoft.com/office/drawing/2010/main" spid="_x0000_s5614"/>
            </a:ext>
            <a:ext uri="{FF2B5EF4-FFF2-40B4-BE49-F238E27FC236}">
              <a16:creationId xmlns:a16="http://schemas.microsoft.com/office/drawing/2014/main" id="{E84DC8CF-2E35-4EC2-A8AE-029A681E72C9}"/>
            </a:ext>
          </a:extLst>
        </xdr:cNvPr>
        <xdr:cNvSpPr/>
      </xdr:nvSpPr>
      <xdr:spPr bwMode="auto">
        <a:xfrm>
          <a:off x="4657039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7632</xdr:col>
      <xdr:colOff>238125</xdr:colOff>
      <xdr:row>983049</xdr:row>
      <xdr:rowOff>66675</xdr:rowOff>
    </xdr:from>
    <xdr:to>
      <xdr:col>7632</xdr:col>
      <xdr:colOff>1819275</xdr:colOff>
      <xdr:row>983053</xdr:row>
      <xdr:rowOff>180975</xdr:rowOff>
    </xdr:to>
    <xdr:sp macro="" textlink="">
      <xdr:nvSpPr>
        <xdr:cNvPr id="496" name="Object 495" hidden="1">
          <a:extLst>
            <a:ext uri="{63B3BB69-23CF-44E3-9099-C40C66FF867C}">
              <a14:compatExt xmlns:a14="http://schemas.microsoft.com/office/drawing/2010/main" spid="_x0000_s5615"/>
            </a:ext>
            <a:ext uri="{FF2B5EF4-FFF2-40B4-BE49-F238E27FC236}">
              <a16:creationId xmlns:a16="http://schemas.microsoft.com/office/drawing/2014/main" id="{5695FBC0-B7F9-47B8-9B59-6D5546299EE1}"/>
            </a:ext>
          </a:extLst>
        </xdr:cNvPr>
        <xdr:cNvSpPr/>
      </xdr:nvSpPr>
      <xdr:spPr bwMode="auto">
        <a:xfrm>
          <a:off x="4657039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2</xdr:row>
      <xdr:rowOff>66675</xdr:rowOff>
    </xdr:from>
    <xdr:to>
      <xdr:col>7888</xdr:col>
      <xdr:colOff>1819275</xdr:colOff>
      <xdr:row>6</xdr:row>
      <xdr:rowOff>0</xdr:rowOff>
    </xdr:to>
    <xdr:sp macro="" textlink="">
      <xdr:nvSpPr>
        <xdr:cNvPr id="497" name="Object 496" hidden="1">
          <a:extLst>
            <a:ext uri="{63B3BB69-23CF-44E3-9099-C40C66FF867C}">
              <a14:compatExt xmlns:a14="http://schemas.microsoft.com/office/drawing/2010/main" spid="_x0000_s5616"/>
            </a:ext>
            <a:ext uri="{FF2B5EF4-FFF2-40B4-BE49-F238E27FC236}">
              <a16:creationId xmlns:a16="http://schemas.microsoft.com/office/drawing/2014/main" id="{3A697084-1F58-4294-9FBA-BEAEE7E7475A}"/>
            </a:ext>
          </a:extLst>
        </xdr:cNvPr>
        <xdr:cNvSpPr/>
      </xdr:nvSpPr>
      <xdr:spPr bwMode="auto">
        <a:xfrm>
          <a:off x="4813096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65545</xdr:row>
      <xdr:rowOff>66675</xdr:rowOff>
    </xdr:from>
    <xdr:to>
      <xdr:col>7888</xdr:col>
      <xdr:colOff>1819275</xdr:colOff>
      <xdr:row>65549</xdr:row>
      <xdr:rowOff>180975</xdr:rowOff>
    </xdr:to>
    <xdr:sp macro="" textlink="">
      <xdr:nvSpPr>
        <xdr:cNvPr id="498" name="Object 497" hidden="1">
          <a:extLst>
            <a:ext uri="{63B3BB69-23CF-44E3-9099-C40C66FF867C}">
              <a14:compatExt xmlns:a14="http://schemas.microsoft.com/office/drawing/2010/main" spid="_x0000_s5617"/>
            </a:ext>
            <a:ext uri="{FF2B5EF4-FFF2-40B4-BE49-F238E27FC236}">
              <a16:creationId xmlns:a16="http://schemas.microsoft.com/office/drawing/2014/main" id="{36F8569C-6862-4CFC-B82D-036B1383A891}"/>
            </a:ext>
          </a:extLst>
        </xdr:cNvPr>
        <xdr:cNvSpPr/>
      </xdr:nvSpPr>
      <xdr:spPr bwMode="auto">
        <a:xfrm>
          <a:off x="4813096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131081</xdr:row>
      <xdr:rowOff>66675</xdr:rowOff>
    </xdr:from>
    <xdr:to>
      <xdr:col>7888</xdr:col>
      <xdr:colOff>1819275</xdr:colOff>
      <xdr:row>131085</xdr:row>
      <xdr:rowOff>180975</xdr:rowOff>
    </xdr:to>
    <xdr:sp macro="" textlink="">
      <xdr:nvSpPr>
        <xdr:cNvPr id="499" name="Object 498" hidden="1">
          <a:extLst>
            <a:ext uri="{63B3BB69-23CF-44E3-9099-C40C66FF867C}">
              <a14:compatExt xmlns:a14="http://schemas.microsoft.com/office/drawing/2010/main" spid="_x0000_s5618"/>
            </a:ext>
            <a:ext uri="{FF2B5EF4-FFF2-40B4-BE49-F238E27FC236}">
              <a16:creationId xmlns:a16="http://schemas.microsoft.com/office/drawing/2014/main" id="{56BDF8C7-93E0-4C93-87AA-B5A3AE4F346B}"/>
            </a:ext>
          </a:extLst>
        </xdr:cNvPr>
        <xdr:cNvSpPr/>
      </xdr:nvSpPr>
      <xdr:spPr bwMode="auto">
        <a:xfrm>
          <a:off x="4813096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196617</xdr:row>
      <xdr:rowOff>66675</xdr:rowOff>
    </xdr:from>
    <xdr:to>
      <xdr:col>7888</xdr:col>
      <xdr:colOff>1819275</xdr:colOff>
      <xdr:row>196621</xdr:row>
      <xdr:rowOff>180975</xdr:rowOff>
    </xdr:to>
    <xdr:sp macro="" textlink="">
      <xdr:nvSpPr>
        <xdr:cNvPr id="500" name="Object 499" hidden="1">
          <a:extLst>
            <a:ext uri="{63B3BB69-23CF-44E3-9099-C40C66FF867C}">
              <a14:compatExt xmlns:a14="http://schemas.microsoft.com/office/drawing/2010/main" spid="_x0000_s5619"/>
            </a:ext>
            <a:ext uri="{FF2B5EF4-FFF2-40B4-BE49-F238E27FC236}">
              <a16:creationId xmlns:a16="http://schemas.microsoft.com/office/drawing/2014/main" id="{FBF212E0-64F3-4C3F-AAE4-6690922515CF}"/>
            </a:ext>
          </a:extLst>
        </xdr:cNvPr>
        <xdr:cNvSpPr/>
      </xdr:nvSpPr>
      <xdr:spPr bwMode="auto">
        <a:xfrm>
          <a:off x="4813096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262153</xdr:row>
      <xdr:rowOff>66675</xdr:rowOff>
    </xdr:from>
    <xdr:to>
      <xdr:col>7888</xdr:col>
      <xdr:colOff>1819275</xdr:colOff>
      <xdr:row>262157</xdr:row>
      <xdr:rowOff>180975</xdr:rowOff>
    </xdr:to>
    <xdr:sp macro="" textlink="">
      <xdr:nvSpPr>
        <xdr:cNvPr id="501" name="Object 500" hidden="1">
          <a:extLst>
            <a:ext uri="{63B3BB69-23CF-44E3-9099-C40C66FF867C}">
              <a14:compatExt xmlns:a14="http://schemas.microsoft.com/office/drawing/2010/main" spid="_x0000_s5620"/>
            </a:ext>
            <a:ext uri="{FF2B5EF4-FFF2-40B4-BE49-F238E27FC236}">
              <a16:creationId xmlns:a16="http://schemas.microsoft.com/office/drawing/2014/main" id="{9A5D6658-CB5C-4A51-9113-BFBF0BF09659}"/>
            </a:ext>
          </a:extLst>
        </xdr:cNvPr>
        <xdr:cNvSpPr/>
      </xdr:nvSpPr>
      <xdr:spPr bwMode="auto">
        <a:xfrm>
          <a:off x="4813096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327689</xdr:row>
      <xdr:rowOff>66675</xdr:rowOff>
    </xdr:from>
    <xdr:to>
      <xdr:col>7888</xdr:col>
      <xdr:colOff>1819275</xdr:colOff>
      <xdr:row>327693</xdr:row>
      <xdr:rowOff>180975</xdr:rowOff>
    </xdr:to>
    <xdr:sp macro="" textlink="">
      <xdr:nvSpPr>
        <xdr:cNvPr id="502" name="Object 501" hidden="1">
          <a:extLst>
            <a:ext uri="{63B3BB69-23CF-44E3-9099-C40C66FF867C}">
              <a14:compatExt xmlns:a14="http://schemas.microsoft.com/office/drawing/2010/main" spid="_x0000_s5621"/>
            </a:ext>
            <a:ext uri="{FF2B5EF4-FFF2-40B4-BE49-F238E27FC236}">
              <a16:creationId xmlns:a16="http://schemas.microsoft.com/office/drawing/2014/main" id="{E8CC8B7C-7F51-4056-942E-2D1D54B377AD}"/>
            </a:ext>
          </a:extLst>
        </xdr:cNvPr>
        <xdr:cNvSpPr/>
      </xdr:nvSpPr>
      <xdr:spPr bwMode="auto">
        <a:xfrm>
          <a:off x="4813096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393225</xdr:row>
      <xdr:rowOff>66675</xdr:rowOff>
    </xdr:from>
    <xdr:to>
      <xdr:col>7888</xdr:col>
      <xdr:colOff>1819275</xdr:colOff>
      <xdr:row>393229</xdr:row>
      <xdr:rowOff>180975</xdr:rowOff>
    </xdr:to>
    <xdr:sp macro="" textlink="">
      <xdr:nvSpPr>
        <xdr:cNvPr id="503" name="Object 502" hidden="1">
          <a:extLst>
            <a:ext uri="{63B3BB69-23CF-44E3-9099-C40C66FF867C}">
              <a14:compatExt xmlns:a14="http://schemas.microsoft.com/office/drawing/2010/main" spid="_x0000_s5622"/>
            </a:ext>
            <a:ext uri="{FF2B5EF4-FFF2-40B4-BE49-F238E27FC236}">
              <a16:creationId xmlns:a16="http://schemas.microsoft.com/office/drawing/2014/main" id="{97049631-74D6-4D45-9587-2F158AADCACD}"/>
            </a:ext>
          </a:extLst>
        </xdr:cNvPr>
        <xdr:cNvSpPr/>
      </xdr:nvSpPr>
      <xdr:spPr bwMode="auto">
        <a:xfrm>
          <a:off x="4813096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458761</xdr:row>
      <xdr:rowOff>66675</xdr:rowOff>
    </xdr:from>
    <xdr:to>
      <xdr:col>7888</xdr:col>
      <xdr:colOff>1819275</xdr:colOff>
      <xdr:row>458765</xdr:row>
      <xdr:rowOff>180975</xdr:rowOff>
    </xdr:to>
    <xdr:sp macro="" textlink="">
      <xdr:nvSpPr>
        <xdr:cNvPr id="504" name="Object 503" hidden="1">
          <a:extLst>
            <a:ext uri="{63B3BB69-23CF-44E3-9099-C40C66FF867C}">
              <a14:compatExt xmlns:a14="http://schemas.microsoft.com/office/drawing/2010/main" spid="_x0000_s5623"/>
            </a:ext>
            <a:ext uri="{FF2B5EF4-FFF2-40B4-BE49-F238E27FC236}">
              <a16:creationId xmlns:a16="http://schemas.microsoft.com/office/drawing/2014/main" id="{C678A455-B89C-45DD-9901-27C9834D0FDB}"/>
            </a:ext>
          </a:extLst>
        </xdr:cNvPr>
        <xdr:cNvSpPr/>
      </xdr:nvSpPr>
      <xdr:spPr bwMode="auto">
        <a:xfrm>
          <a:off x="4813096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524297</xdr:row>
      <xdr:rowOff>66675</xdr:rowOff>
    </xdr:from>
    <xdr:to>
      <xdr:col>7888</xdr:col>
      <xdr:colOff>1819275</xdr:colOff>
      <xdr:row>524301</xdr:row>
      <xdr:rowOff>180975</xdr:rowOff>
    </xdr:to>
    <xdr:sp macro="" textlink="">
      <xdr:nvSpPr>
        <xdr:cNvPr id="505" name="Object 504" hidden="1">
          <a:extLst>
            <a:ext uri="{63B3BB69-23CF-44E3-9099-C40C66FF867C}">
              <a14:compatExt xmlns:a14="http://schemas.microsoft.com/office/drawing/2010/main" spid="_x0000_s5624"/>
            </a:ext>
            <a:ext uri="{FF2B5EF4-FFF2-40B4-BE49-F238E27FC236}">
              <a16:creationId xmlns:a16="http://schemas.microsoft.com/office/drawing/2014/main" id="{AA10C72C-759F-497D-AD63-4958B0FB2218}"/>
            </a:ext>
          </a:extLst>
        </xdr:cNvPr>
        <xdr:cNvSpPr/>
      </xdr:nvSpPr>
      <xdr:spPr bwMode="auto">
        <a:xfrm>
          <a:off x="4813096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589833</xdr:row>
      <xdr:rowOff>66675</xdr:rowOff>
    </xdr:from>
    <xdr:to>
      <xdr:col>7888</xdr:col>
      <xdr:colOff>1819275</xdr:colOff>
      <xdr:row>589837</xdr:row>
      <xdr:rowOff>180975</xdr:rowOff>
    </xdr:to>
    <xdr:sp macro="" textlink="">
      <xdr:nvSpPr>
        <xdr:cNvPr id="506" name="Object 505" hidden="1">
          <a:extLst>
            <a:ext uri="{63B3BB69-23CF-44E3-9099-C40C66FF867C}">
              <a14:compatExt xmlns:a14="http://schemas.microsoft.com/office/drawing/2010/main" spid="_x0000_s5625"/>
            </a:ext>
            <a:ext uri="{FF2B5EF4-FFF2-40B4-BE49-F238E27FC236}">
              <a16:creationId xmlns:a16="http://schemas.microsoft.com/office/drawing/2014/main" id="{9F574E79-F9C1-4F69-BD55-2C00E2023A1D}"/>
            </a:ext>
          </a:extLst>
        </xdr:cNvPr>
        <xdr:cNvSpPr/>
      </xdr:nvSpPr>
      <xdr:spPr bwMode="auto">
        <a:xfrm>
          <a:off x="4813096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655369</xdr:row>
      <xdr:rowOff>66675</xdr:rowOff>
    </xdr:from>
    <xdr:to>
      <xdr:col>7888</xdr:col>
      <xdr:colOff>1819275</xdr:colOff>
      <xdr:row>655373</xdr:row>
      <xdr:rowOff>180975</xdr:rowOff>
    </xdr:to>
    <xdr:sp macro="" textlink="">
      <xdr:nvSpPr>
        <xdr:cNvPr id="507" name="Object 506" hidden="1">
          <a:extLst>
            <a:ext uri="{63B3BB69-23CF-44E3-9099-C40C66FF867C}">
              <a14:compatExt xmlns:a14="http://schemas.microsoft.com/office/drawing/2010/main" spid="_x0000_s5626"/>
            </a:ext>
            <a:ext uri="{FF2B5EF4-FFF2-40B4-BE49-F238E27FC236}">
              <a16:creationId xmlns:a16="http://schemas.microsoft.com/office/drawing/2014/main" id="{DC62235C-E1AA-445C-9A6F-B2ECE45C8938}"/>
            </a:ext>
          </a:extLst>
        </xdr:cNvPr>
        <xdr:cNvSpPr/>
      </xdr:nvSpPr>
      <xdr:spPr bwMode="auto">
        <a:xfrm>
          <a:off x="4813096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720905</xdr:row>
      <xdr:rowOff>66675</xdr:rowOff>
    </xdr:from>
    <xdr:to>
      <xdr:col>7888</xdr:col>
      <xdr:colOff>1819275</xdr:colOff>
      <xdr:row>720909</xdr:row>
      <xdr:rowOff>180975</xdr:rowOff>
    </xdr:to>
    <xdr:sp macro="" textlink="">
      <xdr:nvSpPr>
        <xdr:cNvPr id="508" name="Object 507" hidden="1">
          <a:extLst>
            <a:ext uri="{63B3BB69-23CF-44E3-9099-C40C66FF867C}">
              <a14:compatExt xmlns:a14="http://schemas.microsoft.com/office/drawing/2010/main" spid="_x0000_s5627"/>
            </a:ext>
            <a:ext uri="{FF2B5EF4-FFF2-40B4-BE49-F238E27FC236}">
              <a16:creationId xmlns:a16="http://schemas.microsoft.com/office/drawing/2014/main" id="{CA12B0A4-0952-4C18-8106-F0A24D81E656}"/>
            </a:ext>
          </a:extLst>
        </xdr:cNvPr>
        <xdr:cNvSpPr/>
      </xdr:nvSpPr>
      <xdr:spPr bwMode="auto">
        <a:xfrm>
          <a:off x="4813096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786441</xdr:row>
      <xdr:rowOff>66675</xdr:rowOff>
    </xdr:from>
    <xdr:to>
      <xdr:col>7888</xdr:col>
      <xdr:colOff>1819275</xdr:colOff>
      <xdr:row>786445</xdr:row>
      <xdr:rowOff>180975</xdr:rowOff>
    </xdr:to>
    <xdr:sp macro="" textlink="">
      <xdr:nvSpPr>
        <xdr:cNvPr id="509" name="Object 508" hidden="1">
          <a:extLst>
            <a:ext uri="{63B3BB69-23CF-44E3-9099-C40C66FF867C}">
              <a14:compatExt xmlns:a14="http://schemas.microsoft.com/office/drawing/2010/main" spid="_x0000_s5628"/>
            </a:ext>
            <a:ext uri="{FF2B5EF4-FFF2-40B4-BE49-F238E27FC236}">
              <a16:creationId xmlns:a16="http://schemas.microsoft.com/office/drawing/2014/main" id="{780AE5F4-5896-4FCF-B633-353B6FA9BBD4}"/>
            </a:ext>
          </a:extLst>
        </xdr:cNvPr>
        <xdr:cNvSpPr/>
      </xdr:nvSpPr>
      <xdr:spPr bwMode="auto">
        <a:xfrm>
          <a:off x="4813096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851977</xdr:row>
      <xdr:rowOff>66675</xdr:rowOff>
    </xdr:from>
    <xdr:to>
      <xdr:col>7888</xdr:col>
      <xdr:colOff>1819275</xdr:colOff>
      <xdr:row>851981</xdr:row>
      <xdr:rowOff>180975</xdr:rowOff>
    </xdr:to>
    <xdr:sp macro="" textlink="">
      <xdr:nvSpPr>
        <xdr:cNvPr id="510" name="Object 509" hidden="1">
          <a:extLst>
            <a:ext uri="{63B3BB69-23CF-44E3-9099-C40C66FF867C}">
              <a14:compatExt xmlns:a14="http://schemas.microsoft.com/office/drawing/2010/main" spid="_x0000_s5629"/>
            </a:ext>
            <a:ext uri="{FF2B5EF4-FFF2-40B4-BE49-F238E27FC236}">
              <a16:creationId xmlns:a16="http://schemas.microsoft.com/office/drawing/2014/main" id="{3DDC34AD-D6CC-4B13-9966-CA105664939B}"/>
            </a:ext>
          </a:extLst>
        </xdr:cNvPr>
        <xdr:cNvSpPr/>
      </xdr:nvSpPr>
      <xdr:spPr bwMode="auto">
        <a:xfrm>
          <a:off x="4813096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917513</xdr:row>
      <xdr:rowOff>66675</xdr:rowOff>
    </xdr:from>
    <xdr:to>
      <xdr:col>7888</xdr:col>
      <xdr:colOff>1819275</xdr:colOff>
      <xdr:row>917517</xdr:row>
      <xdr:rowOff>180975</xdr:rowOff>
    </xdr:to>
    <xdr:sp macro="" textlink="">
      <xdr:nvSpPr>
        <xdr:cNvPr id="511" name="Object 510" hidden="1">
          <a:extLst>
            <a:ext uri="{63B3BB69-23CF-44E3-9099-C40C66FF867C}">
              <a14:compatExt xmlns:a14="http://schemas.microsoft.com/office/drawing/2010/main" spid="_x0000_s5630"/>
            </a:ext>
            <a:ext uri="{FF2B5EF4-FFF2-40B4-BE49-F238E27FC236}">
              <a16:creationId xmlns:a16="http://schemas.microsoft.com/office/drawing/2014/main" id="{FE35016F-6D63-4CFA-B539-F57DEF63C129}"/>
            </a:ext>
          </a:extLst>
        </xdr:cNvPr>
        <xdr:cNvSpPr/>
      </xdr:nvSpPr>
      <xdr:spPr bwMode="auto">
        <a:xfrm>
          <a:off x="4813096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7888</xdr:col>
      <xdr:colOff>238125</xdr:colOff>
      <xdr:row>983049</xdr:row>
      <xdr:rowOff>66675</xdr:rowOff>
    </xdr:from>
    <xdr:to>
      <xdr:col>7888</xdr:col>
      <xdr:colOff>1819275</xdr:colOff>
      <xdr:row>983053</xdr:row>
      <xdr:rowOff>180975</xdr:rowOff>
    </xdr:to>
    <xdr:sp macro="" textlink="">
      <xdr:nvSpPr>
        <xdr:cNvPr id="512" name="Object 511" hidden="1">
          <a:extLst>
            <a:ext uri="{63B3BB69-23CF-44E3-9099-C40C66FF867C}">
              <a14:compatExt xmlns:a14="http://schemas.microsoft.com/office/drawing/2010/main" spid="_x0000_s5631"/>
            </a:ext>
            <a:ext uri="{FF2B5EF4-FFF2-40B4-BE49-F238E27FC236}">
              <a16:creationId xmlns:a16="http://schemas.microsoft.com/office/drawing/2014/main" id="{E1BD94BC-7D4F-45CD-A1BC-A88CF29C93A6}"/>
            </a:ext>
          </a:extLst>
        </xdr:cNvPr>
        <xdr:cNvSpPr/>
      </xdr:nvSpPr>
      <xdr:spPr bwMode="auto">
        <a:xfrm>
          <a:off x="4813096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2</xdr:row>
      <xdr:rowOff>66675</xdr:rowOff>
    </xdr:from>
    <xdr:to>
      <xdr:col>8144</xdr:col>
      <xdr:colOff>1819275</xdr:colOff>
      <xdr:row>6</xdr:row>
      <xdr:rowOff>0</xdr:rowOff>
    </xdr:to>
    <xdr:sp macro="" textlink="">
      <xdr:nvSpPr>
        <xdr:cNvPr id="513" name="Object 512" hidden="1">
          <a:extLst>
            <a:ext uri="{63B3BB69-23CF-44E3-9099-C40C66FF867C}">
              <a14:compatExt xmlns:a14="http://schemas.microsoft.com/office/drawing/2010/main" spid="_x0000_s5632"/>
            </a:ext>
            <a:ext uri="{FF2B5EF4-FFF2-40B4-BE49-F238E27FC236}">
              <a16:creationId xmlns:a16="http://schemas.microsoft.com/office/drawing/2014/main" id="{D0C1A38A-69E4-468C-A7EE-CFA8ECEC05D9}"/>
            </a:ext>
          </a:extLst>
        </xdr:cNvPr>
        <xdr:cNvSpPr/>
      </xdr:nvSpPr>
      <xdr:spPr bwMode="auto">
        <a:xfrm>
          <a:off x="4969154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65545</xdr:row>
      <xdr:rowOff>66675</xdr:rowOff>
    </xdr:from>
    <xdr:to>
      <xdr:col>8144</xdr:col>
      <xdr:colOff>1819275</xdr:colOff>
      <xdr:row>65549</xdr:row>
      <xdr:rowOff>180975</xdr:rowOff>
    </xdr:to>
    <xdr:sp macro="" textlink="">
      <xdr:nvSpPr>
        <xdr:cNvPr id="514" name="Object 513" hidden="1">
          <a:extLst>
            <a:ext uri="{63B3BB69-23CF-44E3-9099-C40C66FF867C}">
              <a14:compatExt xmlns:a14="http://schemas.microsoft.com/office/drawing/2010/main" spid="_x0000_s5633"/>
            </a:ext>
            <a:ext uri="{FF2B5EF4-FFF2-40B4-BE49-F238E27FC236}">
              <a16:creationId xmlns:a16="http://schemas.microsoft.com/office/drawing/2014/main" id="{09D59006-D2A9-493B-95D6-8CCD1B966868}"/>
            </a:ext>
          </a:extLst>
        </xdr:cNvPr>
        <xdr:cNvSpPr/>
      </xdr:nvSpPr>
      <xdr:spPr bwMode="auto">
        <a:xfrm>
          <a:off x="4969154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131081</xdr:row>
      <xdr:rowOff>66675</xdr:rowOff>
    </xdr:from>
    <xdr:to>
      <xdr:col>8144</xdr:col>
      <xdr:colOff>1819275</xdr:colOff>
      <xdr:row>131085</xdr:row>
      <xdr:rowOff>180975</xdr:rowOff>
    </xdr:to>
    <xdr:sp macro="" textlink="">
      <xdr:nvSpPr>
        <xdr:cNvPr id="515" name="Object 514" hidden="1">
          <a:extLst>
            <a:ext uri="{63B3BB69-23CF-44E3-9099-C40C66FF867C}">
              <a14:compatExt xmlns:a14="http://schemas.microsoft.com/office/drawing/2010/main" spid="_x0000_s5634"/>
            </a:ext>
            <a:ext uri="{FF2B5EF4-FFF2-40B4-BE49-F238E27FC236}">
              <a16:creationId xmlns:a16="http://schemas.microsoft.com/office/drawing/2014/main" id="{4EE7D30A-6106-4D99-B49F-48765763B5C3}"/>
            </a:ext>
          </a:extLst>
        </xdr:cNvPr>
        <xdr:cNvSpPr/>
      </xdr:nvSpPr>
      <xdr:spPr bwMode="auto">
        <a:xfrm>
          <a:off x="4969154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196617</xdr:row>
      <xdr:rowOff>66675</xdr:rowOff>
    </xdr:from>
    <xdr:to>
      <xdr:col>8144</xdr:col>
      <xdr:colOff>1819275</xdr:colOff>
      <xdr:row>196621</xdr:row>
      <xdr:rowOff>180975</xdr:rowOff>
    </xdr:to>
    <xdr:sp macro="" textlink="">
      <xdr:nvSpPr>
        <xdr:cNvPr id="516" name="Object 515" hidden="1">
          <a:extLst>
            <a:ext uri="{63B3BB69-23CF-44E3-9099-C40C66FF867C}">
              <a14:compatExt xmlns:a14="http://schemas.microsoft.com/office/drawing/2010/main" spid="_x0000_s5635"/>
            </a:ext>
            <a:ext uri="{FF2B5EF4-FFF2-40B4-BE49-F238E27FC236}">
              <a16:creationId xmlns:a16="http://schemas.microsoft.com/office/drawing/2014/main" id="{E72DF518-E67D-4CF8-8BEA-EE88D28C3B2F}"/>
            </a:ext>
          </a:extLst>
        </xdr:cNvPr>
        <xdr:cNvSpPr/>
      </xdr:nvSpPr>
      <xdr:spPr bwMode="auto">
        <a:xfrm>
          <a:off x="4969154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262153</xdr:row>
      <xdr:rowOff>66675</xdr:rowOff>
    </xdr:from>
    <xdr:to>
      <xdr:col>8144</xdr:col>
      <xdr:colOff>1819275</xdr:colOff>
      <xdr:row>262157</xdr:row>
      <xdr:rowOff>180975</xdr:rowOff>
    </xdr:to>
    <xdr:sp macro="" textlink="">
      <xdr:nvSpPr>
        <xdr:cNvPr id="517" name="Object 516" hidden="1">
          <a:extLst>
            <a:ext uri="{63B3BB69-23CF-44E3-9099-C40C66FF867C}">
              <a14:compatExt xmlns:a14="http://schemas.microsoft.com/office/drawing/2010/main" spid="_x0000_s5636"/>
            </a:ext>
            <a:ext uri="{FF2B5EF4-FFF2-40B4-BE49-F238E27FC236}">
              <a16:creationId xmlns:a16="http://schemas.microsoft.com/office/drawing/2014/main" id="{CD60540D-0C58-4608-ABDB-14B3BE6B9AFA}"/>
            </a:ext>
          </a:extLst>
        </xdr:cNvPr>
        <xdr:cNvSpPr/>
      </xdr:nvSpPr>
      <xdr:spPr bwMode="auto">
        <a:xfrm>
          <a:off x="4969154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327689</xdr:row>
      <xdr:rowOff>66675</xdr:rowOff>
    </xdr:from>
    <xdr:to>
      <xdr:col>8144</xdr:col>
      <xdr:colOff>1819275</xdr:colOff>
      <xdr:row>327693</xdr:row>
      <xdr:rowOff>180975</xdr:rowOff>
    </xdr:to>
    <xdr:sp macro="" textlink="">
      <xdr:nvSpPr>
        <xdr:cNvPr id="518" name="Object 517" hidden="1">
          <a:extLst>
            <a:ext uri="{63B3BB69-23CF-44E3-9099-C40C66FF867C}">
              <a14:compatExt xmlns:a14="http://schemas.microsoft.com/office/drawing/2010/main" spid="_x0000_s5637"/>
            </a:ext>
            <a:ext uri="{FF2B5EF4-FFF2-40B4-BE49-F238E27FC236}">
              <a16:creationId xmlns:a16="http://schemas.microsoft.com/office/drawing/2014/main" id="{7BFD78AB-B159-494F-8F2E-31590D2B8684}"/>
            </a:ext>
          </a:extLst>
        </xdr:cNvPr>
        <xdr:cNvSpPr/>
      </xdr:nvSpPr>
      <xdr:spPr bwMode="auto">
        <a:xfrm>
          <a:off x="4969154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393225</xdr:row>
      <xdr:rowOff>66675</xdr:rowOff>
    </xdr:from>
    <xdr:to>
      <xdr:col>8144</xdr:col>
      <xdr:colOff>1819275</xdr:colOff>
      <xdr:row>393229</xdr:row>
      <xdr:rowOff>180975</xdr:rowOff>
    </xdr:to>
    <xdr:sp macro="" textlink="">
      <xdr:nvSpPr>
        <xdr:cNvPr id="519" name="Object 518" hidden="1">
          <a:extLst>
            <a:ext uri="{63B3BB69-23CF-44E3-9099-C40C66FF867C}">
              <a14:compatExt xmlns:a14="http://schemas.microsoft.com/office/drawing/2010/main" spid="_x0000_s5638"/>
            </a:ext>
            <a:ext uri="{FF2B5EF4-FFF2-40B4-BE49-F238E27FC236}">
              <a16:creationId xmlns:a16="http://schemas.microsoft.com/office/drawing/2014/main" id="{1D7CB31F-B164-47BD-8420-D419DA7D7150}"/>
            </a:ext>
          </a:extLst>
        </xdr:cNvPr>
        <xdr:cNvSpPr/>
      </xdr:nvSpPr>
      <xdr:spPr bwMode="auto">
        <a:xfrm>
          <a:off x="4969154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458761</xdr:row>
      <xdr:rowOff>66675</xdr:rowOff>
    </xdr:from>
    <xdr:to>
      <xdr:col>8144</xdr:col>
      <xdr:colOff>1819275</xdr:colOff>
      <xdr:row>458765</xdr:row>
      <xdr:rowOff>180975</xdr:rowOff>
    </xdr:to>
    <xdr:sp macro="" textlink="">
      <xdr:nvSpPr>
        <xdr:cNvPr id="520" name="Object 519" hidden="1">
          <a:extLst>
            <a:ext uri="{63B3BB69-23CF-44E3-9099-C40C66FF867C}">
              <a14:compatExt xmlns:a14="http://schemas.microsoft.com/office/drawing/2010/main" spid="_x0000_s5639"/>
            </a:ext>
            <a:ext uri="{FF2B5EF4-FFF2-40B4-BE49-F238E27FC236}">
              <a16:creationId xmlns:a16="http://schemas.microsoft.com/office/drawing/2014/main" id="{CB48E2A3-55E5-449E-ACA7-3A835542C44B}"/>
            </a:ext>
          </a:extLst>
        </xdr:cNvPr>
        <xdr:cNvSpPr/>
      </xdr:nvSpPr>
      <xdr:spPr bwMode="auto">
        <a:xfrm>
          <a:off x="4969154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524297</xdr:row>
      <xdr:rowOff>66675</xdr:rowOff>
    </xdr:from>
    <xdr:to>
      <xdr:col>8144</xdr:col>
      <xdr:colOff>1819275</xdr:colOff>
      <xdr:row>524301</xdr:row>
      <xdr:rowOff>180975</xdr:rowOff>
    </xdr:to>
    <xdr:sp macro="" textlink="">
      <xdr:nvSpPr>
        <xdr:cNvPr id="521" name="Object 520" hidden="1">
          <a:extLst>
            <a:ext uri="{63B3BB69-23CF-44E3-9099-C40C66FF867C}">
              <a14:compatExt xmlns:a14="http://schemas.microsoft.com/office/drawing/2010/main" spid="_x0000_s5640"/>
            </a:ext>
            <a:ext uri="{FF2B5EF4-FFF2-40B4-BE49-F238E27FC236}">
              <a16:creationId xmlns:a16="http://schemas.microsoft.com/office/drawing/2014/main" id="{C8959388-3492-46CD-98E2-7CB39BC2CA0D}"/>
            </a:ext>
          </a:extLst>
        </xdr:cNvPr>
        <xdr:cNvSpPr/>
      </xdr:nvSpPr>
      <xdr:spPr bwMode="auto">
        <a:xfrm>
          <a:off x="4969154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589833</xdr:row>
      <xdr:rowOff>66675</xdr:rowOff>
    </xdr:from>
    <xdr:to>
      <xdr:col>8144</xdr:col>
      <xdr:colOff>1819275</xdr:colOff>
      <xdr:row>589837</xdr:row>
      <xdr:rowOff>180975</xdr:rowOff>
    </xdr:to>
    <xdr:sp macro="" textlink="">
      <xdr:nvSpPr>
        <xdr:cNvPr id="522" name="Object 521" hidden="1">
          <a:extLst>
            <a:ext uri="{63B3BB69-23CF-44E3-9099-C40C66FF867C}">
              <a14:compatExt xmlns:a14="http://schemas.microsoft.com/office/drawing/2010/main" spid="_x0000_s5641"/>
            </a:ext>
            <a:ext uri="{FF2B5EF4-FFF2-40B4-BE49-F238E27FC236}">
              <a16:creationId xmlns:a16="http://schemas.microsoft.com/office/drawing/2014/main" id="{F26F3359-E898-42D0-BC4A-1E3823ACD6FD}"/>
            </a:ext>
          </a:extLst>
        </xdr:cNvPr>
        <xdr:cNvSpPr/>
      </xdr:nvSpPr>
      <xdr:spPr bwMode="auto">
        <a:xfrm>
          <a:off x="4969154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655369</xdr:row>
      <xdr:rowOff>66675</xdr:rowOff>
    </xdr:from>
    <xdr:to>
      <xdr:col>8144</xdr:col>
      <xdr:colOff>1819275</xdr:colOff>
      <xdr:row>655373</xdr:row>
      <xdr:rowOff>180975</xdr:rowOff>
    </xdr:to>
    <xdr:sp macro="" textlink="">
      <xdr:nvSpPr>
        <xdr:cNvPr id="523" name="Object 522" hidden="1">
          <a:extLst>
            <a:ext uri="{63B3BB69-23CF-44E3-9099-C40C66FF867C}">
              <a14:compatExt xmlns:a14="http://schemas.microsoft.com/office/drawing/2010/main" spid="_x0000_s5642"/>
            </a:ext>
            <a:ext uri="{FF2B5EF4-FFF2-40B4-BE49-F238E27FC236}">
              <a16:creationId xmlns:a16="http://schemas.microsoft.com/office/drawing/2014/main" id="{370118FD-E7D9-4D42-A6FA-EE744FA43E17}"/>
            </a:ext>
          </a:extLst>
        </xdr:cNvPr>
        <xdr:cNvSpPr/>
      </xdr:nvSpPr>
      <xdr:spPr bwMode="auto">
        <a:xfrm>
          <a:off x="4969154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720905</xdr:row>
      <xdr:rowOff>66675</xdr:rowOff>
    </xdr:from>
    <xdr:to>
      <xdr:col>8144</xdr:col>
      <xdr:colOff>1819275</xdr:colOff>
      <xdr:row>720909</xdr:row>
      <xdr:rowOff>180975</xdr:rowOff>
    </xdr:to>
    <xdr:sp macro="" textlink="">
      <xdr:nvSpPr>
        <xdr:cNvPr id="524" name="Object 523" hidden="1">
          <a:extLst>
            <a:ext uri="{63B3BB69-23CF-44E3-9099-C40C66FF867C}">
              <a14:compatExt xmlns:a14="http://schemas.microsoft.com/office/drawing/2010/main" spid="_x0000_s5643"/>
            </a:ext>
            <a:ext uri="{FF2B5EF4-FFF2-40B4-BE49-F238E27FC236}">
              <a16:creationId xmlns:a16="http://schemas.microsoft.com/office/drawing/2014/main" id="{56A1B282-880F-40F8-925C-5C7A6441140B}"/>
            </a:ext>
          </a:extLst>
        </xdr:cNvPr>
        <xdr:cNvSpPr/>
      </xdr:nvSpPr>
      <xdr:spPr bwMode="auto">
        <a:xfrm>
          <a:off x="4969154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786441</xdr:row>
      <xdr:rowOff>66675</xdr:rowOff>
    </xdr:from>
    <xdr:to>
      <xdr:col>8144</xdr:col>
      <xdr:colOff>1819275</xdr:colOff>
      <xdr:row>786445</xdr:row>
      <xdr:rowOff>180975</xdr:rowOff>
    </xdr:to>
    <xdr:sp macro="" textlink="">
      <xdr:nvSpPr>
        <xdr:cNvPr id="525" name="Object 524" hidden="1">
          <a:extLst>
            <a:ext uri="{63B3BB69-23CF-44E3-9099-C40C66FF867C}">
              <a14:compatExt xmlns:a14="http://schemas.microsoft.com/office/drawing/2010/main" spid="_x0000_s5644"/>
            </a:ext>
            <a:ext uri="{FF2B5EF4-FFF2-40B4-BE49-F238E27FC236}">
              <a16:creationId xmlns:a16="http://schemas.microsoft.com/office/drawing/2014/main" id="{DA47F5C7-5DC5-441F-8BE2-B4BE1BA2C31F}"/>
            </a:ext>
          </a:extLst>
        </xdr:cNvPr>
        <xdr:cNvSpPr/>
      </xdr:nvSpPr>
      <xdr:spPr bwMode="auto">
        <a:xfrm>
          <a:off x="4969154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851977</xdr:row>
      <xdr:rowOff>66675</xdr:rowOff>
    </xdr:from>
    <xdr:to>
      <xdr:col>8144</xdr:col>
      <xdr:colOff>1819275</xdr:colOff>
      <xdr:row>851981</xdr:row>
      <xdr:rowOff>180975</xdr:rowOff>
    </xdr:to>
    <xdr:sp macro="" textlink="">
      <xdr:nvSpPr>
        <xdr:cNvPr id="526" name="Object 525" hidden="1">
          <a:extLst>
            <a:ext uri="{63B3BB69-23CF-44E3-9099-C40C66FF867C}">
              <a14:compatExt xmlns:a14="http://schemas.microsoft.com/office/drawing/2010/main" spid="_x0000_s5645"/>
            </a:ext>
            <a:ext uri="{FF2B5EF4-FFF2-40B4-BE49-F238E27FC236}">
              <a16:creationId xmlns:a16="http://schemas.microsoft.com/office/drawing/2014/main" id="{790C1609-6C27-40D9-8276-CC9799033E96}"/>
            </a:ext>
          </a:extLst>
        </xdr:cNvPr>
        <xdr:cNvSpPr/>
      </xdr:nvSpPr>
      <xdr:spPr bwMode="auto">
        <a:xfrm>
          <a:off x="4969154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917513</xdr:row>
      <xdr:rowOff>66675</xdr:rowOff>
    </xdr:from>
    <xdr:to>
      <xdr:col>8144</xdr:col>
      <xdr:colOff>1819275</xdr:colOff>
      <xdr:row>917517</xdr:row>
      <xdr:rowOff>180975</xdr:rowOff>
    </xdr:to>
    <xdr:sp macro="" textlink="">
      <xdr:nvSpPr>
        <xdr:cNvPr id="527" name="Object 526" hidden="1">
          <a:extLst>
            <a:ext uri="{63B3BB69-23CF-44E3-9099-C40C66FF867C}">
              <a14:compatExt xmlns:a14="http://schemas.microsoft.com/office/drawing/2010/main" spid="_x0000_s5646"/>
            </a:ext>
            <a:ext uri="{FF2B5EF4-FFF2-40B4-BE49-F238E27FC236}">
              <a16:creationId xmlns:a16="http://schemas.microsoft.com/office/drawing/2014/main" id="{2724B350-5727-4D57-AE1A-887EA7CDA2B7}"/>
            </a:ext>
          </a:extLst>
        </xdr:cNvPr>
        <xdr:cNvSpPr/>
      </xdr:nvSpPr>
      <xdr:spPr bwMode="auto">
        <a:xfrm>
          <a:off x="4969154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8144</xdr:col>
      <xdr:colOff>238125</xdr:colOff>
      <xdr:row>983049</xdr:row>
      <xdr:rowOff>66675</xdr:rowOff>
    </xdr:from>
    <xdr:to>
      <xdr:col>8144</xdr:col>
      <xdr:colOff>1819275</xdr:colOff>
      <xdr:row>983053</xdr:row>
      <xdr:rowOff>180975</xdr:rowOff>
    </xdr:to>
    <xdr:sp macro="" textlink="">
      <xdr:nvSpPr>
        <xdr:cNvPr id="528" name="Object 527" hidden="1">
          <a:extLst>
            <a:ext uri="{63B3BB69-23CF-44E3-9099-C40C66FF867C}">
              <a14:compatExt xmlns:a14="http://schemas.microsoft.com/office/drawing/2010/main" spid="_x0000_s5647"/>
            </a:ext>
            <a:ext uri="{FF2B5EF4-FFF2-40B4-BE49-F238E27FC236}">
              <a16:creationId xmlns:a16="http://schemas.microsoft.com/office/drawing/2014/main" id="{684480D6-C311-495E-9974-C67BECE208E5}"/>
            </a:ext>
          </a:extLst>
        </xdr:cNvPr>
        <xdr:cNvSpPr/>
      </xdr:nvSpPr>
      <xdr:spPr bwMode="auto">
        <a:xfrm>
          <a:off x="4969154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2</xdr:row>
      <xdr:rowOff>66675</xdr:rowOff>
    </xdr:from>
    <xdr:to>
      <xdr:col>8400</xdr:col>
      <xdr:colOff>1819275</xdr:colOff>
      <xdr:row>6</xdr:row>
      <xdr:rowOff>0</xdr:rowOff>
    </xdr:to>
    <xdr:sp macro="" textlink="">
      <xdr:nvSpPr>
        <xdr:cNvPr id="529" name="Object 528" hidden="1">
          <a:extLst>
            <a:ext uri="{63B3BB69-23CF-44E3-9099-C40C66FF867C}">
              <a14:compatExt xmlns:a14="http://schemas.microsoft.com/office/drawing/2010/main" spid="_x0000_s5648"/>
            </a:ext>
            <a:ext uri="{FF2B5EF4-FFF2-40B4-BE49-F238E27FC236}">
              <a16:creationId xmlns:a16="http://schemas.microsoft.com/office/drawing/2014/main" id="{D12D6EAF-224B-46FA-B635-025594EE2BDF}"/>
            </a:ext>
          </a:extLst>
        </xdr:cNvPr>
        <xdr:cNvSpPr/>
      </xdr:nvSpPr>
      <xdr:spPr bwMode="auto">
        <a:xfrm>
          <a:off x="5125212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65545</xdr:row>
      <xdr:rowOff>66675</xdr:rowOff>
    </xdr:from>
    <xdr:to>
      <xdr:col>8400</xdr:col>
      <xdr:colOff>1819275</xdr:colOff>
      <xdr:row>65549</xdr:row>
      <xdr:rowOff>180975</xdr:rowOff>
    </xdr:to>
    <xdr:sp macro="" textlink="">
      <xdr:nvSpPr>
        <xdr:cNvPr id="530" name="Object 529" hidden="1">
          <a:extLst>
            <a:ext uri="{63B3BB69-23CF-44E3-9099-C40C66FF867C}">
              <a14:compatExt xmlns:a14="http://schemas.microsoft.com/office/drawing/2010/main" spid="_x0000_s5649"/>
            </a:ext>
            <a:ext uri="{FF2B5EF4-FFF2-40B4-BE49-F238E27FC236}">
              <a16:creationId xmlns:a16="http://schemas.microsoft.com/office/drawing/2014/main" id="{F210A238-8113-4C57-B744-810D7437FBA4}"/>
            </a:ext>
          </a:extLst>
        </xdr:cNvPr>
        <xdr:cNvSpPr/>
      </xdr:nvSpPr>
      <xdr:spPr bwMode="auto">
        <a:xfrm>
          <a:off x="5125212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131081</xdr:row>
      <xdr:rowOff>66675</xdr:rowOff>
    </xdr:from>
    <xdr:to>
      <xdr:col>8400</xdr:col>
      <xdr:colOff>1819275</xdr:colOff>
      <xdr:row>131085</xdr:row>
      <xdr:rowOff>180975</xdr:rowOff>
    </xdr:to>
    <xdr:sp macro="" textlink="">
      <xdr:nvSpPr>
        <xdr:cNvPr id="531" name="Object 530" hidden="1">
          <a:extLst>
            <a:ext uri="{63B3BB69-23CF-44E3-9099-C40C66FF867C}">
              <a14:compatExt xmlns:a14="http://schemas.microsoft.com/office/drawing/2010/main" spid="_x0000_s5650"/>
            </a:ext>
            <a:ext uri="{FF2B5EF4-FFF2-40B4-BE49-F238E27FC236}">
              <a16:creationId xmlns:a16="http://schemas.microsoft.com/office/drawing/2014/main" id="{0895D8FD-B512-4AFF-8DFE-21D66FF5AA09}"/>
            </a:ext>
          </a:extLst>
        </xdr:cNvPr>
        <xdr:cNvSpPr/>
      </xdr:nvSpPr>
      <xdr:spPr bwMode="auto">
        <a:xfrm>
          <a:off x="5125212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196617</xdr:row>
      <xdr:rowOff>66675</xdr:rowOff>
    </xdr:from>
    <xdr:to>
      <xdr:col>8400</xdr:col>
      <xdr:colOff>1819275</xdr:colOff>
      <xdr:row>196621</xdr:row>
      <xdr:rowOff>180975</xdr:rowOff>
    </xdr:to>
    <xdr:sp macro="" textlink="">
      <xdr:nvSpPr>
        <xdr:cNvPr id="532" name="Object 531" hidden="1">
          <a:extLst>
            <a:ext uri="{63B3BB69-23CF-44E3-9099-C40C66FF867C}">
              <a14:compatExt xmlns:a14="http://schemas.microsoft.com/office/drawing/2010/main" spid="_x0000_s5651"/>
            </a:ext>
            <a:ext uri="{FF2B5EF4-FFF2-40B4-BE49-F238E27FC236}">
              <a16:creationId xmlns:a16="http://schemas.microsoft.com/office/drawing/2014/main" id="{5DC646AE-ACDF-42F1-8D1C-7CA5A77F5AF7}"/>
            </a:ext>
          </a:extLst>
        </xdr:cNvPr>
        <xdr:cNvSpPr/>
      </xdr:nvSpPr>
      <xdr:spPr bwMode="auto">
        <a:xfrm>
          <a:off x="5125212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262153</xdr:row>
      <xdr:rowOff>66675</xdr:rowOff>
    </xdr:from>
    <xdr:to>
      <xdr:col>8400</xdr:col>
      <xdr:colOff>1819275</xdr:colOff>
      <xdr:row>262157</xdr:row>
      <xdr:rowOff>180975</xdr:rowOff>
    </xdr:to>
    <xdr:sp macro="" textlink="">
      <xdr:nvSpPr>
        <xdr:cNvPr id="533" name="Object 532" hidden="1">
          <a:extLst>
            <a:ext uri="{63B3BB69-23CF-44E3-9099-C40C66FF867C}">
              <a14:compatExt xmlns:a14="http://schemas.microsoft.com/office/drawing/2010/main" spid="_x0000_s5652"/>
            </a:ext>
            <a:ext uri="{FF2B5EF4-FFF2-40B4-BE49-F238E27FC236}">
              <a16:creationId xmlns:a16="http://schemas.microsoft.com/office/drawing/2014/main" id="{7C934A39-7729-4341-8280-B9C7F8F7E31C}"/>
            </a:ext>
          </a:extLst>
        </xdr:cNvPr>
        <xdr:cNvSpPr/>
      </xdr:nvSpPr>
      <xdr:spPr bwMode="auto">
        <a:xfrm>
          <a:off x="5125212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327689</xdr:row>
      <xdr:rowOff>66675</xdr:rowOff>
    </xdr:from>
    <xdr:to>
      <xdr:col>8400</xdr:col>
      <xdr:colOff>1819275</xdr:colOff>
      <xdr:row>327693</xdr:row>
      <xdr:rowOff>180975</xdr:rowOff>
    </xdr:to>
    <xdr:sp macro="" textlink="">
      <xdr:nvSpPr>
        <xdr:cNvPr id="534" name="Object 533" hidden="1">
          <a:extLst>
            <a:ext uri="{63B3BB69-23CF-44E3-9099-C40C66FF867C}">
              <a14:compatExt xmlns:a14="http://schemas.microsoft.com/office/drawing/2010/main" spid="_x0000_s5653"/>
            </a:ext>
            <a:ext uri="{FF2B5EF4-FFF2-40B4-BE49-F238E27FC236}">
              <a16:creationId xmlns:a16="http://schemas.microsoft.com/office/drawing/2014/main" id="{2903B8C7-F87C-4FED-B269-D84416A6D982}"/>
            </a:ext>
          </a:extLst>
        </xdr:cNvPr>
        <xdr:cNvSpPr/>
      </xdr:nvSpPr>
      <xdr:spPr bwMode="auto">
        <a:xfrm>
          <a:off x="5125212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393225</xdr:row>
      <xdr:rowOff>66675</xdr:rowOff>
    </xdr:from>
    <xdr:to>
      <xdr:col>8400</xdr:col>
      <xdr:colOff>1819275</xdr:colOff>
      <xdr:row>393229</xdr:row>
      <xdr:rowOff>180975</xdr:rowOff>
    </xdr:to>
    <xdr:sp macro="" textlink="">
      <xdr:nvSpPr>
        <xdr:cNvPr id="535" name="Object 534" hidden="1">
          <a:extLst>
            <a:ext uri="{63B3BB69-23CF-44E3-9099-C40C66FF867C}">
              <a14:compatExt xmlns:a14="http://schemas.microsoft.com/office/drawing/2010/main" spid="_x0000_s5654"/>
            </a:ext>
            <a:ext uri="{FF2B5EF4-FFF2-40B4-BE49-F238E27FC236}">
              <a16:creationId xmlns:a16="http://schemas.microsoft.com/office/drawing/2014/main" id="{5DD2DA1B-43F7-412E-8E11-C1DB9E8D2E90}"/>
            </a:ext>
          </a:extLst>
        </xdr:cNvPr>
        <xdr:cNvSpPr/>
      </xdr:nvSpPr>
      <xdr:spPr bwMode="auto">
        <a:xfrm>
          <a:off x="5125212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458761</xdr:row>
      <xdr:rowOff>66675</xdr:rowOff>
    </xdr:from>
    <xdr:to>
      <xdr:col>8400</xdr:col>
      <xdr:colOff>1819275</xdr:colOff>
      <xdr:row>458765</xdr:row>
      <xdr:rowOff>180975</xdr:rowOff>
    </xdr:to>
    <xdr:sp macro="" textlink="">
      <xdr:nvSpPr>
        <xdr:cNvPr id="536" name="Object 535" hidden="1">
          <a:extLst>
            <a:ext uri="{63B3BB69-23CF-44E3-9099-C40C66FF867C}">
              <a14:compatExt xmlns:a14="http://schemas.microsoft.com/office/drawing/2010/main" spid="_x0000_s5655"/>
            </a:ext>
            <a:ext uri="{FF2B5EF4-FFF2-40B4-BE49-F238E27FC236}">
              <a16:creationId xmlns:a16="http://schemas.microsoft.com/office/drawing/2014/main" id="{D1FD68DF-33F0-45C3-9F6B-3A9810C78479}"/>
            </a:ext>
          </a:extLst>
        </xdr:cNvPr>
        <xdr:cNvSpPr/>
      </xdr:nvSpPr>
      <xdr:spPr bwMode="auto">
        <a:xfrm>
          <a:off x="5125212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524297</xdr:row>
      <xdr:rowOff>66675</xdr:rowOff>
    </xdr:from>
    <xdr:to>
      <xdr:col>8400</xdr:col>
      <xdr:colOff>1819275</xdr:colOff>
      <xdr:row>524301</xdr:row>
      <xdr:rowOff>180975</xdr:rowOff>
    </xdr:to>
    <xdr:sp macro="" textlink="">
      <xdr:nvSpPr>
        <xdr:cNvPr id="537" name="Object 536" hidden="1">
          <a:extLst>
            <a:ext uri="{63B3BB69-23CF-44E3-9099-C40C66FF867C}">
              <a14:compatExt xmlns:a14="http://schemas.microsoft.com/office/drawing/2010/main" spid="_x0000_s5656"/>
            </a:ext>
            <a:ext uri="{FF2B5EF4-FFF2-40B4-BE49-F238E27FC236}">
              <a16:creationId xmlns:a16="http://schemas.microsoft.com/office/drawing/2014/main" id="{D092D9EE-334B-4FF9-8BC7-7B13F29C2320}"/>
            </a:ext>
          </a:extLst>
        </xdr:cNvPr>
        <xdr:cNvSpPr/>
      </xdr:nvSpPr>
      <xdr:spPr bwMode="auto">
        <a:xfrm>
          <a:off x="5125212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589833</xdr:row>
      <xdr:rowOff>66675</xdr:rowOff>
    </xdr:from>
    <xdr:to>
      <xdr:col>8400</xdr:col>
      <xdr:colOff>1819275</xdr:colOff>
      <xdr:row>589837</xdr:row>
      <xdr:rowOff>180975</xdr:rowOff>
    </xdr:to>
    <xdr:sp macro="" textlink="">
      <xdr:nvSpPr>
        <xdr:cNvPr id="538" name="Object 537" hidden="1">
          <a:extLst>
            <a:ext uri="{63B3BB69-23CF-44E3-9099-C40C66FF867C}">
              <a14:compatExt xmlns:a14="http://schemas.microsoft.com/office/drawing/2010/main" spid="_x0000_s5657"/>
            </a:ext>
            <a:ext uri="{FF2B5EF4-FFF2-40B4-BE49-F238E27FC236}">
              <a16:creationId xmlns:a16="http://schemas.microsoft.com/office/drawing/2014/main" id="{D7C5A888-8049-44A7-B9EA-1B2146658A28}"/>
            </a:ext>
          </a:extLst>
        </xdr:cNvPr>
        <xdr:cNvSpPr/>
      </xdr:nvSpPr>
      <xdr:spPr bwMode="auto">
        <a:xfrm>
          <a:off x="5125212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655369</xdr:row>
      <xdr:rowOff>66675</xdr:rowOff>
    </xdr:from>
    <xdr:to>
      <xdr:col>8400</xdr:col>
      <xdr:colOff>1819275</xdr:colOff>
      <xdr:row>655373</xdr:row>
      <xdr:rowOff>180975</xdr:rowOff>
    </xdr:to>
    <xdr:sp macro="" textlink="">
      <xdr:nvSpPr>
        <xdr:cNvPr id="539" name="Object 538" hidden="1">
          <a:extLst>
            <a:ext uri="{63B3BB69-23CF-44E3-9099-C40C66FF867C}">
              <a14:compatExt xmlns:a14="http://schemas.microsoft.com/office/drawing/2010/main" spid="_x0000_s5658"/>
            </a:ext>
            <a:ext uri="{FF2B5EF4-FFF2-40B4-BE49-F238E27FC236}">
              <a16:creationId xmlns:a16="http://schemas.microsoft.com/office/drawing/2014/main" id="{C6A50035-9A53-4D8D-AEAC-7AD64E2C429F}"/>
            </a:ext>
          </a:extLst>
        </xdr:cNvPr>
        <xdr:cNvSpPr/>
      </xdr:nvSpPr>
      <xdr:spPr bwMode="auto">
        <a:xfrm>
          <a:off x="5125212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720905</xdr:row>
      <xdr:rowOff>66675</xdr:rowOff>
    </xdr:from>
    <xdr:to>
      <xdr:col>8400</xdr:col>
      <xdr:colOff>1819275</xdr:colOff>
      <xdr:row>720909</xdr:row>
      <xdr:rowOff>180975</xdr:rowOff>
    </xdr:to>
    <xdr:sp macro="" textlink="">
      <xdr:nvSpPr>
        <xdr:cNvPr id="540" name="Object 539" hidden="1">
          <a:extLst>
            <a:ext uri="{63B3BB69-23CF-44E3-9099-C40C66FF867C}">
              <a14:compatExt xmlns:a14="http://schemas.microsoft.com/office/drawing/2010/main" spid="_x0000_s5659"/>
            </a:ext>
            <a:ext uri="{FF2B5EF4-FFF2-40B4-BE49-F238E27FC236}">
              <a16:creationId xmlns:a16="http://schemas.microsoft.com/office/drawing/2014/main" id="{B2E648F3-AA9E-4063-9B08-437AB42E2CB8}"/>
            </a:ext>
          </a:extLst>
        </xdr:cNvPr>
        <xdr:cNvSpPr/>
      </xdr:nvSpPr>
      <xdr:spPr bwMode="auto">
        <a:xfrm>
          <a:off x="5125212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786441</xdr:row>
      <xdr:rowOff>66675</xdr:rowOff>
    </xdr:from>
    <xdr:to>
      <xdr:col>8400</xdr:col>
      <xdr:colOff>1819275</xdr:colOff>
      <xdr:row>786445</xdr:row>
      <xdr:rowOff>180975</xdr:rowOff>
    </xdr:to>
    <xdr:sp macro="" textlink="">
      <xdr:nvSpPr>
        <xdr:cNvPr id="541" name="Object 540" hidden="1">
          <a:extLst>
            <a:ext uri="{63B3BB69-23CF-44E3-9099-C40C66FF867C}">
              <a14:compatExt xmlns:a14="http://schemas.microsoft.com/office/drawing/2010/main" spid="_x0000_s5660"/>
            </a:ext>
            <a:ext uri="{FF2B5EF4-FFF2-40B4-BE49-F238E27FC236}">
              <a16:creationId xmlns:a16="http://schemas.microsoft.com/office/drawing/2014/main" id="{1A72F6D7-4FD0-477D-8EF9-F8EDD5011A5D}"/>
            </a:ext>
          </a:extLst>
        </xdr:cNvPr>
        <xdr:cNvSpPr/>
      </xdr:nvSpPr>
      <xdr:spPr bwMode="auto">
        <a:xfrm>
          <a:off x="5125212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851977</xdr:row>
      <xdr:rowOff>66675</xdr:rowOff>
    </xdr:from>
    <xdr:to>
      <xdr:col>8400</xdr:col>
      <xdr:colOff>1819275</xdr:colOff>
      <xdr:row>851981</xdr:row>
      <xdr:rowOff>180975</xdr:rowOff>
    </xdr:to>
    <xdr:sp macro="" textlink="">
      <xdr:nvSpPr>
        <xdr:cNvPr id="542" name="Object 541" hidden="1">
          <a:extLst>
            <a:ext uri="{63B3BB69-23CF-44E3-9099-C40C66FF867C}">
              <a14:compatExt xmlns:a14="http://schemas.microsoft.com/office/drawing/2010/main" spid="_x0000_s5661"/>
            </a:ext>
            <a:ext uri="{FF2B5EF4-FFF2-40B4-BE49-F238E27FC236}">
              <a16:creationId xmlns:a16="http://schemas.microsoft.com/office/drawing/2014/main" id="{6B96F099-F172-446B-BB14-52BB75398493}"/>
            </a:ext>
          </a:extLst>
        </xdr:cNvPr>
        <xdr:cNvSpPr/>
      </xdr:nvSpPr>
      <xdr:spPr bwMode="auto">
        <a:xfrm>
          <a:off x="5125212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917513</xdr:row>
      <xdr:rowOff>66675</xdr:rowOff>
    </xdr:from>
    <xdr:to>
      <xdr:col>8400</xdr:col>
      <xdr:colOff>1819275</xdr:colOff>
      <xdr:row>917517</xdr:row>
      <xdr:rowOff>180975</xdr:rowOff>
    </xdr:to>
    <xdr:sp macro="" textlink="">
      <xdr:nvSpPr>
        <xdr:cNvPr id="543" name="Object 542" hidden="1">
          <a:extLst>
            <a:ext uri="{63B3BB69-23CF-44E3-9099-C40C66FF867C}">
              <a14:compatExt xmlns:a14="http://schemas.microsoft.com/office/drawing/2010/main" spid="_x0000_s5662"/>
            </a:ext>
            <a:ext uri="{FF2B5EF4-FFF2-40B4-BE49-F238E27FC236}">
              <a16:creationId xmlns:a16="http://schemas.microsoft.com/office/drawing/2014/main" id="{8FED1D01-D312-4ABD-B785-6E72ABAA369B}"/>
            </a:ext>
          </a:extLst>
        </xdr:cNvPr>
        <xdr:cNvSpPr/>
      </xdr:nvSpPr>
      <xdr:spPr bwMode="auto">
        <a:xfrm>
          <a:off x="5125212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8400</xdr:col>
      <xdr:colOff>238125</xdr:colOff>
      <xdr:row>983049</xdr:row>
      <xdr:rowOff>66675</xdr:rowOff>
    </xdr:from>
    <xdr:to>
      <xdr:col>8400</xdr:col>
      <xdr:colOff>1819275</xdr:colOff>
      <xdr:row>983053</xdr:row>
      <xdr:rowOff>180975</xdr:rowOff>
    </xdr:to>
    <xdr:sp macro="" textlink="">
      <xdr:nvSpPr>
        <xdr:cNvPr id="544" name="Object 543" hidden="1">
          <a:extLst>
            <a:ext uri="{63B3BB69-23CF-44E3-9099-C40C66FF867C}">
              <a14:compatExt xmlns:a14="http://schemas.microsoft.com/office/drawing/2010/main" spid="_x0000_s5663"/>
            </a:ext>
            <a:ext uri="{FF2B5EF4-FFF2-40B4-BE49-F238E27FC236}">
              <a16:creationId xmlns:a16="http://schemas.microsoft.com/office/drawing/2014/main" id="{4C556228-1833-453B-8A85-CCDF03C5E2B1}"/>
            </a:ext>
          </a:extLst>
        </xdr:cNvPr>
        <xdr:cNvSpPr/>
      </xdr:nvSpPr>
      <xdr:spPr bwMode="auto">
        <a:xfrm>
          <a:off x="5125212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2</xdr:row>
      <xdr:rowOff>66675</xdr:rowOff>
    </xdr:from>
    <xdr:to>
      <xdr:col>8656</xdr:col>
      <xdr:colOff>1819275</xdr:colOff>
      <xdr:row>6</xdr:row>
      <xdr:rowOff>0</xdr:rowOff>
    </xdr:to>
    <xdr:sp macro="" textlink="">
      <xdr:nvSpPr>
        <xdr:cNvPr id="545" name="Object 544" hidden="1">
          <a:extLst>
            <a:ext uri="{63B3BB69-23CF-44E3-9099-C40C66FF867C}">
              <a14:compatExt xmlns:a14="http://schemas.microsoft.com/office/drawing/2010/main" spid="_x0000_s5664"/>
            </a:ext>
            <a:ext uri="{FF2B5EF4-FFF2-40B4-BE49-F238E27FC236}">
              <a16:creationId xmlns:a16="http://schemas.microsoft.com/office/drawing/2014/main" id="{7BEEAF47-DCAD-4409-9F54-E31AAF0719FA}"/>
            </a:ext>
          </a:extLst>
        </xdr:cNvPr>
        <xdr:cNvSpPr/>
      </xdr:nvSpPr>
      <xdr:spPr bwMode="auto">
        <a:xfrm>
          <a:off x="5281269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65545</xdr:row>
      <xdr:rowOff>66675</xdr:rowOff>
    </xdr:from>
    <xdr:to>
      <xdr:col>8656</xdr:col>
      <xdr:colOff>1819275</xdr:colOff>
      <xdr:row>65549</xdr:row>
      <xdr:rowOff>180975</xdr:rowOff>
    </xdr:to>
    <xdr:sp macro="" textlink="">
      <xdr:nvSpPr>
        <xdr:cNvPr id="546" name="Object 545" hidden="1">
          <a:extLst>
            <a:ext uri="{63B3BB69-23CF-44E3-9099-C40C66FF867C}">
              <a14:compatExt xmlns:a14="http://schemas.microsoft.com/office/drawing/2010/main" spid="_x0000_s5665"/>
            </a:ext>
            <a:ext uri="{FF2B5EF4-FFF2-40B4-BE49-F238E27FC236}">
              <a16:creationId xmlns:a16="http://schemas.microsoft.com/office/drawing/2014/main" id="{F8EF455E-EC2E-485D-8DE8-5F9DB1620806}"/>
            </a:ext>
          </a:extLst>
        </xdr:cNvPr>
        <xdr:cNvSpPr/>
      </xdr:nvSpPr>
      <xdr:spPr bwMode="auto">
        <a:xfrm>
          <a:off x="5281269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131081</xdr:row>
      <xdr:rowOff>66675</xdr:rowOff>
    </xdr:from>
    <xdr:to>
      <xdr:col>8656</xdr:col>
      <xdr:colOff>1819275</xdr:colOff>
      <xdr:row>131085</xdr:row>
      <xdr:rowOff>180975</xdr:rowOff>
    </xdr:to>
    <xdr:sp macro="" textlink="">
      <xdr:nvSpPr>
        <xdr:cNvPr id="547" name="Object 546" hidden="1">
          <a:extLst>
            <a:ext uri="{63B3BB69-23CF-44E3-9099-C40C66FF867C}">
              <a14:compatExt xmlns:a14="http://schemas.microsoft.com/office/drawing/2010/main" spid="_x0000_s5666"/>
            </a:ext>
            <a:ext uri="{FF2B5EF4-FFF2-40B4-BE49-F238E27FC236}">
              <a16:creationId xmlns:a16="http://schemas.microsoft.com/office/drawing/2014/main" id="{207BF1AE-1EDA-495B-BF74-CB21B116282C}"/>
            </a:ext>
          </a:extLst>
        </xdr:cNvPr>
        <xdr:cNvSpPr/>
      </xdr:nvSpPr>
      <xdr:spPr bwMode="auto">
        <a:xfrm>
          <a:off x="5281269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196617</xdr:row>
      <xdr:rowOff>66675</xdr:rowOff>
    </xdr:from>
    <xdr:to>
      <xdr:col>8656</xdr:col>
      <xdr:colOff>1819275</xdr:colOff>
      <xdr:row>196621</xdr:row>
      <xdr:rowOff>180975</xdr:rowOff>
    </xdr:to>
    <xdr:sp macro="" textlink="">
      <xdr:nvSpPr>
        <xdr:cNvPr id="548" name="Object 547" hidden="1">
          <a:extLst>
            <a:ext uri="{63B3BB69-23CF-44E3-9099-C40C66FF867C}">
              <a14:compatExt xmlns:a14="http://schemas.microsoft.com/office/drawing/2010/main" spid="_x0000_s5667"/>
            </a:ext>
            <a:ext uri="{FF2B5EF4-FFF2-40B4-BE49-F238E27FC236}">
              <a16:creationId xmlns:a16="http://schemas.microsoft.com/office/drawing/2014/main" id="{977571B2-3743-4BA4-B6C9-CA5400F807EF}"/>
            </a:ext>
          </a:extLst>
        </xdr:cNvPr>
        <xdr:cNvSpPr/>
      </xdr:nvSpPr>
      <xdr:spPr bwMode="auto">
        <a:xfrm>
          <a:off x="5281269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262153</xdr:row>
      <xdr:rowOff>66675</xdr:rowOff>
    </xdr:from>
    <xdr:to>
      <xdr:col>8656</xdr:col>
      <xdr:colOff>1819275</xdr:colOff>
      <xdr:row>262157</xdr:row>
      <xdr:rowOff>180975</xdr:rowOff>
    </xdr:to>
    <xdr:sp macro="" textlink="">
      <xdr:nvSpPr>
        <xdr:cNvPr id="549" name="Object 548" hidden="1">
          <a:extLst>
            <a:ext uri="{63B3BB69-23CF-44E3-9099-C40C66FF867C}">
              <a14:compatExt xmlns:a14="http://schemas.microsoft.com/office/drawing/2010/main" spid="_x0000_s5668"/>
            </a:ext>
            <a:ext uri="{FF2B5EF4-FFF2-40B4-BE49-F238E27FC236}">
              <a16:creationId xmlns:a16="http://schemas.microsoft.com/office/drawing/2014/main" id="{A1BFF302-CC30-49AD-89F1-75A930D6E6DB}"/>
            </a:ext>
          </a:extLst>
        </xdr:cNvPr>
        <xdr:cNvSpPr/>
      </xdr:nvSpPr>
      <xdr:spPr bwMode="auto">
        <a:xfrm>
          <a:off x="5281269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327689</xdr:row>
      <xdr:rowOff>66675</xdr:rowOff>
    </xdr:from>
    <xdr:to>
      <xdr:col>8656</xdr:col>
      <xdr:colOff>1819275</xdr:colOff>
      <xdr:row>327693</xdr:row>
      <xdr:rowOff>180975</xdr:rowOff>
    </xdr:to>
    <xdr:sp macro="" textlink="">
      <xdr:nvSpPr>
        <xdr:cNvPr id="550" name="Object 549" hidden="1">
          <a:extLst>
            <a:ext uri="{63B3BB69-23CF-44E3-9099-C40C66FF867C}">
              <a14:compatExt xmlns:a14="http://schemas.microsoft.com/office/drawing/2010/main" spid="_x0000_s5669"/>
            </a:ext>
            <a:ext uri="{FF2B5EF4-FFF2-40B4-BE49-F238E27FC236}">
              <a16:creationId xmlns:a16="http://schemas.microsoft.com/office/drawing/2014/main" id="{CA3FE24A-94F3-49CA-943F-3EC862A09EDF}"/>
            </a:ext>
          </a:extLst>
        </xdr:cNvPr>
        <xdr:cNvSpPr/>
      </xdr:nvSpPr>
      <xdr:spPr bwMode="auto">
        <a:xfrm>
          <a:off x="5281269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393225</xdr:row>
      <xdr:rowOff>66675</xdr:rowOff>
    </xdr:from>
    <xdr:to>
      <xdr:col>8656</xdr:col>
      <xdr:colOff>1819275</xdr:colOff>
      <xdr:row>393229</xdr:row>
      <xdr:rowOff>180975</xdr:rowOff>
    </xdr:to>
    <xdr:sp macro="" textlink="">
      <xdr:nvSpPr>
        <xdr:cNvPr id="551" name="Object 550" hidden="1">
          <a:extLst>
            <a:ext uri="{63B3BB69-23CF-44E3-9099-C40C66FF867C}">
              <a14:compatExt xmlns:a14="http://schemas.microsoft.com/office/drawing/2010/main" spid="_x0000_s5670"/>
            </a:ext>
            <a:ext uri="{FF2B5EF4-FFF2-40B4-BE49-F238E27FC236}">
              <a16:creationId xmlns:a16="http://schemas.microsoft.com/office/drawing/2014/main" id="{CCBB981B-64DF-4960-9C64-2352DF59EAEC}"/>
            </a:ext>
          </a:extLst>
        </xdr:cNvPr>
        <xdr:cNvSpPr/>
      </xdr:nvSpPr>
      <xdr:spPr bwMode="auto">
        <a:xfrm>
          <a:off x="5281269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458761</xdr:row>
      <xdr:rowOff>66675</xdr:rowOff>
    </xdr:from>
    <xdr:to>
      <xdr:col>8656</xdr:col>
      <xdr:colOff>1819275</xdr:colOff>
      <xdr:row>458765</xdr:row>
      <xdr:rowOff>180975</xdr:rowOff>
    </xdr:to>
    <xdr:sp macro="" textlink="">
      <xdr:nvSpPr>
        <xdr:cNvPr id="552" name="Object 551" hidden="1">
          <a:extLst>
            <a:ext uri="{63B3BB69-23CF-44E3-9099-C40C66FF867C}">
              <a14:compatExt xmlns:a14="http://schemas.microsoft.com/office/drawing/2010/main" spid="_x0000_s5671"/>
            </a:ext>
            <a:ext uri="{FF2B5EF4-FFF2-40B4-BE49-F238E27FC236}">
              <a16:creationId xmlns:a16="http://schemas.microsoft.com/office/drawing/2014/main" id="{B4E70301-9ABC-4582-8F96-DD616E3B11FA}"/>
            </a:ext>
          </a:extLst>
        </xdr:cNvPr>
        <xdr:cNvSpPr/>
      </xdr:nvSpPr>
      <xdr:spPr bwMode="auto">
        <a:xfrm>
          <a:off x="5281269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524297</xdr:row>
      <xdr:rowOff>66675</xdr:rowOff>
    </xdr:from>
    <xdr:to>
      <xdr:col>8656</xdr:col>
      <xdr:colOff>1819275</xdr:colOff>
      <xdr:row>524301</xdr:row>
      <xdr:rowOff>180975</xdr:rowOff>
    </xdr:to>
    <xdr:sp macro="" textlink="">
      <xdr:nvSpPr>
        <xdr:cNvPr id="553" name="Object 552" hidden="1">
          <a:extLst>
            <a:ext uri="{63B3BB69-23CF-44E3-9099-C40C66FF867C}">
              <a14:compatExt xmlns:a14="http://schemas.microsoft.com/office/drawing/2010/main" spid="_x0000_s5672"/>
            </a:ext>
            <a:ext uri="{FF2B5EF4-FFF2-40B4-BE49-F238E27FC236}">
              <a16:creationId xmlns:a16="http://schemas.microsoft.com/office/drawing/2014/main" id="{660DE6A4-489E-46B8-8119-FFEB43B91EA2}"/>
            </a:ext>
          </a:extLst>
        </xdr:cNvPr>
        <xdr:cNvSpPr/>
      </xdr:nvSpPr>
      <xdr:spPr bwMode="auto">
        <a:xfrm>
          <a:off x="5281269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589833</xdr:row>
      <xdr:rowOff>66675</xdr:rowOff>
    </xdr:from>
    <xdr:to>
      <xdr:col>8656</xdr:col>
      <xdr:colOff>1819275</xdr:colOff>
      <xdr:row>589837</xdr:row>
      <xdr:rowOff>180975</xdr:rowOff>
    </xdr:to>
    <xdr:sp macro="" textlink="">
      <xdr:nvSpPr>
        <xdr:cNvPr id="554" name="Object 553" hidden="1">
          <a:extLst>
            <a:ext uri="{63B3BB69-23CF-44E3-9099-C40C66FF867C}">
              <a14:compatExt xmlns:a14="http://schemas.microsoft.com/office/drawing/2010/main" spid="_x0000_s5673"/>
            </a:ext>
            <a:ext uri="{FF2B5EF4-FFF2-40B4-BE49-F238E27FC236}">
              <a16:creationId xmlns:a16="http://schemas.microsoft.com/office/drawing/2014/main" id="{EFCA96FF-0D6C-4671-AA17-2E900DA7C798}"/>
            </a:ext>
          </a:extLst>
        </xdr:cNvPr>
        <xdr:cNvSpPr/>
      </xdr:nvSpPr>
      <xdr:spPr bwMode="auto">
        <a:xfrm>
          <a:off x="5281269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655369</xdr:row>
      <xdr:rowOff>66675</xdr:rowOff>
    </xdr:from>
    <xdr:to>
      <xdr:col>8656</xdr:col>
      <xdr:colOff>1819275</xdr:colOff>
      <xdr:row>655373</xdr:row>
      <xdr:rowOff>180975</xdr:rowOff>
    </xdr:to>
    <xdr:sp macro="" textlink="">
      <xdr:nvSpPr>
        <xdr:cNvPr id="555" name="Object 554" hidden="1">
          <a:extLst>
            <a:ext uri="{63B3BB69-23CF-44E3-9099-C40C66FF867C}">
              <a14:compatExt xmlns:a14="http://schemas.microsoft.com/office/drawing/2010/main" spid="_x0000_s5674"/>
            </a:ext>
            <a:ext uri="{FF2B5EF4-FFF2-40B4-BE49-F238E27FC236}">
              <a16:creationId xmlns:a16="http://schemas.microsoft.com/office/drawing/2014/main" id="{C23480E9-6601-445E-A6FD-FA5E8C5651C7}"/>
            </a:ext>
          </a:extLst>
        </xdr:cNvPr>
        <xdr:cNvSpPr/>
      </xdr:nvSpPr>
      <xdr:spPr bwMode="auto">
        <a:xfrm>
          <a:off x="5281269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720905</xdr:row>
      <xdr:rowOff>66675</xdr:rowOff>
    </xdr:from>
    <xdr:to>
      <xdr:col>8656</xdr:col>
      <xdr:colOff>1819275</xdr:colOff>
      <xdr:row>720909</xdr:row>
      <xdr:rowOff>180975</xdr:rowOff>
    </xdr:to>
    <xdr:sp macro="" textlink="">
      <xdr:nvSpPr>
        <xdr:cNvPr id="556" name="Object 555" hidden="1">
          <a:extLst>
            <a:ext uri="{63B3BB69-23CF-44E3-9099-C40C66FF867C}">
              <a14:compatExt xmlns:a14="http://schemas.microsoft.com/office/drawing/2010/main" spid="_x0000_s5675"/>
            </a:ext>
            <a:ext uri="{FF2B5EF4-FFF2-40B4-BE49-F238E27FC236}">
              <a16:creationId xmlns:a16="http://schemas.microsoft.com/office/drawing/2014/main" id="{E07C2F71-189F-42FF-80EE-480327859A54}"/>
            </a:ext>
          </a:extLst>
        </xdr:cNvPr>
        <xdr:cNvSpPr/>
      </xdr:nvSpPr>
      <xdr:spPr bwMode="auto">
        <a:xfrm>
          <a:off x="5281269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786441</xdr:row>
      <xdr:rowOff>66675</xdr:rowOff>
    </xdr:from>
    <xdr:to>
      <xdr:col>8656</xdr:col>
      <xdr:colOff>1819275</xdr:colOff>
      <xdr:row>786445</xdr:row>
      <xdr:rowOff>180975</xdr:rowOff>
    </xdr:to>
    <xdr:sp macro="" textlink="">
      <xdr:nvSpPr>
        <xdr:cNvPr id="557" name="Object 556" hidden="1">
          <a:extLst>
            <a:ext uri="{63B3BB69-23CF-44E3-9099-C40C66FF867C}">
              <a14:compatExt xmlns:a14="http://schemas.microsoft.com/office/drawing/2010/main" spid="_x0000_s5676"/>
            </a:ext>
            <a:ext uri="{FF2B5EF4-FFF2-40B4-BE49-F238E27FC236}">
              <a16:creationId xmlns:a16="http://schemas.microsoft.com/office/drawing/2014/main" id="{24AB103D-E457-4566-8C0D-ECB31E7CB062}"/>
            </a:ext>
          </a:extLst>
        </xdr:cNvPr>
        <xdr:cNvSpPr/>
      </xdr:nvSpPr>
      <xdr:spPr bwMode="auto">
        <a:xfrm>
          <a:off x="5281269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851977</xdr:row>
      <xdr:rowOff>66675</xdr:rowOff>
    </xdr:from>
    <xdr:to>
      <xdr:col>8656</xdr:col>
      <xdr:colOff>1819275</xdr:colOff>
      <xdr:row>851981</xdr:row>
      <xdr:rowOff>180975</xdr:rowOff>
    </xdr:to>
    <xdr:sp macro="" textlink="">
      <xdr:nvSpPr>
        <xdr:cNvPr id="558" name="Object 557" hidden="1">
          <a:extLst>
            <a:ext uri="{63B3BB69-23CF-44E3-9099-C40C66FF867C}">
              <a14:compatExt xmlns:a14="http://schemas.microsoft.com/office/drawing/2010/main" spid="_x0000_s5677"/>
            </a:ext>
            <a:ext uri="{FF2B5EF4-FFF2-40B4-BE49-F238E27FC236}">
              <a16:creationId xmlns:a16="http://schemas.microsoft.com/office/drawing/2014/main" id="{BC53FA23-F1F2-4EDE-9D6E-74CCC68F37ED}"/>
            </a:ext>
          </a:extLst>
        </xdr:cNvPr>
        <xdr:cNvSpPr/>
      </xdr:nvSpPr>
      <xdr:spPr bwMode="auto">
        <a:xfrm>
          <a:off x="5281269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917513</xdr:row>
      <xdr:rowOff>66675</xdr:rowOff>
    </xdr:from>
    <xdr:to>
      <xdr:col>8656</xdr:col>
      <xdr:colOff>1819275</xdr:colOff>
      <xdr:row>917517</xdr:row>
      <xdr:rowOff>180975</xdr:rowOff>
    </xdr:to>
    <xdr:sp macro="" textlink="">
      <xdr:nvSpPr>
        <xdr:cNvPr id="559" name="Object 558" hidden="1">
          <a:extLst>
            <a:ext uri="{63B3BB69-23CF-44E3-9099-C40C66FF867C}">
              <a14:compatExt xmlns:a14="http://schemas.microsoft.com/office/drawing/2010/main" spid="_x0000_s5678"/>
            </a:ext>
            <a:ext uri="{FF2B5EF4-FFF2-40B4-BE49-F238E27FC236}">
              <a16:creationId xmlns:a16="http://schemas.microsoft.com/office/drawing/2014/main" id="{F4958A81-777F-4C96-8F71-C1B4BD22F99B}"/>
            </a:ext>
          </a:extLst>
        </xdr:cNvPr>
        <xdr:cNvSpPr/>
      </xdr:nvSpPr>
      <xdr:spPr bwMode="auto">
        <a:xfrm>
          <a:off x="5281269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8656</xdr:col>
      <xdr:colOff>238125</xdr:colOff>
      <xdr:row>983049</xdr:row>
      <xdr:rowOff>66675</xdr:rowOff>
    </xdr:from>
    <xdr:to>
      <xdr:col>8656</xdr:col>
      <xdr:colOff>1819275</xdr:colOff>
      <xdr:row>983053</xdr:row>
      <xdr:rowOff>180975</xdr:rowOff>
    </xdr:to>
    <xdr:sp macro="" textlink="">
      <xdr:nvSpPr>
        <xdr:cNvPr id="560" name="Object 559" hidden="1">
          <a:extLst>
            <a:ext uri="{63B3BB69-23CF-44E3-9099-C40C66FF867C}">
              <a14:compatExt xmlns:a14="http://schemas.microsoft.com/office/drawing/2010/main" spid="_x0000_s5679"/>
            </a:ext>
            <a:ext uri="{FF2B5EF4-FFF2-40B4-BE49-F238E27FC236}">
              <a16:creationId xmlns:a16="http://schemas.microsoft.com/office/drawing/2014/main" id="{78505DD4-6446-43B5-9013-8F8608526AB8}"/>
            </a:ext>
          </a:extLst>
        </xdr:cNvPr>
        <xdr:cNvSpPr/>
      </xdr:nvSpPr>
      <xdr:spPr bwMode="auto">
        <a:xfrm>
          <a:off x="5281269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2</xdr:row>
      <xdr:rowOff>66675</xdr:rowOff>
    </xdr:from>
    <xdr:to>
      <xdr:col>8912</xdr:col>
      <xdr:colOff>1819275</xdr:colOff>
      <xdr:row>6</xdr:row>
      <xdr:rowOff>0</xdr:rowOff>
    </xdr:to>
    <xdr:sp macro="" textlink="">
      <xdr:nvSpPr>
        <xdr:cNvPr id="561" name="Object 560" hidden="1">
          <a:extLst>
            <a:ext uri="{63B3BB69-23CF-44E3-9099-C40C66FF867C}">
              <a14:compatExt xmlns:a14="http://schemas.microsoft.com/office/drawing/2010/main" spid="_x0000_s5680"/>
            </a:ext>
            <a:ext uri="{FF2B5EF4-FFF2-40B4-BE49-F238E27FC236}">
              <a16:creationId xmlns:a16="http://schemas.microsoft.com/office/drawing/2014/main" id="{076C5E46-DC21-4F7E-839C-C5E5B282D905}"/>
            </a:ext>
          </a:extLst>
        </xdr:cNvPr>
        <xdr:cNvSpPr/>
      </xdr:nvSpPr>
      <xdr:spPr bwMode="auto">
        <a:xfrm>
          <a:off x="5437327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65545</xdr:row>
      <xdr:rowOff>66675</xdr:rowOff>
    </xdr:from>
    <xdr:to>
      <xdr:col>8912</xdr:col>
      <xdr:colOff>1819275</xdr:colOff>
      <xdr:row>65549</xdr:row>
      <xdr:rowOff>180975</xdr:rowOff>
    </xdr:to>
    <xdr:sp macro="" textlink="">
      <xdr:nvSpPr>
        <xdr:cNvPr id="562" name="Object 561" hidden="1">
          <a:extLst>
            <a:ext uri="{63B3BB69-23CF-44E3-9099-C40C66FF867C}">
              <a14:compatExt xmlns:a14="http://schemas.microsoft.com/office/drawing/2010/main" spid="_x0000_s5681"/>
            </a:ext>
            <a:ext uri="{FF2B5EF4-FFF2-40B4-BE49-F238E27FC236}">
              <a16:creationId xmlns:a16="http://schemas.microsoft.com/office/drawing/2014/main" id="{88708E98-5C38-4637-AEBB-F5EE6F3DBB2D}"/>
            </a:ext>
          </a:extLst>
        </xdr:cNvPr>
        <xdr:cNvSpPr/>
      </xdr:nvSpPr>
      <xdr:spPr bwMode="auto">
        <a:xfrm>
          <a:off x="5437327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131081</xdr:row>
      <xdr:rowOff>66675</xdr:rowOff>
    </xdr:from>
    <xdr:to>
      <xdr:col>8912</xdr:col>
      <xdr:colOff>1819275</xdr:colOff>
      <xdr:row>131085</xdr:row>
      <xdr:rowOff>180975</xdr:rowOff>
    </xdr:to>
    <xdr:sp macro="" textlink="">
      <xdr:nvSpPr>
        <xdr:cNvPr id="563" name="Object 562" hidden="1">
          <a:extLst>
            <a:ext uri="{63B3BB69-23CF-44E3-9099-C40C66FF867C}">
              <a14:compatExt xmlns:a14="http://schemas.microsoft.com/office/drawing/2010/main" spid="_x0000_s5682"/>
            </a:ext>
            <a:ext uri="{FF2B5EF4-FFF2-40B4-BE49-F238E27FC236}">
              <a16:creationId xmlns:a16="http://schemas.microsoft.com/office/drawing/2014/main" id="{F5E723FC-580A-41A7-8618-E620E5A2699E}"/>
            </a:ext>
          </a:extLst>
        </xdr:cNvPr>
        <xdr:cNvSpPr/>
      </xdr:nvSpPr>
      <xdr:spPr bwMode="auto">
        <a:xfrm>
          <a:off x="5437327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196617</xdr:row>
      <xdr:rowOff>66675</xdr:rowOff>
    </xdr:from>
    <xdr:to>
      <xdr:col>8912</xdr:col>
      <xdr:colOff>1819275</xdr:colOff>
      <xdr:row>196621</xdr:row>
      <xdr:rowOff>180975</xdr:rowOff>
    </xdr:to>
    <xdr:sp macro="" textlink="">
      <xdr:nvSpPr>
        <xdr:cNvPr id="564" name="Object 563" hidden="1">
          <a:extLst>
            <a:ext uri="{63B3BB69-23CF-44E3-9099-C40C66FF867C}">
              <a14:compatExt xmlns:a14="http://schemas.microsoft.com/office/drawing/2010/main" spid="_x0000_s5683"/>
            </a:ext>
            <a:ext uri="{FF2B5EF4-FFF2-40B4-BE49-F238E27FC236}">
              <a16:creationId xmlns:a16="http://schemas.microsoft.com/office/drawing/2014/main" id="{DDE99E1F-4B61-4A36-BDE5-B308D909DBDA}"/>
            </a:ext>
          </a:extLst>
        </xdr:cNvPr>
        <xdr:cNvSpPr/>
      </xdr:nvSpPr>
      <xdr:spPr bwMode="auto">
        <a:xfrm>
          <a:off x="5437327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262153</xdr:row>
      <xdr:rowOff>66675</xdr:rowOff>
    </xdr:from>
    <xdr:to>
      <xdr:col>8912</xdr:col>
      <xdr:colOff>1819275</xdr:colOff>
      <xdr:row>262157</xdr:row>
      <xdr:rowOff>180975</xdr:rowOff>
    </xdr:to>
    <xdr:sp macro="" textlink="">
      <xdr:nvSpPr>
        <xdr:cNvPr id="565" name="Object 564" hidden="1">
          <a:extLst>
            <a:ext uri="{63B3BB69-23CF-44E3-9099-C40C66FF867C}">
              <a14:compatExt xmlns:a14="http://schemas.microsoft.com/office/drawing/2010/main" spid="_x0000_s5684"/>
            </a:ext>
            <a:ext uri="{FF2B5EF4-FFF2-40B4-BE49-F238E27FC236}">
              <a16:creationId xmlns:a16="http://schemas.microsoft.com/office/drawing/2014/main" id="{91DB7F68-C4EA-4AE4-BD69-229BDC02A4CD}"/>
            </a:ext>
          </a:extLst>
        </xdr:cNvPr>
        <xdr:cNvSpPr/>
      </xdr:nvSpPr>
      <xdr:spPr bwMode="auto">
        <a:xfrm>
          <a:off x="5437327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327689</xdr:row>
      <xdr:rowOff>66675</xdr:rowOff>
    </xdr:from>
    <xdr:to>
      <xdr:col>8912</xdr:col>
      <xdr:colOff>1819275</xdr:colOff>
      <xdr:row>327693</xdr:row>
      <xdr:rowOff>180975</xdr:rowOff>
    </xdr:to>
    <xdr:sp macro="" textlink="">
      <xdr:nvSpPr>
        <xdr:cNvPr id="566" name="Object 565" hidden="1">
          <a:extLst>
            <a:ext uri="{63B3BB69-23CF-44E3-9099-C40C66FF867C}">
              <a14:compatExt xmlns:a14="http://schemas.microsoft.com/office/drawing/2010/main" spid="_x0000_s5685"/>
            </a:ext>
            <a:ext uri="{FF2B5EF4-FFF2-40B4-BE49-F238E27FC236}">
              <a16:creationId xmlns:a16="http://schemas.microsoft.com/office/drawing/2014/main" id="{E2E308FB-E0C7-45A6-9E0F-5A2D46F137EB}"/>
            </a:ext>
          </a:extLst>
        </xdr:cNvPr>
        <xdr:cNvSpPr/>
      </xdr:nvSpPr>
      <xdr:spPr bwMode="auto">
        <a:xfrm>
          <a:off x="5437327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393225</xdr:row>
      <xdr:rowOff>66675</xdr:rowOff>
    </xdr:from>
    <xdr:to>
      <xdr:col>8912</xdr:col>
      <xdr:colOff>1819275</xdr:colOff>
      <xdr:row>393229</xdr:row>
      <xdr:rowOff>180975</xdr:rowOff>
    </xdr:to>
    <xdr:sp macro="" textlink="">
      <xdr:nvSpPr>
        <xdr:cNvPr id="567" name="Object 566" hidden="1">
          <a:extLst>
            <a:ext uri="{63B3BB69-23CF-44E3-9099-C40C66FF867C}">
              <a14:compatExt xmlns:a14="http://schemas.microsoft.com/office/drawing/2010/main" spid="_x0000_s5686"/>
            </a:ext>
            <a:ext uri="{FF2B5EF4-FFF2-40B4-BE49-F238E27FC236}">
              <a16:creationId xmlns:a16="http://schemas.microsoft.com/office/drawing/2014/main" id="{8E743D10-485C-423F-8E66-8CEABF00AA6A}"/>
            </a:ext>
          </a:extLst>
        </xdr:cNvPr>
        <xdr:cNvSpPr/>
      </xdr:nvSpPr>
      <xdr:spPr bwMode="auto">
        <a:xfrm>
          <a:off x="5437327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458761</xdr:row>
      <xdr:rowOff>66675</xdr:rowOff>
    </xdr:from>
    <xdr:to>
      <xdr:col>8912</xdr:col>
      <xdr:colOff>1819275</xdr:colOff>
      <xdr:row>458765</xdr:row>
      <xdr:rowOff>180975</xdr:rowOff>
    </xdr:to>
    <xdr:sp macro="" textlink="">
      <xdr:nvSpPr>
        <xdr:cNvPr id="568" name="Object 567" hidden="1">
          <a:extLst>
            <a:ext uri="{63B3BB69-23CF-44E3-9099-C40C66FF867C}">
              <a14:compatExt xmlns:a14="http://schemas.microsoft.com/office/drawing/2010/main" spid="_x0000_s5687"/>
            </a:ext>
            <a:ext uri="{FF2B5EF4-FFF2-40B4-BE49-F238E27FC236}">
              <a16:creationId xmlns:a16="http://schemas.microsoft.com/office/drawing/2014/main" id="{8E04BEC2-C7D0-4C1C-959A-205B6291B759}"/>
            </a:ext>
          </a:extLst>
        </xdr:cNvPr>
        <xdr:cNvSpPr/>
      </xdr:nvSpPr>
      <xdr:spPr bwMode="auto">
        <a:xfrm>
          <a:off x="5437327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524297</xdr:row>
      <xdr:rowOff>66675</xdr:rowOff>
    </xdr:from>
    <xdr:to>
      <xdr:col>8912</xdr:col>
      <xdr:colOff>1819275</xdr:colOff>
      <xdr:row>524301</xdr:row>
      <xdr:rowOff>180975</xdr:rowOff>
    </xdr:to>
    <xdr:sp macro="" textlink="">
      <xdr:nvSpPr>
        <xdr:cNvPr id="569" name="Object 568" hidden="1">
          <a:extLst>
            <a:ext uri="{63B3BB69-23CF-44E3-9099-C40C66FF867C}">
              <a14:compatExt xmlns:a14="http://schemas.microsoft.com/office/drawing/2010/main" spid="_x0000_s5688"/>
            </a:ext>
            <a:ext uri="{FF2B5EF4-FFF2-40B4-BE49-F238E27FC236}">
              <a16:creationId xmlns:a16="http://schemas.microsoft.com/office/drawing/2014/main" id="{E8F0C4EB-7C32-4628-B631-8C0439D33301}"/>
            </a:ext>
          </a:extLst>
        </xdr:cNvPr>
        <xdr:cNvSpPr/>
      </xdr:nvSpPr>
      <xdr:spPr bwMode="auto">
        <a:xfrm>
          <a:off x="5437327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589833</xdr:row>
      <xdr:rowOff>66675</xdr:rowOff>
    </xdr:from>
    <xdr:to>
      <xdr:col>8912</xdr:col>
      <xdr:colOff>1819275</xdr:colOff>
      <xdr:row>589837</xdr:row>
      <xdr:rowOff>180975</xdr:rowOff>
    </xdr:to>
    <xdr:sp macro="" textlink="">
      <xdr:nvSpPr>
        <xdr:cNvPr id="570" name="Object 569" hidden="1">
          <a:extLst>
            <a:ext uri="{63B3BB69-23CF-44E3-9099-C40C66FF867C}">
              <a14:compatExt xmlns:a14="http://schemas.microsoft.com/office/drawing/2010/main" spid="_x0000_s5689"/>
            </a:ext>
            <a:ext uri="{FF2B5EF4-FFF2-40B4-BE49-F238E27FC236}">
              <a16:creationId xmlns:a16="http://schemas.microsoft.com/office/drawing/2014/main" id="{1C535CBC-5046-4275-B6D6-66104E7F764A}"/>
            </a:ext>
          </a:extLst>
        </xdr:cNvPr>
        <xdr:cNvSpPr/>
      </xdr:nvSpPr>
      <xdr:spPr bwMode="auto">
        <a:xfrm>
          <a:off x="5437327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655369</xdr:row>
      <xdr:rowOff>66675</xdr:rowOff>
    </xdr:from>
    <xdr:to>
      <xdr:col>8912</xdr:col>
      <xdr:colOff>1819275</xdr:colOff>
      <xdr:row>655373</xdr:row>
      <xdr:rowOff>180975</xdr:rowOff>
    </xdr:to>
    <xdr:sp macro="" textlink="">
      <xdr:nvSpPr>
        <xdr:cNvPr id="571" name="Object 570" hidden="1">
          <a:extLst>
            <a:ext uri="{63B3BB69-23CF-44E3-9099-C40C66FF867C}">
              <a14:compatExt xmlns:a14="http://schemas.microsoft.com/office/drawing/2010/main" spid="_x0000_s5690"/>
            </a:ext>
            <a:ext uri="{FF2B5EF4-FFF2-40B4-BE49-F238E27FC236}">
              <a16:creationId xmlns:a16="http://schemas.microsoft.com/office/drawing/2014/main" id="{B2705849-CF8C-4141-AA83-840C49308C2F}"/>
            </a:ext>
          </a:extLst>
        </xdr:cNvPr>
        <xdr:cNvSpPr/>
      </xdr:nvSpPr>
      <xdr:spPr bwMode="auto">
        <a:xfrm>
          <a:off x="5437327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720905</xdr:row>
      <xdr:rowOff>66675</xdr:rowOff>
    </xdr:from>
    <xdr:to>
      <xdr:col>8912</xdr:col>
      <xdr:colOff>1819275</xdr:colOff>
      <xdr:row>720909</xdr:row>
      <xdr:rowOff>180975</xdr:rowOff>
    </xdr:to>
    <xdr:sp macro="" textlink="">
      <xdr:nvSpPr>
        <xdr:cNvPr id="572" name="Object 571" hidden="1">
          <a:extLst>
            <a:ext uri="{63B3BB69-23CF-44E3-9099-C40C66FF867C}">
              <a14:compatExt xmlns:a14="http://schemas.microsoft.com/office/drawing/2010/main" spid="_x0000_s5691"/>
            </a:ext>
            <a:ext uri="{FF2B5EF4-FFF2-40B4-BE49-F238E27FC236}">
              <a16:creationId xmlns:a16="http://schemas.microsoft.com/office/drawing/2014/main" id="{82D3AAA9-68BF-438B-9D86-A149A2FC0C77}"/>
            </a:ext>
          </a:extLst>
        </xdr:cNvPr>
        <xdr:cNvSpPr/>
      </xdr:nvSpPr>
      <xdr:spPr bwMode="auto">
        <a:xfrm>
          <a:off x="5437327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786441</xdr:row>
      <xdr:rowOff>66675</xdr:rowOff>
    </xdr:from>
    <xdr:to>
      <xdr:col>8912</xdr:col>
      <xdr:colOff>1819275</xdr:colOff>
      <xdr:row>786445</xdr:row>
      <xdr:rowOff>180975</xdr:rowOff>
    </xdr:to>
    <xdr:sp macro="" textlink="">
      <xdr:nvSpPr>
        <xdr:cNvPr id="573" name="Object 572" hidden="1">
          <a:extLst>
            <a:ext uri="{63B3BB69-23CF-44E3-9099-C40C66FF867C}">
              <a14:compatExt xmlns:a14="http://schemas.microsoft.com/office/drawing/2010/main" spid="_x0000_s5692"/>
            </a:ext>
            <a:ext uri="{FF2B5EF4-FFF2-40B4-BE49-F238E27FC236}">
              <a16:creationId xmlns:a16="http://schemas.microsoft.com/office/drawing/2014/main" id="{5296D1BA-EFBA-4CC5-9D1F-0048A6BBDB14}"/>
            </a:ext>
          </a:extLst>
        </xdr:cNvPr>
        <xdr:cNvSpPr/>
      </xdr:nvSpPr>
      <xdr:spPr bwMode="auto">
        <a:xfrm>
          <a:off x="5437327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851977</xdr:row>
      <xdr:rowOff>66675</xdr:rowOff>
    </xdr:from>
    <xdr:to>
      <xdr:col>8912</xdr:col>
      <xdr:colOff>1819275</xdr:colOff>
      <xdr:row>851981</xdr:row>
      <xdr:rowOff>180975</xdr:rowOff>
    </xdr:to>
    <xdr:sp macro="" textlink="">
      <xdr:nvSpPr>
        <xdr:cNvPr id="574" name="Object 573" hidden="1">
          <a:extLst>
            <a:ext uri="{63B3BB69-23CF-44E3-9099-C40C66FF867C}">
              <a14:compatExt xmlns:a14="http://schemas.microsoft.com/office/drawing/2010/main" spid="_x0000_s5693"/>
            </a:ext>
            <a:ext uri="{FF2B5EF4-FFF2-40B4-BE49-F238E27FC236}">
              <a16:creationId xmlns:a16="http://schemas.microsoft.com/office/drawing/2014/main" id="{48BFC085-A75A-4E6F-BF59-F52AB095CE25}"/>
            </a:ext>
          </a:extLst>
        </xdr:cNvPr>
        <xdr:cNvSpPr/>
      </xdr:nvSpPr>
      <xdr:spPr bwMode="auto">
        <a:xfrm>
          <a:off x="5437327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917513</xdr:row>
      <xdr:rowOff>66675</xdr:rowOff>
    </xdr:from>
    <xdr:to>
      <xdr:col>8912</xdr:col>
      <xdr:colOff>1819275</xdr:colOff>
      <xdr:row>917517</xdr:row>
      <xdr:rowOff>180975</xdr:rowOff>
    </xdr:to>
    <xdr:sp macro="" textlink="">
      <xdr:nvSpPr>
        <xdr:cNvPr id="575" name="Object 574" hidden="1">
          <a:extLst>
            <a:ext uri="{63B3BB69-23CF-44E3-9099-C40C66FF867C}">
              <a14:compatExt xmlns:a14="http://schemas.microsoft.com/office/drawing/2010/main" spid="_x0000_s5694"/>
            </a:ext>
            <a:ext uri="{FF2B5EF4-FFF2-40B4-BE49-F238E27FC236}">
              <a16:creationId xmlns:a16="http://schemas.microsoft.com/office/drawing/2014/main" id="{5F9FD381-89D4-4D4B-83F6-15DE7D878031}"/>
            </a:ext>
          </a:extLst>
        </xdr:cNvPr>
        <xdr:cNvSpPr/>
      </xdr:nvSpPr>
      <xdr:spPr bwMode="auto">
        <a:xfrm>
          <a:off x="5437327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8912</xdr:col>
      <xdr:colOff>238125</xdr:colOff>
      <xdr:row>983049</xdr:row>
      <xdr:rowOff>66675</xdr:rowOff>
    </xdr:from>
    <xdr:to>
      <xdr:col>8912</xdr:col>
      <xdr:colOff>1819275</xdr:colOff>
      <xdr:row>983053</xdr:row>
      <xdr:rowOff>180975</xdr:rowOff>
    </xdr:to>
    <xdr:sp macro="" textlink="">
      <xdr:nvSpPr>
        <xdr:cNvPr id="576" name="Object 575" hidden="1">
          <a:extLst>
            <a:ext uri="{63B3BB69-23CF-44E3-9099-C40C66FF867C}">
              <a14:compatExt xmlns:a14="http://schemas.microsoft.com/office/drawing/2010/main" spid="_x0000_s5695"/>
            </a:ext>
            <a:ext uri="{FF2B5EF4-FFF2-40B4-BE49-F238E27FC236}">
              <a16:creationId xmlns:a16="http://schemas.microsoft.com/office/drawing/2014/main" id="{B315EC1C-7E91-44C3-A457-3A9EC9FF4C75}"/>
            </a:ext>
          </a:extLst>
        </xdr:cNvPr>
        <xdr:cNvSpPr/>
      </xdr:nvSpPr>
      <xdr:spPr bwMode="auto">
        <a:xfrm>
          <a:off x="5437327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2</xdr:row>
      <xdr:rowOff>66675</xdr:rowOff>
    </xdr:from>
    <xdr:to>
      <xdr:col>9168</xdr:col>
      <xdr:colOff>1819275</xdr:colOff>
      <xdr:row>6</xdr:row>
      <xdr:rowOff>0</xdr:rowOff>
    </xdr:to>
    <xdr:sp macro="" textlink="">
      <xdr:nvSpPr>
        <xdr:cNvPr id="577" name="Object 576" hidden="1">
          <a:extLst>
            <a:ext uri="{63B3BB69-23CF-44E3-9099-C40C66FF867C}">
              <a14:compatExt xmlns:a14="http://schemas.microsoft.com/office/drawing/2010/main" spid="_x0000_s5696"/>
            </a:ext>
            <a:ext uri="{FF2B5EF4-FFF2-40B4-BE49-F238E27FC236}">
              <a16:creationId xmlns:a16="http://schemas.microsoft.com/office/drawing/2014/main" id="{3742F3BA-B81A-42CA-A8D3-B1F5DCCD1128}"/>
            </a:ext>
          </a:extLst>
        </xdr:cNvPr>
        <xdr:cNvSpPr/>
      </xdr:nvSpPr>
      <xdr:spPr bwMode="auto">
        <a:xfrm>
          <a:off x="5593384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65545</xdr:row>
      <xdr:rowOff>66675</xdr:rowOff>
    </xdr:from>
    <xdr:to>
      <xdr:col>9168</xdr:col>
      <xdr:colOff>1819275</xdr:colOff>
      <xdr:row>65549</xdr:row>
      <xdr:rowOff>180975</xdr:rowOff>
    </xdr:to>
    <xdr:sp macro="" textlink="">
      <xdr:nvSpPr>
        <xdr:cNvPr id="578" name="Object 577" hidden="1">
          <a:extLst>
            <a:ext uri="{63B3BB69-23CF-44E3-9099-C40C66FF867C}">
              <a14:compatExt xmlns:a14="http://schemas.microsoft.com/office/drawing/2010/main" spid="_x0000_s5697"/>
            </a:ext>
            <a:ext uri="{FF2B5EF4-FFF2-40B4-BE49-F238E27FC236}">
              <a16:creationId xmlns:a16="http://schemas.microsoft.com/office/drawing/2014/main" id="{384E4240-6D75-4056-8ADB-420D28AA0A51}"/>
            </a:ext>
          </a:extLst>
        </xdr:cNvPr>
        <xdr:cNvSpPr/>
      </xdr:nvSpPr>
      <xdr:spPr bwMode="auto">
        <a:xfrm>
          <a:off x="5593384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131081</xdr:row>
      <xdr:rowOff>66675</xdr:rowOff>
    </xdr:from>
    <xdr:to>
      <xdr:col>9168</xdr:col>
      <xdr:colOff>1819275</xdr:colOff>
      <xdr:row>131085</xdr:row>
      <xdr:rowOff>180975</xdr:rowOff>
    </xdr:to>
    <xdr:sp macro="" textlink="">
      <xdr:nvSpPr>
        <xdr:cNvPr id="579" name="Object 578" hidden="1">
          <a:extLst>
            <a:ext uri="{63B3BB69-23CF-44E3-9099-C40C66FF867C}">
              <a14:compatExt xmlns:a14="http://schemas.microsoft.com/office/drawing/2010/main" spid="_x0000_s5698"/>
            </a:ext>
            <a:ext uri="{FF2B5EF4-FFF2-40B4-BE49-F238E27FC236}">
              <a16:creationId xmlns:a16="http://schemas.microsoft.com/office/drawing/2014/main" id="{3FCF3E96-A867-4AAD-9A9F-4141B8C073E7}"/>
            </a:ext>
          </a:extLst>
        </xdr:cNvPr>
        <xdr:cNvSpPr/>
      </xdr:nvSpPr>
      <xdr:spPr bwMode="auto">
        <a:xfrm>
          <a:off x="5593384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196617</xdr:row>
      <xdr:rowOff>66675</xdr:rowOff>
    </xdr:from>
    <xdr:to>
      <xdr:col>9168</xdr:col>
      <xdr:colOff>1819275</xdr:colOff>
      <xdr:row>196621</xdr:row>
      <xdr:rowOff>180975</xdr:rowOff>
    </xdr:to>
    <xdr:sp macro="" textlink="">
      <xdr:nvSpPr>
        <xdr:cNvPr id="580" name="Object 579" hidden="1">
          <a:extLst>
            <a:ext uri="{63B3BB69-23CF-44E3-9099-C40C66FF867C}">
              <a14:compatExt xmlns:a14="http://schemas.microsoft.com/office/drawing/2010/main" spid="_x0000_s5699"/>
            </a:ext>
            <a:ext uri="{FF2B5EF4-FFF2-40B4-BE49-F238E27FC236}">
              <a16:creationId xmlns:a16="http://schemas.microsoft.com/office/drawing/2014/main" id="{86A1868E-F2EA-4C01-9821-9493EF28BF50}"/>
            </a:ext>
          </a:extLst>
        </xdr:cNvPr>
        <xdr:cNvSpPr/>
      </xdr:nvSpPr>
      <xdr:spPr bwMode="auto">
        <a:xfrm>
          <a:off x="5593384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262153</xdr:row>
      <xdr:rowOff>66675</xdr:rowOff>
    </xdr:from>
    <xdr:to>
      <xdr:col>9168</xdr:col>
      <xdr:colOff>1819275</xdr:colOff>
      <xdr:row>262157</xdr:row>
      <xdr:rowOff>180975</xdr:rowOff>
    </xdr:to>
    <xdr:sp macro="" textlink="">
      <xdr:nvSpPr>
        <xdr:cNvPr id="581" name="Object 580" hidden="1">
          <a:extLst>
            <a:ext uri="{63B3BB69-23CF-44E3-9099-C40C66FF867C}">
              <a14:compatExt xmlns:a14="http://schemas.microsoft.com/office/drawing/2010/main" spid="_x0000_s5700"/>
            </a:ext>
            <a:ext uri="{FF2B5EF4-FFF2-40B4-BE49-F238E27FC236}">
              <a16:creationId xmlns:a16="http://schemas.microsoft.com/office/drawing/2014/main" id="{D6D82594-AB66-4769-BB9E-9B09967553FE}"/>
            </a:ext>
          </a:extLst>
        </xdr:cNvPr>
        <xdr:cNvSpPr/>
      </xdr:nvSpPr>
      <xdr:spPr bwMode="auto">
        <a:xfrm>
          <a:off x="5593384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327689</xdr:row>
      <xdr:rowOff>66675</xdr:rowOff>
    </xdr:from>
    <xdr:to>
      <xdr:col>9168</xdr:col>
      <xdr:colOff>1819275</xdr:colOff>
      <xdr:row>327693</xdr:row>
      <xdr:rowOff>180975</xdr:rowOff>
    </xdr:to>
    <xdr:sp macro="" textlink="">
      <xdr:nvSpPr>
        <xdr:cNvPr id="582" name="Object 581" hidden="1">
          <a:extLst>
            <a:ext uri="{63B3BB69-23CF-44E3-9099-C40C66FF867C}">
              <a14:compatExt xmlns:a14="http://schemas.microsoft.com/office/drawing/2010/main" spid="_x0000_s5701"/>
            </a:ext>
            <a:ext uri="{FF2B5EF4-FFF2-40B4-BE49-F238E27FC236}">
              <a16:creationId xmlns:a16="http://schemas.microsoft.com/office/drawing/2014/main" id="{F51CE5B1-E9A5-4743-85BA-DEAE2AA71A90}"/>
            </a:ext>
          </a:extLst>
        </xdr:cNvPr>
        <xdr:cNvSpPr/>
      </xdr:nvSpPr>
      <xdr:spPr bwMode="auto">
        <a:xfrm>
          <a:off x="5593384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393225</xdr:row>
      <xdr:rowOff>66675</xdr:rowOff>
    </xdr:from>
    <xdr:to>
      <xdr:col>9168</xdr:col>
      <xdr:colOff>1819275</xdr:colOff>
      <xdr:row>393229</xdr:row>
      <xdr:rowOff>180975</xdr:rowOff>
    </xdr:to>
    <xdr:sp macro="" textlink="">
      <xdr:nvSpPr>
        <xdr:cNvPr id="583" name="Object 582" hidden="1">
          <a:extLst>
            <a:ext uri="{63B3BB69-23CF-44E3-9099-C40C66FF867C}">
              <a14:compatExt xmlns:a14="http://schemas.microsoft.com/office/drawing/2010/main" spid="_x0000_s5702"/>
            </a:ext>
            <a:ext uri="{FF2B5EF4-FFF2-40B4-BE49-F238E27FC236}">
              <a16:creationId xmlns:a16="http://schemas.microsoft.com/office/drawing/2014/main" id="{4365B0A0-9694-4D1E-86EF-8FC602C324F9}"/>
            </a:ext>
          </a:extLst>
        </xdr:cNvPr>
        <xdr:cNvSpPr/>
      </xdr:nvSpPr>
      <xdr:spPr bwMode="auto">
        <a:xfrm>
          <a:off x="5593384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458761</xdr:row>
      <xdr:rowOff>66675</xdr:rowOff>
    </xdr:from>
    <xdr:to>
      <xdr:col>9168</xdr:col>
      <xdr:colOff>1819275</xdr:colOff>
      <xdr:row>458765</xdr:row>
      <xdr:rowOff>180975</xdr:rowOff>
    </xdr:to>
    <xdr:sp macro="" textlink="">
      <xdr:nvSpPr>
        <xdr:cNvPr id="584" name="Object 583" hidden="1">
          <a:extLst>
            <a:ext uri="{63B3BB69-23CF-44E3-9099-C40C66FF867C}">
              <a14:compatExt xmlns:a14="http://schemas.microsoft.com/office/drawing/2010/main" spid="_x0000_s5703"/>
            </a:ext>
            <a:ext uri="{FF2B5EF4-FFF2-40B4-BE49-F238E27FC236}">
              <a16:creationId xmlns:a16="http://schemas.microsoft.com/office/drawing/2014/main" id="{E8758D0F-707F-48F8-83A9-AF8086A0ACAA}"/>
            </a:ext>
          </a:extLst>
        </xdr:cNvPr>
        <xdr:cNvSpPr/>
      </xdr:nvSpPr>
      <xdr:spPr bwMode="auto">
        <a:xfrm>
          <a:off x="5593384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524297</xdr:row>
      <xdr:rowOff>66675</xdr:rowOff>
    </xdr:from>
    <xdr:to>
      <xdr:col>9168</xdr:col>
      <xdr:colOff>1819275</xdr:colOff>
      <xdr:row>524301</xdr:row>
      <xdr:rowOff>180975</xdr:rowOff>
    </xdr:to>
    <xdr:sp macro="" textlink="">
      <xdr:nvSpPr>
        <xdr:cNvPr id="585" name="Object 584" hidden="1">
          <a:extLst>
            <a:ext uri="{63B3BB69-23CF-44E3-9099-C40C66FF867C}">
              <a14:compatExt xmlns:a14="http://schemas.microsoft.com/office/drawing/2010/main" spid="_x0000_s5704"/>
            </a:ext>
            <a:ext uri="{FF2B5EF4-FFF2-40B4-BE49-F238E27FC236}">
              <a16:creationId xmlns:a16="http://schemas.microsoft.com/office/drawing/2014/main" id="{EC623D31-FEBB-42BB-B90D-FB7B88C8E9DD}"/>
            </a:ext>
          </a:extLst>
        </xdr:cNvPr>
        <xdr:cNvSpPr/>
      </xdr:nvSpPr>
      <xdr:spPr bwMode="auto">
        <a:xfrm>
          <a:off x="5593384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589833</xdr:row>
      <xdr:rowOff>66675</xdr:rowOff>
    </xdr:from>
    <xdr:to>
      <xdr:col>9168</xdr:col>
      <xdr:colOff>1819275</xdr:colOff>
      <xdr:row>589837</xdr:row>
      <xdr:rowOff>180975</xdr:rowOff>
    </xdr:to>
    <xdr:sp macro="" textlink="">
      <xdr:nvSpPr>
        <xdr:cNvPr id="586" name="Object 585" hidden="1">
          <a:extLst>
            <a:ext uri="{63B3BB69-23CF-44E3-9099-C40C66FF867C}">
              <a14:compatExt xmlns:a14="http://schemas.microsoft.com/office/drawing/2010/main" spid="_x0000_s5705"/>
            </a:ext>
            <a:ext uri="{FF2B5EF4-FFF2-40B4-BE49-F238E27FC236}">
              <a16:creationId xmlns:a16="http://schemas.microsoft.com/office/drawing/2014/main" id="{3EF112C6-81AA-4AB7-951F-C5997723F523}"/>
            </a:ext>
          </a:extLst>
        </xdr:cNvPr>
        <xdr:cNvSpPr/>
      </xdr:nvSpPr>
      <xdr:spPr bwMode="auto">
        <a:xfrm>
          <a:off x="5593384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655369</xdr:row>
      <xdr:rowOff>66675</xdr:rowOff>
    </xdr:from>
    <xdr:to>
      <xdr:col>9168</xdr:col>
      <xdr:colOff>1819275</xdr:colOff>
      <xdr:row>655373</xdr:row>
      <xdr:rowOff>180975</xdr:rowOff>
    </xdr:to>
    <xdr:sp macro="" textlink="">
      <xdr:nvSpPr>
        <xdr:cNvPr id="587" name="Object 586" hidden="1">
          <a:extLst>
            <a:ext uri="{63B3BB69-23CF-44E3-9099-C40C66FF867C}">
              <a14:compatExt xmlns:a14="http://schemas.microsoft.com/office/drawing/2010/main" spid="_x0000_s5706"/>
            </a:ext>
            <a:ext uri="{FF2B5EF4-FFF2-40B4-BE49-F238E27FC236}">
              <a16:creationId xmlns:a16="http://schemas.microsoft.com/office/drawing/2014/main" id="{B8F73004-73DC-44CC-AFDD-BBED6B0B5411}"/>
            </a:ext>
          </a:extLst>
        </xdr:cNvPr>
        <xdr:cNvSpPr/>
      </xdr:nvSpPr>
      <xdr:spPr bwMode="auto">
        <a:xfrm>
          <a:off x="5593384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720905</xdr:row>
      <xdr:rowOff>66675</xdr:rowOff>
    </xdr:from>
    <xdr:to>
      <xdr:col>9168</xdr:col>
      <xdr:colOff>1819275</xdr:colOff>
      <xdr:row>720909</xdr:row>
      <xdr:rowOff>180975</xdr:rowOff>
    </xdr:to>
    <xdr:sp macro="" textlink="">
      <xdr:nvSpPr>
        <xdr:cNvPr id="588" name="Object 587" hidden="1">
          <a:extLst>
            <a:ext uri="{63B3BB69-23CF-44E3-9099-C40C66FF867C}">
              <a14:compatExt xmlns:a14="http://schemas.microsoft.com/office/drawing/2010/main" spid="_x0000_s5707"/>
            </a:ext>
            <a:ext uri="{FF2B5EF4-FFF2-40B4-BE49-F238E27FC236}">
              <a16:creationId xmlns:a16="http://schemas.microsoft.com/office/drawing/2014/main" id="{DE465BA1-740F-4FDE-973B-986B8630C0F5}"/>
            </a:ext>
          </a:extLst>
        </xdr:cNvPr>
        <xdr:cNvSpPr/>
      </xdr:nvSpPr>
      <xdr:spPr bwMode="auto">
        <a:xfrm>
          <a:off x="5593384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786441</xdr:row>
      <xdr:rowOff>66675</xdr:rowOff>
    </xdr:from>
    <xdr:to>
      <xdr:col>9168</xdr:col>
      <xdr:colOff>1819275</xdr:colOff>
      <xdr:row>786445</xdr:row>
      <xdr:rowOff>180975</xdr:rowOff>
    </xdr:to>
    <xdr:sp macro="" textlink="">
      <xdr:nvSpPr>
        <xdr:cNvPr id="589" name="Object 588" hidden="1">
          <a:extLst>
            <a:ext uri="{63B3BB69-23CF-44E3-9099-C40C66FF867C}">
              <a14:compatExt xmlns:a14="http://schemas.microsoft.com/office/drawing/2010/main" spid="_x0000_s5708"/>
            </a:ext>
            <a:ext uri="{FF2B5EF4-FFF2-40B4-BE49-F238E27FC236}">
              <a16:creationId xmlns:a16="http://schemas.microsoft.com/office/drawing/2014/main" id="{3F7E5412-E961-40A5-99D1-611BB395CB56}"/>
            </a:ext>
          </a:extLst>
        </xdr:cNvPr>
        <xdr:cNvSpPr/>
      </xdr:nvSpPr>
      <xdr:spPr bwMode="auto">
        <a:xfrm>
          <a:off x="5593384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851977</xdr:row>
      <xdr:rowOff>66675</xdr:rowOff>
    </xdr:from>
    <xdr:to>
      <xdr:col>9168</xdr:col>
      <xdr:colOff>1819275</xdr:colOff>
      <xdr:row>851981</xdr:row>
      <xdr:rowOff>180975</xdr:rowOff>
    </xdr:to>
    <xdr:sp macro="" textlink="">
      <xdr:nvSpPr>
        <xdr:cNvPr id="590" name="Object 589" hidden="1">
          <a:extLst>
            <a:ext uri="{63B3BB69-23CF-44E3-9099-C40C66FF867C}">
              <a14:compatExt xmlns:a14="http://schemas.microsoft.com/office/drawing/2010/main" spid="_x0000_s5709"/>
            </a:ext>
            <a:ext uri="{FF2B5EF4-FFF2-40B4-BE49-F238E27FC236}">
              <a16:creationId xmlns:a16="http://schemas.microsoft.com/office/drawing/2014/main" id="{B4F2B1F1-09D5-4882-88EE-674BB100DD82}"/>
            </a:ext>
          </a:extLst>
        </xdr:cNvPr>
        <xdr:cNvSpPr/>
      </xdr:nvSpPr>
      <xdr:spPr bwMode="auto">
        <a:xfrm>
          <a:off x="5593384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917513</xdr:row>
      <xdr:rowOff>66675</xdr:rowOff>
    </xdr:from>
    <xdr:to>
      <xdr:col>9168</xdr:col>
      <xdr:colOff>1819275</xdr:colOff>
      <xdr:row>917517</xdr:row>
      <xdr:rowOff>180975</xdr:rowOff>
    </xdr:to>
    <xdr:sp macro="" textlink="">
      <xdr:nvSpPr>
        <xdr:cNvPr id="591" name="Object 590" hidden="1">
          <a:extLst>
            <a:ext uri="{63B3BB69-23CF-44E3-9099-C40C66FF867C}">
              <a14:compatExt xmlns:a14="http://schemas.microsoft.com/office/drawing/2010/main" spid="_x0000_s5710"/>
            </a:ext>
            <a:ext uri="{FF2B5EF4-FFF2-40B4-BE49-F238E27FC236}">
              <a16:creationId xmlns:a16="http://schemas.microsoft.com/office/drawing/2014/main" id="{3E3C704F-3948-4615-9B9F-C1E375F0C2E7}"/>
            </a:ext>
          </a:extLst>
        </xdr:cNvPr>
        <xdr:cNvSpPr/>
      </xdr:nvSpPr>
      <xdr:spPr bwMode="auto">
        <a:xfrm>
          <a:off x="5593384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9168</xdr:col>
      <xdr:colOff>238125</xdr:colOff>
      <xdr:row>983049</xdr:row>
      <xdr:rowOff>66675</xdr:rowOff>
    </xdr:from>
    <xdr:to>
      <xdr:col>9168</xdr:col>
      <xdr:colOff>1819275</xdr:colOff>
      <xdr:row>983053</xdr:row>
      <xdr:rowOff>180975</xdr:rowOff>
    </xdr:to>
    <xdr:sp macro="" textlink="">
      <xdr:nvSpPr>
        <xdr:cNvPr id="592" name="Object 591" hidden="1">
          <a:extLst>
            <a:ext uri="{63B3BB69-23CF-44E3-9099-C40C66FF867C}">
              <a14:compatExt xmlns:a14="http://schemas.microsoft.com/office/drawing/2010/main" spid="_x0000_s5711"/>
            </a:ext>
            <a:ext uri="{FF2B5EF4-FFF2-40B4-BE49-F238E27FC236}">
              <a16:creationId xmlns:a16="http://schemas.microsoft.com/office/drawing/2014/main" id="{1C8CFBEA-BEAB-48B4-9A54-EDF57F4C8D33}"/>
            </a:ext>
          </a:extLst>
        </xdr:cNvPr>
        <xdr:cNvSpPr/>
      </xdr:nvSpPr>
      <xdr:spPr bwMode="auto">
        <a:xfrm>
          <a:off x="5593384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2</xdr:row>
      <xdr:rowOff>66675</xdr:rowOff>
    </xdr:from>
    <xdr:to>
      <xdr:col>9424</xdr:col>
      <xdr:colOff>1819275</xdr:colOff>
      <xdr:row>6</xdr:row>
      <xdr:rowOff>0</xdr:rowOff>
    </xdr:to>
    <xdr:sp macro="" textlink="">
      <xdr:nvSpPr>
        <xdr:cNvPr id="593" name="Object 592" hidden="1">
          <a:extLst>
            <a:ext uri="{63B3BB69-23CF-44E3-9099-C40C66FF867C}">
              <a14:compatExt xmlns:a14="http://schemas.microsoft.com/office/drawing/2010/main" spid="_x0000_s5712"/>
            </a:ext>
            <a:ext uri="{FF2B5EF4-FFF2-40B4-BE49-F238E27FC236}">
              <a16:creationId xmlns:a16="http://schemas.microsoft.com/office/drawing/2014/main" id="{AA28BF33-EE2E-4D6A-88F5-139A52E1D774}"/>
            </a:ext>
          </a:extLst>
        </xdr:cNvPr>
        <xdr:cNvSpPr/>
      </xdr:nvSpPr>
      <xdr:spPr bwMode="auto">
        <a:xfrm>
          <a:off x="5749442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65545</xdr:row>
      <xdr:rowOff>66675</xdr:rowOff>
    </xdr:from>
    <xdr:to>
      <xdr:col>9424</xdr:col>
      <xdr:colOff>1819275</xdr:colOff>
      <xdr:row>65549</xdr:row>
      <xdr:rowOff>180975</xdr:rowOff>
    </xdr:to>
    <xdr:sp macro="" textlink="">
      <xdr:nvSpPr>
        <xdr:cNvPr id="594" name="Object 593" hidden="1">
          <a:extLst>
            <a:ext uri="{63B3BB69-23CF-44E3-9099-C40C66FF867C}">
              <a14:compatExt xmlns:a14="http://schemas.microsoft.com/office/drawing/2010/main" spid="_x0000_s5713"/>
            </a:ext>
            <a:ext uri="{FF2B5EF4-FFF2-40B4-BE49-F238E27FC236}">
              <a16:creationId xmlns:a16="http://schemas.microsoft.com/office/drawing/2014/main" id="{D04405D6-05A5-4F27-A691-78DD653947BB}"/>
            </a:ext>
          </a:extLst>
        </xdr:cNvPr>
        <xdr:cNvSpPr/>
      </xdr:nvSpPr>
      <xdr:spPr bwMode="auto">
        <a:xfrm>
          <a:off x="5749442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131081</xdr:row>
      <xdr:rowOff>66675</xdr:rowOff>
    </xdr:from>
    <xdr:to>
      <xdr:col>9424</xdr:col>
      <xdr:colOff>1819275</xdr:colOff>
      <xdr:row>131085</xdr:row>
      <xdr:rowOff>180975</xdr:rowOff>
    </xdr:to>
    <xdr:sp macro="" textlink="">
      <xdr:nvSpPr>
        <xdr:cNvPr id="595" name="Object 594" hidden="1">
          <a:extLst>
            <a:ext uri="{63B3BB69-23CF-44E3-9099-C40C66FF867C}">
              <a14:compatExt xmlns:a14="http://schemas.microsoft.com/office/drawing/2010/main" spid="_x0000_s5714"/>
            </a:ext>
            <a:ext uri="{FF2B5EF4-FFF2-40B4-BE49-F238E27FC236}">
              <a16:creationId xmlns:a16="http://schemas.microsoft.com/office/drawing/2014/main" id="{DFCBD29E-461D-465B-A9C1-473E5368634F}"/>
            </a:ext>
          </a:extLst>
        </xdr:cNvPr>
        <xdr:cNvSpPr/>
      </xdr:nvSpPr>
      <xdr:spPr bwMode="auto">
        <a:xfrm>
          <a:off x="5749442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196617</xdr:row>
      <xdr:rowOff>66675</xdr:rowOff>
    </xdr:from>
    <xdr:to>
      <xdr:col>9424</xdr:col>
      <xdr:colOff>1819275</xdr:colOff>
      <xdr:row>196621</xdr:row>
      <xdr:rowOff>180975</xdr:rowOff>
    </xdr:to>
    <xdr:sp macro="" textlink="">
      <xdr:nvSpPr>
        <xdr:cNvPr id="596" name="Object 595" hidden="1">
          <a:extLst>
            <a:ext uri="{63B3BB69-23CF-44E3-9099-C40C66FF867C}">
              <a14:compatExt xmlns:a14="http://schemas.microsoft.com/office/drawing/2010/main" spid="_x0000_s5715"/>
            </a:ext>
            <a:ext uri="{FF2B5EF4-FFF2-40B4-BE49-F238E27FC236}">
              <a16:creationId xmlns:a16="http://schemas.microsoft.com/office/drawing/2014/main" id="{6E0C9E94-2429-4643-8649-FA79ACA3C0C5}"/>
            </a:ext>
          </a:extLst>
        </xdr:cNvPr>
        <xdr:cNvSpPr/>
      </xdr:nvSpPr>
      <xdr:spPr bwMode="auto">
        <a:xfrm>
          <a:off x="5749442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262153</xdr:row>
      <xdr:rowOff>66675</xdr:rowOff>
    </xdr:from>
    <xdr:to>
      <xdr:col>9424</xdr:col>
      <xdr:colOff>1819275</xdr:colOff>
      <xdr:row>262157</xdr:row>
      <xdr:rowOff>180975</xdr:rowOff>
    </xdr:to>
    <xdr:sp macro="" textlink="">
      <xdr:nvSpPr>
        <xdr:cNvPr id="597" name="Object 596" hidden="1">
          <a:extLst>
            <a:ext uri="{63B3BB69-23CF-44E3-9099-C40C66FF867C}">
              <a14:compatExt xmlns:a14="http://schemas.microsoft.com/office/drawing/2010/main" spid="_x0000_s5716"/>
            </a:ext>
            <a:ext uri="{FF2B5EF4-FFF2-40B4-BE49-F238E27FC236}">
              <a16:creationId xmlns:a16="http://schemas.microsoft.com/office/drawing/2014/main" id="{45DF3960-6471-4C6B-A656-5196163D5F06}"/>
            </a:ext>
          </a:extLst>
        </xdr:cNvPr>
        <xdr:cNvSpPr/>
      </xdr:nvSpPr>
      <xdr:spPr bwMode="auto">
        <a:xfrm>
          <a:off x="5749442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327689</xdr:row>
      <xdr:rowOff>66675</xdr:rowOff>
    </xdr:from>
    <xdr:to>
      <xdr:col>9424</xdr:col>
      <xdr:colOff>1819275</xdr:colOff>
      <xdr:row>327693</xdr:row>
      <xdr:rowOff>180975</xdr:rowOff>
    </xdr:to>
    <xdr:sp macro="" textlink="">
      <xdr:nvSpPr>
        <xdr:cNvPr id="598" name="Object 597" hidden="1">
          <a:extLst>
            <a:ext uri="{63B3BB69-23CF-44E3-9099-C40C66FF867C}">
              <a14:compatExt xmlns:a14="http://schemas.microsoft.com/office/drawing/2010/main" spid="_x0000_s5717"/>
            </a:ext>
            <a:ext uri="{FF2B5EF4-FFF2-40B4-BE49-F238E27FC236}">
              <a16:creationId xmlns:a16="http://schemas.microsoft.com/office/drawing/2014/main" id="{03759BEF-5430-474D-BF8F-C681848FE004}"/>
            </a:ext>
          </a:extLst>
        </xdr:cNvPr>
        <xdr:cNvSpPr/>
      </xdr:nvSpPr>
      <xdr:spPr bwMode="auto">
        <a:xfrm>
          <a:off x="5749442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393225</xdr:row>
      <xdr:rowOff>66675</xdr:rowOff>
    </xdr:from>
    <xdr:to>
      <xdr:col>9424</xdr:col>
      <xdr:colOff>1819275</xdr:colOff>
      <xdr:row>393229</xdr:row>
      <xdr:rowOff>180975</xdr:rowOff>
    </xdr:to>
    <xdr:sp macro="" textlink="">
      <xdr:nvSpPr>
        <xdr:cNvPr id="599" name="Object 598" hidden="1">
          <a:extLst>
            <a:ext uri="{63B3BB69-23CF-44E3-9099-C40C66FF867C}">
              <a14:compatExt xmlns:a14="http://schemas.microsoft.com/office/drawing/2010/main" spid="_x0000_s5718"/>
            </a:ext>
            <a:ext uri="{FF2B5EF4-FFF2-40B4-BE49-F238E27FC236}">
              <a16:creationId xmlns:a16="http://schemas.microsoft.com/office/drawing/2014/main" id="{C19F15B4-C4BB-4A88-8144-4A5CFAB80E9F}"/>
            </a:ext>
          </a:extLst>
        </xdr:cNvPr>
        <xdr:cNvSpPr/>
      </xdr:nvSpPr>
      <xdr:spPr bwMode="auto">
        <a:xfrm>
          <a:off x="5749442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458761</xdr:row>
      <xdr:rowOff>66675</xdr:rowOff>
    </xdr:from>
    <xdr:to>
      <xdr:col>9424</xdr:col>
      <xdr:colOff>1819275</xdr:colOff>
      <xdr:row>458765</xdr:row>
      <xdr:rowOff>180975</xdr:rowOff>
    </xdr:to>
    <xdr:sp macro="" textlink="">
      <xdr:nvSpPr>
        <xdr:cNvPr id="600" name="Object 599" hidden="1">
          <a:extLst>
            <a:ext uri="{63B3BB69-23CF-44E3-9099-C40C66FF867C}">
              <a14:compatExt xmlns:a14="http://schemas.microsoft.com/office/drawing/2010/main" spid="_x0000_s5719"/>
            </a:ext>
            <a:ext uri="{FF2B5EF4-FFF2-40B4-BE49-F238E27FC236}">
              <a16:creationId xmlns:a16="http://schemas.microsoft.com/office/drawing/2014/main" id="{998CE836-6436-4FB9-A463-3D87B3195FB5}"/>
            </a:ext>
          </a:extLst>
        </xdr:cNvPr>
        <xdr:cNvSpPr/>
      </xdr:nvSpPr>
      <xdr:spPr bwMode="auto">
        <a:xfrm>
          <a:off x="5749442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524297</xdr:row>
      <xdr:rowOff>66675</xdr:rowOff>
    </xdr:from>
    <xdr:to>
      <xdr:col>9424</xdr:col>
      <xdr:colOff>1819275</xdr:colOff>
      <xdr:row>524301</xdr:row>
      <xdr:rowOff>180975</xdr:rowOff>
    </xdr:to>
    <xdr:sp macro="" textlink="">
      <xdr:nvSpPr>
        <xdr:cNvPr id="601" name="Object 600" hidden="1">
          <a:extLst>
            <a:ext uri="{63B3BB69-23CF-44E3-9099-C40C66FF867C}">
              <a14:compatExt xmlns:a14="http://schemas.microsoft.com/office/drawing/2010/main" spid="_x0000_s5720"/>
            </a:ext>
            <a:ext uri="{FF2B5EF4-FFF2-40B4-BE49-F238E27FC236}">
              <a16:creationId xmlns:a16="http://schemas.microsoft.com/office/drawing/2014/main" id="{0635D81C-0397-4EA9-8D79-E52A86263ABA}"/>
            </a:ext>
          </a:extLst>
        </xdr:cNvPr>
        <xdr:cNvSpPr/>
      </xdr:nvSpPr>
      <xdr:spPr bwMode="auto">
        <a:xfrm>
          <a:off x="5749442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589833</xdr:row>
      <xdr:rowOff>66675</xdr:rowOff>
    </xdr:from>
    <xdr:to>
      <xdr:col>9424</xdr:col>
      <xdr:colOff>1819275</xdr:colOff>
      <xdr:row>589837</xdr:row>
      <xdr:rowOff>180975</xdr:rowOff>
    </xdr:to>
    <xdr:sp macro="" textlink="">
      <xdr:nvSpPr>
        <xdr:cNvPr id="602" name="Object 601" hidden="1">
          <a:extLst>
            <a:ext uri="{63B3BB69-23CF-44E3-9099-C40C66FF867C}">
              <a14:compatExt xmlns:a14="http://schemas.microsoft.com/office/drawing/2010/main" spid="_x0000_s5721"/>
            </a:ext>
            <a:ext uri="{FF2B5EF4-FFF2-40B4-BE49-F238E27FC236}">
              <a16:creationId xmlns:a16="http://schemas.microsoft.com/office/drawing/2014/main" id="{7D0C720B-C31A-4BC7-969D-F6A92218B54E}"/>
            </a:ext>
          </a:extLst>
        </xdr:cNvPr>
        <xdr:cNvSpPr/>
      </xdr:nvSpPr>
      <xdr:spPr bwMode="auto">
        <a:xfrm>
          <a:off x="5749442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655369</xdr:row>
      <xdr:rowOff>66675</xdr:rowOff>
    </xdr:from>
    <xdr:to>
      <xdr:col>9424</xdr:col>
      <xdr:colOff>1819275</xdr:colOff>
      <xdr:row>655373</xdr:row>
      <xdr:rowOff>180975</xdr:rowOff>
    </xdr:to>
    <xdr:sp macro="" textlink="">
      <xdr:nvSpPr>
        <xdr:cNvPr id="603" name="Object 602" hidden="1">
          <a:extLst>
            <a:ext uri="{63B3BB69-23CF-44E3-9099-C40C66FF867C}">
              <a14:compatExt xmlns:a14="http://schemas.microsoft.com/office/drawing/2010/main" spid="_x0000_s5722"/>
            </a:ext>
            <a:ext uri="{FF2B5EF4-FFF2-40B4-BE49-F238E27FC236}">
              <a16:creationId xmlns:a16="http://schemas.microsoft.com/office/drawing/2014/main" id="{8FAC0226-11CD-4F40-84B7-EF1AE26CF905}"/>
            </a:ext>
          </a:extLst>
        </xdr:cNvPr>
        <xdr:cNvSpPr/>
      </xdr:nvSpPr>
      <xdr:spPr bwMode="auto">
        <a:xfrm>
          <a:off x="5749442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720905</xdr:row>
      <xdr:rowOff>66675</xdr:rowOff>
    </xdr:from>
    <xdr:to>
      <xdr:col>9424</xdr:col>
      <xdr:colOff>1819275</xdr:colOff>
      <xdr:row>720909</xdr:row>
      <xdr:rowOff>180975</xdr:rowOff>
    </xdr:to>
    <xdr:sp macro="" textlink="">
      <xdr:nvSpPr>
        <xdr:cNvPr id="604" name="Object 603" hidden="1">
          <a:extLst>
            <a:ext uri="{63B3BB69-23CF-44E3-9099-C40C66FF867C}">
              <a14:compatExt xmlns:a14="http://schemas.microsoft.com/office/drawing/2010/main" spid="_x0000_s5723"/>
            </a:ext>
            <a:ext uri="{FF2B5EF4-FFF2-40B4-BE49-F238E27FC236}">
              <a16:creationId xmlns:a16="http://schemas.microsoft.com/office/drawing/2014/main" id="{1F70A031-CF74-4D1E-BD14-20D6CA461885}"/>
            </a:ext>
          </a:extLst>
        </xdr:cNvPr>
        <xdr:cNvSpPr/>
      </xdr:nvSpPr>
      <xdr:spPr bwMode="auto">
        <a:xfrm>
          <a:off x="5749442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786441</xdr:row>
      <xdr:rowOff>66675</xdr:rowOff>
    </xdr:from>
    <xdr:to>
      <xdr:col>9424</xdr:col>
      <xdr:colOff>1819275</xdr:colOff>
      <xdr:row>786445</xdr:row>
      <xdr:rowOff>180975</xdr:rowOff>
    </xdr:to>
    <xdr:sp macro="" textlink="">
      <xdr:nvSpPr>
        <xdr:cNvPr id="605" name="Object 604" hidden="1">
          <a:extLst>
            <a:ext uri="{63B3BB69-23CF-44E3-9099-C40C66FF867C}">
              <a14:compatExt xmlns:a14="http://schemas.microsoft.com/office/drawing/2010/main" spid="_x0000_s5724"/>
            </a:ext>
            <a:ext uri="{FF2B5EF4-FFF2-40B4-BE49-F238E27FC236}">
              <a16:creationId xmlns:a16="http://schemas.microsoft.com/office/drawing/2014/main" id="{2C50302D-E499-4BE8-BBDA-1F6A1862DB0B}"/>
            </a:ext>
          </a:extLst>
        </xdr:cNvPr>
        <xdr:cNvSpPr/>
      </xdr:nvSpPr>
      <xdr:spPr bwMode="auto">
        <a:xfrm>
          <a:off x="5749442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851977</xdr:row>
      <xdr:rowOff>66675</xdr:rowOff>
    </xdr:from>
    <xdr:to>
      <xdr:col>9424</xdr:col>
      <xdr:colOff>1819275</xdr:colOff>
      <xdr:row>851981</xdr:row>
      <xdr:rowOff>180975</xdr:rowOff>
    </xdr:to>
    <xdr:sp macro="" textlink="">
      <xdr:nvSpPr>
        <xdr:cNvPr id="606" name="Object 605" hidden="1">
          <a:extLst>
            <a:ext uri="{63B3BB69-23CF-44E3-9099-C40C66FF867C}">
              <a14:compatExt xmlns:a14="http://schemas.microsoft.com/office/drawing/2010/main" spid="_x0000_s5725"/>
            </a:ext>
            <a:ext uri="{FF2B5EF4-FFF2-40B4-BE49-F238E27FC236}">
              <a16:creationId xmlns:a16="http://schemas.microsoft.com/office/drawing/2014/main" id="{7A3116AA-6799-48E0-88BE-2C337AC3EB5E}"/>
            </a:ext>
          </a:extLst>
        </xdr:cNvPr>
        <xdr:cNvSpPr/>
      </xdr:nvSpPr>
      <xdr:spPr bwMode="auto">
        <a:xfrm>
          <a:off x="5749442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917513</xdr:row>
      <xdr:rowOff>66675</xdr:rowOff>
    </xdr:from>
    <xdr:to>
      <xdr:col>9424</xdr:col>
      <xdr:colOff>1819275</xdr:colOff>
      <xdr:row>917517</xdr:row>
      <xdr:rowOff>180975</xdr:rowOff>
    </xdr:to>
    <xdr:sp macro="" textlink="">
      <xdr:nvSpPr>
        <xdr:cNvPr id="607" name="Object 606" hidden="1">
          <a:extLst>
            <a:ext uri="{63B3BB69-23CF-44E3-9099-C40C66FF867C}">
              <a14:compatExt xmlns:a14="http://schemas.microsoft.com/office/drawing/2010/main" spid="_x0000_s5726"/>
            </a:ext>
            <a:ext uri="{FF2B5EF4-FFF2-40B4-BE49-F238E27FC236}">
              <a16:creationId xmlns:a16="http://schemas.microsoft.com/office/drawing/2014/main" id="{73A062DE-0230-49FA-AFAC-787DC4E09D0F}"/>
            </a:ext>
          </a:extLst>
        </xdr:cNvPr>
        <xdr:cNvSpPr/>
      </xdr:nvSpPr>
      <xdr:spPr bwMode="auto">
        <a:xfrm>
          <a:off x="5749442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9424</xdr:col>
      <xdr:colOff>238125</xdr:colOff>
      <xdr:row>983049</xdr:row>
      <xdr:rowOff>66675</xdr:rowOff>
    </xdr:from>
    <xdr:to>
      <xdr:col>9424</xdr:col>
      <xdr:colOff>1819275</xdr:colOff>
      <xdr:row>983053</xdr:row>
      <xdr:rowOff>180975</xdr:rowOff>
    </xdr:to>
    <xdr:sp macro="" textlink="">
      <xdr:nvSpPr>
        <xdr:cNvPr id="608" name="Object 607" hidden="1">
          <a:extLst>
            <a:ext uri="{63B3BB69-23CF-44E3-9099-C40C66FF867C}">
              <a14:compatExt xmlns:a14="http://schemas.microsoft.com/office/drawing/2010/main" spid="_x0000_s5727"/>
            </a:ext>
            <a:ext uri="{FF2B5EF4-FFF2-40B4-BE49-F238E27FC236}">
              <a16:creationId xmlns:a16="http://schemas.microsoft.com/office/drawing/2014/main" id="{D9356B8F-A63A-44AF-BAAB-62EEC14EB67D}"/>
            </a:ext>
          </a:extLst>
        </xdr:cNvPr>
        <xdr:cNvSpPr/>
      </xdr:nvSpPr>
      <xdr:spPr bwMode="auto">
        <a:xfrm>
          <a:off x="5749442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2</xdr:row>
      <xdr:rowOff>66675</xdr:rowOff>
    </xdr:from>
    <xdr:to>
      <xdr:col>9680</xdr:col>
      <xdr:colOff>1819275</xdr:colOff>
      <xdr:row>6</xdr:row>
      <xdr:rowOff>0</xdr:rowOff>
    </xdr:to>
    <xdr:sp macro="" textlink="">
      <xdr:nvSpPr>
        <xdr:cNvPr id="609" name="Object 608" hidden="1">
          <a:extLst>
            <a:ext uri="{63B3BB69-23CF-44E3-9099-C40C66FF867C}">
              <a14:compatExt xmlns:a14="http://schemas.microsoft.com/office/drawing/2010/main" spid="_x0000_s5728"/>
            </a:ext>
            <a:ext uri="{FF2B5EF4-FFF2-40B4-BE49-F238E27FC236}">
              <a16:creationId xmlns:a16="http://schemas.microsoft.com/office/drawing/2014/main" id="{09CB8636-D932-4C57-89FA-972F8EB86E08}"/>
            </a:ext>
          </a:extLst>
        </xdr:cNvPr>
        <xdr:cNvSpPr/>
      </xdr:nvSpPr>
      <xdr:spPr bwMode="auto">
        <a:xfrm>
          <a:off x="5905500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65545</xdr:row>
      <xdr:rowOff>66675</xdr:rowOff>
    </xdr:from>
    <xdr:to>
      <xdr:col>9680</xdr:col>
      <xdr:colOff>1819275</xdr:colOff>
      <xdr:row>65549</xdr:row>
      <xdr:rowOff>180975</xdr:rowOff>
    </xdr:to>
    <xdr:sp macro="" textlink="">
      <xdr:nvSpPr>
        <xdr:cNvPr id="610" name="Object 609" hidden="1">
          <a:extLst>
            <a:ext uri="{63B3BB69-23CF-44E3-9099-C40C66FF867C}">
              <a14:compatExt xmlns:a14="http://schemas.microsoft.com/office/drawing/2010/main" spid="_x0000_s5729"/>
            </a:ext>
            <a:ext uri="{FF2B5EF4-FFF2-40B4-BE49-F238E27FC236}">
              <a16:creationId xmlns:a16="http://schemas.microsoft.com/office/drawing/2014/main" id="{0532DDD8-13C5-4986-9125-AE79B26DA9BA}"/>
            </a:ext>
          </a:extLst>
        </xdr:cNvPr>
        <xdr:cNvSpPr/>
      </xdr:nvSpPr>
      <xdr:spPr bwMode="auto">
        <a:xfrm>
          <a:off x="5905500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131081</xdr:row>
      <xdr:rowOff>66675</xdr:rowOff>
    </xdr:from>
    <xdr:to>
      <xdr:col>9680</xdr:col>
      <xdr:colOff>1819275</xdr:colOff>
      <xdr:row>131085</xdr:row>
      <xdr:rowOff>180975</xdr:rowOff>
    </xdr:to>
    <xdr:sp macro="" textlink="">
      <xdr:nvSpPr>
        <xdr:cNvPr id="611" name="Object 610" hidden="1">
          <a:extLst>
            <a:ext uri="{63B3BB69-23CF-44E3-9099-C40C66FF867C}">
              <a14:compatExt xmlns:a14="http://schemas.microsoft.com/office/drawing/2010/main" spid="_x0000_s5730"/>
            </a:ext>
            <a:ext uri="{FF2B5EF4-FFF2-40B4-BE49-F238E27FC236}">
              <a16:creationId xmlns:a16="http://schemas.microsoft.com/office/drawing/2014/main" id="{F6D7ADC3-FB56-4D26-8CA9-99EFA1FA56F7}"/>
            </a:ext>
          </a:extLst>
        </xdr:cNvPr>
        <xdr:cNvSpPr/>
      </xdr:nvSpPr>
      <xdr:spPr bwMode="auto">
        <a:xfrm>
          <a:off x="5905500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196617</xdr:row>
      <xdr:rowOff>66675</xdr:rowOff>
    </xdr:from>
    <xdr:to>
      <xdr:col>9680</xdr:col>
      <xdr:colOff>1819275</xdr:colOff>
      <xdr:row>196621</xdr:row>
      <xdr:rowOff>180975</xdr:rowOff>
    </xdr:to>
    <xdr:sp macro="" textlink="">
      <xdr:nvSpPr>
        <xdr:cNvPr id="612" name="Object 611" hidden="1">
          <a:extLst>
            <a:ext uri="{63B3BB69-23CF-44E3-9099-C40C66FF867C}">
              <a14:compatExt xmlns:a14="http://schemas.microsoft.com/office/drawing/2010/main" spid="_x0000_s5731"/>
            </a:ext>
            <a:ext uri="{FF2B5EF4-FFF2-40B4-BE49-F238E27FC236}">
              <a16:creationId xmlns:a16="http://schemas.microsoft.com/office/drawing/2014/main" id="{F9755ACD-63BD-48CE-9192-7D74EEA6C578}"/>
            </a:ext>
          </a:extLst>
        </xdr:cNvPr>
        <xdr:cNvSpPr/>
      </xdr:nvSpPr>
      <xdr:spPr bwMode="auto">
        <a:xfrm>
          <a:off x="5905500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262153</xdr:row>
      <xdr:rowOff>66675</xdr:rowOff>
    </xdr:from>
    <xdr:to>
      <xdr:col>9680</xdr:col>
      <xdr:colOff>1819275</xdr:colOff>
      <xdr:row>262157</xdr:row>
      <xdr:rowOff>180975</xdr:rowOff>
    </xdr:to>
    <xdr:sp macro="" textlink="">
      <xdr:nvSpPr>
        <xdr:cNvPr id="613" name="Object 612" hidden="1">
          <a:extLst>
            <a:ext uri="{63B3BB69-23CF-44E3-9099-C40C66FF867C}">
              <a14:compatExt xmlns:a14="http://schemas.microsoft.com/office/drawing/2010/main" spid="_x0000_s5732"/>
            </a:ext>
            <a:ext uri="{FF2B5EF4-FFF2-40B4-BE49-F238E27FC236}">
              <a16:creationId xmlns:a16="http://schemas.microsoft.com/office/drawing/2014/main" id="{BB5EA7E7-3CF6-4FF8-913C-C91DDB46DD52}"/>
            </a:ext>
          </a:extLst>
        </xdr:cNvPr>
        <xdr:cNvSpPr/>
      </xdr:nvSpPr>
      <xdr:spPr bwMode="auto">
        <a:xfrm>
          <a:off x="5905500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327689</xdr:row>
      <xdr:rowOff>66675</xdr:rowOff>
    </xdr:from>
    <xdr:to>
      <xdr:col>9680</xdr:col>
      <xdr:colOff>1819275</xdr:colOff>
      <xdr:row>327693</xdr:row>
      <xdr:rowOff>180975</xdr:rowOff>
    </xdr:to>
    <xdr:sp macro="" textlink="">
      <xdr:nvSpPr>
        <xdr:cNvPr id="614" name="Object 613" hidden="1">
          <a:extLst>
            <a:ext uri="{63B3BB69-23CF-44E3-9099-C40C66FF867C}">
              <a14:compatExt xmlns:a14="http://schemas.microsoft.com/office/drawing/2010/main" spid="_x0000_s5733"/>
            </a:ext>
            <a:ext uri="{FF2B5EF4-FFF2-40B4-BE49-F238E27FC236}">
              <a16:creationId xmlns:a16="http://schemas.microsoft.com/office/drawing/2014/main" id="{7EB430F4-FDBE-4C2A-A7D2-B2C4E2937961}"/>
            </a:ext>
          </a:extLst>
        </xdr:cNvPr>
        <xdr:cNvSpPr/>
      </xdr:nvSpPr>
      <xdr:spPr bwMode="auto">
        <a:xfrm>
          <a:off x="5905500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393225</xdr:row>
      <xdr:rowOff>66675</xdr:rowOff>
    </xdr:from>
    <xdr:to>
      <xdr:col>9680</xdr:col>
      <xdr:colOff>1819275</xdr:colOff>
      <xdr:row>393229</xdr:row>
      <xdr:rowOff>180975</xdr:rowOff>
    </xdr:to>
    <xdr:sp macro="" textlink="">
      <xdr:nvSpPr>
        <xdr:cNvPr id="615" name="Object 614" hidden="1">
          <a:extLst>
            <a:ext uri="{63B3BB69-23CF-44E3-9099-C40C66FF867C}">
              <a14:compatExt xmlns:a14="http://schemas.microsoft.com/office/drawing/2010/main" spid="_x0000_s5734"/>
            </a:ext>
            <a:ext uri="{FF2B5EF4-FFF2-40B4-BE49-F238E27FC236}">
              <a16:creationId xmlns:a16="http://schemas.microsoft.com/office/drawing/2014/main" id="{DA19A15A-3874-490A-ACCF-85F255CE5D55}"/>
            </a:ext>
          </a:extLst>
        </xdr:cNvPr>
        <xdr:cNvSpPr/>
      </xdr:nvSpPr>
      <xdr:spPr bwMode="auto">
        <a:xfrm>
          <a:off x="5905500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458761</xdr:row>
      <xdr:rowOff>66675</xdr:rowOff>
    </xdr:from>
    <xdr:to>
      <xdr:col>9680</xdr:col>
      <xdr:colOff>1819275</xdr:colOff>
      <xdr:row>458765</xdr:row>
      <xdr:rowOff>180975</xdr:rowOff>
    </xdr:to>
    <xdr:sp macro="" textlink="">
      <xdr:nvSpPr>
        <xdr:cNvPr id="616" name="Object 615" hidden="1">
          <a:extLst>
            <a:ext uri="{63B3BB69-23CF-44E3-9099-C40C66FF867C}">
              <a14:compatExt xmlns:a14="http://schemas.microsoft.com/office/drawing/2010/main" spid="_x0000_s5735"/>
            </a:ext>
            <a:ext uri="{FF2B5EF4-FFF2-40B4-BE49-F238E27FC236}">
              <a16:creationId xmlns:a16="http://schemas.microsoft.com/office/drawing/2014/main" id="{A08C8C28-D10C-4CC6-9E4D-32B3C2B98556}"/>
            </a:ext>
          </a:extLst>
        </xdr:cNvPr>
        <xdr:cNvSpPr/>
      </xdr:nvSpPr>
      <xdr:spPr bwMode="auto">
        <a:xfrm>
          <a:off x="5905500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524297</xdr:row>
      <xdr:rowOff>66675</xdr:rowOff>
    </xdr:from>
    <xdr:to>
      <xdr:col>9680</xdr:col>
      <xdr:colOff>1819275</xdr:colOff>
      <xdr:row>524301</xdr:row>
      <xdr:rowOff>180975</xdr:rowOff>
    </xdr:to>
    <xdr:sp macro="" textlink="">
      <xdr:nvSpPr>
        <xdr:cNvPr id="617" name="Object 616" hidden="1">
          <a:extLst>
            <a:ext uri="{63B3BB69-23CF-44E3-9099-C40C66FF867C}">
              <a14:compatExt xmlns:a14="http://schemas.microsoft.com/office/drawing/2010/main" spid="_x0000_s5736"/>
            </a:ext>
            <a:ext uri="{FF2B5EF4-FFF2-40B4-BE49-F238E27FC236}">
              <a16:creationId xmlns:a16="http://schemas.microsoft.com/office/drawing/2014/main" id="{56DFE2BD-0D21-4B85-BC5A-88169E651FA7}"/>
            </a:ext>
          </a:extLst>
        </xdr:cNvPr>
        <xdr:cNvSpPr/>
      </xdr:nvSpPr>
      <xdr:spPr bwMode="auto">
        <a:xfrm>
          <a:off x="5905500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589833</xdr:row>
      <xdr:rowOff>66675</xdr:rowOff>
    </xdr:from>
    <xdr:to>
      <xdr:col>9680</xdr:col>
      <xdr:colOff>1819275</xdr:colOff>
      <xdr:row>589837</xdr:row>
      <xdr:rowOff>180975</xdr:rowOff>
    </xdr:to>
    <xdr:sp macro="" textlink="">
      <xdr:nvSpPr>
        <xdr:cNvPr id="618" name="Object 617" hidden="1">
          <a:extLst>
            <a:ext uri="{63B3BB69-23CF-44E3-9099-C40C66FF867C}">
              <a14:compatExt xmlns:a14="http://schemas.microsoft.com/office/drawing/2010/main" spid="_x0000_s5737"/>
            </a:ext>
            <a:ext uri="{FF2B5EF4-FFF2-40B4-BE49-F238E27FC236}">
              <a16:creationId xmlns:a16="http://schemas.microsoft.com/office/drawing/2014/main" id="{2DDEEAB1-1B35-4DD2-9E75-5FD98C5D689F}"/>
            </a:ext>
          </a:extLst>
        </xdr:cNvPr>
        <xdr:cNvSpPr/>
      </xdr:nvSpPr>
      <xdr:spPr bwMode="auto">
        <a:xfrm>
          <a:off x="5905500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655369</xdr:row>
      <xdr:rowOff>66675</xdr:rowOff>
    </xdr:from>
    <xdr:to>
      <xdr:col>9680</xdr:col>
      <xdr:colOff>1819275</xdr:colOff>
      <xdr:row>655373</xdr:row>
      <xdr:rowOff>180975</xdr:rowOff>
    </xdr:to>
    <xdr:sp macro="" textlink="">
      <xdr:nvSpPr>
        <xdr:cNvPr id="619" name="Object 618" hidden="1">
          <a:extLst>
            <a:ext uri="{63B3BB69-23CF-44E3-9099-C40C66FF867C}">
              <a14:compatExt xmlns:a14="http://schemas.microsoft.com/office/drawing/2010/main" spid="_x0000_s5738"/>
            </a:ext>
            <a:ext uri="{FF2B5EF4-FFF2-40B4-BE49-F238E27FC236}">
              <a16:creationId xmlns:a16="http://schemas.microsoft.com/office/drawing/2014/main" id="{3451F4F6-99C1-4B94-9E0D-3E1C5677296F}"/>
            </a:ext>
          </a:extLst>
        </xdr:cNvPr>
        <xdr:cNvSpPr/>
      </xdr:nvSpPr>
      <xdr:spPr bwMode="auto">
        <a:xfrm>
          <a:off x="5905500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720905</xdr:row>
      <xdr:rowOff>66675</xdr:rowOff>
    </xdr:from>
    <xdr:to>
      <xdr:col>9680</xdr:col>
      <xdr:colOff>1819275</xdr:colOff>
      <xdr:row>720909</xdr:row>
      <xdr:rowOff>180975</xdr:rowOff>
    </xdr:to>
    <xdr:sp macro="" textlink="">
      <xdr:nvSpPr>
        <xdr:cNvPr id="620" name="Object 619" hidden="1">
          <a:extLst>
            <a:ext uri="{63B3BB69-23CF-44E3-9099-C40C66FF867C}">
              <a14:compatExt xmlns:a14="http://schemas.microsoft.com/office/drawing/2010/main" spid="_x0000_s5739"/>
            </a:ext>
            <a:ext uri="{FF2B5EF4-FFF2-40B4-BE49-F238E27FC236}">
              <a16:creationId xmlns:a16="http://schemas.microsoft.com/office/drawing/2014/main" id="{4855F2A4-AC3D-4D42-B214-B344D2902BC4}"/>
            </a:ext>
          </a:extLst>
        </xdr:cNvPr>
        <xdr:cNvSpPr/>
      </xdr:nvSpPr>
      <xdr:spPr bwMode="auto">
        <a:xfrm>
          <a:off x="5905500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786441</xdr:row>
      <xdr:rowOff>66675</xdr:rowOff>
    </xdr:from>
    <xdr:to>
      <xdr:col>9680</xdr:col>
      <xdr:colOff>1819275</xdr:colOff>
      <xdr:row>786445</xdr:row>
      <xdr:rowOff>180975</xdr:rowOff>
    </xdr:to>
    <xdr:sp macro="" textlink="">
      <xdr:nvSpPr>
        <xdr:cNvPr id="621" name="Object 620" hidden="1">
          <a:extLst>
            <a:ext uri="{63B3BB69-23CF-44E3-9099-C40C66FF867C}">
              <a14:compatExt xmlns:a14="http://schemas.microsoft.com/office/drawing/2010/main" spid="_x0000_s5740"/>
            </a:ext>
            <a:ext uri="{FF2B5EF4-FFF2-40B4-BE49-F238E27FC236}">
              <a16:creationId xmlns:a16="http://schemas.microsoft.com/office/drawing/2014/main" id="{413DADB4-78C3-4D59-8FC0-7CAAAA50C1EB}"/>
            </a:ext>
          </a:extLst>
        </xdr:cNvPr>
        <xdr:cNvSpPr/>
      </xdr:nvSpPr>
      <xdr:spPr bwMode="auto">
        <a:xfrm>
          <a:off x="5905500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851977</xdr:row>
      <xdr:rowOff>66675</xdr:rowOff>
    </xdr:from>
    <xdr:to>
      <xdr:col>9680</xdr:col>
      <xdr:colOff>1819275</xdr:colOff>
      <xdr:row>851981</xdr:row>
      <xdr:rowOff>180975</xdr:rowOff>
    </xdr:to>
    <xdr:sp macro="" textlink="">
      <xdr:nvSpPr>
        <xdr:cNvPr id="622" name="Object 621" hidden="1">
          <a:extLst>
            <a:ext uri="{63B3BB69-23CF-44E3-9099-C40C66FF867C}">
              <a14:compatExt xmlns:a14="http://schemas.microsoft.com/office/drawing/2010/main" spid="_x0000_s5741"/>
            </a:ext>
            <a:ext uri="{FF2B5EF4-FFF2-40B4-BE49-F238E27FC236}">
              <a16:creationId xmlns:a16="http://schemas.microsoft.com/office/drawing/2014/main" id="{D294AF6E-C6A8-4525-9313-69974D840F7B}"/>
            </a:ext>
          </a:extLst>
        </xdr:cNvPr>
        <xdr:cNvSpPr/>
      </xdr:nvSpPr>
      <xdr:spPr bwMode="auto">
        <a:xfrm>
          <a:off x="5905500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917513</xdr:row>
      <xdr:rowOff>66675</xdr:rowOff>
    </xdr:from>
    <xdr:to>
      <xdr:col>9680</xdr:col>
      <xdr:colOff>1819275</xdr:colOff>
      <xdr:row>917517</xdr:row>
      <xdr:rowOff>180975</xdr:rowOff>
    </xdr:to>
    <xdr:sp macro="" textlink="">
      <xdr:nvSpPr>
        <xdr:cNvPr id="623" name="Object 622" hidden="1">
          <a:extLst>
            <a:ext uri="{63B3BB69-23CF-44E3-9099-C40C66FF867C}">
              <a14:compatExt xmlns:a14="http://schemas.microsoft.com/office/drawing/2010/main" spid="_x0000_s5742"/>
            </a:ext>
            <a:ext uri="{FF2B5EF4-FFF2-40B4-BE49-F238E27FC236}">
              <a16:creationId xmlns:a16="http://schemas.microsoft.com/office/drawing/2014/main" id="{7ED3DE00-3AB8-4882-989C-30F738075D61}"/>
            </a:ext>
          </a:extLst>
        </xdr:cNvPr>
        <xdr:cNvSpPr/>
      </xdr:nvSpPr>
      <xdr:spPr bwMode="auto">
        <a:xfrm>
          <a:off x="5905500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9680</xdr:col>
      <xdr:colOff>238125</xdr:colOff>
      <xdr:row>983049</xdr:row>
      <xdr:rowOff>66675</xdr:rowOff>
    </xdr:from>
    <xdr:to>
      <xdr:col>9680</xdr:col>
      <xdr:colOff>1819275</xdr:colOff>
      <xdr:row>983053</xdr:row>
      <xdr:rowOff>180975</xdr:rowOff>
    </xdr:to>
    <xdr:sp macro="" textlink="">
      <xdr:nvSpPr>
        <xdr:cNvPr id="624" name="Object 623" hidden="1">
          <a:extLst>
            <a:ext uri="{63B3BB69-23CF-44E3-9099-C40C66FF867C}">
              <a14:compatExt xmlns:a14="http://schemas.microsoft.com/office/drawing/2010/main" spid="_x0000_s5743"/>
            </a:ext>
            <a:ext uri="{FF2B5EF4-FFF2-40B4-BE49-F238E27FC236}">
              <a16:creationId xmlns:a16="http://schemas.microsoft.com/office/drawing/2014/main" id="{1E2C3B2B-D444-4431-8169-266DAEEB9CE5}"/>
            </a:ext>
          </a:extLst>
        </xdr:cNvPr>
        <xdr:cNvSpPr/>
      </xdr:nvSpPr>
      <xdr:spPr bwMode="auto">
        <a:xfrm>
          <a:off x="5905500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2</xdr:row>
      <xdr:rowOff>66675</xdr:rowOff>
    </xdr:from>
    <xdr:to>
      <xdr:col>9936</xdr:col>
      <xdr:colOff>1819275</xdr:colOff>
      <xdr:row>6</xdr:row>
      <xdr:rowOff>0</xdr:rowOff>
    </xdr:to>
    <xdr:sp macro="" textlink="">
      <xdr:nvSpPr>
        <xdr:cNvPr id="625" name="Object 624" hidden="1">
          <a:extLst>
            <a:ext uri="{63B3BB69-23CF-44E3-9099-C40C66FF867C}">
              <a14:compatExt xmlns:a14="http://schemas.microsoft.com/office/drawing/2010/main" spid="_x0000_s5744"/>
            </a:ext>
            <a:ext uri="{FF2B5EF4-FFF2-40B4-BE49-F238E27FC236}">
              <a16:creationId xmlns:a16="http://schemas.microsoft.com/office/drawing/2014/main" id="{DDE8CA46-B740-4F79-B13E-8712D77D4571}"/>
            </a:ext>
          </a:extLst>
        </xdr:cNvPr>
        <xdr:cNvSpPr/>
      </xdr:nvSpPr>
      <xdr:spPr bwMode="auto">
        <a:xfrm>
          <a:off x="6061557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65545</xdr:row>
      <xdr:rowOff>66675</xdr:rowOff>
    </xdr:from>
    <xdr:to>
      <xdr:col>9936</xdr:col>
      <xdr:colOff>1819275</xdr:colOff>
      <xdr:row>65549</xdr:row>
      <xdr:rowOff>180975</xdr:rowOff>
    </xdr:to>
    <xdr:sp macro="" textlink="">
      <xdr:nvSpPr>
        <xdr:cNvPr id="626" name="Object 625" hidden="1">
          <a:extLst>
            <a:ext uri="{63B3BB69-23CF-44E3-9099-C40C66FF867C}">
              <a14:compatExt xmlns:a14="http://schemas.microsoft.com/office/drawing/2010/main" spid="_x0000_s5745"/>
            </a:ext>
            <a:ext uri="{FF2B5EF4-FFF2-40B4-BE49-F238E27FC236}">
              <a16:creationId xmlns:a16="http://schemas.microsoft.com/office/drawing/2014/main" id="{136E8D6D-387B-4437-AEEC-C70B7E6AC29A}"/>
            </a:ext>
          </a:extLst>
        </xdr:cNvPr>
        <xdr:cNvSpPr/>
      </xdr:nvSpPr>
      <xdr:spPr bwMode="auto">
        <a:xfrm>
          <a:off x="6061557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131081</xdr:row>
      <xdr:rowOff>66675</xdr:rowOff>
    </xdr:from>
    <xdr:to>
      <xdr:col>9936</xdr:col>
      <xdr:colOff>1819275</xdr:colOff>
      <xdr:row>131085</xdr:row>
      <xdr:rowOff>180975</xdr:rowOff>
    </xdr:to>
    <xdr:sp macro="" textlink="">
      <xdr:nvSpPr>
        <xdr:cNvPr id="627" name="Object 626" hidden="1">
          <a:extLst>
            <a:ext uri="{63B3BB69-23CF-44E3-9099-C40C66FF867C}">
              <a14:compatExt xmlns:a14="http://schemas.microsoft.com/office/drawing/2010/main" spid="_x0000_s5746"/>
            </a:ext>
            <a:ext uri="{FF2B5EF4-FFF2-40B4-BE49-F238E27FC236}">
              <a16:creationId xmlns:a16="http://schemas.microsoft.com/office/drawing/2014/main" id="{21FEB307-893A-44A9-93E6-0F443FA6E12E}"/>
            </a:ext>
          </a:extLst>
        </xdr:cNvPr>
        <xdr:cNvSpPr/>
      </xdr:nvSpPr>
      <xdr:spPr bwMode="auto">
        <a:xfrm>
          <a:off x="6061557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196617</xdr:row>
      <xdr:rowOff>66675</xdr:rowOff>
    </xdr:from>
    <xdr:to>
      <xdr:col>9936</xdr:col>
      <xdr:colOff>1819275</xdr:colOff>
      <xdr:row>196621</xdr:row>
      <xdr:rowOff>180975</xdr:rowOff>
    </xdr:to>
    <xdr:sp macro="" textlink="">
      <xdr:nvSpPr>
        <xdr:cNvPr id="628" name="Object 627" hidden="1">
          <a:extLst>
            <a:ext uri="{63B3BB69-23CF-44E3-9099-C40C66FF867C}">
              <a14:compatExt xmlns:a14="http://schemas.microsoft.com/office/drawing/2010/main" spid="_x0000_s5747"/>
            </a:ext>
            <a:ext uri="{FF2B5EF4-FFF2-40B4-BE49-F238E27FC236}">
              <a16:creationId xmlns:a16="http://schemas.microsoft.com/office/drawing/2014/main" id="{EF05C199-1CC7-46EA-8918-8D65EBDE8F59}"/>
            </a:ext>
          </a:extLst>
        </xdr:cNvPr>
        <xdr:cNvSpPr/>
      </xdr:nvSpPr>
      <xdr:spPr bwMode="auto">
        <a:xfrm>
          <a:off x="6061557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262153</xdr:row>
      <xdr:rowOff>66675</xdr:rowOff>
    </xdr:from>
    <xdr:to>
      <xdr:col>9936</xdr:col>
      <xdr:colOff>1819275</xdr:colOff>
      <xdr:row>262157</xdr:row>
      <xdr:rowOff>180975</xdr:rowOff>
    </xdr:to>
    <xdr:sp macro="" textlink="">
      <xdr:nvSpPr>
        <xdr:cNvPr id="629" name="Object 628" hidden="1">
          <a:extLst>
            <a:ext uri="{63B3BB69-23CF-44E3-9099-C40C66FF867C}">
              <a14:compatExt xmlns:a14="http://schemas.microsoft.com/office/drawing/2010/main" spid="_x0000_s5748"/>
            </a:ext>
            <a:ext uri="{FF2B5EF4-FFF2-40B4-BE49-F238E27FC236}">
              <a16:creationId xmlns:a16="http://schemas.microsoft.com/office/drawing/2014/main" id="{8A647BC8-37DE-49FA-8257-C43EDC4B3E17}"/>
            </a:ext>
          </a:extLst>
        </xdr:cNvPr>
        <xdr:cNvSpPr/>
      </xdr:nvSpPr>
      <xdr:spPr bwMode="auto">
        <a:xfrm>
          <a:off x="6061557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327689</xdr:row>
      <xdr:rowOff>66675</xdr:rowOff>
    </xdr:from>
    <xdr:to>
      <xdr:col>9936</xdr:col>
      <xdr:colOff>1819275</xdr:colOff>
      <xdr:row>327693</xdr:row>
      <xdr:rowOff>180975</xdr:rowOff>
    </xdr:to>
    <xdr:sp macro="" textlink="">
      <xdr:nvSpPr>
        <xdr:cNvPr id="630" name="Object 629" hidden="1">
          <a:extLst>
            <a:ext uri="{63B3BB69-23CF-44E3-9099-C40C66FF867C}">
              <a14:compatExt xmlns:a14="http://schemas.microsoft.com/office/drawing/2010/main" spid="_x0000_s5749"/>
            </a:ext>
            <a:ext uri="{FF2B5EF4-FFF2-40B4-BE49-F238E27FC236}">
              <a16:creationId xmlns:a16="http://schemas.microsoft.com/office/drawing/2014/main" id="{22F6F593-D0F7-4F7A-837F-8AB29F9CAECB}"/>
            </a:ext>
          </a:extLst>
        </xdr:cNvPr>
        <xdr:cNvSpPr/>
      </xdr:nvSpPr>
      <xdr:spPr bwMode="auto">
        <a:xfrm>
          <a:off x="6061557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393225</xdr:row>
      <xdr:rowOff>66675</xdr:rowOff>
    </xdr:from>
    <xdr:to>
      <xdr:col>9936</xdr:col>
      <xdr:colOff>1819275</xdr:colOff>
      <xdr:row>393229</xdr:row>
      <xdr:rowOff>180975</xdr:rowOff>
    </xdr:to>
    <xdr:sp macro="" textlink="">
      <xdr:nvSpPr>
        <xdr:cNvPr id="631" name="Object 630" hidden="1">
          <a:extLst>
            <a:ext uri="{63B3BB69-23CF-44E3-9099-C40C66FF867C}">
              <a14:compatExt xmlns:a14="http://schemas.microsoft.com/office/drawing/2010/main" spid="_x0000_s5750"/>
            </a:ext>
            <a:ext uri="{FF2B5EF4-FFF2-40B4-BE49-F238E27FC236}">
              <a16:creationId xmlns:a16="http://schemas.microsoft.com/office/drawing/2014/main" id="{6378C0D7-7FB6-4EC1-B446-25C0A0154D02}"/>
            </a:ext>
          </a:extLst>
        </xdr:cNvPr>
        <xdr:cNvSpPr/>
      </xdr:nvSpPr>
      <xdr:spPr bwMode="auto">
        <a:xfrm>
          <a:off x="6061557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458761</xdr:row>
      <xdr:rowOff>66675</xdr:rowOff>
    </xdr:from>
    <xdr:to>
      <xdr:col>9936</xdr:col>
      <xdr:colOff>1819275</xdr:colOff>
      <xdr:row>458765</xdr:row>
      <xdr:rowOff>180975</xdr:rowOff>
    </xdr:to>
    <xdr:sp macro="" textlink="">
      <xdr:nvSpPr>
        <xdr:cNvPr id="632" name="Object 631" hidden="1">
          <a:extLst>
            <a:ext uri="{63B3BB69-23CF-44E3-9099-C40C66FF867C}">
              <a14:compatExt xmlns:a14="http://schemas.microsoft.com/office/drawing/2010/main" spid="_x0000_s5751"/>
            </a:ext>
            <a:ext uri="{FF2B5EF4-FFF2-40B4-BE49-F238E27FC236}">
              <a16:creationId xmlns:a16="http://schemas.microsoft.com/office/drawing/2014/main" id="{42AE7A13-98A5-4D7B-8F1F-0EC9DC6E6F72}"/>
            </a:ext>
          </a:extLst>
        </xdr:cNvPr>
        <xdr:cNvSpPr/>
      </xdr:nvSpPr>
      <xdr:spPr bwMode="auto">
        <a:xfrm>
          <a:off x="6061557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524297</xdr:row>
      <xdr:rowOff>66675</xdr:rowOff>
    </xdr:from>
    <xdr:to>
      <xdr:col>9936</xdr:col>
      <xdr:colOff>1819275</xdr:colOff>
      <xdr:row>524301</xdr:row>
      <xdr:rowOff>180975</xdr:rowOff>
    </xdr:to>
    <xdr:sp macro="" textlink="">
      <xdr:nvSpPr>
        <xdr:cNvPr id="633" name="Object 632" hidden="1">
          <a:extLst>
            <a:ext uri="{63B3BB69-23CF-44E3-9099-C40C66FF867C}">
              <a14:compatExt xmlns:a14="http://schemas.microsoft.com/office/drawing/2010/main" spid="_x0000_s5752"/>
            </a:ext>
            <a:ext uri="{FF2B5EF4-FFF2-40B4-BE49-F238E27FC236}">
              <a16:creationId xmlns:a16="http://schemas.microsoft.com/office/drawing/2014/main" id="{AC7E007C-302E-4E7C-ABBE-5CD97AF3C9C1}"/>
            </a:ext>
          </a:extLst>
        </xdr:cNvPr>
        <xdr:cNvSpPr/>
      </xdr:nvSpPr>
      <xdr:spPr bwMode="auto">
        <a:xfrm>
          <a:off x="6061557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589833</xdr:row>
      <xdr:rowOff>66675</xdr:rowOff>
    </xdr:from>
    <xdr:to>
      <xdr:col>9936</xdr:col>
      <xdr:colOff>1819275</xdr:colOff>
      <xdr:row>589837</xdr:row>
      <xdr:rowOff>180975</xdr:rowOff>
    </xdr:to>
    <xdr:sp macro="" textlink="">
      <xdr:nvSpPr>
        <xdr:cNvPr id="634" name="Object 633" hidden="1">
          <a:extLst>
            <a:ext uri="{63B3BB69-23CF-44E3-9099-C40C66FF867C}">
              <a14:compatExt xmlns:a14="http://schemas.microsoft.com/office/drawing/2010/main" spid="_x0000_s5753"/>
            </a:ext>
            <a:ext uri="{FF2B5EF4-FFF2-40B4-BE49-F238E27FC236}">
              <a16:creationId xmlns:a16="http://schemas.microsoft.com/office/drawing/2014/main" id="{1C02B4DA-3DDA-4149-9B4C-C302821748E4}"/>
            </a:ext>
          </a:extLst>
        </xdr:cNvPr>
        <xdr:cNvSpPr/>
      </xdr:nvSpPr>
      <xdr:spPr bwMode="auto">
        <a:xfrm>
          <a:off x="6061557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655369</xdr:row>
      <xdr:rowOff>66675</xdr:rowOff>
    </xdr:from>
    <xdr:to>
      <xdr:col>9936</xdr:col>
      <xdr:colOff>1819275</xdr:colOff>
      <xdr:row>655373</xdr:row>
      <xdr:rowOff>180975</xdr:rowOff>
    </xdr:to>
    <xdr:sp macro="" textlink="">
      <xdr:nvSpPr>
        <xdr:cNvPr id="635" name="Object 634" hidden="1">
          <a:extLst>
            <a:ext uri="{63B3BB69-23CF-44E3-9099-C40C66FF867C}">
              <a14:compatExt xmlns:a14="http://schemas.microsoft.com/office/drawing/2010/main" spid="_x0000_s5754"/>
            </a:ext>
            <a:ext uri="{FF2B5EF4-FFF2-40B4-BE49-F238E27FC236}">
              <a16:creationId xmlns:a16="http://schemas.microsoft.com/office/drawing/2014/main" id="{9E307D8C-1F06-495D-8308-D6258019A7BC}"/>
            </a:ext>
          </a:extLst>
        </xdr:cNvPr>
        <xdr:cNvSpPr/>
      </xdr:nvSpPr>
      <xdr:spPr bwMode="auto">
        <a:xfrm>
          <a:off x="6061557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720905</xdr:row>
      <xdr:rowOff>66675</xdr:rowOff>
    </xdr:from>
    <xdr:to>
      <xdr:col>9936</xdr:col>
      <xdr:colOff>1819275</xdr:colOff>
      <xdr:row>720909</xdr:row>
      <xdr:rowOff>180975</xdr:rowOff>
    </xdr:to>
    <xdr:sp macro="" textlink="">
      <xdr:nvSpPr>
        <xdr:cNvPr id="636" name="Object 635" hidden="1">
          <a:extLst>
            <a:ext uri="{63B3BB69-23CF-44E3-9099-C40C66FF867C}">
              <a14:compatExt xmlns:a14="http://schemas.microsoft.com/office/drawing/2010/main" spid="_x0000_s5755"/>
            </a:ext>
            <a:ext uri="{FF2B5EF4-FFF2-40B4-BE49-F238E27FC236}">
              <a16:creationId xmlns:a16="http://schemas.microsoft.com/office/drawing/2014/main" id="{965DCC02-EEA3-4B10-A855-EC570E19B18D}"/>
            </a:ext>
          </a:extLst>
        </xdr:cNvPr>
        <xdr:cNvSpPr/>
      </xdr:nvSpPr>
      <xdr:spPr bwMode="auto">
        <a:xfrm>
          <a:off x="6061557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786441</xdr:row>
      <xdr:rowOff>66675</xdr:rowOff>
    </xdr:from>
    <xdr:to>
      <xdr:col>9936</xdr:col>
      <xdr:colOff>1819275</xdr:colOff>
      <xdr:row>786445</xdr:row>
      <xdr:rowOff>180975</xdr:rowOff>
    </xdr:to>
    <xdr:sp macro="" textlink="">
      <xdr:nvSpPr>
        <xdr:cNvPr id="637" name="Object 636" hidden="1">
          <a:extLst>
            <a:ext uri="{63B3BB69-23CF-44E3-9099-C40C66FF867C}">
              <a14:compatExt xmlns:a14="http://schemas.microsoft.com/office/drawing/2010/main" spid="_x0000_s5756"/>
            </a:ext>
            <a:ext uri="{FF2B5EF4-FFF2-40B4-BE49-F238E27FC236}">
              <a16:creationId xmlns:a16="http://schemas.microsoft.com/office/drawing/2014/main" id="{801E0B9C-3E7C-4C1E-95F0-64373E7D36CD}"/>
            </a:ext>
          </a:extLst>
        </xdr:cNvPr>
        <xdr:cNvSpPr/>
      </xdr:nvSpPr>
      <xdr:spPr bwMode="auto">
        <a:xfrm>
          <a:off x="6061557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851977</xdr:row>
      <xdr:rowOff>66675</xdr:rowOff>
    </xdr:from>
    <xdr:to>
      <xdr:col>9936</xdr:col>
      <xdr:colOff>1819275</xdr:colOff>
      <xdr:row>851981</xdr:row>
      <xdr:rowOff>180975</xdr:rowOff>
    </xdr:to>
    <xdr:sp macro="" textlink="">
      <xdr:nvSpPr>
        <xdr:cNvPr id="638" name="Object 637" hidden="1">
          <a:extLst>
            <a:ext uri="{63B3BB69-23CF-44E3-9099-C40C66FF867C}">
              <a14:compatExt xmlns:a14="http://schemas.microsoft.com/office/drawing/2010/main" spid="_x0000_s5757"/>
            </a:ext>
            <a:ext uri="{FF2B5EF4-FFF2-40B4-BE49-F238E27FC236}">
              <a16:creationId xmlns:a16="http://schemas.microsoft.com/office/drawing/2014/main" id="{B9D628B8-5DAF-4BDE-BAD5-E6D6F1C6A09C}"/>
            </a:ext>
          </a:extLst>
        </xdr:cNvPr>
        <xdr:cNvSpPr/>
      </xdr:nvSpPr>
      <xdr:spPr bwMode="auto">
        <a:xfrm>
          <a:off x="6061557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917513</xdr:row>
      <xdr:rowOff>66675</xdr:rowOff>
    </xdr:from>
    <xdr:to>
      <xdr:col>9936</xdr:col>
      <xdr:colOff>1819275</xdr:colOff>
      <xdr:row>917517</xdr:row>
      <xdr:rowOff>180975</xdr:rowOff>
    </xdr:to>
    <xdr:sp macro="" textlink="">
      <xdr:nvSpPr>
        <xdr:cNvPr id="639" name="Object 638" hidden="1">
          <a:extLst>
            <a:ext uri="{63B3BB69-23CF-44E3-9099-C40C66FF867C}">
              <a14:compatExt xmlns:a14="http://schemas.microsoft.com/office/drawing/2010/main" spid="_x0000_s5758"/>
            </a:ext>
            <a:ext uri="{FF2B5EF4-FFF2-40B4-BE49-F238E27FC236}">
              <a16:creationId xmlns:a16="http://schemas.microsoft.com/office/drawing/2014/main" id="{C4304C8D-E904-4774-A3FE-BEB2B573D559}"/>
            </a:ext>
          </a:extLst>
        </xdr:cNvPr>
        <xdr:cNvSpPr/>
      </xdr:nvSpPr>
      <xdr:spPr bwMode="auto">
        <a:xfrm>
          <a:off x="6061557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9936</xdr:col>
      <xdr:colOff>238125</xdr:colOff>
      <xdr:row>983049</xdr:row>
      <xdr:rowOff>66675</xdr:rowOff>
    </xdr:from>
    <xdr:to>
      <xdr:col>9936</xdr:col>
      <xdr:colOff>1819275</xdr:colOff>
      <xdr:row>983053</xdr:row>
      <xdr:rowOff>180975</xdr:rowOff>
    </xdr:to>
    <xdr:sp macro="" textlink="">
      <xdr:nvSpPr>
        <xdr:cNvPr id="640" name="Object 639" hidden="1">
          <a:extLst>
            <a:ext uri="{63B3BB69-23CF-44E3-9099-C40C66FF867C}">
              <a14:compatExt xmlns:a14="http://schemas.microsoft.com/office/drawing/2010/main" spid="_x0000_s5759"/>
            </a:ext>
            <a:ext uri="{FF2B5EF4-FFF2-40B4-BE49-F238E27FC236}">
              <a16:creationId xmlns:a16="http://schemas.microsoft.com/office/drawing/2014/main" id="{0DF5B6F8-23ED-47DB-9EE5-0D0358FC83BF}"/>
            </a:ext>
          </a:extLst>
        </xdr:cNvPr>
        <xdr:cNvSpPr/>
      </xdr:nvSpPr>
      <xdr:spPr bwMode="auto">
        <a:xfrm>
          <a:off x="6061557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2</xdr:row>
      <xdr:rowOff>66675</xdr:rowOff>
    </xdr:from>
    <xdr:to>
      <xdr:col>10192</xdr:col>
      <xdr:colOff>1819275</xdr:colOff>
      <xdr:row>6</xdr:row>
      <xdr:rowOff>0</xdr:rowOff>
    </xdr:to>
    <xdr:sp macro="" textlink="">
      <xdr:nvSpPr>
        <xdr:cNvPr id="641" name="Object 640" hidden="1">
          <a:extLst>
            <a:ext uri="{63B3BB69-23CF-44E3-9099-C40C66FF867C}">
              <a14:compatExt xmlns:a14="http://schemas.microsoft.com/office/drawing/2010/main" spid="_x0000_s5760"/>
            </a:ext>
            <a:ext uri="{FF2B5EF4-FFF2-40B4-BE49-F238E27FC236}">
              <a16:creationId xmlns:a16="http://schemas.microsoft.com/office/drawing/2014/main" id="{2FDFA20A-BB1A-4C0A-9504-1258E04DB649}"/>
            </a:ext>
          </a:extLst>
        </xdr:cNvPr>
        <xdr:cNvSpPr/>
      </xdr:nvSpPr>
      <xdr:spPr bwMode="auto">
        <a:xfrm>
          <a:off x="6217615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65545</xdr:row>
      <xdr:rowOff>66675</xdr:rowOff>
    </xdr:from>
    <xdr:to>
      <xdr:col>10192</xdr:col>
      <xdr:colOff>1819275</xdr:colOff>
      <xdr:row>65549</xdr:row>
      <xdr:rowOff>180975</xdr:rowOff>
    </xdr:to>
    <xdr:sp macro="" textlink="">
      <xdr:nvSpPr>
        <xdr:cNvPr id="642" name="Object 641" hidden="1">
          <a:extLst>
            <a:ext uri="{63B3BB69-23CF-44E3-9099-C40C66FF867C}">
              <a14:compatExt xmlns:a14="http://schemas.microsoft.com/office/drawing/2010/main" spid="_x0000_s5761"/>
            </a:ext>
            <a:ext uri="{FF2B5EF4-FFF2-40B4-BE49-F238E27FC236}">
              <a16:creationId xmlns:a16="http://schemas.microsoft.com/office/drawing/2014/main" id="{64215C64-54A1-49B9-B662-BD4BD5D814DA}"/>
            </a:ext>
          </a:extLst>
        </xdr:cNvPr>
        <xdr:cNvSpPr/>
      </xdr:nvSpPr>
      <xdr:spPr bwMode="auto">
        <a:xfrm>
          <a:off x="6217615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131081</xdr:row>
      <xdr:rowOff>66675</xdr:rowOff>
    </xdr:from>
    <xdr:to>
      <xdr:col>10192</xdr:col>
      <xdr:colOff>1819275</xdr:colOff>
      <xdr:row>131085</xdr:row>
      <xdr:rowOff>180975</xdr:rowOff>
    </xdr:to>
    <xdr:sp macro="" textlink="">
      <xdr:nvSpPr>
        <xdr:cNvPr id="643" name="Object 642" hidden="1">
          <a:extLst>
            <a:ext uri="{63B3BB69-23CF-44E3-9099-C40C66FF867C}">
              <a14:compatExt xmlns:a14="http://schemas.microsoft.com/office/drawing/2010/main" spid="_x0000_s5762"/>
            </a:ext>
            <a:ext uri="{FF2B5EF4-FFF2-40B4-BE49-F238E27FC236}">
              <a16:creationId xmlns:a16="http://schemas.microsoft.com/office/drawing/2014/main" id="{363BBB03-192B-446A-B373-6569FCBE60B6}"/>
            </a:ext>
          </a:extLst>
        </xdr:cNvPr>
        <xdr:cNvSpPr/>
      </xdr:nvSpPr>
      <xdr:spPr bwMode="auto">
        <a:xfrm>
          <a:off x="6217615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196617</xdr:row>
      <xdr:rowOff>66675</xdr:rowOff>
    </xdr:from>
    <xdr:to>
      <xdr:col>10192</xdr:col>
      <xdr:colOff>1819275</xdr:colOff>
      <xdr:row>196621</xdr:row>
      <xdr:rowOff>180975</xdr:rowOff>
    </xdr:to>
    <xdr:sp macro="" textlink="">
      <xdr:nvSpPr>
        <xdr:cNvPr id="644" name="Object 643" hidden="1">
          <a:extLst>
            <a:ext uri="{63B3BB69-23CF-44E3-9099-C40C66FF867C}">
              <a14:compatExt xmlns:a14="http://schemas.microsoft.com/office/drawing/2010/main" spid="_x0000_s5763"/>
            </a:ext>
            <a:ext uri="{FF2B5EF4-FFF2-40B4-BE49-F238E27FC236}">
              <a16:creationId xmlns:a16="http://schemas.microsoft.com/office/drawing/2014/main" id="{023ABC7D-592F-4801-834D-5C34A4ABFCD5}"/>
            </a:ext>
          </a:extLst>
        </xdr:cNvPr>
        <xdr:cNvSpPr/>
      </xdr:nvSpPr>
      <xdr:spPr bwMode="auto">
        <a:xfrm>
          <a:off x="6217615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262153</xdr:row>
      <xdr:rowOff>66675</xdr:rowOff>
    </xdr:from>
    <xdr:to>
      <xdr:col>10192</xdr:col>
      <xdr:colOff>1819275</xdr:colOff>
      <xdr:row>262157</xdr:row>
      <xdr:rowOff>180975</xdr:rowOff>
    </xdr:to>
    <xdr:sp macro="" textlink="">
      <xdr:nvSpPr>
        <xdr:cNvPr id="645" name="Object 644" hidden="1">
          <a:extLst>
            <a:ext uri="{63B3BB69-23CF-44E3-9099-C40C66FF867C}">
              <a14:compatExt xmlns:a14="http://schemas.microsoft.com/office/drawing/2010/main" spid="_x0000_s5764"/>
            </a:ext>
            <a:ext uri="{FF2B5EF4-FFF2-40B4-BE49-F238E27FC236}">
              <a16:creationId xmlns:a16="http://schemas.microsoft.com/office/drawing/2014/main" id="{FD212B8C-AC4B-4F97-B7A2-51444B872BAC}"/>
            </a:ext>
          </a:extLst>
        </xdr:cNvPr>
        <xdr:cNvSpPr/>
      </xdr:nvSpPr>
      <xdr:spPr bwMode="auto">
        <a:xfrm>
          <a:off x="6217615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327689</xdr:row>
      <xdr:rowOff>66675</xdr:rowOff>
    </xdr:from>
    <xdr:to>
      <xdr:col>10192</xdr:col>
      <xdr:colOff>1819275</xdr:colOff>
      <xdr:row>327693</xdr:row>
      <xdr:rowOff>180975</xdr:rowOff>
    </xdr:to>
    <xdr:sp macro="" textlink="">
      <xdr:nvSpPr>
        <xdr:cNvPr id="646" name="Object 645" hidden="1">
          <a:extLst>
            <a:ext uri="{63B3BB69-23CF-44E3-9099-C40C66FF867C}">
              <a14:compatExt xmlns:a14="http://schemas.microsoft.com/office/drawing/2010/main" spid="_x0000_s5765"/>
            </a:ext>
            <a:ext uri="{FF2B5EF4-FFF2-40B4-BE49-F238E27FC236}">
              <a16:creationId xmlns:a16="http://schemas.microsoft.com/office/drawing/2014/main" id="{50BABD08-15A6-446A-8C05-403752717492}"/>
            </a:ext>
          </a:extLst>
        </xdr:cNvPr>
        <xdr:cNvSpPr/>
      </xdr:nvSpPr>
      <xdr:spPr bwMode="auto">
        <a:xfrm>
          <a:off x="6217615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393225</xdr:row>
      <xdr:rowOff>66675</xdr:rowOff>
    </xdr:from>
    <xdr:to>
      <xdr:col>10192</xdr:col>
      <xdr:colOff>1819275</xdr:colOff>
      <xdr:row>393229</xdr:row>
      <xdr:rowOff>180975</xdr:rowOff>
    </xdr:to>
    <xdr:sp macro="" textlink="">
      <xdr:nvSpPr>
        <xdr:cNvPr id="647" name="Object 646" hidden="1">
          <a:extLst>
            <a:ext uri="{63B3BB69-23CF-44E3-9099-C40C66FF867C}">
              <a14:compatExt xmlns:a14="http://schemas.microsoft.com/office/drawing/2010/main" spid="_x0000_s5766"/>
            </a:ext>
            <a:ext uri="{FF2B5EF4-FFF2-40B4-BE49-F238E27FC236}">
              <a16:creationId xmlns:a16="http://schemas.microsoft.com/office/drawing/2014/main" id="{122F52E1-7020-4FB6-BDEF-22B775F1B9C0}"/>
            </a:ext>
          </a:extLst>
        </xdr:cNvPr>
        <xdr:cNvSpPr/>
      </xdr:nvSpPr>
      <xdr:spPr bwMode="auto">
        <a:xfrm>
          <a:off x="6217615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458761</xdr:row>
      <xdr:rowOff>66675</xdr:rowOff>
    </xdr:from>
    <xdr:to>
      <xdr:col>10192</xdr:col>
      <xdr:colOff>1819275</xdr:colOff>
      <xdr:row>458765</xdr:row>
      <xdr:rowOff>180975</xdr:rowOff>
    </xdr:to>
    <xdr:sp macro="" textlink="">
      <xdr:nvSpPr>
        <xdr:cNvPr id="648" name="Object 647" hidden="1">
          <a:extLst>
            <a:ext uri="{63B3BB69-23CF-44E3-9099-C40C66FF867C}">
              <a14:compatExt xmlns:a14="http://schemas.microsoft.com/office/drawing/2010/main" spid="_x0000_s5767"/>
            </a:ext>
            <a:ext uri="{FF2B5EF4-FFF2-40B4-BE49-F238E27FC236}">
              <a16:creationId xmlns:a16="http://schemas.microsoft.com/office/drawing/2014/main" id="{9F578694-1425-4E89-853C-ECAA04D75C01}"/>
            </a:ext>
          </a:extLst>
        </xdr:cNvPr>
        <xdr:cNvSpPr/>
      </xdr:nvSpPr>
      <xdr:spPr bwMode="auto">
        <a:xfrm>
          <a:off x="6217615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524297</xdr:row>
      <xdr:rowOff>66675</xdr:rowOff>
    </xdr:from>
    <xdr:to>
      <xdr:col>10192</xdr:col>
      <xdr:colOff>1819275</xdr:colOff>
      <xdr:row>524301</xdr:row>
      <xdr:rowOff>180975</xdr:rowOff>
    </xdr:to>
    <xdr:sp macro="" textlink="">
      <xdr:nvSpPr>
        <xdr:cNvPr id="649" name="Object 648" hidden="1">
          <a:extLst>
            <a:ext uri="{63B3BB69-23CF-44E3-9099-C40C66FF867C}">
              <a14:compatExt xmlns:a14="http://schemas.microsoft.com/office/drawing/2010/main" spid="_x0000_s5768"/>
            </a:ext>
            <a:ext uri="{FF2B5EF4-FFF2-40B4-BE49-F238E27FC236}">
              <a16:creationId xmlns:a16="http://schemas.microsoft.com/office/drawing/2014/main" id="{F94DA86D-106E-45FD-A7CC-9A2C579BE377}"/>
            </a:ext>
          </a:extLst>
        </xdr:cNvPr>
        <xdr:cNvSpPr/>
      </xdr:nvSpPr>
      <xdr:spPr bwMode="auto">
        <a:xfrm>
          <a:off x="6217615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589833</xdr:row>
      <xdr:rowOff>66675</xdr:rowOff>
    </xdr:from>
    <xdr:to>
      <xdr:col>10192</xdr:col>
      <xdr:colOff>1819275</xdr:colOff>
      <xdr:row>589837</xdr:row>
      <xdr:rowOff>180975</xdr:rowOff>
    </xdr:to>
    <xdr:sp macro="" textlink="">
      <xdr:nvSpPr>
        <xdr:cNvPr id="650" name="Object 649" hidden="1">
          <a:extLst>
            <a:ext uri="{63B3BB69-23CF-44E3-9099-C40C66FF867C}">
              <a14:compatExt xmlns:a14="http://schemas.microsoft.com/office/drawing/2010/main" spid="_x0000_s5769"/>
            </a:ext>
            <a:ext uri="{FF2B5EF4-FFF2-40B4-BE49-F238E27FC236}">
              <a16:creationId xmlns:a16="http://schemas.microsoft.com/office/drawing/2014/main" id="{93ACEE4C-32DC-4E6C-8F46-B66E6B641EC9}"/>
            </a:ext>
          </a:extLst>
        </xdr:cNvPr>
        <xdr:cNvSpPr/>
      </xdr:nvSpPr>
      <xdr:spPr bwMode="auto">
        <a:xfrm>
          <a:off x="6217615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655369</xdr:row>
      <xdr:rowOff>66675</xdr:rowOff>
    </xdr:from>
    <xdr:to>
      <xdr:col>10192</xdr:col>
      <xdr:colOff>1819275</xdr:colOff>
      <xdr:row>655373</xdr:row>
      <xdr:rowOff>180975</xdr:rowOff>
    </xdr:to>
    <xdr:sp macro="" textlink="">
      <xdr:nvSpPr>
        <xdr:cNvPr id="651" name="Object 650" hidden="1">
          <a:extLst>
            <a:ext uri="{63B3BB69-23CF-44E3-9099-C40C66FF867C}">
              <a14:compatExt xmlns:a14="http://schemas.microsoft.com/office/drawing/2010/main" spid="_x0000_s5770"/>
            </a:ext>
            <a:ext uri="{FF2B5EF4-FFF2-40B4-BE49-F238E27FC236}">
              <a16:creationId xmlns:a16="http://schemas.microsoft.com/office/drawing/2014/main" id="{ACFF8D4B-DE4A-4DC1-8895-82466A8EC482}"/>
            </a:ext>
          </a:extLst>
        </xdr:cNvPr>
        <xdr:cNvSpPr/>
      </xdr:nvSpPr>
      <xdr:spPr bwMode="auto">
        <a:xfrm>
          <a:off x="6217615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720905</xdr:row>
      <xdr:rowOff>66675</xdr:rowOff>
    </xdr:from>
    <xdr:to>
      <xdr:col>10192</xdr:col>
      <xdr:colOff>1819275</xdr:colOff>
      <xdr:row>720909</xdr:row>
      <xdr:rowOff>180975</xdr:rowOff>
    </xdr:to>
    <xdr:sp macro="" textlink="">
      <xdr:nvSpPr>
        <xdr:cNvPr id="652" name="Object 651" hidden="1">
          <a:extLst>
            <a:ext uri="{63B3BB69-23CF-44E3-9099-C40C66FF867C}">
              <a14:compatExt xmlns:a14="http://schemas.microsoft.com/office/drawing/2010/main" spid="_x0000_s5771"/>
            </a:ext>
            <a:ext uri="{FF2B5EF4-FFF2-40B4-BE49-F238E27FC236}">
              <a16:creationId xmlns:a16="http://schemas.microsoft.com/office/drawing/2014/main" id="{B3399C8C-E745-4CA5-818B-819611676FF4}"/>
            </a:ext>
          </a:extLst>
        </xdr:cNvPr>
        <xdr:cNvSpPr/>
      </xdr:nvSpPr>
      <xdr:spPr bwMode="auto">
        <a:xfrm>
          <a:off x="6217615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786441</xdr:row>
      <xdr:rowOff>66675</xdr:rowOff>
    </xdr:from>
    <xdr:to>
      <xdr:col>10192</xdr:col>
      <xdr:colOff>1819275</xdr:colOff>
      <xdr:row>786445</xdr:row>
      <xdr:rowOff>180975</xdr:rowOff>
    </xdr:to>
    <xdr:sp macro="" textlink="">
      <xdr:nvSpPr>
        <xdr:cNvPr id="653" name="Object 652" hidden="1">
          <a:extLst>
            <a:ext uri="{63B3BB69-23CF-44E3-9099-C40C66FF867C}">
              <a14:compatExt xmlns:a14="http://schemas.microsoft.com/office/drawing/2010/main" spid="_x0000_s5772"/>
            </a:ext>
            <a:ext uri="{FF2B5EF4-FFF2-40B4-BE49-F238E27FC236}">
              <a16:creationId xmlns:a16="http://schemas.microsoft.com/office/drawing/2014/main" id="{541AD2DB-ECDF-4BD5-A3B5-BB10C15CB4A9}"/>
            </a:ext>
          </a:extLst>
        </xdr:cNvPr>
        <xdr:cNvSpPr/>
      </xdr:nvSpPr>
      <xdr:spPr bwMode="auto">
        <a:xfrm>
          <a:off x="6217615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851977</xdr:row>
      <xdr:rowOff>66675</xdr:rowOff>
    </xdr:from>
    <xdr:to>
      <xdr:col>10192</xdr:col>
      <xdr:colOff>1819275</xdr:colOff>
      <xdr:row>851981</xdr:row>
      <xdr:rowOff>180975</xdr:rowOff>
    </xdr:to>
    <xdr:sp macro="" textlink="">
      <xdr:nvSpPr>
        <xdr:cNvPr id="654" name="Object 653" hidden="1">
          <a:extLst>
            <a:ext uri="{63B3BB69-23CF-44E3-9099-C40C66FF867C}">
              <a14:compatExt xmlns:a14="http://schemas.microsoft.com/office/drawing/2010/main" spid="_x0000_s5773"/>
            </a:ext>
            <a:ext uri="{FF2B5EF4-FFF2-40B4-BE49-F238E27FC236}">
              <a16:creationId xmlns:a16="http://schemas.microsoft.com/office/drawing/2014/main" id="{C79CB7B8-41B8-4A51-874C-D5EABDCEBC76}"/>
            </a:ext>
          </a:extLst>
        </xdr:cNvPr>
        <xdr:cNvSpPr/>
      </xdr:nvSpPr>
      <xdr:spPr bwMode="auto">
        <a:xfrm>
          <a:off x="6217615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917513</xdr:row>
      <xdr:rowOff>66675</xdr:rowOff>
    </xdr:from>
    <xdr:to>
      <xdr:col>10192</xdr:col>
      <xdr:colOff>1819275</xdr:colOff>
      <xdr:row>917517</xdr:row>
      <xdr:rowOff>180975</xdr:rowOff>
    </xdr:to>
    <xdr:sp macro="" textlink="">
      <xdr:nvSpPr>
        <xdr:cNvPr id="655" name="Object 654" hidden="1">
          <a:extLst>
            <a:ext uri="{63B3BB69-23CF-44E3-9099-C40C66FF867C}">
              <a14:compatExt xmlns:a14="http://schemas.microsoft.com/office/drawing/2010/main" spid="_x0000_s5774"/>
            </a:ext>
            <a:ext uri="{FF2B5EF4-FFF2-40B4-BE49-F238E27FC236}">
              <a16:creationId xmlns:a16="http://schemas.microsoft.com/office/drawing/2014/main" id="{77F5EA23-59E7-4E6A-89F5-2861FA5F902F}"/>
            </a:ext>
          </a:extLst>
        </xdr:cNvPr>
        <xdr:cNvSpPr/>
      </xdr:nvSpPr>
      <xdr:spPr bwMode="auto">
        <a:xfrm>
          <a:off x="6217615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10192</xdr:col>
      <xdr:colOff>238125</xdr:colOff>
      <xdr:row>983049</xdr:row>
      <xdr:rowOff>66675</xdr:rowOff>
    </xdr:from>
    <xdr:to>
      <xdr:col>10192</xdr:col>
      <xdr:colOff>1819275</xdr:colOff>
      <xdr:row>983053</xdr:row>
      <xdr:rowOff>180975</xdr:rowOff>
    </xdr:to>
    <xdr:sp macro="" textlink="">
      <xdr:nvSpPr>
        <xdr:cNvPr id="656" name="Object 655" hidden="1">
          <a:extLst>
            <a:ext uri="{63B3BB69-23CF-44E3-9099-C40C66FF867C}">
              <a14:compatExt xmlns:a14="http://schemas.microsoft.com/office/drawing/2010/main" spid="_x0000_s5775"/>
            </a:ext>
            <a:ext uri="{FF2B5EF4-FFF2-40B4-BE49-F238E27FC236}">
              <a16:creationId xmlns:a16="http://schemas.microsoft.com/office/drawing/2014/main" id="{ED5950D6-FF52-4914-8050-AD61D9F35ADA}"/>
            </a:ext>
          </a:extLst>
        </xdr:cNvPr>
        <xdr:cNvSpPr/>
      </xdr:nvSpPr>
      <xdr:spPr bwMode="auto">
        <a:xfrm>
          <a:off x="6217615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2</xdr:row>
      <xdr:rowOff>66675</xdr:rowOff>
    </xdr:from>
    <xdr:to>
      <xdr:col>10448</xdr:col>
      <xdr:colOff>1819275</xdr:colOff>
      <xdr:row>6</xdr:row>
      <xdr:rowOff>0</xdr:rowOff>
    </xdr:to>
    <xdr:sp macro="" textlink="">
      <xdr:nvSpPr>
        <xdr:cNvPr id="657" name="Object 656" hidden="1">
          <a:extLst>
            <a:ext uri="{63B3BB69-23CF-44E3-9099-C40C66FF867C}">
              <a14:compatExt xmlns:a14="http://schemas.microsoft.com/office/drawing/2010/main" spid="_x0000_s5776"/>
            </a:ext>
            <a:ext uri="{FF2B5EF4-FFF2-40B4-BE49-F238E27FC236}">
              <a16:creationId xmlns:a16="http://schemas.microsoft.com/office/drawing/2014/main" id="{3B8260C7-B875-4742-B017-B3867B138A16}"/>
            </a:ext>
          </a:extLst>
        </xdr:cNvPr>
        <xdr:cNvSpPr/>
      </xdr:nvSpPr>
      <xdr:spPr bwMode="auto">
        <a:xfrm>
          <a:off x="6373672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65545</xdr:row>
      <xdr:rowOff>66675</xdr:rowOff>
    </xdr:from>
    <xdr:to>
      <xdr:col>10448</xdr:col>
      <xdr:colOff>1819275</xdr:colOff>
      <xdr:row>65549</xdr:row>
      <xdr:rowOff>180975</xdr:rowOff>
    </xdr:to>
    <xdr:sp macro="" textlink="">
      <xdr:nvSpPr>
        <xdr:cNvPr id="658" name="Object 657" hidden="1">
          <a:extLst>
            <a:ext uri="{63B3BB69-23CF-44E3-9099-C40C66FF867C}">
              <a14:compatExt xmlns:a14="http://schemas.microsoft.com/office/drawing/2010/main" spid="_x0000_s5777"/>
            </a:ext>
            <a:ext uri="{FF2B5EF4-FFF2-40B4-BE49-F238E27FC236}">
              <a16:creationId xmlns:a16="http://schemas.microsoft.com/office/drawing/2014/main" id="{75140FB9-9533-4095-8307-4C9315884FE1}"/>
            </a:ext>
          </a:extLst>
        </xdr:cNvPr>
        <xdr:cNvSpPr/>
      </xdr:nvSpPr>
      <xdr:spPr bwMode="auto">
        <a:xfrm>
          <a:off x="6373672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131081</xdr:row>
      <xdr:rowOff>66675</xdr:rowOff>
    </xdr:from>
    <xdr:to>
      <xdr:col>10448</xdr:col>
      <xdr:colOff>1819275</xdr:colOff>
      <xdr:row>131085</xdr:row>
      <xdr:rowOff>180975</xdr:rowOff>
    </xdr:to>
    <xdr:sp macro="" textlink="">
      <xdr:nvSpPr>
        <xdr:cNvPr id="659" name="Object 658" hidden="1">
          <a:extLst>
            <a:ext uri="{63B3BB69-23CF-44E3-9099-C40C66FF867C}">
              <a14:compatExt xmlns:a14="http://schemas.microsoft.com/office/drawing/2010/main" spid="_x0000_s5778"/>
            </a:ext>
            <a:ext uri="{FF2B5EF4-FFF2-40B4-BE49-F238E27FC236}">
              <a16:creationId xmlns:a16="http://schemas.microsoft.com/office/drawing/2014/main" id="{719D1B62-C0DA-429F-A007-2A753C7DB912}"/>
            </a:ext>
          </a:extLst>
        </xdr:cNvPr>
        <xdr:cNvSpPr/>
      </xdr:nvSpPr>
      <xdr:spPr bwMode="auto">
        <a:xfrm>
          <a:off x="6373672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196617</xdr:row>
      <xdr:rowOff>66675</xdr:rowOff>
    </xdr:from>
    <xdr:to>
      <xdr:col>10448</xdr:col>
      <xdr:colOff>1819275</xdr:colOff>
      <xdr:row>196621</xdr:row>
      <xdr:rowOff>180975</xdr:rowOff>
    </xdr:to>
    <xdr:sp macro="" textlink="">
      <xdr:nvSpPr>
        <xdr:cNvPr id="660" name="Object 659" hidden="1">
          <a:extLst>
            <a:ext uri="{63B3BB69-23CF-44E3-9099-C40C66FF867C}">
              <a14:compatExt xmlns:a14="http://schemas.microsoft.com/office/drawing/2010/main" spid="_x0000_s5779"/>
            </a:ext>
            <a:ext uri="{FF2B5EF4-FFF2-40B4-BE49-F238E27FC236}">
              <a16:creationId xmlns:a16="http://schemas.microsoft.com/office/drawing/2014/main" id="{B5324F8F-6F6E-45FE-BE19-0B0E7EA12112}"/>
            </a:ext>
          </a:extLst>
        </xdr:cNvPr>
        <xdr:cNvSpPr/>
      </xdr:nvSpPr>
      <xdr:spPr bwMode="auto">
        <a:xfrm>
          <a:off x="6373672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262153</xdr:row>
      <xdr:rowOff>66675</xdr:rowOff>
    </xdr:from>
    <xdr:to>
      <xdr:col>10448</xdr:col>
      <xdr:colOff>1819275</xdr:colOff>
      <xdr:row>262157</xdr:row>
      <xdr:rowOff>180975</xdr:rowOff>
    </xdr:to>
    <xdr:sp macro="" textlink="">
      <xdr:nvSpPr>
        <xdr:cNvPr id="661" name="Object 660" hidden="1">
          <a:extLst>
            <a:ext uri="{63B3BB69-23CF-44E3-9099-C40C66FF867C}">
              <a14:compatExt xmlns:a14="http://schemas.microsoft.com/office/drawing/2010/main" spid="_x0000_s5780"/>
            </a:ext>
            <a:ext uri="{FF2B5EF4-FFF2-40B4-BE49-F238E27FC236}">
              <a16:creationId xmlns:a16="http://schemas.microsoft.com/office/drawing/2014/main" id="{21387F99-F748-4796-AAC5-B59B7901E2C9}"/>
            </a:ext>
          </a:extLst>
        </xdr:cNvPr>
        <xdr:cNvSpPr/>
      </xdr:nvSpPr>
      <xdr:spPr bwMode="auto">
        <a:xfrm>
          <a:off x="6373672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327689</xdr:row>
      <xdr:rowOff>66675</xdr:rowOff>
    </xdr:from>
    <xdr:to>
      <xdr:col>10448</xdr:col>
      <xdr:colOff>1819275</xdr:colOff>
      <xdr:row>327693</xdr:row>
      <xdr:rowOff>180975</xdr:rowOff>
    </xdr:to>
    <xdr:sp macro="" textlink="">
      <xdr:nvSpPr>
        <xdr:cNvPr id="662" name="Object 661" hidden="1">
          <a:extLst>
            <a:ext uri="{63B3BB69-23CF-44E3-9099-C40C66FF867C}">
              <a14:compatExt xmlns:a14="http://schemas.microsoft.com/office/drawing/2010/main" spid="_x0000_s5781"/>
            </a:ext>
            <a:ext uri="{FF2B5EF4-FFF2-40B4-BE49-F238E27FC236}">
              <a16:creationId xmlns:a16="http://schemas.microsoft.com/office/drawing/2014/main" id="{8ED25D1E-508A-4A1B-80C2-457CCFF28552}"/>
            </a:ext>
          </a:extLst>
        </xdr:cNvPr>
        <xdr:cNvSpPr/>
      </xdr:nvSpPr>
      <xdr:spPr bwMode="auto">
        <a:xfrm>
          <a:off x="6373672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393225</xdr:row>
      <xdr:rowOff>66675</xdr:rowOff>
    </xdr:from>
    <xdr:to>
      <xdr:col>10448</xdr:col>
      <xdr:colOff>1819275</xdr:colOff>
      <xdr:row>393229</xdr:row>
      <xdr:rowOff>180975</xdr:rowOff>
    </xdr:to>
    <xdr:sp macro="" textlink="">
      <xdr:nvSpPr>
        <xdr:cNvPr id="663" name="Object 662" hidden="1">
          <a:extLst>
            <a:ext uri="{63B3BB69-23CF-44E3-9099-C40C66FF867C}">
              <a14:compatExt xmlns:a14="http://schemas.microsoft.com/office/drawing/2010/main" spid="_x0000_s5782"/>
            </a:ext>
            <a:ext uri="{FF2B5EF4-FFF2-40B4-BE49-F238E27FC236}">
              <a16:creationId xmlns:a16="http://schemas.microsoft.com/office/drawing/2014/main" id="{F08DC46C-6BBB-4746-8A99-A87A06E34CC7}"/>
            </a:ext>
          </a:extLst>
        </xdr:cNvPr>
        <xdr:cNvSpPr/>
      </xdr:nvSpPr>
      <xdr:spPr bwMode="auto">
        <a:xfrm>
          <a:off x="6373672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458761</xdr:row>
      <xdr:rowOff>66675</xdr:rowOff>
    </xdr:from>
    <xdr:to>
      <xdr:col>10448</xdr:col>
      <xdr:colOff>1819275</xdr:colOff>
      <xdr:row>458765</xdr:row>
      <xdr:rowOff>180975</xdr:rowOff>
    </xdr:to>
    <xdr:sp macro="" textlink="">
      <xdr:nvSpPr>
        <xdr:cNvPr id="664" name="Object 663" hidden="1">
          <a:extLst>
            <a:ext uri="{63B3BB69-23CF-44E3-9099-C40C66FF867C}">
              <a14:compatExt xmlns:a14="http://schemas.microsoft.com/office/drawing/2010/main" spid="_x0000_s5783"/>
            </a:ext>
            <a:ext uri="{FF2B5EF4-FFF2-40B4-BE49-F238E27FC236}">
              <a16:creationId xmlns:a16="http://schemas.microsoft.com/office/drawing/2014/main" id="{7C098851-B0AD-4B71-888A-0E20A30F7252}"/>
            </a:ext>
          </a:extLst>
        </xdr:cNvPr>
        <xdr:cNvSpPr/>
      </xdr:nvSpPr>
      <xdr:spPr bwMode="auto">
        <a:xfrm>
          <a:off x="6373672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524297</xdr:row>
      <xdr:rowOff>66675</xdr:rowOff>
    </xdr:from>
    <xdr:to>
      <xdr:col>10448</xdr:col>
      <xdr:colOff>1819275</xdr:colOff>
      <xdr:row>524301</xdr:row>
      <xdr:rowOff>180975</xdr:rowOff>
    </xdr:to>
    <xdr:sp macro="" textlink="">
      <xdr:nvSpPr>
        <xdr:cNvPr id="665" name="Object 664" hidden="1">
          <a:extLst>
            <a:ext uri="{63B3BB69-23CF-44E3-9099-C40C66FF867C}">
              <a14:compatExt xmlns:a14="http://schemas.microsoft.com/office/drawing/2010/main" spid="_x0000_s5784"/>
            </a:ext>
            <a:ext uri="{FF2B5EF4-FFF2-40B4-BE49-F238E27FC236}">
              <a16:creationId xmlns:a16="http://schemas.microsoft.com/office/drawing/2014/main" id="{878EF1C3-E31F-45C5-954C-3BF1F0BE4943}"/>
            </a:ext>
          </a:extLst>
        </xdr:cNvPr>
        <xdr:cNvSpPr/>
      </xdr:nvSpPr>
      <xdr:spPr bwMode="auto">
        <a:xfrm>
          <a:off x="6373672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589833</xdr:row>
      <xdr:rowOff>66675</xdr:rowOff>
    </xdr:from>
    <xdr:to>
      <xdr:col>10448</xdr:col>
      <xdr:colOff>1819275</xdr:colOff>
      <xdr:row>589837</xdr:row>
      <xdr:rowOff>180975</xdr:rowOff>
    </xdr:to>
    <xdr:sp macro="" textlink="">
      <xdr:nvSpPr>
        <xdr:cNvPr id="666" name="Object 665" hidden="1">
          <a:extLst>
            <a:ext uri="{63B3BB69-23CF-44E3-9099-C40C66FF867C}">
              <a14:compatExt xmlns:a14="http://schemas.microsoft.com/office/drawing/2010/main" spid="_x0000_s5785"/>
            </a:ext>
            <a:ext uri="{FF2B5EF4-FFF2-40B4-BE49-F238E27FC236}">
              <a16:creationId xmlns:a16="http://schemas.microsoft.com/office/drawing/2014/main" id="{FA20CD1B-FDB9-4083-A0DF-83CDD9831F1A}"/>
            </a:ext>
          </a:extLst>
        </xdr:cNvPr>
        <xdr:cNvSpPr/>
      </xdr:nvSpPr>
      <xdr:spPr bwMode="auto">
        <a:xfrm>
          <a:off x="6373672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655369</xdr:row>
      <xdr:rowOff>66675</xdr:rowOff>
    </xdr:from>
    <xdr:to>
      <xdr:col>10448</xdr:col>
      <xdr:colOff>1819275</xdr:colOff>
      <xdr:row>655373</xdr:row>
      <xdr:rowOff>180975</xdr:rowOff>
    </xdr:to>
    <xdr:sp macro="" textlink="">
      <xdr:nvSpPr>
        <xdr:cNvPr id="667" name="Object 666" hidden="1">
          <a:extLst>
            <a:ext uri="{63B3BB69-23CF-44E3-9099-C40C66FF867C}">
              <a14:compatExt xmlns:a14="http://schemas.microsoft.com/office/drawing/2010/main" spid="_x0000_s5786"/>
            </a:ext>
            <a:ext uri="{FF2B5EF4-FFF2-40B4-BE49-F238E27FC236}">
              <a16:creationId xmlns:a16="http://schemas.microsoft.com/office/drawing/2014/main" id="{3EE2D0BE-F134-411D-92AD-A1B4FE612680}"/>
            </a:ext>
          </a:extLst>
        </xdr:cNvPr>
        <xdr:cNvSpPr/>
      </xdr:nvSpPr>
      <xdr:spPr bwMode="auto">
        <a:xfrm>
          <a:off x="6373672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720905</xdr:row>
      <xdr:rowOff>66675</xdr:rowOff>
    </xdr:from>
    <xdr:to>
      <xdr:col>10448</xdr:col>
      <xdr:colOff>1819275</xdr:colOff>
      <xdr:row>720909</xdr:row>
      <xdr:rowOff>180975</xdr:rowOff>
    </xdr:to>
    <xdr:sp macro="" textlink="">
      <xdr:nvSpPr>
        <xdr:cNvPr id="668" name="Object 667" hidden="1">
          <a:extLst>
            <a:ext uri="{63B3BB69-23CF-44E3-9099-C40C66FF867C}">
              <a14:compatExt xmlns:a14="http://schemas.microsoft.com/office/drawing/2010/main" spid="_x0000_s5787"/>
            </a:ext>
            <a:ext uri="{FF2B5EF4-FFF2-40B4-BE49-F238E27FC236}">
              <a16:creationId xmlns:a16="http://schemas.microsoft.com/office/drawing/2014/main" id="{E858DB02-4817-4859-9065-5C077E1D83D5}"/>
            </a:ext>
          </a:extLst>
        </xdr:cNvPr>
        <xdr:cNvSpPr/>
      </xdr:nvSpPr>
      <xdr:spPr bwMode="auto">
        <a:xfrm>
          <a:off x="6373672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786441</xdr:row>
      <xdr:rowOff>66675</xdr:rowOff>
    </xdr:from>
    <xdr:to>
      <xdr:col>10448</xdr:col>
      <xdr:colOff>1819275</xdr:colOff>
      <xdr:row>786445</xdr:row>
      <xdr:rowOff>180975</xdr:rowOff>
    </xdr:to>
    <xdr:sp macro="" textlink="">
      <xdr:nvSpPr>
        <xdr:cNvPr id="669" name="Object 668" hidden="1">
          <a:extLst>
            <a:ext uri="{63B3BB69-23CF-44E3-9099-C40C66FF867C}">
              <a14:compatExt xmlns:a14="http://schemas.microsoft.com/office/drawing/2010/main" spid="_x0000_s5788"/>
            </a:ext>
            <a:ext uri="{FF2B5EF4-FFF2-40B4-BE49-F238E27FC236}">
              <a16:creationId xmlns:a16="http://schemas.microsoft.com/office/drawing/2014/main" id="{CA36064A-9743-455A-9123-61E5AF7736C1}"/>
            </a:ext>
          </a:extLst>
        </xdr:cNvPr>
        <xdr:cNvSpPr/>
      </xdr:nvSpPr>
      <xdr:spPr bwMode="auto">
        <a:xfrm>
          <a:off x="6373672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851977</xdr:row>
      <xdr:rowOff>66675</xdr:rowOff>
    </xdr:from>
    <xdr:to>
      <xdr:col>10448</xdr:col>
      <xdr:colOff>1819275</xdr:colOff>
      <xdr:row>851981</xdr:row>
      <xdr:rowOff>180975</xdr:rowOff>
    </xdr:to>
    <xdr:sp macro="" textlink="">
      <xdr:nvSpPr>
        <xdr:cNvPr id="670" name="Object 669" hidden="1">
          <a:extLst>
            <a:ext uri="{63B3BB69-23CF-44E3-9099-C40C66FF867C}">
              <a14:compatExt xmlns:a14="http://schemas.microsoft.com/office/drawing/2010/main" spid="_x0000_s5789"/>
            </a:ext>
            <a:ext uri="{FF2B5EF4-FFF2-40B4-BE49-F238E27FC236}">
              <a16:creationId xmlns:a16="http://schemas.microsoft.com/office/drawing/2014/main" id="{59F25AF8-F9AC-453E-81D5-06698CEC8FB0}"/>
            </a:ext>
          </a:extLst>
        </xdr:cNvPr>
        <xdr:cNvSpPr/>
      </xdr:nvSpPr>
      <xdr:spPr bwMode="auto">
        <a:xfrm>
          <a:off x="6373672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917513</xdr:row>
      <xdr:rowOff>66675</xdr:rowOff>
    </xdr:from>
    <xdr:to>
      <xdr:col>10448</xdr:col>
      <xdr:colOff>1819275</xdr:colOff>
      <xdr:row>917517</xdr:row>
      <xdr:rowOff>180975</xdr:rowOff>
    </xdr:to>
    <xdr:sp macro="" textlink="">
      <xdr:nvSpPr>
        <xdr:cNvPr id="671" name="Object 670" hidden="1">
          <a:extLst>
            <a:ext uri="{63B3BB69-23CF-44E3-9099-C40C66FF867C}">
              <a14:compatExt xmlns:a14="http://schemas.microsoft.com/office/drawing/2010/main" spid="_x0000_s5790"/>
            </a:ext>
            <a:ext uri="{FF2B5EF4-FFF2-40B4-BE49-F238E27FC236}">
              <a16:creationId xmlns:a16="http://schemas.microsoft.com/office/drawing/2014/main" id="{FD5DA834-98B5-4CCE-B873-C03D0E87333A}"/>
            </a:ext>
          </a:extLst>
        </xdr:cNvPr>
        <xdr:cNvSpPr/>
      </xdr:nvSpPr>
      <xdr:spPr bwMode="auto">
        <a:xfrm>
          <a:off x="6373672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10448</xdr:col>
      <xdr:colOff>238125</xdr:colOff>
      <xdr:row>983049</xdr:row>
      <xdr:rowOff>66675</xdr:rowOff>
    </xdr:from>
    <xdr:to>
      <xdr:col>10448</xdr:col>
      <xdr:colOff>1819275</xdr:colOff>
      <xdr:row>983053</xdr:row>
      <xdr:rowOff>180975</xdr:rowOff>
    </xdr:to>
    <xdr:sp macro="" textlink="">
      <xdr:nvSpPr>
        <xdr:cNvPr id="672" name="Object 671" hidden="1">
          <a:extLst>
            <a:ext uri="{63B3BB69-23CF-44E3-9099-C40C66FF867C}">
              <a14:compatExt xmlns:a14="http://schemas.microsoft.com/office/drawing/2010/main" spid="_x0000_s5791"/>
            </a:ext>
            <a:ext uri="{FF2B5EF4-FFF2-40B4-BE49-F238E27FC236}">
              <a16:creationId xmlns:a16="http://schemas.microsoft.com/office/drawing/2014/main" id="{DCF3526A-CF7B-4703-A440-23A3003AD650}"/>
            </a:ext>
          </a:extLst>
        </xdr:cNvPr>
        <xdr:cNvSpPr/>
      </xdr:nvSpPr>
      <xdr:spPr bwMode="auto">
        <a:xfrm>
          <a:off x="6373672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2</xdr:row>
      <xdr:rowOff>66675</xdr:rowOff>
    </xdr:from>
    <xdr:to>
      <xdr:col>10704</xdr:col>
      <xdr:colOff>1819275</xdr:colOff>
      <xdr:row>6</xdr:row>
      <xdr:rowOff>0</xdr:rowOff>
    </xdr:to>
    <xdr:sp macro="" textlink="">
      <xdr:nvSpPr>
        <xdr:cNvPr id="673" name="Object 672" hidden="1">
          <a:extLst>
            <a:ext uri="{63B3BB69-23CF-44E3-9099-C40C66FF867C}">
              <a14:compatExt xmlns:a14="http://schemas.microsoft.com/office/drawing/2010/main" spid="_x0000_s5792"/>
            </a:ext>
            <a:ext uri="{FF2B5EF4-FFF2-40B4-BE49-F238E27FC236}">
              <a16:creationId xmlns:a16="http://schemas.microsoft.com/office/drawing/2014/main" id="{761DED1B-B8BE-4BF7-880C-8D8DB21E18D4}"/>
            </a:ext>
          </a:extLst>
        </xdr:cNvPr>
        <xdr:cNvSpPr/>
      </xdr:nvSpPr>
      <xdr:spPr bwMode="auto">
        <a:xfrm>
          <a:off x="6529730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65545</xdr:row>
      <xdr:rowOff>66675</xdr:rowOff>
    </xdr:from>
    <xdr:to>
      <xdr:col>10704</xdr:col>
      <xdr:colOff>1819275</xdr:colOff>
      <xdr:row>65549</xdr:row>
      <xdr:rowOff>180975</xdr:rowOff>
    </xdr:to>
    <xdr:sp macro="" textlink="">
      <xdr:nvSpPr>
        <xdr:cNvPr id="674" name="Object 673" hidden="1">
          <a:extLst>
            <a:ext uri="{63B3BB69-23CF-44E3-9099-C40C66FF867C}">
              <a14:compatExt xmlns:a14="http://schemas.microsoft.com/office/drawing/2010/main" spid="_x0000_s5793"/>
            </a:ext>
            <a:ext uri="{FF2B5EF4-FFF2-40B4-BE49-F238E27FC236}">
              <a16:creationId xmlns:a16="http://schemas.microsoft.com/office/drawing/2014/main" id="{73747944-E9EA-45E2-B481-D26D78642822}"/>
            </a:ext>
          </a:extLst>
        </xdr:cNvPr>
        <xdr:cNvSpPr/>
      </xdr:nvSpPr>
      <xdr:spPr bwMode="auto">
        <a:xfrm>
          <a:off x="6529730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131081</xdr:row>
      <xdr:rowOff>66675</xdr:rowOff>
    </xdr:from>
    <xdr:to>
      <xdr:col>10704</xdr:col>
      <xdr:colOff>1819275</xdr:colOff>
      <xdr:row>131085</xdr:row>
      <xdr:rowOff>180975</xdr:rowOff>
    </xdr:to>
    <xdr:sp macro="" textlink="">
      <xdr:nvSpPr>
        <xdr:cNvPr id="675" name="Object 674" hidden="1">
          <a:extLst>
            <a:ext uri="{63B3BB69-23CF-44E3-9099-C40C66FF867C}">
              <a14:compatExt xmlns:a14="http://schemas.microsoft.com/office/drawing/2010/main" spid="_x0000_s5794"/>
            </a:ext>
            <a:ext uri="{FF2B5EF4-FFF2-40B4-BE49-F238E27FC236}">
              <a16:creationId xmlns:a16="http://schemas.microsoft.com/office/drawing/2014/main" id="{CFE4E93E-8DDD-40D6-B330-2634C375FAB3}"/>
            </a:ext>
          </a:extLst>
        </xdr:cNvPr>
        <xdr:cNvSpPr/>
      </xdr:nvSpPr>
      <xdr:spPr bwMode="auto">
        <a:xfrm>
          <a:off x="6529730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196617</xdr:row>
      <xdr:rowOff>66675</xdr:rowOff>
    </xdr:from>
    <xdr:to>
      <xdr:col>10704</xdr:col>
      <xdr:colOff>1819275</xdr:colOff>
      <xdr:row>196621</xdr:row>
      <xdr:rowOff>180975</xdr:rowOff>
    </xdr:to>
    <xdr:sp macro="" textlink="">
      <xdr:nvSpPr>
        <xdr:cNvPr id="676" name="Object 675" hidden="1">
          <a:extLst>
            <a:ext uri="{63B3BB69-23CF-44E3-9099-C40C66FF867C}">
              <a14:compatExt xmlns:a14="http://schemas.microsoft.com/office/drawing/2010/main" spid="_x0000_s5795"/>
            </a:ext>
            <a:ext uri="{FF2B5EF4-FFF2-40B4-BE49-F238E27FC236}">
              <a16:creationId xmlns:a16="http://schemas.microsoft.com/office/drawing/2014/main" id="{667DC0A3-135A-49F2-8B43-C4F7E223A65B}"/>
            </a:ext>
          </a:extLst>
        </xdr:cNvPr>
        <xdr:cNvSpPr/>
      </xdr:nvSpPr>
      <xdr:spPr bwMode="auto">
        <a:xfrm>
          <a:off x="6529730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262153</xdr:row>
      <xdr:rowOff>66675</xdr:rowOff>
    </xdr:from>
    <xdr:to>
      <xdr:col>10704</xdr:col>
      <xdr:colOff>1819275</xdr:colOff>
      <xdr:row>262157</xdr:row>
      <xdr:rowOff>180975</xdr:rowOff>
    </xdr:to>
    <xdr:sp macro="" textlink="">
      <xdr:nvSpPr>
        <xdr:cNvPr id="677" name="Object 676" hidden="1">
          <a:extLst>
            <a:ext uri="{63B3BB69-23CF-44E3-9099-C40C66FF867C}">
              <a14:compatExt xmlns:a14="http://schemas.microsoft.com/office/drawing/2010/main" spid="_x0000_s5796"/>
            </a:ext>
            <a:ext uri="{FF2B5EF4-FFF2-40B4-BE49-F238E27FC236}">
              <a16:creationId xmlns:a16="http://schemas.microsoft.com/office/drawing/2014/main" id="{9F16E0A6-E889-4661-9BEB-43B0F760F446}"/>
            </a:ext>
          </a:extLst>
        </xdr:cNvPr>
        <xdr:cNvSpPr/>
      </xdr:nvSpPr>
      <xdr:spPr bwMode="auto">
        <a:xfrm>
          <a:off x="6529730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327689</xdr:row>
      <xdr:rowOff>66675</xdr:rowOff>
    </xdr:from>
    <xdr:to>
      <xdr:col>10704</xdr:col>
      <xdr:colOff>1819275</xdr:colOff>
      <xdr:row>327693</xdr:row>
      <xdr:rowOff>180975</xdr:rowOff>
    </xdr:to>
    <xdr:sp macro="" textlink="">
      <xdr:nvSpPr>
        <xdr:cNvPr id="678" name="Object 677" hidden="1">
          <a:extLst>
            <a:ext uri="{63B3BB69-23CF-44E3-9099-C40C66FF867C}">
              <a14:compatExt xmlns:a14="http://schemas.microsoft.com/office/drawing/2010/main" spid="_x0000_s5797"/>
            </a:ext>
            <a:ext uri="{FF2B5EF4-FFF2-40B4-BE49-F238E27FC236}">
              <a16:creationId xmlns:a16="http://schemas.microsoft.com/office/drawing/2014/main" id="{0EFCE67D-57AB-43F1-89F4-AE2F0FC39519}"/>
            </a:ext>
          </a:extLst>
        </xdr:cNvPr>
        <xdr:cNvSpPr/>
      </xdr:nvSpPr>
      <xdr:spPr bwMode="auto">
        <a:xfrm>
          <a:off x="6529730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393225</xdr:row>
      <xdr:rowOff>66675</xdr:rowOff>
    </xdr:from>
    <xdr:to>
      <xdr:col>10704</xdr:col>
      <xdr:colOff>1819275</xdr:colOff>
      <xdr:row>393229</xdr:row>
      <xdr:rowOff>180975</xdr:rowOff>
    </xdr:to>
    <xdr:sp macro="" textlink="">
      <xdr:nvSpPr>
        <xdr:cNvPr id="679" name="Object 678" hidden="1">
          <a:extLst>
            <a:ext uri="{63B3BB69-23CF-44E3-9099-C40C66FF867C}">
              <a14:compatExt xmlns:a14="http://schemas.microsoft.com/office/drawing/2010/main" spid="_x0000_s5798"/>
            </a:ext>
            <a:ext uri="{FF2B5EF4-FFF2-40B4-BE49-F238E27FC236}">
              <a16:creationId xmlns:a16="http://schemas.microsoft.com/office/drawing/2014/main" id="{79A117AB-5654-4D69-A97D-CF5D1B009881}"/>
            </a:ext>
          </a:extLst>
        </xdr:cNvPr>
        <xdr:cNvSpPr/>
      </xdr:nvSpPr>
      <xdr:spPr bwMode="auto">
        <a:xfrm>
          <a:off x="6529730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458761</xdr:row>
      <xdr:rowOff>66675</xdr:rowOff>
    </xdr:from>
    <xdr:to>
      <xdr:col>10704</xdr:col>
      <xdr:colOff>1819275</xdr:colOff>
      <xdr:row>458765</xdr:row>
      <xdr:rowOff>180975</xdr:rowOff>
    </xdr:to>
    <xdr:sp macro="" textlink="">
      <xdr:nvSpPr>
        <xdr:cNvPr id="680" name="Object 679" hidden="1">
          <a:extLst>
            <a:ext uri="{63B3BB69-23CF-44E3-9099-C40C66FF867C}">
              <a14:compatExt xmlns:a14="http://schemas.microsoft.com/office/drawing/2010/main" spid="_x0000_s5799"/>
            </a:ext>
            <a:ext uri="{FF2B5EF4-FFF2-40B4-BE49-F238E27FC236}">
              <a16:creationId xmlns:a16="http://schemas.microsoft.com/office/drawing/2014/main" id="{E2095E74-EA2F-4248-87ED-46BD5F6C7A6F}"/>
            </a:ext>
          </a:extLst>
        </xdr:cNvPr>
        <xdr:cNvSpPr/>
      </xdr:nvSpPr>
      <xdr:spPr bwMode="auto">
        <a:xfrm>
          <a:off x="6529730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524297</xdr:row>
      <xdr:rowOff>66675</xdr:rowOff>
    </xdr:from>
    <xdr:to>
      <xdr:col>10704</xdr:col>
      <xdr:colOff>1819275</xdr:colOff>
      <xdr:row>524301</xdr:row>
      <xdr:rowOff>180975</xdr:rowOff>
    </xdr:to>
    <xdr:sp macro="" textlink="">
      <xdr:nvSpPr>
        <xdr:cNvPr id="681" name="Object 680" hidden="1">
          <a:extLst>
            <a:ext uri="{63B3BB69-23CF-44E3-9099-C40C66FF867C}">
              <a14:compatExt xmlns:a14="http://schemas.microsoft.com/office/drawing/2010/main" spid="_x0000_s5800"/>
            </a:ext>
            <a:ext uri="{FF2B5EF4-FFF2-40B4-BE49-F238E27FC236}">
              <a16:creationId xmlns:a16="http://schemas.microsoft.com/office/drawing/2014/main" id="{AB6ECF57-9D54-467B-B9D1-4F6E2964E502}"/>
            </a:ext>
          </a:extLst>
        </xdr:cNvPr>
        <xdr:cNvSpPr/>
      </xdr:nvSpPr>
      <xdr:spPr bwMode="auto">
        <a:xfrm>
          <a:off x="6529730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589833</xdr:row>
      <xdr:rowOff>66675</xdr:rowOff>
    </xdr:from>
    <xdr:to>
      <xdr:col>10704</xdr:col>
      <xdr:colOff>1819275</xdr:colOff>
      <xdr:row>589837</xdr:row>
      <xdr:rowOff>180975</xdr:rowOff>
    </xdr:to>
    <xdr:sp macro="" textlink="">
      <xdr:nvSpPr>
        <xdr:cNvPr id="682" name="Object 681" hidden="1">
          <a:extLst>
            <a:ext uri="{63B3BB69-23CF-44E3-9099-C40C66FF867C}">
              <a14:compatExt xmlns:a14="http://schemas.microsoft.com/office/drawing/2010/main" spid="_x0000_s5801"/>
            </a:ext>
            <a:ext uri="{FF2B5EF4-FFF2-40B4-BE49-F238E27FC236}">
              <a16:creationId xmlns:a16="http://schemas.microsoft.com/office/drawing/2014/main" id="{7187CF05-6AF1-4D8E-939B-57C793365975}"/>
            </a:ext>
          </a:extLst>
        </xdr:cNvPr>
        <xdr:cNvSpPr/>
      </xdr:nvSpPr>
      <xdr:spPr bwMode="auto">
        <a:xfrm>
          <a:off x="6529730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655369</xdr:row>
      <xdr:rowOff>66675</xdr:rowOff>
    </xdr:from>
    <xdr:to>
      <xdr:col>10704</xdr:col>
      <xdr:colOff>1819275</xdr:colOff>
      <xdr:row>655373</xdr:row>
      <xdr:rowOff>180975</xdr:rowOff>
    </xdr:to>
    <xdr:sp macro="" textlink="">
      <xdr:nvSpPr>
        <xdr:cNvPr id="683" name="Object 682" hidden="1">
          <a:extLst>
            <a:ext uri="{63B3BB69-23CF-44E3-9099-C40C66FF867C}">
              <a14:compatExt xmlns:a14="http://schemas.microsoft.com/office/drawing/2010/main" spid="_x0000_s5802"/>
            </a:ext>
            <a:ext uri="{FF2B5EF4-FFF2-40B4-BE49-F238E27FC236}">
              <a16:creationId xmlns:a16="http://schemas.microsoft.com/office/drawing/2014/main" id="{5DE7ED0A-352F-4D81-8056-DA1AE0F97CD2}"/>
            </a:ext>
          </a:extLst>
        </xdr:cNvPr>
        <xdr:cNvSpPr/>
      </xdr:nvSpPr>
      <xdr:spPr bwMode="auto">
        <a:xfrm>
          <a:off x="6529730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720905</xdr:row>
      <xdr:rowOff>66675</xdr:rowOff>
    </xdr:from>
    <xdr:to>
      <xdr:col>10704</xdr:col>
      <xdr:colOff>1819275</xdr:colOff>
      <xdr:row>720909</xdr:row>
      <xdr:rowOff>180975</xdr:rowOff>
    </xdr:to>
    <xdr:sp macro="" textlink="">
      <xdr:nvSpPr>
        <xdr:cNvPr id="684" name="Object 683" hidden="1">
          <a:extLst>
            <a:ext uri="{63B3BB69-23CF-44E3-9099-C40C66FF867C}">
              <a14:compatExt xmlns:a14="http://schemas.microsoft.com/office/drawing/2010/main" spid="_x0000_s5803"/>
            </a:ext>
            <a:ext uri="{FF2B5EF4-FFF2-40B4-BE49-F238E27FC236}">
              <a16:creationId xmlns:a16="http://schemas.microsoft.com/office/drawing/2014/main" id="{53B15CDF-57EB-423B-92F1-4306CF02BFCD}"/>
            </a:ext>
          </a:extLst>
        </xdr:cNvPr>
        <xdr:cNvSpPr/>
      </xdr:nvSpPr>
      <xdr:spPr bwMode="auto">
        <a:xfrm>
          <a:off x="6529730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786441</xdr:row>
      <xdr:rowOff>66675</xdr:rowOff>
    </xdr:from>
    <xdr:to>
      <xdr:col>10704</xdr:col>
      <xdr:colOff>1819275</xdr:colOff>
      <xdr:row>786445</xdr:row>
      <xdr:rowOff>180975</xdr:rowOff>
    </xdr:to>
    <xdr:sp macro="" textlink="">
      <xdr:nvSpPr>
        <xdr:cNvPr id="685" name="Object 684" hidden="1">
          <a:extLst>
            <a:ext uri="{63B3BB69-23CF-44E3-9099-C40C66FF867C}">
              <a14:compatExt xmlns:a14="http://schemas.microsoft.com/office/drawing/2010/main" spid="_x0000_s5804"/>
            </a:ext>
            <a:ext uri="{FF2B5EF4-FFF2-40B4-BE49-F238E27FC236}">
              <a16:creationId xmlns:a16="http://schemas.microsoft.com/office/drawing/2014/main" id="{EE6518EC-055E-42E2-9280-A1C90FA21F55}"/>
            </a:ext>
          </a:extLst>
        </xdr:cNvPr>
        <xdr:cNvSpPr/>
      </xdr:nvSpPr>
      <xdr:spPr bwMode="auto">
        <a:xfrm>
          <a:off x="6529730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851977</xdr:row>
      <xdr:rowOff>66675</xdr:rowOff>
    </xdr:from>
    <xdr:to>
      <xdr:col>10704</xdr:col>
      <xdr:colOff>1819275</xdr:colOff>
      <xdr:row>851981</xdr:row>
      <xdr:rowOff>180975</xdr:rowOff>
    </xdr:to>
    <xdr:sp macro="" textlink="">
      <xdr:nvSpPr>
        <xdr:cNvPr id="686" name="Object 685" hidden="1">
          <a:extLst>
            <a:ext uri="{63B3BB69-23CF-44E3-9099-C40C66FF867C}">
              <a14:compatExt xmlns:a14="http://schemas.microsoft.com/office/drawing/2010/main" spid="_x0000_s5805"/>
            </a:ext>
            <a:ext uri="{FF2B5EF4-FFF2-40B4-BE49-F238E27FC236}">
              <a16:creationId xmlns:a16="http://schemas.microsoft.com/office/drawing/2014/main" id="{67D14780-714A-4F7A-9D9F-EA9C40369105}"/>
            </a:ext>
          </a:extLst>
        </xdr:cNvPr>
        <xdr:cNvSpPr/>
      </xdr:nvSpPr>
      <xdr:spPr bwMode="auto">
        <a:xfrm>
          <a:off x="6529730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917513</xdr:row>
      <xdr:rowOff>66675</xdr:rowOff>
    </xdr:from>
    <xdr:to>
      <xdr:col>10704</xdr:col>
      <xdr:colOff>1819275</xdr:colOff>
      <xdr:row>917517</xdr:row>
      <xdr:rowOff>180975</xdr:rowOff>
    </xdr:to>
    <xdr:sp macro="" textlink="">
      <xdr:nvSpPr>
        <xdr:cNvPr id="687" name="Object 686" hidden="1">
          <a:extLst>
            <a:ext uri="{63B3BB69-23CF-44E3-9099-C40C66FF867C}">
              <a14:compatExt xmlns:a14="http://schemas.microsoft.com/office/drawing/2010/main" spid="_x0000_s5806"/>
            </a:ext>
            <a:ext uri="{FF2B5EF4-FFF2-40B4-BE49-F238E27FC236}">
              <a16:creationId xmlns:a16="http://schemas.microsoft.com/office/drawing/2014/main" id="{846FA370-493C-4B89-88B0-E0C7219B5513}"/>
            </a:ext>
          </a:extLst>
        </xdr:cNvPr>
        <xdr:cNvSpPr/>
      </xdr:nvSpPr>
      <xdr:spPr bwMode="auto">
        <a:xfrm>
          <a:off x="6529730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10704</xdr:col>
      <xdr:colOff>238125</xdr:colOff>
      <xdr:row>983049</xdr:row>
      <xdr:rowOff>66675</xdr:rowOff>
    </xdr:from>
    <xdr:to>
      <xdr:col>10704</xdr:col>
      <xdr:colOff>1819275</xdr:colOff>
      <xdr:row>983053</xdr:row>
      <xdr:rowOff>180975</xdr:rowOff>
    </xdr:to>
    <xdr:sp macro="" textlink="">
      <xdr:nvSpPr>
        <xdr:cNvPr id="688" name="Object 687" hidden="1">
          <a:extLst>
            <a:ext uri="{63B3BB69-23CF-44E3-9099-C40C66FF867C}">
              <a14:compatExt xmlns:a14="http://schemas.microsoft.com/office/drawing/2010/main" spid="_x0000_s5807"/>
            </a:ext>
            <a:ext uri="{FF2B5EF4-FFF2-40B4-BE49-F238E27FC236}">
              <a16:creationId xmlns:a16="http://schemas.microsoft.com/office/drawing/2014/main" id="{1057691F-19CB-4D35-A61E-70C204521BF1}"/>
            </a:ext>
          </a:extLst>
        </xdr:cNvPr>
        <xdr:cNvSpPr/>
      </xdr:nvSpPr>
      <xdr:spPr bwMode="auto">
        <a:xfrm>
          <a:off x="6529730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2</xdr:row>
      <xdr:rowOff>66675</xdr:rowOff>
    </xdr:from>
    <xdr:to>
      <xdr:col>10960</xdr:col>
      <xdr:colOff>1819275</xdr:colOff>
      <xdr:row>6</xdr:row>
      <xdr:rowOff>0</xdr:rowOff>
    </xdr:to>
    <xdr:sp macro="" textlink="">
      <xdr:nvSpPr>
        <xdr:cNvPr id="689" name="Object 688" hidden="1">
          <a:extLst>
            <a:ext uri="{63B3BB69-23CF-44E3-9099-C40C66FF867C}">
              <a14:compatExt xmlns:a14="http://schemas.microsoft.com/office/drawing/2010/main" spid="_x0000_s5808"/>
            </a:ext>
            <a:ext uri="{FF2B5EF4-FFF2-40B4-BE49-F238E27FC236}">
              <a16:creationId xmlns:a16="http://schemas.microsoft.com/office/drawing/2014/main" id="{71616EC2-FA86-4877-A5B6-7A1A25778B1F}"/>
            </a:ext>
          </a:extLst>
        </xdr:cNvPr>
        <xdr:cNvSpPr/>
      </xdr:nvSpPr>
      <xdr:spPr bwMode="auto">
        <a:xfrm>
          <a:off x="6685788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65545</xdr:row>
      <xdr:rowOff>66675</xdr:rowOff>
    </xdr:from>
    <xdr:to>
      <xdr:col>10960</xdr:col>
      <xdr:colOff>1819275</xdr:colOff>
      <xdr:row>65549</xdr:row>
      <xdr:rowOff>180975</xdr:rowOff>
    </xdr:to>
    <xdr:sp macro="" textlink="">
      <xdr:nvSpPr>
        <xdr:cNvPr id="690" name="Object 689" hidden="1">
          <a:extLst>
            <a:ext uri="{63B3BB69-23CF-44E3-9099-C40C66FF867C}">
              <a14:compatExt xmlns:a14="http://schemas.microsoft.com/office/drawing/2010/main" spid="_x0000_s5809"/>
            </a:ext>
            <a:ext uri="{FF2B5EF4-FFF2-40B4-BE49-F238E27FC236}">
              <a16:creationId xmlns:a16="http://schemas.microsoft.com/office/drawing/2014/main" id="{E1F4E3F9-678B-427A-8D7B-136D5D2AEBE3}"/>
            </a:ext>
          </a:extLst>
        </xdr:cNvPr>
        <xdr:cNvSpPr/>
      </xdr:nvSpPr>
      <xdr:spPr bwMode="auto">
        <a:xfrm>
          <a:off x="6685788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131081</xdr:row>
      <xdr:rowOff>66675</xdr:rowOff>
    </xdr:from>
    <xdr:to>
      <xdr:col>10960</xdr:col>
      <xdr:colOff>1819275</xdr:colOff>
      <xdr:row>131085</xdr:row>
      <xdr:rowOff>180975</xdr:rowOff>
    </xdr:to>
    <xdr:sp macro="" textlink="">
      <xdr:nvSpPr>
        <xdr:cNvPr id="691" name="Object 690" hidden="1">
          <a:extLst>
            <a:ext uri="{63B3BB69-23CF-44E3-9099-C40C66FF867C}">
              <a14:compatExt xmlns:a14="http://schemas.microsoft.com/office/drawing/2010/main" spid="_x0000_s5810"/>
            </a:ext>
            <a:ext uri="{FF2B5EF4-FFF2-40B4-BE49-F238E27FC236}">
              <a16:creationId xmlns:a16="http://schemas.microsoft.com/office/drawing/2014/main" id="{51804373-4D85-4961-93A9-E3B237129061}"/>
            </a:ext>
          </a:extLst>
        </xdr:cNvPr>
        <xdr:cNvSpPr/>
      </xdr:nvSpPr>
      <xdr:spPr bwMode="auto">
        <a:xfrm>
          <a:off x="6685788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196617</xdr:row>
      <xdr:rowOff>66675</xdr:rowOff>
    </xdr:from>
    <xdr:to>
      <xdr:col>10960</xdr:col>
      <xdr:colOff>1819275</xdr:colOff>
      <xdr:row>196621</xdr:row>
      <xdr:rowOff>180975</xdr:rowOff>
    </xdr:to>
    <xdr:sp macro="" textlink="">
      <xdr:nvSpPr>
        <xdr:cNvPr id="692" name="Object 691" hidden="1">
          <a:extLst>
            <a:ext uri="{63B3BB69-23CF-44E3-9099-C40C66FF867C}">
              <a14:compatExt xmlns:a14="http://schemas.microsoft.com/office/drawing/2010/main" spid="_x0000_s5811"/>
            </a:ext>
            <a:ext uri="{FF2B5EF4-FFF2-40B4-BE49-F238E27FC236}">
              <a16:creationId xmlns:a16="http://schemas.microsoft.com/office/drawing/2014/main" id="{6B38D448-74E7-4056-8F68-1057C3A6CAF6}"/>
            </a:ext>
          </a:extLst>
        </xdr:cNvPr>
        <xdr:cNvSpPr/>
      </xdr:nvSpPr>
      <xdr:spPr bwMode="auto">
        <a:xfrm>
          <a:off x="6685788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262153</xdr:row>
      <xdr:rowOff>66675</xdr:rowOff>
    </xdr:from>
    <xdr:to>
      <xdr:col>10960</xdr:col>
      <xdr:colOff>1819275</xdr:colOff>
      <xdr:row>262157</xdr:row>
      <xdr:rowOff>180975</xdr:rowOff>
    </xdr:to>
    <xdr:sp macro="" textlink="">
      <xdr:nvSpPr>
        <xdr:cNvPr id="693" name="Object 692" hidden="1">
          <a:extLst>
            <a:ext uri="{63B3BB69-23CF-44E3-9099-C40C66FF867C}">
              <a14:compatExt xmlns:a14="http://schemas.microsoft.com/office/drawing/2010/main" spid="_x0000_s5812"/>
            </a:ext>
            <a:ext uri="{FF2B5EF4-FFF2-40B4-BE49-F238E27FC236}">
              <a16:creationId xmlns:a16="http://schemas.microsoft.com/office/drawing/2014/main" id="{16B9846B-9669-4B76-93F3-3E53375DDBB5}"/>
            </a:ext>
          </a:extLst>
        </xdr:cNvPr>
        <xdr:cNvSpPr/>
      </xdr:nvSpPr>
      <xdr:spPr bwMode="auto">
        <a:xfrm>
          <a:off x="6685788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327689</xdr:row>
      <xdr:rowOff>66675</xdr:rowOff>
    </xdr:from>
    <xdr:to>
      <xdr:col>10960</xdr:col>
      <xdr:colOff>1819275</xdr:colOff>
      <xdr:row>327693</xdr:row>
      <xdr:rowOff>180975</xdr:rowOff>
    </xdr:to>
    <xdr:sp macro="" textlink="">
      <xdr:nvSpPr>
        <xdr:cNvPr id="694" name="Object 693" hidden="1">
          <a:extLst>
            <a:ext uri="{63B3BB69-23CF-44E3-9099-C40C66FF867C}">
              <a14:compatExt xmlns:a14="http://schemas.microsoft.com/office/drawing/2010/main" spid="_x0000_s5813"/>
            </a:ext>
            <a:ext uri="{FF2B5EF4-FFF2-40B4-BE49-F238E27FC236}">
              <a16:creationId xmlns:a16="http://schemas.microsoft.com/office/drawing/2014/main" id="{35911627-FE27-4914-812D-2248E81A29E9}"/>
            </a:ext>
          </a:extLst>
        </xdr:cNvPr>
        <xdr:cNvSpPr/>
      </xdr:nvSpPr>
      <xdr:spPr bwMode="auto">
        <a:xfrm>
          <a:off x="6685788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393225</xdr:row>
      <xdr:rowOff>66675</xdr:rowOff>
    </xdr:from>
    <xdr:to>
      <xdr:col>10960</xdr:col>
      <xdr:colOff>1819275</xdr:colOff>
      <xdr:row>393229</xdr:row>
      <xdr:rowOff>180975</xdr:rowOff>
    </xdr:to>
    <xdr:sp macro="" textlink="">
      <xdr:nvSpPr>
        <xdr:cNvPr id="695" name="Object 694" hidden="1">
          <a:extLst>
            <a:ext uri="{63B3BB69-23CF-44E3-9099-C40C66FF867C}">
              <a14:compatExt xmlns:a14="http://schemas.microsoft.com/office/drawing/2010/main" spid="_x0000_s5814"/>
            </a:ext>
            <a:ext uri="{FF2B5EF4-FFF2-40B4-BE49-F238E27FC236}">
              <a16:creationId xmlns:a16="http://schemas.microsoft.com/office/drawing/2014/main" id="{2B8255DB-41B6-4665-8458-7FEF19DED2E9}"/>
            </a:ext>
          </a:extLst>
        </xdr:cNvPr>
        <xdr:cNvSpPr/>
      </xdr:nvSpPr>
      <xdr:spPr bwMode="auto">
        <a:xfrm>
          <a:off x="6685788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458761</xdr:row>
      <xdr:rowOff>66675</xdr:rowOff>
    </xdr:from>
    <xdr:to>
      <xdr:col>10960</xdr:col>
      <xdr:colOff>1819275</xdr:colOff>
      <xdr:row>458765</xdr:row>
      <xdr:rowOff>180975</xdr:rowOff>
    </xdr:to>
    <xdr:sp macro="" textlink="">
      <xdr:nvSpPr>
        <xdr:cNvPr id="696" name="Object 695" hidden="1">
          <a:extLst>
            <a:ext uri="{63B3BB69-23CF-44E3-9099-C40C66FF867C}">
              <a14:compatExt xmlns:a14="http://schemas.microsoft.com/office/drawing/2010/main" spid="_x0000_s5815"/>
            </a:ext>
            <a:ext uri="{FF2B5EF4-FFF2-40B4-BE49-F238E27FC236}">
              <a16:creationId xmlns:a16="http://schemas.microsoft.com/office/drawing/2014/main" id="{F01D7CD1-4F09-4B64-A70E-7AF5AC2608B0}"/>
            </a:ext>
          </a:extLst>
        </xdr:cNvPr>
        <xdr:cNvSpPr/>
      </xdr:nvSpPr>
      <xdr:spPr bwMode="auto">
        <a:xfrm>
          <a:off x="6685788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524297</xdr:row>
      <xdr:rowOff>66675</xdr:rowOff>
    </xdr:from>
    <xdr:to>
      <xdr:col>10960</xdr:col>
      <xdr:colOff>1819275</xdr:colOff>
      <xdr:row>524301</xdr:row>
      <xdr:rowOff>180975</xdr:rowOff>
    </xdr:to>
    <xdr:sp macro="" textlink="">
      <xdr:nvSpPr>
        <xdr:cNvPr id="697" name="Object 696" hidden="1">
          <a:extLst>
            <a:ext uri="{63B3BB69-23CF-44E3-9099-C40C66FF867C}">
              <a14:compatExt xmlns:a14="http://schemas.microsoft.com/office/drawing/2010/main" spid="_x0000_s5816"/>
            </a:ext>
            <a:ext uri="{FF2B5EF4-FFF2-40B4-BE49-F238E27FC236}">
              <a16:creationId xmlns:a16="http://schemas.microsoft.com/office/drawing/2014/main" id="{7DAAB784-3A71-413E-9C37-A07C744D1D46}"/>
            </a:ext>
          </a:extLst>
        </xdr:cNvPr>
        <xdr:cNvSpPr/>
      </xdr:nvSpPr>
      <xdr:spPr bwMode="auto">
        <a:xfrm>
          <a:off x="6685788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589833</xdr:row>
      <xdr:rowOff>66675</xdr:rowOff>
    </xdr:from>
    <xdr:to>
      <xdr:col>10960</xdr:col>
      <xdr:colOff>1819275</xdr:colOff>
      <xdr:row>589837</xdr:row>
      <xdr:rowOff>180975</xdr:rowOff>
    </xdr:to>
    <xdr:sp macro="" textlink="">
      <xdr:nvSpPr>
        <xdr:cNvPr id="698" name="Object 697" hidden="1">
          <a:extLst>
            <a:ext uri="{63B3BB69-23CF-44E3-9099-C40C66FF867C}">
              <a14:compatExt xmlns:a14="http://schemas.microsoft.com/office/drawing/2010/main" spid="_x0000_s5817"/>
            </a:ext>
            <a:ext uri="{FF2B5EF4-FFF2-40B4-BE49-F238E27FC236}">
              <a16:creationId xmlns:a16="http://schemas.microsoft.com/office/drawing/2014/main" id="{47185E60-1162-4FFA-9014-7C2ED52233AA}"/>
            </a:ext>
          </a:extLst>
        </xdr:cNvPr>
        <xdr:cNvSpPr/>
      </xdr:nvSpPr>
      <xdr:spPr bwMode="auto">
        <a:xfrm>
          <a:off x="6685788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655369</xdr:row>
      <xdr:rowOff>66675</xdr:rowOff>
    </xdr:from>
    <xdr:to>
      <xdr:col>10960</xdr:col>
      <xdr:colOff>1819275</xdr:colOff>
      <xdr:row>655373</xdr:row>
      <xdr:rowOff>180975</xdr:rowOff>
    </xdr:to>
    <xdr:sp macro="" textlink="">
      <xdr:nvSpPr>
        <xdr:cNvPr id="699" name="Object 698" hidden="1">
          <a:extLst>
            <a:ext uri="{63B3BB69-23CF-44E3-9099-C40C66FF867C}">
              <a14:compatExt xmlns:a14="http://schemas.microsoft.com/office/drawing/2010/main" spid="_x0000_s5818"/>
            </a:ext>
            <a:ext uri="{FF2B5EF4-FFF2-40B4-BE49-F238E27FC236}">
              <a16:creationId xmlns:a16="http://schemas.microsoft.com/office/drawing/2014/main" id="{895A86BD-E883-45C6-9F2A-3E1404F62965}"/>
            </a:ext>
          </a:extLst>
        </xdr:cNvPr>
        <xdr:cNvSpPr/>
      </xdr:nvSpPr>
      <xdr:spPr bwMode="auto">
        <a:xfrm>
          <a:off x="6685788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720905</xdr:row>
      <xdr:rowOff>66675</xdr:rowOff>
    </xdr:from>
    <xdr:to>
      <xdr:col>10960</xdr:col>
      <xdr:colOff>1819275</xdr:colOff>
      <xdr:row>720909</xdr:row>
      <xdr:rowOff>180975</xdr:rowOff>
    </xdr:to>
    <xdr:sp macro="" textlink="">
      <xdr:nvSpPr>
        <xdr:cNvPr id="700" name="Object 699" hidden="1">
          <a:extLst>
            <a:ext uri="{63B3BB69-23CF-44E3-9099-C40C66FF867C}">
              <a14:compatExt xmlns:a14="http://schemas.microsoft.com/office/drawing/2010/main" spid="_x0000_s5819"/>
            </a:ext>
            <a:ext uri="{FF2B5EF4-FFF2-40B4-BE49-F238E27FC236}">
              <a16:creationId xmlns:a16="http://schemas.microsoft.com/office/drawing/2014/main" id="{25172CDF-F21F-40E0-A7E1-3A00BC49A77D}"/>
            </a:ext>
          </a:extLst>
        </xdr:cNvPr>
        <xdr:cNvSpPr/>
      </xdr:nvSpPr>
      <xdr:spPr bwMode="auto">
        <a:xfrm>
          <a:off x="6685788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786441</xdr:row>
      <xdr:rowOff>66675</xdr:rowOff>
    </xdr:from>
    <xdr:to>
      <xdr:col>10960</xdr:col>
      <xdr:colOff>1819275</xdr:colOff>
      <xdr:row>786445</xdr:row>
      <xdr:rowOff>180975</xdr:rowOff>
    </xdr:to>
    <xdr:sp macro="" textlink="">
      <xdr:nvSpPr>
        <xdr:cNvPr id="701" name="Object 700" hidden="1">
          <a:extLst>
            <a:ext uri="{63B3BB69-23CF-44E3-9099-C40C66FF867C}">
              <a14:compatExt xmlns:a14="http://schemas.microsoft.com/office/drawing/2010/main" spid="_x0000_s5820"/>
            </a:ext>
            <a:ext uri="{FF2B5EF4-FFF2-40B4-BE49-F238E27FC236}">
              <a16:creationId xmlns:a16="http://schemas.microsoft.com/office/drawing/2014/main" id="{F55694E2-D7EE-466D-B024-5CF59A006656}"/>
            </a:ext>
          </a:extLst>
        </xdr:cNvPr>
        <xdr:cNvSpPr/>
      </xdr:nvSpPr>
      <xdr:spPr bwMode="auto">
        <a:xfrm>
          <a:off x="6685788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851977</xdr:row>
      <xdr:rowOff>66675</xdr:rowOff>
    </xdr:from>
    <xdr:to>
      <xdr:col>10960</xdr:col>
      <xdr:colOff>1819275</xdr:colOff>
      <xdr:row>851981</xdr:row>
      <xdr:rowOff>180975</xdr:rowOff>
    </xdr:to>
    <xdr:sp macro="" textlink="">
      <xdr:nvSpPr>
        <xdr:cNvPr id="702" name="Object 701" hidden="1">
          <a:extLst>
            <a:ext uri="{63B3BB69-23CF-44E3-9099-C40C66FF867C}">
              <a14:compatExt xmlns:a14="http://schemas.microsoft.com/office/drawing/2010/main" spid="_x0000_s5821"/>
            </a:ext>
            <a:ext uri="{FF2B5EF4-FFF2-40B4-BE49-F238E27FC236}">
              <a16:creationId xmlns:a16="http://schemas.microsoft.com/office/drawing/2014/main" id="{AFA36015-5CEC-4247-8D6F-45BD14CA8912}"/>
            </a:ext>
          </a:extLst>
        </xdr:cNvPr>
        <xdr:cNvSpPr/>
      </xdr:nvSpPr>
      <xdr:spPr bwMode="auto">
        <a:xfrm>
          <a:off x="6685788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917513</xdr:row>
      <xdr:rowOff>66675</xdr:rowOff>
    </xdr:from>
    <xdr:to>
      <xdr:col>10960</xdr:col>
      <xdr:colOff>1819275</xdr:colOff>
      <xdr:row>917517</xdr:row>
      <xdr:rowOff>180975</xdr:rowOff>
    </xdr:to>
    <xdr:sp macro="" textlink="">
      <xdr:nvSpPr>
        <xdr:cNvPr id="703" name="Object 702" hidden="1">
          <a:extLst>
            <a:ext uri="{63B3BB69-23CF-44E3-9099-C40C66FF867C}">
              <a14:compatExt xmlns:a14="http://schemas.microsoft.com/office/drawing/2010/main" spid="_x0000_s5822"/>
            </a:ext>
            <a:ext uri="{FF2B5EF4-FFF2-40B4-BE49-F238E27FC236}">
              <a16:creationId xmlns:a16="http://schemas.microsoft.com/office/drawing/2014/main" id="{4821C68E-6868-4D2D-A943-1F86EB472003}"/>
            </a:ext>
          </a:extLst>
        </xdr:cNvPr>
        <xdr:cNvSpPr/>
      </xdr:nvSpPr>
      <xdr:spPr bwMode="auto">
        <a:xfrm>
          <a:off x="6685788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10960</xdr:col>
      <xdr:colOff>238125</xdr:colOff>
      <xdr:row>983049</xdr:row>
      <xdr:rowOff>66675</xdr:rowOff>
    </xdr:from>
    <xdr:to>
      <xdr:col>10960</xdr:col>
      <xdr:colOff>1819275</xdr:colOff>
      <xdr:row>983053</xdr:row>
      <xdr:rowOff>180975</xdr:rowOff>
    </xdr:to>
    <xdr:sp macro="" textlink="">
      <xdr:nvSpPr>
        <xdr:cNvPr id="704" name="Object 703" hidden="1">
          <a:extLst>
            <a:ext uri="{63B3BB69-23CF-44E3-9099-C40C66FF867C}">
              <a14:compatExt xmlns:a14="http://schemas.microsoft.com/office/drawing/2010/main" spid="_x0000_s5823"/>
            </a:ext>
            <a:ext uri="{FF2B5EF4-FFF2-40B4-BE49-F238E27FC236}">
              <a16:creationId xmlns:a16="http://schemas.microsoft.com/office/drawing/2014/main" id="{57653606-2F9F-4B75-BD6C-C883E40F2A70}"/>
            </a:ext>
          </a:extLst>
        </xdr:cNvPr>
        <xdr:cNvSpPr/>
      </xdr:nvSpPr>
      <xdr:spPr bwMode="auto">
        <a:xfrm>
          <a:off x="6685788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2</xdr:row>
      <xdr:rowOff>66675</xdr:rowOff>
    </xdr:from>
    <xdr:to>
      <xdr:col>11216</xdr:col>
      <xdr:colOff>1819275</xdr:colOff>
      <xdr:row>6</xdr:row>
      <xdr:rowOff>0</xdr:rowOff>
    </xdr:to>
    <xdr:sp macro="" textlink="">
      <xdr:nvSpPr>
        <xdr:cNvPr id="705" name="Object 704" hidden="1">
          <a:extLst>
            <a:ext uri="{63B3BB69-23CF-44E3-9099-C40C66FF867C}">
              <a14:compatExt xmlns:a14="http://schemas.microsoft.com/office/drawing/2010/main" spid="_x0000_s5824"/>
            </a:ext>
            <a:ext uri="{FF2B5EF4-FFF2-40B4-BE49-F238E27FC236}">
              <a16:creationId xmlns:a16="http://schemas.microsoft.com/office/drawing/2014/main" id="{8B5545C6-7ED8-44AA-BC0A-BFC0E2CE0991}"/>
            </a:ext>
          </a:extLst>
        </xdr:cNvPr>
        <xdr:cNvSpPr/>
      </xdr:nvSpPr>
      <xdr:spPr bwMode="auto">
        <a:xfrm>
          <a:off x="6841845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65545</xdr:row>
      <xdr:rowOff>66675</xdr:rowOff>
    </xdr:from>
    <xdr:to>
      <xdr:col>11216</xdr:col>
      <xdr:colOff>1819275</xdr:colOff>
      <xdr:row>65549</xdr:row>
      <xdr:rowOff>180975</xdr:rowOff>
    </xdr:to>
    <xdr:sp macro="" textlink="">
      <xdr:nvSpPr>
        <xdr:cNvPr id="706" name="Object 705" hidden="1">
          <a:extLst>
            <a:ext uri="{63B3BB69-23CF-44E3-9099-C40C66FF867C}">
              <a14:compatExt xmlns:a14="http://schemas.microsoft.com/office/drawing/2010/main" spid="_x0000_s5825"/>
            </a:ext>
            <a:ext uri="{FF2B5EF4-FFF2-40B4-BE49-F238E27FC236}">
              <a16:creationId xmlns:a16="http://schemas.microsoft.com/office/drawing/2014/main" id="{4DEDEAF0-535F-4830-8A5B-B298238F6326}"/>
            </a:ext>
          </a:extLst>
        </xdr:cNvPr>
        <xdr:cNvSpPr/>
      </xdr:nvSpPr>
      <xdr:spPr bwMode="auto">
        <a:xfrm>
          <a:off x="6841845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131081</xdr:row>
      <xdr:rowOff>66675</xdr:rowOff>
    </xdr:from>
    <xdr:to>
      <xdr:col>11216</xdr:col>
      <xdr:colOff>1819275</xdr:colOff>
      <xdr:row>131085</xdr:row>
      <xdr:rowOff>180975</xdr:rowOff>
    </xdr:to>
    <xdr:sp macro="" textlink="">
      <xdr:nvSpPr>
        <xdr:cNvPr id="707" name="Object 706" hidden="1">
          <a:extLst>
            <a:ext uri="{63B3BB69-23CF-44E3-9099-C40C66FF867C}">
              <a14:compatExt xmlns:a14="http://schemas.microsoft.com/office/drawing/2010/main" spid="_x0000_s5826"/>
            </a:ext>
            <a:ext uri="{FF2B5EF4-FFF2-40B4-BE49-F238E27FC236}">
              <a16:creationId xmlns:a16="http://schemas.microsoft.com/office/drawing/2014/main" id="{95B225D6-4ED2-490C-8EA4-DFC5C0622C2F}"/>
            </a:ext>
          </a:extLst>
        </xdr:cNvPr>
        <xdr:cNvSpPr/>
      </xdr:nvSpPr>
      <xdr:spPr bwMode="auto">
        <a:xfrm>
          <a:off x="6841845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196617</xdr:row>
      <xdr:rowOff>66675</xdr:rowOff>
    </xdr:from>
    <xdr:to>
      <xdr:col>11216</xdr:col>
      <xdr:colOff>1819275</xdr:colOff>
      <xdr:row>196621</xdr:row>
      <xdr:rowOff>180975</xdr:rowOff>
    </xdr:to>
    <xdr:sp macro="" textlink="">
      <xdr:nvSpPr>
        <xdr:cNvPr id="708" name="Object 707" hidden="1">
          <a:extLst>
            <a:ext uri="{63B3BB69-23CF-44E3-9099-C40C66FF867C}">
              <a14:compatExt xmlns:a14="http://schemas.microsoft.com/office/drawing/2010/main" spid="_x0000_s5827"/>
            </a:ext>
            <a:ext uri="{FF2B5EF4-FFF2-40B4-BE49-F238E27FC236}">
              <a16:creationId xmlns:a16="http://schemas.microsoft.com/office/drawing/2014/main" id="{0972A38D-E146-474D-A9FC-8636074341A4}"/>
            </a:ext>
          </a:extLst>
        </xdr:cNvPr>
        <xdr:cNvSpPr/>
      </xdr:nvSpPr>
      <xdr:spPr bwMode="auto">
        <a:xfrm>
          <a:off x="6841845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262153</xdr:row>
      <xdr:rowOff>66675</xdr:rowOff>
    </xdr:from>
    <xdr:to>
      <xdr:col>11216</xdr:col>
      <xdr:colOff>1819275</xdr:colOff>
      <xdr:row>262157</xdr:row>
      <xdr:rowOff>180975</xdr:rowOff>
    </xdr:to>
    <xdr:sp macro="" textlink="">
      <xdr:nvSpPr>
        <xdr:cNvPr id="709" name="Object 708" hidden="1">
          <a:extLst>
            <a:ext uri="{63B3BB69-23CF-44E3-9099-C40C66FF867C}">
              <a14:compatExt xmlns:a14="http://schemas.microsoft.com/office/drawing/2010/main" spid="_x0000_s5828"/>
            </a:ext>
            <a:ext uri="{FF2B5EF4-FFF2-40B4-BE49-F238E27FC236}">
              <a16:creationId xmlns:a16="http://schemas.microsoft.com/office/drawing/2014/main" id="{45F4ACC1-D06A-4966-9FC1-A3C5AA1015F6}"/>
            </a:ext>
          </a:extLst>
        </xdr:cNvPr>
        <xdr:cNvSpPr/>
      </xdr:nvSpPr>
      <xdr:spPr bwMode="auto">
        <a:xfrm>
          <a:off x="6841845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327689</xdr:row>
      <xdr:rowOff>66675</xdr:rowOff>
    </xdr:from>
    <xdr:to>
      <xdr:col>11216</xdr:col>
      <xdr:colOff>1819275</xdr:colOff>
      <xdr:row>327693</xdr:row>
      <xdr:rowOff>180975</xdr:rowOff>
    </xdr:to>
    <xdr:sp macro="" textlink="">
      <xdr:nvSpPr>
        <xdr:cNvPr id="710" name="Object 709" hidden="1">
          <a:extLst>
            <a:ext uri="{63B3BB69-23CF-44E3-9099-C40C66FF867C}">
              <a14:compatExt xmlns:a14="http://schemas.microsoft.com/office/drawing/2010/main" spid="_x0000_s5829"/>
            </a:ext>
            <a:ext uri="{FF2B5EF4-FFF2-40B4-BE49-F238E27FC236}">
              <a16:creationId xmlns:a16="http://schemas.microsoft.com/office/drawing/2014/main" id="{E28C6AEC-50C2-4CC9-B185-81A2434140B3}"/>
            </a:ext>
          </a:extLst>
        </xdr:cNvPr>
        <xdr:cNvSpPr/>
      </xdr:nvSpPr>
      <xdr:spPr bwMode="auto">
        <a:xfrm>
          <a:off x="6841845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393225</xdr:row>
      <xdr:rowOff>66675</xdr:rowOff>
    </xdr:from>
    <xdr:to>
      <xdr:col>11216</xdr:col>
      <xdr:colOff>1819275</xdr:colOff>
      <xdr:row>393229</xdr:row>
      <xdr:rowOff>180975</xdr:rowOff>
    </xdr:to>
    <xdr:sp macro="" textlink="">
      <xdr:nvSpPr>
        <xdr:cNvPr id="711" name="Object 710" hidden="1">
          <a:extLst>
            <a:ext uri="{63B3BB69-23CF-44E3-9099-C40C66FF867C}">
              <a14:compatExt xmlns:a14="http://schemas.microsoft.com/office/drawing/2010/main" spid="_x0000_s5830"/>
            </a:ext>
            <a:ext uri="{FF2B5EF4-FFF2-40B4-BE49-F238E27FC236}">
              <a16:creationId xmlns:a16="http://schemas.microsoft.com/office/drawing/2014/main" id="{498BEDF6-40DC-4EF4-859E-A4B0BAFA1CD7}"/>
            </a:ext>
          </a:extLst>
        </xdr:cNvPr>
        <xdr:cNvSpPr/>
      </xdr:nvSpPr>
      <xdr:spPr bwMode="auto">
        <a:xfrm>
          <a:off x="6841845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458761</xdr:row>
      <xdr:rowOff>66675</xdr:rowOff>
    </xdr:from>
    <xdr:to>
      <xdr:col>11216</xdr:col>
      <xdr:colOff>1819275</xdr:colOff>
      <xdr:row>458765</xdr:row>
      <xdr:rowOff>180975</xdr:rowOff>
    </xdr:to>
    <xdr:sp macro="" textlink="">
      <xdr:nvSpPr>
        <xdr:cNvPr id="712" name="Object 711" hidden="1">
          <a:extLst>
            <a:ext uri="{63B3BB69-23CF-44E3-9099-C40C66FF867C}">
              <a14:compatExt xmlns:a14="http://schemas.microsoft.com/office/drawing/2010/main" spid="_x0000_s5831"/>
            </a:ext>
            <a:ext uri="{FF2B5EF4-FFF2-40B4-BE49-F238E27FC236}">
              <a16:creationId xmlns:a16="http://schemas.microsoft.com/office/drawing/2014/main" id="{2C384EF0-CF09-4CA0-91C8-B8718E7EAEAE}"/>
            </a:ext>
          </a:extLst>
        </xdr:cNvPr>
        <xdr:cNvSpPr/>
      </xdr:nvSpPr>
      <xdr:spPr bwMode="auto">
        <a:xfrm>
          <a:off x="6841845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524297</xdr:row>
      <xdr:rowOff>66675</xdr:rowOff>
    </xdr:from>
    <xdr:to>
      <xdr:col>11216</xdr:col>
      <xdr:colOff>1819275</xdr:colOff>
      <xdr:row>524301</xdr:row>
      <xdr:rowOff>180975</xdr:rowOff>
    </xdr:to>
    <xdr:sp macro="" textlink="">
      <xdr:nvSpPr>
        <xdr:cNvPr id="713" name="Object 712" hidden="1">
          <a:extLst>
            <a:ext uri="{63B3BB69-23CF-44E3-9099-C40C66FF867C}">
              <a14:compatExt xmlns:a14="http://schemas.microsoft.com/office/drawing/2010/main" spid="_x0000_s5832"/>
            </a:ext>
            <a:ext uri="{FF2B5EF4-FFF2-40B4-BE49-F238E27FC236}">
              <a16:creationId xmlns:a16="http://schemas.microsoft.com/office/drawing/2014/main" id="{94136B12-89B3-4C4C-B808-1AB4B0DA6D76}"/>
            </a:ext>
          </a:extLst>
        </xdr:cNvPr>
        <xdr:cNvSpPr/>
      </xdr:nvSpPr>
      <xdr:spPr bwMode="auto">
        <a:xfrm>
          <a:off x="6841845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589833</xdr:row>
      <xdr:rowOff>66675</xdr:rowOff>
    </xdr:from>
    <xdr:to>
      <xdr:col>11216</xdr:col>
      <xdr:colOff>1819275</xdr:colOff>
      <xdr:row>589837</xdr:row>
      <xdr:rowOff>180975</xdr:rowOff>
    </xdr:to>
    <xdr:sp macro="" textlink="">
      <xdr:nvSpPr>
        <xdr:cNvPr id="714" name="Object 713" hidden="1">
          <a:extLst>
            <a:ext uri="{63B3BB69-23CF-44E3-9099-C40C66FF867C}">
              <a14:compatExt xmlns:a14="http://schemas.microsoft.com/office/drawing/2010/main" spid="_x0000_s5833"/>
            </a:ext>
            <a:ext uri="{FF2B5EF4-FFF2-40B4-BE49-F238E27FC236}">
              <a16:creationId xmlns:a16="http://schemas.microsoft.com/office/drawing/2014/main" id="{0FA45720-1262-4319-8D3B-0A4F92AA2C5A}"/>
            </a:ext>
          </a:extLst>
        </xdr:cNvPr>
        <xdr:cNvSpPr/>
      </xdr:nvSpPr>
      <xdr:spPr bwMode="auto">
        <a:xfrm>
          <a:off x="6841845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655369</xdr:row>
      <xdr:rowOff>66675</xdr:rowOff>
    </xdr:from>
    <xdr:to>
      <xdr:col>11216</xdr:col>
      <xdr:colOff>1819275</xdr:colOff>
      <xdr:row>655373</xdr:row>
      <xdr:rowOff>180975</xdr:rowOff>
    </xdr:to>
    <xdr:sp macro="" textlink="">
      <xdr:nvSpPr>
        <xdr:cNvPr id="715" name="Object 714" hidden="1">
          <a:extLst>
            <a:ext uri="{63B3BB69-23CF-44E3-9099-C40C66FF867C}">
              <a14:compatExt xmlns:a14="http://schemas.microsoft.com/office/drawing/2010/main" spid="_x0000_s5834"/>
            </a:ext>
            <a:ext uri="{FF2B5EF4-FFF2-40B4-BE49-F238E27FC236}">
              <a16:creationId xmlns:a16="http://schemas.microsoft.com/office/drawing/2014/main" id="{F67BC9BF-E211-44F1-B65A-6C6D41E0E182}"/>
            </a:ext>
          </a:extLst>
        </xdr:cNvPr>
        <xdr:cNvSpPr/>
      </xdr:nvSpPr>
      <xdr:spPr bwMode="auto">
        <a:xfrm>
          <a:off x="6841845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720905</xdr:row>
      <xdr:rowOff>66675</xdr:rowOff>
    </xdr:from>
    <xdr:to>
      <xdr:col>11216</xdr:col>
      <xdr:colOff>1819275</xdr:colOff>
      <xdr:row>720909</xdr:row>
      <xdr:rowOff>180975</xdr:rowOff>
    </xdr:to>
    <xdr:sp macro="" textlink="">
      <xdr:nvSpPr>
        <xdr:cNvPr id="716" name="Object 715" hidden="1">
          <a:extLst>
            <a:ext uri="{63B3BB69-23CF-44E3-9099-C40C66FF867C}">
              <a14:compatExt xmlns:a14="http://schemas.microsoft.com/office/drawing/2010/main" spid="_x0000_s5835"/>
            </a:ext>
            <a:ext uri="{FF2B5EF4-FFF2-40B4-BE49-F238E27FC236}">
              <a16:creationId xmlns:a16="http://schemas.microsoft.com/office/drawing/2014/main" id="{236BBD51-2492-49EE-8887-315D82475183}"/>
            </a:ext>
          </a:extLst>
        </xdr:cNvPr>
        <xdr:cNvSpPr/>
      </xdr:nvSpPr>
      <xdr:spPr bwMode="auto">
        <a:xfrm>
          <a:off x="6841845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786441</xdr:row>
      <xdr:rowOff>66675</xdr:rowOff>
    </xdr:from>
    <xdr:to>
      <xdr:col>11216</xdr:col>
      <xdr:colOff>1819275</xdr:colOff>
      <xdr:row>786445</xdr:row>
      <xdr:rowOff>180975</xdr:rowOff>
    </xdr:to>
    <xdr:sp macro="" textlink="">
      <xdr:nvSpPr>
        <xdr:cNvPr id="717" name="Object 716" hidden="1">
          <a:extLst>
            <a:ext uri="{63B3BB69-23CF-44E3-9099-C40C66FF867C}">
              <a14:compatExt xmlns:a14="http://schemas.microsoft.com/office/drawing/2010/main" spid="_x0000_s5836"/>
            </a:ext>
            <a:ext uri="{FF2B5EF4-FFF2-40B4-BE49-F238E27FC236}">
              <a16:creationId xmlns:a16="http://schemas.microsoft.com/office/drawing/2014/main" id="{5EA0FB4B-1711-4488-9985-9C213411A525}"/>
            </a:ext>
          </a:extLst>
        </xdr:cNvPr>
        <xdr:cNvSpPr/>
      </xdr:nvSpPr>
      <xdr:spPr bwMode="auto">
        <a:xfrm>
          <a:off x="6841845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851977</xdr:row>
      <xdr:rowOff>66675</xdr:rowOff>
    </xdr:from>
    <xdr:to>
      <xdr:col>11216</xdr:col>
      <xdr:colOff>1819275</xdr:colOff>
      <xdr:row>851981</xdr:row>
      <xdr:rowOff>180975</xdr:rowOff>
    </xdr:to>
    <xdr:sp macro="" textlink="">
      <xdr:nvSpPr>
        <xdr:cNvPr id="718" name="Object 717" hidden="1">
          <a:extLst>
            <a:ext uri="{63B3BB69-23CF-44E3-9099-C40C66FF867C}">
              <a14:compatExt xmlns:a14="http://schemas.microsoft.com/office/drawing/2010/main" spid="_x0000_s5837"/>
            </a:ext>
            <a:ext uri="{FF2B5EF4-FFF2-40B4-BE49-F238E27FC236}">
              <a16:creationId xmlns:a16="http://schemas.microsoft.com/office/drawing/2014/main" id="{3B2E70D0-E20F-4C54-95FF-D44B472A0C05}"/>
            </a:ext>
          </a:extLst>
        </xdr:cNvPr>
        <xdr:cNvSpPr/>
      </xdr:nvSpPr>
      <xdr:spPr bwMode="auto">
        <a:xfrm>
          <a:off x="6841845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917513</xdr:row>
      <xdr:rowOff>66675</xdr:rowOff>
    </xdr:from>
    <xdr:to>
      <xdr:col>11216</xdr:col>
      <xdr:colOff>1819275</xdr:colOff>
      <xdr:row>917517</xdr:row>
      <xdr:rowOff>180975</xdr:rowOff>
    </xdr:to>
    <xdr:sp macro="" textlink="">
      <xdr:nvSpPr>
        <xdr:cNvPr id="719" name="Object 718" hidden="1">
          <a:extLst>
            <a:ext uri="{63B3BB69-23CF-44E3-9099-C40C66FF867C}">
              <a14:compatExt xmlns:a14="http://schemas.microsoft.com/office/drawing/2010/main" spid="_x0000_s5838"/>
            </a:ext>
            <a:ext uri="{FF2B5EF4-FFF2-40B4-BE49-F238E27FC236}">
              <a16:creationId xmlns:a16="http://schemas.microsoft.com/office/drawing/2014/main" id="{41530C61-E507-41F5-8A18-1A5B83435176}"/>
            </a:ext>
          </a:extLst>
        </xdr:cNvPr>
        <xdr:cNvSpPr/>
      </xdr:nvSpPr>
      <xdr:spPr bwMode="auto">
        <a:xfrm>
          <a:off x="6841845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11216</xdr:col>
      <xdr:colOff>238125</xdr:colOff>
      <xdr:row>983049</xdr:row>
      <xdr:rowOff>66675</xdr:rowOff>
    </xdr:from>
    <xdr:to>
      <xdr:col>11216</xdr:col>
      <xdr:colOff>1819275</xdr:colOff>
      <xdr:row>983053</xdr:row>
      <xdr:rowOff>180975</xdr:rowOff>
    </xdr:to>
    <xdr:sp macro="" textlink="">
      <xdr:nvSpPr>
        <xdr:cNvPr id="720" name="Object 719" hidden="1">
          <a:extLst>
            <a:ext uri="{63B3BB69-23CF-44E3-9099-C40C66FF867C}">
              <a14:compatExt xmlns:a14="http://schemas.microsoft.com/office/drawing/2010/main" spid="_x0000_s5839"/>
            </a:ext>
            <a:ext uri="{FF2B5EF4-FFF2-40B4-BE49-F238E27FC236}">
              <a16:creationId xmlns:a16="http://schemas.microsoft.com/office/drawing/2014/main" id="{D0E2E209-5D77-45EA-9B9B-884DDE498CE1}"/>
            </a:ext>
          </a:extLst>
        </xdr:cNvPr>
        <xdr:cNvSpPr/>
      </xdr:nvSpPr>
      <xdr:spPr bwMode="auto">
        <a:xfrm>
          <a:off x="6841845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2</xdr:row>
      <xdr:rowOff>66675</xdr:rowOff>
    </xdr:from>
    <xdr:to>
      <xdr:col>11472</xdr:col>
      <xdr:colOff>1819275</xdr:colOff>
      <xdr:row>6</xdr:row>
      <xdr:rowOff>0</xdr:rowOff>
    </xdr:to>
    <xdr:sp macro="" textlink="">
      <xdr:nvSpPr>
        <xdr:cNvPr id="721" name="Object 720" hidden="1">
          <a:extLst>
            <a:ext uri="{63B3BB69-23CF-44E3-9099-C40C66FF867C}">
              <a14:compatExt xmlns:a14="http://schemas.microsoft.com/office/drawing/2010/main" spid="_x0000_s5840"/>
            </a:ext>
            <a:ext uri="{FF2B5EF4-FFF2-40B4-BE49-F238E27FC236}">
              <a16:creationId xmlns:a16="http://schemas.microsoft.com/office/drawing/2014/main" id="{11A59507-9C15-4C65-80B2-1EE46C87421C}"/>
            </a:ext>
          </a:extLst>
        </xdr:cNvPr>
        <xdr:cNvSpPr/>
      </xdr:nvSpPr>
      <xdr:spPr bwMode="auto">
        <a:xfrm>
          <a:off x="6997903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65545</xdr:row>
      <xdr:rowOff>66675</xdr:rowOff>
    </xdr:from>
    <xdr:to>
      <xdr:col>11472</xdr:col>
      <xdr:colOff>1819275</xdr:colOff>
      <xdr:row>65549</xdr:row>
      <xdr:rowOff>180975</xdr:rowOff>
    </xdr:to>
    <xdr:sp macro="" textlink="">
      <xdr:nvSpPr>
        <xdr:cNvPr id="722" name="Object 721" hidden="1">
          <a:extLst>
            <a:ext uri="{63B3BB69-23CF-44E3-9099-C40C66FF867C}">
              <a14:compatExt xmlns:a14="http://schemas.microsoft.com/office/drawing/2010/main" spid="_x0000_s5841"/>
            </a:ext>
            <a:ext uri="{FF2B5EF4-FFF2-40B4-BE49-F238E27FC236}">
              <a16:creationId xmlns:a16="http://schemas.microsoft.com/office/drawing/2014/main" id="{43D8F97A-03D0-4AB1-98B7-C9DAE0DB43B5}"/>
            </a:ext>
          </a:extLst>
        </xdr:cNvPr>
        <xdr:cNvSpPr/>
      </xdr:nvSpPr>
      <xdr:spPr bwMode="auto">
        <a:xfrm>
          <a:off x="6997903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131081</xdr:row>
      <xdr:rowOff>66675</xdr:rowOff>
    </xdr:from>
    <xdr:to>
      <xdr:col>11472</xdr:col>
      <xdr:colOff>1819275</xdr:colOff>
      <xdr:row>131085</xdr:row>
      <xdr:rowOff>180975</xdr:rowOff>
    </xdr:to>
    <xdr:sp macro="" textlink="">
      <xdr:nvSpPr>
        <xdr:cNvPr id="723" name="Object 722" hidden="1">
          <a:extLst>
            <a:ext uri="{63B3BB69-23CF-44E3-9099-C40C66FF867C}">
              <a14:compatExt xmlns:a14="http://schemas.microsoft.com/office/drawing/2010/main" spid="_x0000_s5842"/>
            </a:ext>
            <a:ext uri="{FF2B5EF4-FFF2-40B4-BE49-F238E27FC236}">
              <a16:creationId xmlns:a16="http://schemas.microsoft.com/office/drawing/2014/main" id="{E577D5C4-B4B1-42E6-A041-3B7E7EA75949}"/>
            </a:ext>
          </a:extLst>
        </xdr:cNvPr>
        <xdr:cNvSpPr/>
      </xdr:nvSpPr>
      <xdr:spPr bwMode="auto">
        <a:xfrm>
          <a:off x="6997903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196617</xdr:row>
      <xdr:rowOff>66675</xdr:rowOff>
    </xdr:from>
    <xdr:to>
      <xdr:col>11472</xdr:col>
      <xdr:colOff>1819275</xdr:colOff>
      <xdr:row>196621</xdr:row>
      <xdr:rowOff>180975</xdr:rowOff>
    </xdr:to>
    <xdr:sp macro="" textlink="">
      <xdr:nvSpPr>
        <xdr:cNvPr id="724" name="Object 723" hidden="1">
          <a:extLst>
            <a:ext uri="{63B3BB69-23CF-44E3-9099-C40C66FF867C}">
              <a14:compatExt xmlns:a14="http://schemas.microsoft.com/office/drawing/2010/main" spid="_x0000_s5843"/>
            </a:ext>
            <a:ext uri="{FF2B5EF4-FFF2-40B4-BE49-F238E27FC236}">
              <a16:creationId xmlns:a16="http://schemas.microsoft.com/office/drawing/2014/main" id="{F186892B-F047-4815-BECE-B73EEDA9C8AA}"/>
            </a:ext>
          </a:extLst>
        </xdr:cNvPr>
        <xdr:cNvSpPr/>
      </xdr:nvSpPr>
      <xdr:spPr bwMode="auto">
        <a:xfrm>
          <a:off x="6997903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262153</xdr:row>
      <xdr:rowOff>66675</xdr:rowOff>
    </xdr:from>
    <xdr:to>
      <xdr:col>11472</xdr:col>
      <xdr:colOff>1819275</xdr:colOff>
      <xdr:row>262157</xdr:row>
      <xdr:rowOff>180975</xdr:rowOff>
    </xdr:to>
    <xdr:sp macro="" textlink="">
      <xdr:nvSpPr>
        <xdr:cNvPr id="725" name="Object 724" hidden="1">
          <a:extLst>
            <a:ext uri="{63B3BB69-23CF-44E3-9099-C40C66FF867C}">
              <a14:compatExt xmlns:a14="http://schemas.microsoft.com/office/drawing/2010/main" spid="_x0000_s5844"/>
            </a:ext>
            <a:ext uri="{FF2B5EF4-FFF2-40B4-BE49-F238E27FC236}">
              <a16:creationId xmlns:a16="http://schemas.microsoft.com/office/drawing/2014/main" id="{DFEB17A2-E07A-40E8-960D-4CFEF25AC8FE}"/>
            </a:ext>
          </a:extLst>
        </xdr:cNvPr>
        <xdr:cNvSpPr/>
      </xdr:nvSpPr>
      <xdr:spPr bwMode="auto">
        <a:xfrm>
          <a:off x="6997903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327689</xdr:row>
      <xdr:rowOff>66675</xdr:rowOff>
    </xdr:from>
    <xdr:to>
      <xdr:col>11472</xdr:col>
      <xdr:colOff>1819275</xdr:colOff>
      <xdr:row>327693</xdr:row>
      <xdr:rowOff>180975</xdr:rowOff>
    </xdr:to>
    <xdr:sp macro="" textlink="">
      <xdr:nvSpPr>
        <xdr:cNvPr id="726" name="Object 725" hidden="1">
          <a:extLst>
            <a:ext uri="{63B3BB69-23CF-44E3-9099-C40C66FF867C}">
              <a14:compatExt xmlns:a14="http://schemas.microsoft.com/office/drawing/2010/main" spid="_x0000_s5845"/>
            </a:ext>
            <a:ext uri="{FF2B5EF4-FFF2-40B4-BE49-F238E27FC236}">
              <a16:creationId xmlns:a16="http://schemas.microsoft.com/office/drawing/2014/main" id="{5F663F0B-3632-4EA6-8050-5FDB02B362CD}"/>
            </a:ext>
          </a:extLst>
        </xdr:cNvPr>
        <xdr:cNvSpPr/>
      </xdr:nvSpPr>
      <xdr:spPr bwMode="auto">
        <a:xfrm>
          <a:off x="6997903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393225</xdr:row>
      <xdr:rowOff>66675</xdr:rowOff>
    </xdr:from>
    <xdr:to>
      <xdr:col>11472</xdr:col>
      <xdr:colOff>1819275</xdr:colOff>
      <xdr:row>393229</xdr:row>
      <xdr:rowOff>180975</xdr:rowOff>
    </xdr:to>
    <xdr:sp macro="" textlink="">
      <xdr:nvSpPr>
        <xdr:cNvPr id="727" name="Object 726" hidden="1">
          <a:extLst>
            <a:ext uri="{63B3BB69-23CF-44E3-9099-C40C66FF867C}">
              <a14:compatExt xmlns:a14="http://schemas.microsoft.com/office/drawing/2010/main" spid="_x0000_s5846"/>
            </a:ext>
            <a:ext uri="{FF2B5EF4-FFF2-40B4-BE49-F238E27FC236}">
              <a16:creationId xmlns:a16="http://schemas.microsoft.com/office/drawing/2014/main" id="{77DD1B0C-62B3-4C02-A045-9A817375418B}"/>
            </a:ext>
          </a:extLst>
        </xdr:cNvPr>
        <xdr:cNvSpPr/>
      </xdr:nvSpPr>
      <xdr:spPr bwMode="auto">
        <a:xfrm>
          <a:off x="6997903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458761</xdr:row>
      <xdr:rowOff>66675</xdr:rowOff>
    </xdr:from>
    <xdr:to>
      <xdr:col>11472</xdr:col>
      <xdr:colOff>1819275</xdr:colOff>
      <xdr:row>458765</xdr:row>
      <xdr:rowOff>180975</xdr:rowOff>
    </xdr:to>
    <xdr:sp macro="" textlink="">
      <xdr:nvSpPr>
        <xdr:cNvPr id="728" name="Object 727" hidden="1">
          <a:extLst>
            <a:ext uri="{63B3BB69-23CF-44E3-9099-C40C66FF867C}">
              <a14:compatExt xmlns:a14="http://schemas.microsoft.com/office/drawing/2010/main" spid="_x0000_s5847"/>
            </a:ext>
            <a:ext uri="{FF2B5EF4-FFF2-40B4-BE49-F238E27FC236}">
              <a16:creationId xmlns:a16="http://schemas.microsoft.com/office/drawing/2014/main" id="{96373D2E-BCC1-4018-BA9C-9CF4A7845A35}"/>
            </a:ext>
          </a:extLst>
        </xdr:cNvPr>
        <xdr:cNvSpPr/>
      </xdr:nvSpPr>
      <xdr:spPr bwMode="auto">
        <a:xfrm>
          <a:off x="6997903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524297</xdr:row>
      <xdr:rowOff>66675</xdr:rowOff>
    </xdr:from>
    <xdr:to>
      <xdr:col>11472</xdr:col>
      <xdr:colOff>1819275</xdr:colOff>
      <xdr:row>524301</xdr:row>
      <xdr:rowOff>180975</xdr:rowOff>
    </xdr:to>
    <xdr:sp macro="" textlink="">
      <xdr:nvSpPr>
        <xdr:cNvPr id="729" name="Object 728" hidden="1">
          <a:extLst>
            <a:ext uri="{63B3BB69-23CF-44E3-9099-C40C66FF867C}">
              <a14:compatExt xmlns:a14="http://schemas.microsoft.com/office/drawing/2010/main" spid="_x0000_s5848"/>
            </a:ext>
            <a:ext uri="{FF2B5EF4-FFF2-40B4-BE49-F238E27FC236}">
              <a16:creationId xmlns:a16="http://schemas.microsoft.com/office/drawing/2014/main" id="{FEB87BF1-BFFD-4E41-B3AB-DA100286325C}"/>
            </a:ext>
          </a:extLst>
        </xdr:cNvPr>
        <xdr:cNvSpPr/>
      </xdr:nvSpPr>
      <xdr:spPr bwMode="auto">
        <a:xfrm>
          <a:off x="6997903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589833</xdr:row>
      <xdr:rowOff>66675</xdr:rowOff>
    </xdr:from>
    <xdr:to>
      <xdr:col>11472</xdr:col>
      <xdr:colOff>1819275</xdr:colOff>
      <xdr:row>589837</xdr:row>
      <xdr:rowOff>180975</xdr:rowOff>
    </xdr:to>
    <xdr:sp macro="" textlink="">
      <xdr:nvSpPr>
        <xdr:cNvPr id="730" name="Object 729" hidden="1">
          <a:extLst>
            <a:ext uri="{63B3BB69-23CF-44E3-9099-C40C66FF867C}">
              <a14:compatExt xmlns:a14="http://schemas.microsoft.com/office/drawing/2010/main" spid="_x0000_s5849"/>
            </a:ext>
            <a:ext uri="{FF2B5EF4-FFF2-40B4-BE49-F238E27FC236}">
              <a16:creationId xmlns:a16="http://schemas.microsoft.com/office/drawing/2014/main" id="{DA3BBA5D-313E-4584-9BD1-D45AC961F0EC}"/>
            </a:ext>
          </a:extLst>
        </xdr:cNvPr>
        <xdr:cNvSpPr/>
      </xdr:nvSpPr>
      <xdr:spPr bwMode="auto">
        <a:xfrm>
          <a:off x="6997903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655369</xdr:row>
      <xdr:rowOff>66675</xdr:rowOff>
    </xdr:from>
    <xdr:to>
      <xdr:col>11472</xdr:col>
      <xdr:colOff>1819275</xdr:colOff>
      <xdr:row>655373</xdr:row>
      <xdr:rowOff>180975</xdr:rowOff>
    </xdr:to>
    <xdr:sp macro="" textlink="">
      <xdr:nvSpPr>
        <xdr:cNvPr id="731" name="Object 730" hidden="1">
          <a:extLst>
            <a:ext uri="{63B3BB69-23CF-44E3-9099-C40C66FF867C}">
              <a14:compatExt xmlns:a14="http://schemas.microsoft.com/office/drawing/2010/main" spid="_x0000_s5850"/>
            </a:ext>
            <a:ext uri="{FF2B5EF4-FFF2-40B4-BE49-F238E27FC236}">
              <a16:creationId xmlns:a16="http://schemas.microsoft.com/office/drawing/2014/main" id="{F04479EC-3AB6-4710-955C-7E00511EFA23}"/>
            </a:ext>
          </a:extLst>
        </xdr:cNvPr>
        <xdr:cNvSpPr/>
      </xdr:nvSpPr>
      <xdr:spPr bwMode="auto">
        <a:xfrm>
          <a:off x="6997903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720905</xdr:row>
      <xdr:rowOff>66675</xdr:rowOff>
    </xdr:from>
    <xdr:to>
      <xdr:col>11472</xdr:col>
      <xdr:colOff>1819275</xdr:colOff>
      <xdr:row>720909</xdr:row>
      <xdr:rowOff>180975</xdr:rowOff>
    </xdr:to>
    <xdr:sp macro="" textlink="">
      <xdr:nvSpPr>
        <xdr:cNvPr id="732" name="Object 731" hidden="1">
          <a:extLst>
            <a:ext uri="{63B3BB69-23CF-44E3-9099-C40C66FF867C}">
              <a14:compatExt xmlns:a14="http://schemas.microsoft.com/office/drawing/2010/main" spid="_x0000_s5851"/>
            </a:ext>
            <a:ext uri="{FF2B5EF4-FFF2-40B4-BE49-F238E27FC236}">
              <a16:creationId xmlns:a16="http://schemas.microsoft.com/office/drawing/2014/main" id="{226AE28A-8376-4A83-B7BD-A44304451425}"/>
            </a:ext>
          </a:extLst>
        </xdr:cNvPr>
        <xdr:cNvSpPr/>
      </xdr:nvSpPr>
      <xdr:spPr bwMode="auto">
        <a:xfrm>
          <a:off x="6997903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786441</xdr:row>
      <xdr:rowOff>66675</xdr:rowOff>
    </xdr:from>
    <xdr:to>
      <xdr:col>11472</xdr:col>
      <xdr:colOff>1819275</xdr:colOff>
      <xdr:row>786445</xdr:row>
      <xdr:rowOff>180975</xdr:rowOff>
    </xdr:to>
    <xdr:sp macro="" textlink="">
      <xdr:nvSpPr>
        <xdr:cNvPr id="733" name="Object 732" hidden="1">
          <a:extLst>
            <a:ext uri="{63B3BB69-23CF-44E3-9099-C40C66FF867C}">
              <a14:compatExt xmlns:a14="http://schemas.microsoft.com/office/drawing/2010/main" spid="_x0000_s5852"/>
            </a:ext>
            <a:ext uri="{FF2B5EF4-FFF2-40B4-BE49-F238E27FC236}">
              <a16:creationId xmlns:a16="http://schemas.microsoft.com/office/drawing/2014/main" id="{9E33EB40-8E56-4C9A-91FC-AA1D644FA43F}"/>
            </a:ext>
          </a:extLst>
        </xdr:cNvPr>
        <xdr:cNvSpPr/>
      </xdr:nvSpPr>
      <xdr:spPr bwMode="auto">
        <a:xfrm>
          <a:off x="6997903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851977</xdr:row>
      <xdr:rowOff>66675</xdr:rowOff>
    </xdr:from>
    <xdr:to>
      <xdr:col>11472</xdr:col>
      <xdr:colOff>1819275</xdr:colOff>
      <xdr:row>851981</xdr:row>
      <xdr:rowOff>180975</xdr:rowOff>
    </xdr:to>
    <xdr:sp macro="" textlink="">
      <xdr:nvSpPr>
        <xdr:cNvPr id="734" name="Object 733" hidden="1">
          <a:extLst>
            <a:ext uri="{63B3BB69-23CF-44E3-9099-C40C66FF867C}">
              <a14:compatExt xmlns:a14="http://schemas.microsoft.com/office/drawing/2010/main" spid="_x0000_s5853"/>
            </a:ext>
            <a:ext uri="{FF2B5EF4-FFF2-40B4-BE49-F238E27FC236}">
              <a16:creationId xmlns:a16="http://schemas.microsoft.com/office/drawing/2014/main" id="{A4DCF8C7-1664-4B75-AA45-5A3EE6319247}"/>
            </a:ext>
          </a:extLst>
        </xdr:cNvPr>
        <xdr:cNvSpPr/>
      </xdr:nvSpPr>
      <xdr:spPr bwMode="auto">
        <a:xfrm>
          <a:off x="6997903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917513</xdr:row>
      <xdr:rowOff>66675</xdr:rowOff>
    </xdr:from>
    <xdr:to>
      <xdr:col>11472</xdr:col>
      <xdr:colOff>1819275</xdr:colOff>
      <xdr:row>917517</xdr:row>
      <xdr:rowOff>180975</xdr:rowOff>
    </xdr:to>
    <xdr:sp macro="" textlink="">
      <xdr:nvSpPr>
        <xdr:cNvPr id="735" name="Object 734" hidden="1">
          <a:extLst>
            <a:ext uri="{63B3BB69-23CF-44E3-9099-C40C66FF867C}">
              <a14:compatExt xmlns:a14="http://schemas.microsoft.com/office/drawing/2010/main" spid="_x0000_s5854"/>
            </a:ext>
            <a:ext uri="{FF2B5EF4-FFF2-40B4-BE49-F238E27FC236}">
              <a16:creationId xmlns:a16="http://schemas.microsoft.com/office/drawing/2014/main" id="{6A26E88C-DF21-4E06-BD8E-3FF17050C984}"/>
            </a:ext>
          </a:extLst>
        </xdr:cNvPr>
        <xdr:cNvSpPr/>
      </xdr:nvSpPr>
      <xdr:spPr bwMode="auto">
        <a:xfrm>
          <a:off x="6997903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11472</xdr:col>
      <xdr:colOff>238125</xdr:colOff>
      <xdr:row>983049</xdr:row>
      <xdr:rowOff>66675</xdr:rowOff>
    </xdr:from>
    <xdr:to>
      <xdr:col>11472</xdr:col>
      <xdr:colOff>1819275</xdr:colOff>
      <xdr:row>983053</xdr:row>
      <xdr:rowOff>180975</xdr:rowOff>
    </xdr:to>
    <xdr:sp macro="" textlink="">
      <xdr:nvSpPr>
        <xdr:cNvPr id="736" name="Object 735" hidden="1">
          <a:extLst>
            <a:ext uri="{63B3BB69-23CF-44E3-9099-C40C66FF867C}">
              <a14:compatExt xmlns:a14="http://schemas.microsoft.com/office/drawing/2010/main" spid="_x0000_s5855"/>
            </a:ext>
            <a:ext uri="{FF2B5EF4-FFF2-40B4-BE49-F238E27FC236}">
              <a16:creationId xmlns:a16="http://schemas.microsoft.com/office/drawing/2014/main" id="{2DDC9C13-DFA8-4FA4-B051-50F383C3D578}"/>
            </a:ext>
          </a:extLst>
        </xdr:cNvPr>
        <xdr:cNvSpPr/>
      </xdr:nvSpPr>
      <xdr:spPr bwMode="auto">
        <a:xfrm>
          <a:off x="6997903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2</xdr:row>
      <xdr:rowOff>66675</xdr:rowOff>
    </xdr:from>
    <xdr:to>
      <xdr:col>11728</xdr:col>
      <xdr:colOff>1819275</xdr:colOff>
      <xdr:row>6</xdr:row>
      <xdr:rowOff>0</xdr:rowOff>
    </xdr:to>
    <xdr:sp macro="" textlink="">
      <xdr:nvSpPr>
        <xdr:cNvPr id="737" name="Object 736" hidden="1">
          <a:extLst>
            <a:ext uri="{63B3BB69-23CF-44E3-9099-C40C66FF867C}">
              <a14:compatExt xmlns:a14="http://schemas.microsoft.com/office/drawing/2010/main" spid="_x0000_s5856"/>
            </a:ext>
            <a:ext uri="{FF2B5EF4-FFF2-40B4-BE49-F238E27FC236}">
              <a16:creationId xmlns:a16="http://schemas.microsoft.com/office/drawing/2014/main" id="{F4115C59-A331-41DC-9B06-46DAB7972674}"/>
            </a:ext>
          </a:extLst>
        </xdr:cNvPr>
        <xdr:cNvSpPr/>
      </xdr:nvSpPr>
      <xdr:spPr bwMode="auto">
        <a:xfrm>
          <a:off x="7153960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65545</xdr:row>
      <xdr:rowOff>66675</xdr:rowOff>
    </xdr:from>
    <xdr:to>
      <xdr:col>11728</xdr:col>
      <xdr:colOff>1819275</xdr:colOff>
      <xdr:row>65549</xdr:row>
      <xdr:rowOff>180975</xdr:rowOff>
    </xdr:to>
    <xdr:sp macro="" textlink="">
      <xdr:nvSpPr>
        <xdr:cNvPr id="738" name="Object 737" hidden="1">
          <a:extLst>
            <a:ext uri="{63B3BB69-23CF-44E3-9099-C40C66FF867C}">
              <a14:compatExt xmlns:a14="http://schemas.microsoft.com/office/drawing/2010/main" spid="_x0000_s5857"/>
            </a:ext>
            <a:ext uri="{FF2B5EF4-FFF2-40B4-BE49-F238E27FC236}">
              <a16:creationId xmlns:a16="http://schemas.microsoft.com/office/drawing/2014/main" id="{53FC5937-B4AA-4E21-997C-D9443CAF318A}"/>
            </a:ext>
          </a:extLst>
        </xdr:cNvPr>
        <xdr:cNvSpPr/>
      </xdr:nvSpPr>
      <xdr:spPr bwMode="auto">
        <a:xfrm>
          <a:off x="7153960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131081</xdr:row>
      <xdr:rowOff>66675</xdr:rowOff>
    </xdr:from>
    <xdr:to>
      <xdr:col>11728</xdr:col>
      <xdr:colOff>1819275</xdr:colOff>
      <xdr:row>131085</xdr:row>
      <xdr:rowOff>180975</xdr:rowOff>
    </xdr:to>
    <xdr:sp macro="" textlink="">
      <xdr:nvSpPr>
        <xdr:cNvPr id="739" name="Object 738" hidden="1">
          <a:extLst>
            <a:ext uri="{63B3BB69-23CF-44E3-9099-C40C66FF867C}">
              <a14:compatExt xmlns:a14="http://schemas.microsoft.com/office/drawing/2010/main" spid="_x0000_s5858"/>
            </a:ext>
            <a:ext uri="{FF2B5EF4-FFF2-40B4-BE49-F238E27FC236}">
              <a16:creationId xmlns:a16="http://schemas.microsoft.com/office/drawing/2014/main" id="{D657DFE5-6442-4353-8EE4-72ECFA2056A2}"/>
            </a:ext>
          </a:extLst>
        </xdr:cNvPr>
        <xdr:cNvSpPr/>
      </xdr:nvSpPr>
      <xdr:spPr bwMode="auto">
        <a:xfrm>
          <a:off x="7153960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196617</xdr:row>
      <xdr:rowOff>66675</xdr:rowOff>
    </xdr:from>
    <xdr:to>
      <xdr:col>11728</xdr:col>
      <xdr:colOff>1819275</xdr:colOff>
      <xdr:row>196621</xdr:row>
      <xdr:rowOff>180975</xdr:rowOff>
    </xdr:to>
    <xdr:sp macro="" textlink="">
      <xdr:nvSpPr>
        <xdr:cNvPr id="740" name="Object 739" hidden="1">
          <a:extLst>
            <a:ext uri="{63B3BB69-23CF-44E3-9099-C40C66FF867C}">
              <a14:compatExt xmlns:a14="http://schemas.microsoft.com/office/drawing/2010/main" spid="_x0000_s5859"/>
            </a:ext>
            <a:ext uri="{FF2B5EF4-FFF2-40B4-BE49-F238E27FC236}">
              <a16:creationId xmlns:a16="http://schemas.microsoft.com/office/drawing/2014/main" id="{70C902C8-C88F-4B85-9C7F-EBE1D8151570}"/>
            </a:ext>
          </a:extLst>
        </xdr:cNvPr>
        <xdr:cNvSpPr/>
      </xdr:nvSpPr>
      <xdr:spPr bwMode="auto">
        <a:xfrm>
          <a:off x="7153960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262153</xdr:row>
      <xdr:rowOff>66675</xdr:rowOff>
    </xdr:from>
    <xdr:to>
      <xdr:col>11728</xdr:col>
      <xdr:colOff>1819275</xdr:colOff>
      <xdr:row>262157</xdr:row>
      <xdr:rowOff>180975</xdr:rowOff>
    </xdr:to>
    <xdr:sp macro="" textlink="">
      <xdr:nvSpPr>
        <xdr:cNvPr id="741" name="Object 740" hidden="1">
          <a:extLst>
            <a:ext uri="{63B3BB69-23CF-44E3-9099-C40C66FF867C}">
              <a14:compatExt xmlns:a14="http://schemas.microsoft.com/office/drawing/2010/main" spid="_x0000_s5860"/>
            </a:ext>
            <a:ext uri="{FF2B5EF4-FFF2-40B4-BE49-F238E27FC236}">
              <a16:creationId xmlns:a16="http://schemas.microsoft.com/office/drawing/2014/main" id="{5E32ED47-9B9C-4798-A2DE-C05A477258B0}"/>
            </a:ext>
          </a:extLst>
        </xdr:cNvPr>
        <xdr:cNvSpPr/>
      </xdr:nvSpPr>
      <xdr:spPr bwMode="auto">
        <a:xfrm>
          <a:off x="7153960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327689</xdr:row>
      <xdr:rowOff>66675</xdr:rowOff>
    </xdr:from>
    <xdr:to>
      <xdr:col>11728</xdr:col>
      <xdr:colOff>1819275</xdr:colOff>
      <xdr:row>327693</xdr:row>
      <xdr:rowOff>180975</xdr:rowOff>
    </xdr:to>
    <xdr:sp macro="" textlink="">
      <xdr:nvSpPr>
        <xdr:cNvPr id="742" name="Object 741" hidden="1">
          <a:extLst>
            <a:ext uri="{63B3BB69-23CF-44E3-9099-C40C66FF867C}">
              <a14:compatExt xmlns:a14="http://schemas.microsoft.com/office/drawing/2010/main" spid="_x0000_s5861"/>
            </a:ext>
            <a:ext uri="{FF2B5EF4-FFF2-40B4-BE49-F238E27FC236}">
              <a16:creationId xmlns:a16="http://schemas.microsoft.com/office/drawing/2014/main" id="{35F1757F-1C56-4CF0-BD77-16B7F59467B1}"/>
            </a:ext>
          </a:extLst>
        </xdr:cNvPr>
        <xdr:cNvSpPr/>
      </xdr:nvSpPr>
      <xdr:spPr bwMode="auto">
        <a:xfrm>
          <a:off x="7153960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393225</xdr:row>
      <xdr:rowOff>66675</xdr:rowOff>
    </xdr:from>
    <xdr:to>
      <xdr:col>11728</xdr:col>
      <xdr:colOff>1819275</xdr:colOff>
      <xdr:row>393229</xdr:row>
      <xdr:rowOff>180975</xdr:rowOff>
    </xdr:to>
    <xdr:sp macro="" textlink="">
      <xdr:nvSpPr>
        <xdr:cNvPr id="743" name="Object 742" hidden="1">
          <a:extLst>
            <a:ext uri="{63B3BB69-23CF-44E3-9099-C40C66FF867C}">
              <a14:compatExt xmlns:a14="http://schemas.microsoft.com/office/drawing/2010/main" spid="_x0000_s5862"/>
            </a:ext>
            <a:ext uri="{FF2B5EF4-FFF2-40B4-BE49-F238E27FC236}">
              <a16:creationId xmlns:a16="http://schemas.microsoft.com/office/drawing/2014/main" id="{6AF9BE2E-33CE-4EBD-8808-ED71F477918A}"/>
            </a:ext>
          </a:extLst>
        </xdr:cNvPr>
        <xdr:cNvSpPr/>
      </xdr:nvSpPr>
      <xdr:spPr bwMode="auto">
        <a:xfrm>
          <a:off x="7153960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458761</xdr:row>
      <xdr:rowOff>66675</xdr:rowOff>
    </xdr:from>
    <xdr:to>
      <xdr:col>11728</xdr:col>
      <xdr:colOff>1819275</xdr:colOff>
      <xdr:row>458765</xdr:row>
      <xdr:rowOff>180975</xdr:rowOff>
    </xdr:to>
    <xdr:sp macro="" textlink="">
      <xdr:nvSpPr>
        <xdr:cNvPr id="744" name="Object 743" hidden="1">
          <a:extLst>
            <a:ext uri="{63B3BB69-23CF-44E3-9099-C40C66FF867C}">
              <a14:compatExt xmlns:a14="http://schemas.microsoft.com/office/drawing/2010/main" spid="_x0000_s5863"/>
            </a:ext>
            <a:ext uri="{FF2B5EF4-FFF2-40B4-BE49-F238E27FC236}">
              <a16:creationId xmlns:a16="http://schemas.microsoft.com/office/drawing/2014/main" id="{EC0C6F7B-93F1-4EFA-9B27-D43E1EAB39C0}"/>
            </a:ext>
          </a:extLst>
        </xdr:cNvPr>
        <xdr:cNvSpPr/>
      </xdr:nvSpPr>
      <xdr:spPr bwMode="auto">
        <a:xfrm>
          <a:off x="7153960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524297</xdr:row>
      <xdr:rowOff>66675</xdr:rowOff>
    </xdr:from>
    <xdr:to>
      <xdr:col>11728</xdr:col>
      <xdr:colOff>1819275</xdr:colOff>
      <xdr:row>524301</xdr:row>
      <xdr:rowOff>180975</xdr:rowOff>
    </xdr:to>
    <xdr:sp macro="" textlink="">
      <xdr:nvSpPr>
        <xdr:cNvPr id="745" name="Object 744" hidden="1">
          <a:extLst>
            <a:ext uri="{63B3BB69-23CF-44E3-9099-C40C66FF867C}">
              <a14:compatExt xmlns:a14="http://schemas.microsoft.com/office/drawing/2010/main" spid="_x0000_s5864"/>
            </a:ext>
            <a:ext uri="{FF2B5EF4-FFF2-40B4-BE49-F238E27FC236}">
              <a16:creationId xmlns:a16="http://schemas.microsoft.com/office/drawing/2014/main" id="{DFB59A7D-ED40-4183-974F-FF99371E4AC6}"/>
            </a:ext>
          </a:extLst>
        </xdr:cNvPr>
        <xdr:cNvSpPr/>
      </xdr:nvSpPr>
      <xdr:spPr bwMode="auto">
        <a:xfrm>
          <a:off x="7153960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589833</xdr:row>
      <xdr:rowOff>66675</xdr:rowOff>
    </xdr:from>
    <xdr:to>
      <xdr:col>11728</xdr:col>
      <xdr:colOff>1819275</xdr:colOff>
      <xdr:row>589837</xdr:row>
      <xdr:rowOff>180975</xdr:rowOff>
    </xdr:to>
    <xdr:sp macro="" textlink="">
      <xdr:nvSpPr>
        <xdr:cNvPr id="746" name="Object 745" hidden="1">
          <a:extLst>
            <a:ext uri="{63B3BB69-23CF-44E3-9099-C40C66FF867C}">
              <a14:compatExt xmlns:a14="http://schemas.microsoft.com/office/drawing/2010/main" spid="_x0000_s5865"/>
            </a:ext>
            <a:ext uri="{FF2B5EF4-FFF2-40B4-BE49-F238E27FC236}">
              <a16:creationId xmlns:a16="http://schemas.microsoft.com/office/drawing/2014/main" id="{25B41AA4-D937-4D65-90CA-4F422FCCC01E}"/>
            </a:ext>
          </a:extLst>
        </xdr:cNvPr>
        <xdr:cNvSpPr/>
      </xdr:nvSpPr>
      <xdr:spPr bwMode="auto">
        <a:xfrm>
          <a:off x="7153960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655369</xdr:row>
      <xdr:rowOff>66675</xdr:rowOff>
    </xdr:from>
    <xdr:to>
      <xdr:col>11728</xdr:col>
      <xdr:colOff>1819275</xdr:colOff>
      <xdr:row>655373</xdr:row>
      <xdr:rowOff>180975</xdr:rowOff>
    </xdr:to>
    <xdr:sp macro="" textlink="">
      <xdr:nvSpPr>
        <xdr:cNvPr id="747" name="Object 746" hidden="1">
          <a:extLst>
            <a:ext uri="{63B3BB69-23CF-44E3-9099-C40C66FF867C}">
              <a14:compatExt xmlns:a14="http://schemas.microsoft.com/office/drawing/2010/main" spid="_x0000_s5866"/>
            </a:ext>
            <a:ext uri="{FF2B5EF4-FFF2-40B4-BE49-F238E27FC236}">
              <a16:creationId xmlns:a16="http://schemas.microsoft.com/office/drawing/2014/main" id="{EC06FBE8-44FA-4134-B97F-149D595FE12C}"/>
            </a:ext>
          </a:extLst>
        </xdr:cNvPr>
        <xdr:cNvSpPr/>
      </xdr:nvSpPr>
      <xdr:spPr bwMode="auto">
        <a:xfrm>
          <a:off x="7153960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720905</xdr:row>
      <xdr:rowOff>66675</xdr:rowOff>
    </xdr:from>
    <xdr:to>
      <xdr:col>11728</xdr:col>
      <xdr:colOff>1819275</xdr:colOff>
      <xdr:row>720909</xdr:row>
      <xdr:rowOff>180975</xdr:rowOff>
    </xdr:to>
    <xdr:sp macro="" textlink="">
      <xdr:nvSpPr>
        <xdr:cNvPr id="748" name="Object 747" hidden="1">
          <a:extLst>
            <a:ext uri="{63B3BB69-23CF-44E3-9099-C40C66FF867C}">
              <a14:compatExt xmlns:a14="http://schemas.microsoft.com/office/drawing/2010/main" spid="_x0000_s5867"/>
            </a:ext>
            <a:ext uri="{FF2B5EF4-FFF2-40B4-BE49-F238E27FC236}">
              <a16:creationId xmlns:a16="http://schemas.microsoft.com/office/drawing/2014/main" id="{8D03F817-99DD-4516-B261-9CA7CBBEFD2A}"/>
            </a:ext>
          </a:extLst>
        </xdr:cNvPr>
        <xdr:cNvSpPr/>
      </xdr:nvSpPr>
      <xdr:spPr bwMode="auto">
        <a:xfrm>
          <a:off x="7153960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786441</xdr:row>
      <xdr:rowOff>66675</xdr:rowOff>
    </xdr:from>
    <xdr:to>
      <xdr:col>11728</xdr:col>
      <xdr:colOff>1819275</xdr:colOff>
      <xdr:row>786445</xdr:row>
      <xdr:rowOff>180975</xdr:rowOff>
    </xdr:to>
    <xdr:sp macro="" textlink="">
      <xdr:nvSpPr>
        <xdr:cNvPr id="749" name="Object 748" hidden="1">
          <a:extLst>
            <a:ext uri="{63B3BB69-23CF-44E3-9099-C40C66FF867C}">
              <a14:compatExt xmlns:a14="http://schemas.microsoft.com/office/drawing/2010/main" spid="_x0000_s5868"/>
            </a:ext>
            <a:ext uri="{FF2B5EF4-FFF2-40B4-BE49-F238E27FC236}">
              <a16:creationId xmlns:a16="http://schemas.microsoft.com/office/drawing/2014/main" id="{493AC589-3289-45E4-947B-02125749A2D3}"/>
            </a:ext>
          </a:extLst>
        </xdr:cNvPr>
        <xdr:cNvSpPr/>
      </xdr:nvSpPr>
      <xdr:spPr bwMode="auto">
        <a:xfrm>
          <a:off x="7153960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851977</xdr:row>
      <xdr:rowOff>66675</xdr:rowOff>
    </xdr:from>
    <xdr:to>
      <xdr:col>11728</xdr:col>
      <xdr:colOff>1819275</xdr:colOff>
      <xdr:row>851981</xdr:row>
      <xdr:rowOff>180975</xdr:rowOff>
    </xdr:to>
    <xdr:sp macro="" textlink="">
      <xdr:nvSpPr>
        <xdr:cNvPr id="750" name="Object 749" hidden="1">
          <a:extLst>
            <a:ext uri="{63B3BB69-23CF-44E3-9099-C40C66FF867C}">
              <a14:compatExt xmlns:a14="http://schemas.microsoft.com/office/drawing/2010/main" spid="_x0000_s5869"/>
            </a:ext>
            <a:ext uri="{FF2B5EF4-FFF2-40B4-BE49-F238E27FC236}">
              <a16:creationId xmlns:a16="http://schemas.microsoft.com/office/drawing/2014/main" id="{19369FC0-696B-43A6-A662-704D88F20899}"/>
            </a:ext>
          </a:extLst>
        </xdr:cNvPr>
        <xdr:cNvSpPr/>
      </xdr:nvSpPr>
      <xdr:spPr bwMode="auto">
        <a:xfrm>
          <a:off x="7153960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917513</xdr:row>
      <xdr:rowOff>66675</xdr:rowOff>
    </xdr:from>
    <xdr:to>
      <xdr:col>11728</xdr:col>
      <xdr:colOff>1819275</xdr:colOff>
      <xdr:row>917517</xdr:row>
      <xdr:rowOff>180975</xdr:rowOff>
    </xdr:to>
    <xdr:sp macro="" textlink="">
      <xdr:nvSpPr>
        <xdr:cNvPr id="751" name="Object 750" hidden="1">
          <a:extLst>
            <a:ext uri="{63B3BB69-23CF-44E3-9099-C40C66FF867C}">
              <a14:compatExt xmlns:a14="http://schemas.microsoft.com/office/drawing/2010/main" spid="_x0000_s5870"/>
            </a:ext>
            <a:ext uri="{FF2B5EF4-FFF2-40B4-BE49-F238E27FC236}">
              <a16:creationId xmlns:a16="http://schemas.microsoft.com/office/drawing/2014/main" id="{01004E75-5670-4C08-AD74-21DD19B130B5}"/>
            </a:ext>
          </a:extLst>
        </xdr:cNvPr>
        <xdr:cNvSpPr/>
      </xdr:nvSpPr>
      <xdr:spPr bwMode="auto">
        <a:xfrm>
          <a:off x="7153960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11728</xdr:col>
      <xdr:colOff>238125</xdr:colOff>
      <xdr:row>983049</xdr:row>
      <xdr:rowOff>66675</xdr:rowOff>
    </xdr:from>
    <xdr:to>
      <xdr:col>11728</xdr:col>
      <xdr:colOff>1819275</xdr:colOff>
      <xdr:row>983053</xdr:row>
      <xdr:rowOff>180975</xdr:rowOff>
    </xdr:to>
    <xdr:sp macro="" textlink="">
      <xdr:nvSpPr>
        <xdr:cNvPr id="752" name="Object 751" hidden="1">
          <a:extLst>
            <a:ext uri="{63B3BB69-23CF-44E3-9099-C40C66FF867C}">
              <a14:compatExt xmlns:a14="http://schemas.microsoft.com/office/drawing/2010/main" spid="_x0000_s5871"/>
            </a:ext>
            <a:ext uri="{FF2B5EF4-FFF2-40B4-BE49-F238E27FC236}">
              <a16:creationId xmlns:a16="http://schemas.microsoft.com/office/drawing/2014/main" id="{14E212DA-7976-4FD1-94C6-5BFD2B181569}"/>
            </a:ext>
          </a:extLst>
        </xdr:cNvPr>
        <xdr:cNvSpPr/>
      </xdr:nvSpPr>
      <xdr:spPr bwMode="auto">
        <a:xfrm>
          <a:off x="7153960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2</xdr:row>
      <xdr:rowOff>66675</xdr:rowOff>
    </xdr:from>
    <xdr:to>
      <xdr:col>11984</xdr:col>
      <xdr:colOff>1819275</xdr:colOff>
      <xdr:row>6</xdr:row>
      <xdr:rowOff>0</xdr:rowOff>
    </xdr:to>
    <xdr:sp macro="" textlink="">
      <xdr:nvSpPr>
        <xdr:cNvPr id="753" name="Object 752" hidden="1">
          <a:extLst>
            <a:ext uri="{63B3BB69-23CF-44E3-9099-C40C66FF867C}">
              <a14:compatExt xmlns:a14="http://schemas.microsoft.com/office/drawing/2010/main" spid="_x0000_s5872"/>
            </a:ext>
            <a:ext uri="{FF2B5EF4-FFF2-40B4-BE49-F238E27FC236}">
              <a16:creationId xmlns:a16="http://schemas.microsoft.com/office/drawing/2014/main" id="{9AA20081-5387-4680-8009-72C2EB2CC55D}"/>
            </a:ext>
          </a:extLst>
        </xdr:cNvPr>
        <xdr:cNvSpPr/>
      </xdr:nvSpPr>
      <xdr:spPr bwMode="auto">
        <a:xfrm>
          <a:off x="7310018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65545</xdr:row>
      <xdr:rowOff>66675</xdr:rowOff>
    </xdr:from>
    <xdr:to>
      <xdr:col>11984</xdr:col>
      <xdr:colOff>1819275</xdr:colOff>
      <xdr:row>65549</xdr:row>
      <xdr:rowOff>180975</xdr:rowOff>
    </xdr:to>
    <xdr:sp macro="" textlink="">
      <xdr:nvSpPr>
        <xdr:cNvPr id="754" name="Object 753" hidden="1">
          <a:extLst>
            <a:ext uri="{63B3BB69-23CF-44E3-9099-C40C66FF867C}">
              <a14:compatExt xmlns:a14="http://schemas.microsoft.com/office/drawing/2010/main" spid="_x0000_s5873"/>
            </a:ext>
            <a:ext uri="{FF2B5EF4-FFF2-40B4-BE49-F238E27FC236}">
              <a16:creationId xmlns:a16="http://schemas.microsoft.com/office/drawing/2014/main" id="{4E2DB9E5-1342-476E-96AC-E41EB25AE0A3}"/>
            </a:ext>
          </a:extLst>
        </xdr:cNvPr>
        <xdr:cNvSpPr/>
      </xdr:nvSpPr>
      <xdr:spPr bwMode="auto">
        <a:xfrm>
          <a:off x="7310018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131081</xdr:row>
      <xdr:rowOff>66675</xdr:rowOff>
    </xdr:from>
    <xdr:to>
      <xdr:col>11984</xdr:col>
      <xdr:colOff>1819275</xdr:colOff>
      <xdr:row>131085</xdr:row>
      <xdr:rowOff>180975</xdr:rowOff>
    </xdr:to>
    <xdr:sp macro="" textlink="">
      <xdr:nvSpPr>
        <xdr:cNvPr id="755" name="Object 754" hidden="1">
          <a:extLst>
            <a:ext uri="{63B3BB69-23CF-44E3-9099-C40C66FF867C}">
              <a14:compatExt xmlns:a14="http://schemas.microsoft.com/office/drawing/2010/main" spid="_x0000_s5874"/>
            </a:ext>
            <a:ext uri="{FF2B5EF4-FFF2-40B4-BE49-F238E27FC236}">
              <a16:creationId xmlns:a16="http://schemas.microsoft.com/office/drawing/2014/main" id="{55BB2CD3-E92A-452F-B111-3A9B6342244A}"/>
            </a:ext>
          </a:extLst>
        </xdr:cNvPr>
        <xdr:cNvSpPr/>
      </xdr:nvSpPr>
      <xdr:spPr bwMode="auto">
        <a:xfrm>
          <a:off x="7310018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196617</xdr:row>
      <xdr:rowOff>66675</xdr:rowOff>
    </xdr:from>
    <xdr:to>
      <xdr:col>11984</xdr:col>
      <xdr:colOff>1819275</xdr:colOff>
      <xdr:row>196621</xdr:row>
      <xdr:rowOff>180975</xdr:rowOff>
    </xdr:to>
    <xdr:sp macro="" textlink="">
      <xdr:nvSpPr>
        <xdr:cNvPr id="756" name="Object 755" hidden="1">
          <a:extLst>
            <a:ext uri="{63B3BB69-23CF-44E3-9099-C40C66FF867C}">
              <a14:compatExt xmlns:a14="http://schemas.microsoft.com/office/drawing/2010/main" spid="_x0000_s5875"/>
            </a:ext>
            <a:ext uri="{FF2B5EF4-FFF2-40B4-BE49-F238E27FC236}">
              <a16:creationId xmlns:a16="http://schemas.microsoft.com/office/drawing/2014/main" id="{1E13ADBA-0636-4DB2-A2DD-8CF16404A3A1}"/>
            </a:ext>
          </a:extLst>
        </xdr:cNvPr>
        <xdr:cNvSpPr/>
      </xdr:nvSpPr>
      <xdr:spPr bwMode="auto">
        <a:xfrm>
          <a:off x="7310018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262153</xdr:row>
      <xdr:rowOff>66675</xdr:rowOff>
    </xdr:from>
    <xdr:to>
      <xdr:col>11984</xdr:col>
      <xdr:colOff>1819275</xdr:colOff>
      <xdr:row>262157</xdr:row>
      <xdr:rowOff>180975</xdr:rowOff>
    </xdr:to>
    <xdr:sp macro="" textlink="">
      <xdr:nvSpPr>
        <xdr:cNvPr id="757" name="Object 756" hidden="1">
          <a:extLst>
            <a:ext uri="{63B3BB69-23CF-44E3-9099-C40C66FF867C}">
              <a14:compatExt xmlns:a14="http://schemas.microsoft.com/office/drawing/2010/main" spid="_x0000_s5876"/>
            </a:ext>
            <a:ext uri="{FF2B5EF4-FFF2-40B4-BE49-F238E27FC236}">
              <a16:creationId xmlns:a16="http://schemas.microsoft.com/office/drawing/2014/main" id="{C29DE187-C741-467A-8E26-18DDBDF2190C}"/>
            </a:ext>
          </a:extLst>
        </xdr:cNvPr>
        <xdr:cNvSpPr/>
      </xdr:nvSpPr>
      <xdr:spPr bwMode="auto">
        <a:xfrm>
          <a:off x="7310018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327689</xdr:row>
      <xdr:rowOff>66675</xdr:rowOff>
    </xdr:from>
    <xdr:to>
      <xdr:col>11984</xdr:col>
      <xdr:colOff>1819275</xdr:colOff>
      <xdr:row>327693</xdr:row>
      <xdr:rowOff>180975</xdr:rowOff>
    </xdr:to>
    <xdr:sp macro="" textlink="">
      <xdr:nvSpPr>
        <xdr:cNvPr id="758" name="Object 757" hidden="1">
          <a:extLst>
            <a:ext uri="{63B3BB69-23CF-44E3-9099-C40C66FF867C}">
              <a14:compatExt xmlns:a14="http://schemas.microsoft.com/office/drawing/2010/main" spid="_x0000_s5877"/>
            </a:ext>
            <a:ext uri="{FF2B5EF4-FFF2-40B4-BE49-F238E27FC236}">
              <a16:creationId xmlns:a16="http://schemas.microsoft.com/office/drawing/2014/main" id="{02BD30D6-D7EF-4414-A60D-5E8C2C3D428A}"/>
            </a:ext>
          </a:extLst>
        </xdr:cNvPr>
        <xdr:cNvSpPr/>
      </xdr:nvSpPr>
      <xdr:spPr bwMode="auto">
        <a:xfrm>
          <a:off x="7310018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393225</xdr:row>
      <xdr:rowOff>66675</xdr:rowOff>
    </xdr:from>
    <xdr:to>
      <xdr:col>11984</xdr:col>
      <xdr:colOff>1819275</xdr:colOff>
      <xdr:row>393229</xdr:row>
      <xdr:rowOff>180975</xdr:rowOff>
    </xdr:to>
    <xdr:sp macro="" textlink="">
      <xdr:nvSpPr>
        <xdr:cNvPr id="759" name="Object 758" hidden="1">
          <a:extLst>
            <a:ext uri="{63B3BB69-23CF-44E3-9099-C40C66FF867C}">
              <a14:compatExt xmlns:a14="http://schemas.microsoft.com/office/drawing/2010/main" spid="_x0000_s5878"/>
            </a:ext>
            <a:ext uri="{FF2B5EF4-FFF2-40B4-BE49-F238E27FC236}">
              <a16:creationId xmlns:a16="http://schemas.microsoft.com/office/drawing/2014/main" id="{C0A844D2-1EB1-4A5E-BE9A-7DD0530C0D69}"/>
            </a:ext>
          </a:extLst>
        </xdr:cNvPr>
        <xdr:cNvSpPr/>
      </xdr:nvSpPr>
      <xdr:spPr bwMode="auto">
        <a:xfrm>
          <a:off x="7310018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458761</xdr:row>
      <xdr:rowOff>66675</xdr:rowOff>
    </xdr:from>
    <xdr:to>
      <xdr:col>11984</xdr:col>
      <xdr:colOff>1819275</xdr:colOff>
      <xdr:row>458765</xdr:row>
      <xdr:rowOff>180975</xdr:rowOff>
    </xdr:to>
    <xdr:sp macro="" textlink="">
      <xdr:nvSpPr>
        <xdr:cNvPr id="760" name="Object 759" hidden="1">
          <a:extLst>
            <a:ext uri="{63B3BB69-23CF-44E3-9099-C40C66FF867C}">
              <a14:compatExt xmlns:a14="http://schemas.microsoft.com/office/drawing/2010/main" spid="_x0000_s5879"/>
            </a:ext>
            <a:ext uri="{FF2B5EF4-FFF2-40B4-BE49-F238E27FC236}">
              <a16:creationId xmlns:a16="http://schemas.microsoft.com/office/drawing/2014/main" id="{0D692A39-415E-4543-ADEE-BFE40DC8D3FC}"/>
            </a:ext>
          </a:extLst>
        </xdr:cNvPr>
        <xdr:cNvSpPr/>
      </xdr:nvSpPr>
      <xdr:spPr bwMode="auto">
        <a:xfrm>
          <a:off x="7310018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524297</xdr:row>
      <xdr:rowOff>66675</xdr:rowOff>
    </xdr:from>
    <xdr:to>
      <xdr:col>11984</xdr:col>
      <xdr:colOff>1819275</xdr:colOff>
      <xdr:row>524301</xdr:row>
      <xdr:rowOff>180975</xdr:rowOff>
    </xdr:to>
    <xdr:sp macro="" textlink="">
      <xdr:nvSpPr>
        <xdr:cNvPr id="761" name="Object 760" hidden="1">
          <a:extLst>
            <a:ext uri="{63B3BB69-23CF-44E3-9099-C40C66FF867C}">
              <a14:compatExt xmlns:a14="http://schemas.microsoft.com/office/drawing/2010/main" spid="_x0000_s5880"/>
            </a:ext>
            <a:ext uri="{FF2B5EF4-FFF2-40B4-BE49-F238E27FC236}">
              <a16:creationId xmlns:a16="http://schemas.microsoft.com/office/drawing/2014/main" id="{E9584917-12F9-409A-A95F-E833CB1B1858}"/>
            </a:ext>
          </a:extLst>
        </xdr:cNvPr>
        <xdr:cNvSpPr/>
      </xdr:nvSpPr>
      <xdr:spPr bwMode="auto">
        <a:xfrm>
          <a:off x="7310018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589833</xdr:row>
      <xdr:rowOff>66675</xdr:rowOff>
    </xdr:from>
    <xdr:to>
      <xdr:col>11984</xdr:col>
      <xdr:colOff>1819275</xdr:colOff>
      <xdr:row>589837</xdr:row>
      <xdr:rowOff>180975</xdr:rowOff>
    </xdr:to>
    <xdr:sp macro="" textlink="">
      <xdr:nvSpPr>
        <xdr:cNvPr id="762" name="Object 761" hidden="1">
          <a:extLst>
            <a:ext uri="{63B3BB69-23CF-44E3-9099-C40C66FF867C}">
              <a14:compatExt xmlns:a14="http://schemas.microsoft.com/office/drawing/2010/main" spid="_x0000_s5881"/>
            </a:ext>
            <a:ext uri="{FF2B5EF4-FFF2-40B4-BE49-F238E27FC236}">
              <a16:creationId xmlns:a16="http://schemas.microsoft.com/office/drawing/2014/main" id="{DAFD9148-23D7-40F0-8975-55FBDDAB9BBA}"/>
            </a:ext>
          </a:extLst>
        </xdr:cNvPr>
        <xdr:cNvSpPr/>
      </xdr:nvSpPr>
      <xdr:spPr bwMode="auto">
        <a:xfrm>
          <a:off x="7310018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655369</xdr:row>
      <xdr:rowOff>66675</xdr:rowOff>
    </xdr:from>
    <xdr:to>
      <xdr:col>11984</xdr:col>
      <xdr:colOff>1819275</xdr:colOff>
      <xdr:row>655373</xdr:row>
      <xdr:rowOff>180975</xdr:rowOff>
    </xdr:to>
    <xdr:sp macro="" textlink="">
      <xdr:nvSpPr>
        <xdr:cNvPr id="763" name="Object 762" hidden="1">
          <a:extLst>
            <a:ext uri="{63B3BB69-23CF-44E3-9099-C40C66FF867C}">
              <a14:compatExt xmlns:a14="http://schemas.microsoft.com/office/drawing/2010/main" spid="_x0000_s5882"/>
            </a:ext>
            <a:ext uri="{FF2B5EF4-FFF2-40B4-BE49-F238E27FC236}">
              <a16:creationId xmlns:a16="http://schemas.microsoft.com/office/drawing/2014/main" id="{294F8E43-9AF0-42A6-8846-6C9CCC36A54B}"/>
            </a:ext>
          </a:extLst>
        </xdr:cNvPr>
        <xdr:cNvSpPr/>
      </xdr:nvSpPr>
      <xdr:spPr bwMode="auto">
        <a:xfrm>
          <a:off x="7310018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720905</xdr:row>
      <xdr:rowOff>66675</xdr:rowOff>
    </xdr:from>
    <xdr:to>
      <xdr:col>11984</xdr:col>
      <xdr:colOff>1819275</xdr:colOff>
      <xdr:row>720909</xdr:row>
      <xdr:rowOff>180975</xdr:rowOff>
    </xdr:to>
    <xdr:sp macro="" textlink="">
      <xdr:nvSpPr>
        <xdr:cNvPr id="764" name="Object 763" hidden="1">
          <a:extLst>
            <a:ext uri="{63B3BB69-23CF-44E3-9099-C40C66FF867C}">
              <a14:compatExt xmlns:a14="http://schemas.microsoft.com/office/drawing/2010/main" spid="_x0000_s5883"/>
            </a:ext>
            <a:ext uri="{FF2B5EF4-FFF2-40B4-BE49-F238E27FC236}">
              <a16:creationId xmlns:a16="http://schemas.microsoft.com/office/drawing/2014/main" id="{43D00DD5-1D96-4D39-B60B-85D99F14D2C5}"/>
            </a:ext>
          </a:extLst>
        </xdr:cNvPr>
        <xdr:cNvSpPr/>
      </xdr:nvSpPr>
      <xdr:spPr bwMode="auto">
        <a:xfrm>
          <a:off x="7310018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786441</xdr:row>
      <xdr:rowOff>66675</xdr:rowOff>
    </xdr:from>
    <xdr:to>
      <xdr:col>11984</xdr:col>
      <xdr:colOff>1819275</xdr:colOff>
      <xdr:row>786445</xdr:row>
      <xdr:rowOff>180975</xdr:rowOff>
    </xdr:to>
    <xdr:sp macro="" textlink="">
      <xdr:nvSpPr>
        <xdr:cNvPr id="765" name="Object 764" hidden="1">
          <a:extLst>
            <a:ext uri="{63B3BB69-23CF-44E3-9099-C40C66FF867C}">
              <a14:compatExt xmlns:a14="http://schemas.microsoft.com/office/drawing/2010/main" spid="_x0000_s5884"/>
            </a:ext>
            <a:ext uri="{FF2B5EF4-FFF2-40B4-BE49-F238E27FC236}">
              <a16:creationId xmlns:a16="http://schemas.microsoft.com/office/drawing/2014/main" id="{4B0B4B2D-E880-4CB8-B77F-3282595924C0}"/>
            </a:ext>
          </a:extLst>
        </xdr:cNvPr>
        <xdr:cNvSpPr/>
      </xdr:nvSpPr>
      <xdr:spPr bwMode="auto">
        <a:xfrm>
          <a:off x="7310018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851977</xdr:row>
      <xdr:rowOff>66675</xdr:rowOff>
    </xdr:from>
    <xdr:to>
      <xdr:col>11984</xdr:col>
      <xdr:colOff>1819275</xdr:colOff>
      <xdr:row>851981</xdr:row>
      <xdr:rowOff>180975</xdr:rowOff>
    </xdr:to>
    <xdr:sp macro="" textlink="">
      <xdr:nvSpPr>
        <xdr:cNvPr id="766" name="Object 765" hidden="1">
          <a:extLst>
            <a:ext uri="{63B3BB69-23CF-44E3-9099-C40C66FF867C}">
              <a14:compatExt xmlns:a14="http://schemas.microsoft.com/office/drawing/2010/main" spid="_x0000_s5885"/>
            </a:ext>
            <a:ext uri="{FF2B5EF4-FFF2-40B4-BE49-F238E27FC236}">
              <a16:creationId xmlns:a16="http://schemas.microsoft.com/office/drawing/2014/main" id="{1B3C0CD4-3F8B-4E41-BC61-618C1463C6BB}"/>
            </a:ext>
          </a:extLst>
        </xdr:cNvPr>
        <xdr:cNvSpPr/>
      </xdr:nvSpPr>
      <xdr:spPr bwMode="auto">
        <a:xfrm>
          <a:off x="7310018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917513</xdr:row>
      <xdr:rowOff>66675</xdr:rowOff>
    </xdr:from>
    <xdr:to>
      <xdr:col>11984</xdr:col>
      <xdr:colOff>1819275</xdr:colOff>
      <xdr:row>917517</xdr:row>
      <xdr:rowOff>180975</xdr:rowOff>
    </xdr:to>
    <xdr:sp macro="" textlink="">
      <xdr:nvSpPr>
        <xdr:cNvPr id="767" name="Object 766" hidden="1">
          <a:extLst>
            <a:ext uri="{63B3BB69-23CF-44E3-9099-C40C66FF867C}">
              <a14:compatExt xmlns:a14="http://schemas.microsoft.com/office/drawing/2010/main" spid="_x0000_s5886"/>
            </a:ext>
            <a:ext uri="{FF2B5EF4-FFF2-40B4-BE49-F238E27FC236}">
              <a16:creationId xmlns:a16="http://schemas.microsoft.com/office/drawing/2014/main" id="{5D09D15B-8AC0-49E6-983A-8155453AC8EC}"/>
            </a:ext>
          </a:extLst>
        </xdr:cNvPr>
        <xdr:cNvSpPr/>
      </xdr:nvSpPr>
      <xdr:spPr bwMode="auto">
        <a:xfrm>
          <a:off x="7310018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11984</xdr:col>
      <xdr:colOff>238125</xdr:colOff>
      <xdr:row>983049</xdr:row>
      <xdr:rowOff>66675</xdr:rowOff>
    </xdr:from>
    <xdr:to>
      <xdr:col>11984</xdr:col>
      <xdr:colOff>1819275</xdr:colOff>
      <xdr:row>983053</xdr:row>
      <xdr:rowOff>180975</xdr:rowOff>
    </xdr:to>
    <xdr:sp macro="" textlink="">
      <xdr:nvSpPr>
        <xdr:cNvPr id="768" name="Object 767" hidden="1">
          <a:extLst>
            <a:ext uri="{63B3BB69-23CF-44E3-9099-C40C66FF867C}">
              <a14:compatExt xmlns:a14="http://schemas.microsoft.com/office/drawing/2010/main" spid="_x0000_s5887"/>
            </a:ext>
            <a:ext uri="{FF2B5EF4-FFF2-40B4-BE49-F238E27FC236}">
              <a16:creationId xmlns:a16="http://schemas.microsoft.com/office/drawing/2014/main" id="{A7942DEF-84B3-4879-9C3A-FF54E654C360}"/>
            </a:ext>
          </a:extLst>
        </xdr:cNvPr>
        <xdr:cNvSpPr/>
      </xdr:nvSpPr>
      <xdr:spPr bwMode="auto">
        <a:xfrm>
          <a:off x="7310018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2</xdr:row>
      <xdr:rowOff>66675</xdr:rowOff>
    </xdr:from>
    <xdr:to>
      <xdr:col>12240</xdr:col>
      <xdr:colOff>1819275</xdr:colOff>
      <xdr:row>6</xdr:row>
      <xdr:rowOff>0</xdr:rowOff>
    </xdr:to>
    <xdr:sp macro="" textlink="">
      <xdr:nvSpPr>
        <xdr:cNvPr id="769" name="Object 768" hidden="1">
          <a:extLst>
            <a:ext uri="{63B3BB69-23CF-44E3-9099-C40C66FF867C}">
              <a14:compatExt xmlns:a14="http://schemas.microsoft.com/office/drawing/2010/main" spid="_x0000_s5888"/>
            </a:ext>
            <a:ext uri="{FF2B5EF4-FFF2-40B4-BE49-F238E27FC236}">
              <a16:creationId xmlns:a16="http://schemas.microsoft.com/office/drawing/2014/main" id="{80EFCBDB-6189-4748-A313-3FFB8A0EADA9}"/>
            </a:ext>
          </a:extLst>
        </xdr:cNvPr>
        <xdr:cNvSpPr/>
      </xdr:nvSpPr>
      <xdr:spPr bwMode="auto">
        <a:xfrm>
          <a:off x="7466076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65545</xdr:row>
      <xdr:rowOff>66675</xdr:rowOff>
    </xdr:from>
    <xdr:to>
      <xdr:col>12240</xdr:col>
      <xdr:colOff>1819275</xdr:colOff>
      <xdr:row>65549</xdr:row>
      <xdr:rowOff>180975</xdr:rowOff>
    </xdr:to>
    <xdr:sp macro="" textlink="">
      <xdr:nvSpPr>
        <xdr:cNvPr id="770" name="Object 769" hidden="1">
          <a:extLst>
            <a:ext uri="{63B3BB69-23CF-44E3-9099-C40C66FF867C}">
              <a14:compatExt xmlns:a14="http://schemas.microsoft.com/office/drawing/2010/main" spid="_x0000_s5889"/>
            </a:ext>
            <a:ext uri="{FF2B5EF4-FFF2-40B4-BE49-F238E27FC236}">
              <a16:creationId xmlns:a16="http://schemas.microsoft.com/office/drawing/2014/main" id="{5189CF26-3C93-4142-9658-91CF89AFB615}"/>
            </a:ext>
          </a:extLst>
        </xdr:cNvPr>
        <xdr:cNvSpPr/>
      </xdr:nvSpPr>
      <xdr:spPr bwMode="auto">
        <a:xfrm>
          <a:off x="7466076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131081</xdr:row>
      <xdr:rowOff>66675</xdr:rowOff>
    </xdr:from>
    <xdr:to>
      <xdr:col>12240</xdr:col>
      <xdr:colOff>1819275</xdr:colOff>
      <xdr:row>131085</xdr:row>
      <xdr:rowOff>180975</xdr:rowOff>
    </xdr:to>
    <xdr:sp macro="" textlink="">
      <xdr:nvSpPr>
        <xdr:cNvPr id="771" name="Object 770" hidden="1">
          <a:extLst>
            <a:ext uri="{63B3BB69-23CF-44E3-9099-C40C66FF867C}">
              <a14:compatExt xmlns:a14="http://schemas.microsoft.com/office/drawing/2010/main" spid="_x0000_s5890"/>
            </a:ext>
            <a:ext uri="{FF2B5EF4-FFF2-40B4-BE49-F238E27FC236}">
              <a16:creationId xmlns:a16="http://schemas.microsoft.com/office/drawing/2014/main" id="{4EC6B27F-4F77-4FF3-B72F-E17FAA98AE03}"/>
            </a:ext>
          </a:extLst>
        </xdr:cNvPr>
        <xdr:cNvSpPr/>
      </xdr:nvSpPr>
      <xdr:spPr bwMode="auto">
        <a:xfrm>
          <a:off x="7466076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196617</xdr:row>
      <xdr:rowOff>66675</xdr:rowOff>
    </xdr:from>
    <xdr:to>
      <xdr:col>12240</xdr:col>
      <xdr:colOff>1819275</xdr:colOff>
      <xdr:row>196621</xdr:row>
      <xdr:rowOff>180975</xdr:rowOff>
    </xdr:to>
    <xdr:sp macro="" textlink="">
      <xdr:nvSpPr>
        <xdr:cNvPr id="772" name="Object 771" hidden="1">
          <a:extLst>
            <a:ext uri="{63B3BB69-23CF-44E3-9099-C40C66FF867C}">
              <a14:compatExt xmlns:a14="http://schemas.microsoft.com/office/drawing/2010/main" spid="_x0000_s5891"/>
            </a:ext>
            <a:ext uri="{FF2B5EF4-FFF2-40B4-BE49-F238E27FC236}">
              <a16:creationId xmlns:a16="http://schemas.microsoft.com/office/drawing/2014/main" id="{9206D1C0-C427-4FC4-9E73-C1AFAC9324D1}"/>
            </a:ext>
          </a:extLst>
        </xdr:cNvPr>
        <xdr:cNvSpPr/>
      </xdr:nvSpPr>
      <xdr:spPr bwMode="auto">
        <a:xfrm>
          <a:off x="7466076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262153</xdr:row>
      <xdr:rowOff>66675</xdr:rowOff>
    </xdr:from>
    <xdr:to>
      <xdr:col>12240</xdr:col>
      <xdr:colOff>1819275</xdr:colOff>
      <xdr:row>262157</xdr:row>
      <xdr:rowOff>180975</xdr:rowOff>
    </xdr:to>
    <xdr:sp macro="" textlink="">
      <xdr:nvSpPr>
        <xdr:cNvPr id="773" name="Object 772" hidden="1">
          <a:extLst>
            <a:ext uri="{63B3BB69-23CF-44E3-9099-C40C66FF867C}">
              <a14:compatExt xmlns:a14="http://schemas.microsoft.com/office/drawing/2010/main" spid="_x0000_s5892"/>
            </a:ext>
            <a:ext uri="{FF2B5EF4-FFF2-40B4-BE49-F238E27FC236}">
              <a16:creationId xmlns:a16="http://schemas.microsoft.com/office/drawing/2014/main" id="{B86B0603-6D48-4A2D-8A69-B886B1B136F4}"/>
            </a:ext>
          </a:extLst>
        </xdr:cNvPr>
        <xdr:cNvSpPr/>
      </xdr:nvSpPr>
      <xdr:spPr bwMode="auto">
        <a:xfrm>
          <a:off x="7466076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327689</xdr:row>
      <xdr:rowOff>66675</xdr:rowOff>
    </xdr:from>
    <xdr:to>
      <xdr:col>12240</xdr:col>
      <xdr:colOff>1819275</xdr:colOff>
      <xdr:row>327693</xdr:row>
      <xdr:rowOff>180975</xdr:rowOff>
    </xdr:to>
    <xdr:sp macro="" textlink="">
      <xdr:nvSpPr>
        <xdr:cNvPr id="774" name="Object 773" hidden="1">
          <a:extLst>
            <a:ext uri="{63B3BB69-23CF-44E3-9099-C40C66FF867C}">
              <a14:compatExt xmlns:a14="http://schemas.microsoft.com/office/drawing/2010/main" spid="_x0000_s5893"/>
            </a:ext>
            <a:ext uri="{FF2B5EF4-FFF2-40B4-BE49-F238E27FC236}">
              <a16:creationId xmlns:a16="http://schemas.microsoft.com/office/drawing/2014/main" id="{7CC8CFDE-6673-4367-9458-FB0B05073819}"/>
            </a:ext>
          </a:extLst>
        </xdr:cNvPr>
        <xdr:cNvSpPr/>
      </xdr:nvSpPr>
      <xdr:spPr bwMode="auto">
        <a:xfrm>
          <a:off x="7466076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393225</xdr:row>
      <xdr:rowOff>66675</xdr:rowOff>
    </xdr:from>
    <xdr:to>
      <xdr:col>12240</xdr:col>
      <xdr:colOff>1819275</xdr:colOff>
      <xdr:row>393229</xdr:row>
      <xdr:rowOff>180975</xdr:rowOff>
    </xdr:to>
    <xdr:sp macro="" textlink="">
      <xdr:nvSpPr>
        <xdr:cNvPr id="775" name="Object 774" hidden="1">
          <a:extLst>
            <a:ext uri="{63B3BB69-23CF-44E3-9099-C40C66FF867C}">
              <a14:compatExt xmlns:a14="http://schemas.microsoft.com/office/drawing/2010/main" spid="_x0000_s5894"/>
            </a:ext>
            <a:ext uri="{FF2B5EF4-FFF2-40B4-BE49-F238E27FC236}">
              <a16:creationId xmlns:a16="http://schemas.microsoft.com/office/drawing/2014/main" id="{6CC7B982-8A1F-4947-BEFB-05A079D2B5CF}"/>
            </a:ext>
          </a:extLst>
        </xdr:cNvPr>
        <xdr:cNvSpPr/>
      </xdr:nvSpPr>
      <xdr:spPr bwMode="auto">
        <a:xfrm>
          <a:off x="7466076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458761</xdr:row>
      <xdr:rowOff>66675</xdr:rowOff>
    </xdr:from>
    <xdr:to>
      <xdr:col>12240</xdr:col>
      <xdr:colOff>1819275</xdr:colOff>
      <xdr:row>458765</xdr:row>
      <xdr:rowOff>180975</xdr:rowOff>
    </xdr:to>
    <xdr:sp macro="" textlink="">
      <xdr:nvSpPr>
        <xdr:cNvPr id="776" name="Object 775" hidden="1">
          <a:extLst>
            <a:ext uri="{63B3BB69-23CF-44E3-9099-C40C66FF867C}">
              <a14:compatExt xmlns:a14="http://schemas.microsoft.com/office/drawing/2010/main" spid="_x0000_s5895"/>
            </a:ext>
            <a:ext uri="{FF2B5EF4-FFF2-40B4-BE49-F238E27FC236}">
              <a16:creationId xmlns:a16="http://schemas.microsoft.com/office/drawing/2014/main" id="{99969363-CFDD-48F7-9407-F1F52D05174C}"/>
            </a:ext>
          </a:extLst>
        </xdr:cNvPr>
        <xdr:cNvSpPr/>
      </xdr:nvSpPr>
      <xdr:spPr bwMode="auto">
        <a:xfrm>
          <a:off x="7466076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524297</xdr:row>
      <xdr:rowOff>66675</xdr:rowOff>
    </xdr:from>
    <xdr:to>
      <xdr:col>12240</xdr:col>
      <xdr:colOff>1819275</xdr:colOff>
      <xdr:row>524301</xdr:row>
      <xdr:rowOff>180975</xdr:rowOff>
    </xdr:to>
    <xdr:sp macro="" textlink="">
      <xdr:nvSpPr>
        <xdr:cNvPr id="777" name="Object 776" hidden="1">
          <a:extLst>
            <a:ext uri="{63B3BB69-23CF-44E3-9099-C40C66FF867C}">
              <a14:compatExt xmlns:a14="http://schemas.microsoft.com/office/drawing/2010/main" spid="_x0000_s5896"/>
            </a:ext>
            <a:ext uri="{FF2B5EF4-FFF2-40B4-BE49-F238E27FC236}">
              <a16:creationId xmlns:a16="http://schemas.microsoft.com/office/drawing/2014/main" id="{9356221B-4881-48F4-B867-D6FFBD1884FC}"/>
            </a:ext>
          </a:extLst>
        </xdr:cNvPr>
        <xdr:cNvSpPr/>
      </xdr:nvSpPr>
      <xdr:spPr bwMode="auto">
        <a:xfrm>
          <a:off x="7466076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589833</xdr:row>
      <xdr:rowOff>66675</xdr:rowOff>
    </xdr:from>
    <xdr:to>
      <xdr:col>12240</xdr:col>
      <xdr:colOff>1819275</xdr:colOff>
      <xdr:row>589837</xdr:row>
      <xdr:rowOff>180975</xdr:rowOff>
    </xdr:to>
    <xdr:sp macro="" textlink="">
      <xdr:nvSpPr>
        <xdr:cNvPr id="778" name="Object 777" hidden="1">
          <a:extLst>
            <a:ext uri="{63B3BB69-23CF-44E3-9099-C40C66FF867C}">
              <a14:compatExt xmlns:a14="http://schemas.microsoft.com/office/drawing/2010/main" spid="_x0000_s5897"/>
            </a:ext>
            <a:ext uri="{FF2B5EF4-FFF2-40B4-BE49-F238E27FC236}">
              <a16:creationId xmlns:a16="http://schemas.microsoft.com/office/drawing/2014/main" id="{5F6673B1-3E7D-412A-9CD7-553FAF656CD7}"/>
            </a:ext>
          </a:extLst>
        </xdr:cNvPr>
        <xdr:cNvSpPr/>
      </xdr:nvSpPr>
      <xdr:spPr bwMode="auto">
        <a:xfrm>
          <a:off x="7466076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655369</xdr:row>
      <xdr:rowOff>66675</xdr:rowOff>
    </xdr:from>
    <xdr:to>
      <xdr:col>12240</xdr:col>
      <xdr:colOff>1819275</xdr:colOff>
      <xdr:row>655373</xdr:row>
      <xdr:rowOff>180975</xdr:rowOff>
    </xdr:to>
    <xdr:sp macro="" textlink="">
      <xdr:nvSpPr>
        <xdr:cNvPr id="779" name="Object 778" hidden="1">
          <a:extLst>
            <a:ext uri="{63B3BB69-23CF-44E3-9099-C40C66FF867C}">
              <a14:compatExt xmlns:a14="http://schemas.microsoft.com/office/drawing/2010/main" spid="_x0000_s5898"/>
            </a:ext>
            <a:ext uri="{FF2B5EF4-FFF2-40B4-BE49-F238E27FC236}">
              <a16:creationId xmlns:a16="http://schemas.microsoft.com/office/drawing/2014/main" id="{46C33776-6BDC-4EDE-A724-7AF3974482A9}"/>
            </a:ext>
          </a:extLst>
        </xdr:cNvPr>
        <xdr:cNvSpPr/>
      </xdr:nvSpPr>
      <xdr:spPr bwMode="auto">
        <a:xfrm>
          <a:off x="7466076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720905</xdr:row>
      <xdr:rowOff>66675</xdr:rowOff>
    </xdr:from>
    <xdr:to>
      <xdr:col>12240</xdr:col>
      <xdr:colOff>1819275</xdr:colOff>
      <xdr:row>720909</xdr:row>
      <xdr:rowOff>180975</xdr:rowOff>
    </xdr:to>
    <xdr:sp macro="" textlink="">
      <xdr:nvSpPr>
        <xdr:cNvPr id="780" name="Object 779" hidden="1">
          <a:extLst>
            <a:ext uri="{63B3BB69-23CF-44E3-9099-C40C66FF867C}">
              <a14:compatExt xmlns:a14="http://schemas.microsoft.com/office/drawing/2010/main" spid="_x0000_s5899"/>
            </a:ext>
            <a:ext uri="{FF2B5EF4-FFF2-40B4-BE49-F238E27FC236}">
              <a16:creationId xmlns:a16="http://schemas.microsoft.com/office/drawing/2014/main" id="{8CA23149-A729-4878-A93C-96F391DF9D87}"/>
            </a:ext>
          </a:extLst>
        </xdr:cNvPr>
        <xdr:cNvSpPr/>
      </xdr:nvSpPr>
      <xdr:spPr bwMode="auto">
        <a:xfrm>
          <a:off x="7466076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786441</xdr:row>
      <xdr:rowOff>66675</xdr:rowOff>
    </xdr:from>
    <xdr:to>
      <xdr:col>12240</xdr:col>
      <xdr:colOff>1819275</xdr:colOff>
      <xdr:row>786445</xdr:row>
      <xdr:rowOff>180975</xdr:rowOff>
    </xdr:to>
    <xdr:sp macro="" textlink="">
      <xdr:nvSpPr>
        <xdr:cNvPr id="781" name="Object 780" hidden="1">
          <a:extLst>
            <a:ext uri="{63B3BB69-23CF-44E3-9099-C40C66FF867C}">
              <a14:compatExt xmlns:a14="http://schemas.microsoft.com/office/drawing/2010/main" spid="_x0000_s5900"/>
            </a:ext>
            <a:ext uri="{FF2B5EF4-FFF2-40B4-BE49-F238E27FC236}">
              <a16:creationId xmlns:a16="http://schemas.microsoft.com/office/drawing/2014/main" id="{37A78881-A425-4C08-A833-B27B246564BC}"/>
            </a:ext>
          </a:extLst>
        </xdr:cNvPr>
        <xdr:cNvSpPr/>
      </xdr:nvSpPr>
      <xdr:spPr bwMode="auto">
        <a:xfrm>
          <a:off x="7466076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851977</xdr:row>
      <xdr:rowOff>66675</xdr:rowOff>
    </xdr:from>
    <xdr:to>
      <xdr:col>12240</xdr:col>
      <xdr:colOff>1819275</xdr:colOff>
      <xdr:row>851981</xdr:row>
      <xdr:rowOff>180975</xdr:rowOff>
    </xdr:to>
    <xdr:sp macro="" textlink="">
      <xdr:nvSpPr>
        <xdr:cNvPr id="782" name="Object 781" hidden="1">
          <a:extLst>
            <a:ext uri="{63B3BB69-23CF-44E3-9099-C40C66FF867C}">
              <a14:compatExt xmlns:a14="http://schemas.microsoft.com/office/drawing/2010/main" spid="_x0000_s5901"/>
            </a:ext>
            <a:ext uri="{FF2B5EF4-FFF2-40B4-BE49-F238E27FC236}">
              <a16:creationId xmlns:a16="http://schemas.microsoft.com/office/drawing/2014/main" id="{A5958F07-B488-4E60-9296-8F0367878AA3}"/>
            </a:ext>
          </a:extLst>
        </xdr:cNvPr>
        <xdr:cNvSpPr/>
      </xdr:nvSpPr>
      <xdr:spPr bwMode="auto">
        <a:xfrm>
          <a:off x="7466076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917513</xdr:row>
      <xdr:rowOff>66675</xdr:rowOff>
    </xdr:from>
    <xdr:to>
      <xdr:col>12240</xdr:col>
      <xdr:colOff>1819275</xdr:colOff>
      <xdr:row>917517</xdr:row>
      <xdr:rowOff>180975</xdr:rowOff>
    </xdr:to>
    <xdr:sp macro="" textlink="">
      <xdr:nvSpPr>
        <xdr:cNvPr id="783" name="Object 782" hidden="1">
          <a:extLst>
            <a:ext uri="{63B3BB69-23CF-44E3-9099-C40C66FF867C}">
              <a14:compatExt xmlns:a14="http://schemas.microsoft.com/office/drawing/2010/main" spid="_x0000_s5902"/>
            </a:ext>
            <a:ext uri="{FF2B5EF4-FFF2-40B4-BE49-F238E27FC236}">
              <a16:creationId xmlns:a16="http://schemas.microsoft.com/office/drawing/2014/main" id="{DE8BBFAE-A528-4480-B359-A38FED532BD7}"/>
            </a:ext>
          </a:extLst>
        </xdr:cNvPr>
        <xdr:cNvSpPr/>
      </xdr:nvSpPr>
      <xdr:spPr bwMode="auto">
        <a:xfrm>
          <a:off x="7466076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12240</xdr:col>
      <xdr:colOff>238125</xdr:colOff>
      <xdr:row>983049</xdr:row>
      <xdr:rowOff>66675</xdr:rowOff>
    </xdr:from>
    <xdr:to>
      <xdr:col>12240</xdr:col>
      <xdr:colOff>1819275</xdr:colOff>
      <xdr:row>983053</xdr:row>
      <xdr:rowOff>180975</xdr:rowOff>
    </xdr:to>
    <xdr:sp macro="" textlink="">
      <xdr:nvSpPr>
        <xdr:cNvPr id="784" name="Object 783" hidden="1">
          <a:extLst>
            <a:ext uri="{63B3BB69-23CF-44E3-9099-C40C66FF867C}">
              <a14:compatExt xmlns:a14="http://schemas.microsoft.com/office/drawing/2010/main" spid="_x0000_s5903"/>
            </a:ext>
            <a:ext uri="{FF2B5EF4-FFF2-40B4-BE49-F238E27FC236}">
              <a16:creationId xmlns:a16="http://schemas.microsoft.com/office/drawing/2014/main" id="{BAACC592-625A-4281-B44A-2B655B735847}"/>
            </a:ext>
          </a:extLst>
        </xdr:cNvPr>
        <xdr:cNvSpPr/>
      </xdr:nvSpPr>
      <xdr:spPr bwMode="auto">
        <a:xfrm>
          <a:off x="7466076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2</xdr:row>
      <xdr:rowOff>66675</xdr:rowOff>
    </xdr:from>
    <xdr:to>
      <xdr:col>12496</xdr:col>
      <xdr:colOff>1819275</xdr:colOff>
      <xdr:row>6</xdr:row>
      <xdr:rowOff>0</xdr:rowOff>
    </xdr:to>
    <xdr:sp macro="" textlink="">
      <xdr:nvSpPr>
        <xdr:cNvPr id="785" name="Object 784" hidden="1">
          <a:extLst>
            <a:ext uri="{63B3BB69-23CF-44E3-9099-C40C66FF867C}">
              <a14:compatExt xmlns:a14="http://schemas.microsoft.com/office/drawing/2010/main" spid="_x0000_s5904"/>
            </a:ext>
            <a:ext uri="{FF2B5EF4-FFF2-40B4-BE49-F238E27FC236}">
              <a16:creationId xmlns:a16="http://schemas.microsoft.com/office/drawing/2014/main" id="{E1562329-F303-40E1-AB64-47AA90378587}"/>
            </a:ext>
          </a:extLst>
        </xdr:cNvPr>
        <xdr:cNvSpPr/>
      </xdr:nvSpPr>
      <xdr:spPr bwMode="auto">
        <a:xfrm>
          <a:off x="7622133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65545</xdr:row>
      <xdr:rowOff>66675</xdr:rowOff>
    </xdr:from>
    <xdr:to>
      <xdr:col>12496</xdr:col>
      <xdr:colOff>1819275</xdr:colOff>
      <xdr:row>65549</xdr:row>
      <xdr:rowOff>180975</xdr:rowOff>
    </xdr:to>
    <xdr:sp macro="" textlink="">
      <xdr:nvSpPr>
        <xdr:cNvPr id="786" name="Object 785" hidden="1">
          <a:extLst>
            <a:ext uri="{63B3BB69-23CF-44E3-9099-C40C66FF867C}">
              <a14:compatExt xmlns:a14="http://schemas.microsoft.com/office/drawing/2010/main" spid="_x0000_s5905"/>
            </a:ext>
            <a:ext uri="{FF2B5EF4-FFF2-40B4-BE49-F238E27FC236}">
              <a16:creationId xmlns:a16="http://schemas.microsoft.com/office/drawing/2014/main" id="{F40C6C89-D5CC-4E85-BB88-5245C875F9C9}"/>
            </a:ext>
          </a:extLst>
        </xdr:cNvPr>
        <xdr:cNvSpPr/>
      </xdr:nvSpPr>
      <xdr:spPr bwMode="auto">
        <a:xfrm>
          <a:off x="7622133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131081</xdr:row>
      <xdr:rowOff>66675</xdr:rowOff>
    </xdr:from>
    <xdr:to>
      <xdr:col>12496</xdr:col>
      <xdr:colOff>1819275</xdr:colOff>
      <xdr:row>131085</xdr:row>
      <xdr:rowOff>180975</xdr:rowOff>
    </xdr:to>
    <xdr:sp macro="" textlink="">
      <xdr:nvSpPr>
        <xdr:cNvPr id="787" name="Object 786" hidden="1">
          <a:extLst>
            <a:ext uri="{63B3BB69-23CF-44E3-9099-C40C66FF867C}">
              <a14:compatExt xmlns:a14="http://schemas.microsoft.com/office/drawing/2010/main" spid="_x0000_s5906"/>
            </a:ext>
            <a:ext uri="{FF2B5EF4-FFF2-40B4-BE49-F238E27FC236}">
              <a16:creationId xmlns:a16="http://schemas.microsoft.com/office/drawing/2014/main" id="{BA419D8B-A99C-4AC8-AFA2-58D2A869BD72}"/>
            </a:ext>
          </a:extLst>
        </xdr:cNvPr>
        <xdr:cNvSpPr/>
      </xdr:nvSpPr>
      <xdr:spPr bwMode="auto">
        <a:xfrm>
          <a:off x="7622133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196617</xdr:row>
      <xdr:rowOff>66675</xdr:rowOff>
    </xdr:from>
    <xdr:to>
      <xdr:col>12496</xdr:col>
      <xdr:colOff>1819275</xdr:colOff>
      <xdr:row>196621</xdr:row>
      <xdr:rowOff>180975</xdr:rowOff>
    </xdr:to>
    <xdr:sp macro="" textlink="">
      <xdr:nvSpPr>
        <xdr:cNvPr id="788" name="Object 787" hidden="1">
          <a:extLst>
            <a:ext uri="{63B3BB69-23CF-44E3-9099-C40C66FF867C}">
              <a14:compatExt xmlns:a14="http://schemas.microsoft.com/office/drawing/2010/main" spid="_x0000_s5907"/>
            </a:ext>
            <a:ext uri="{FF2B5EF4-FFF2-40B4-BE49-F238E27FC236}">
              <a16:creationId xmlns:a16="http://schemas.microsoft.com/office/drawing/2014/main" id="{BCA198E7-2822-4CFD-B13E-A40F2C2AD9A5}"/>
            </a:ext>
          </a:extLst>
        </xdr:cNvPr>
        <xdr:cNvSpPr/>
      </xdr:nvSpPr>
      <xdr:spPr bwMode="auto">
        <a:xfrm>
          <a:off x="7622133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262153</xdr:row>
      <xdr:rowOff>66675</xdr:rowOff>
    </xdr:from>
    <xdr:to>
      <xdr:col>12496</xdr:col>
      <xdr:colOff>1819275</xdr:colOff>
      <xdr:row>262157</xdr:row>
      <xdr:rowOff>180975</xdr:rowOff>
    </xdr:to>
    <xdr:sp macro="" textlink="">
      <xdr:nvSpPr>
        <xdr:cNvPr id="789" name="Object 788" hidden="1">
          <a:extLst>
            <a:ext uri="{63B3BB69-23CF-44E3-9099-C40C66FF867C}">
              <a14:compatExt xmlns:a14="http://schemas.microsoft.com/office/drawing/2010/main" spid="_x0000_s5908"/>
            </a:ext>
            <a:ext uri="{FF2B5EF4-FFF2-40B4-BE49-F238E27FC236}">
              <a16:creationId xmlns:a16="http://schemas.microsoft.com/office/drawing/2014/main" id="{6D13D8AA-AEF5-4DF2-B670-C7B7362D32AB}"/>
            </a:ext>
          </a:extLst>
        </xdr:cNvPr>
        <xdr:cNvSpPr/>
      </xdr:nvSpPr>
      <xdr:spPr bwMode="auto">
        <a:xfrm>
          <a:off x="7622133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327689</xdr:row>
      <xdr:rowOff>66675</xdr:rowOff>
    </xdr:from>
    <xdr:to>
      <xdr:col>12496</xdr:col>
      <xdr:colOff>1819275</xdr:colOff>
      <xdr:row>327693</xdr:row>
      <xdr:rowOff>180975</xdr:rowOff>
    </xdr:to>
    <xdr:sp macro="" textlink="">
      <xdr:nvSpPr>
        <xdr:cNvPr id="790" name="Object 789" hidden="1">
          <a:extLst>
            <a:ext uri="{63B3BB69-23CF-44E3-9099-C40C66FF867C}">
              <a14:compatExt xmlns:a14="http://schemas.microsoft.com/office/drawing/2010/main" spid="_x0000_s5909"/>
            </a:ext>
            <a:ext uri="{FF2B5EF4-FFF2-40B4-BE49-F238E27FC236}">
              <a16:creationId xmlns:a16="http://schemas.microsoft.com/office/drawing/2014/main" id="{DB12F948-A5BA-4BD2-AE51-15573111A70D}"/>
            </a:ext>
          </a:extLst>
        </xdr:cNvPr>
        <xdr:cNvSpPr/>
      </xdr:nvSpPr>
      <xdr:spPr bwMode="auto">
        <a:xfrm>
          <a:off x="7622133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393225</xdr:row>
      <xdr:rowOff>66675</xdr:rowOff>
    </xdr:from>
    <xdr:to>
      <xdr:col>12496</xdr:col>
      <xdr:colOff>1819275</xdr:colOff>
      <xdr:row>393229</xdr:row>
      <xdr:rowOff>180975</xdr:rowOff>
    </xdr:to>
    <xdr:sp macro="" textlink="">
      <xdr:nvSpPr>
        <xdr:cNvPr id="791" name="Object 790" hidden="1">
          <a:extLst>
            <a:ext uri="{63B3BB69-23CF-44E3-9099-C40C66FF867C}">
              <a14:compatExt xmlns:a14="http://schemas.microsoft.com/office/drawing/2010/main" spid="_x0000_s5910"/>
            </a:ext>
            <a:ext uri="{FF2B5EF4-FFF2-40B4-BE49-F238E27FC236}">
              <a16:creationId xmlns:a16="http://schemas.microsoft.com/office/drawing/2014/main" id="{0CB67C50-418A-4617-BCEB-4F79F6A9C3C2}"/>
            </a:ext>
          </a:extLst>
        </xdr:cNvPr>
        <xdr:cNvSpPr/>
      </xdr:nvSpPr>
      <xdr:spPr bwMode="auto">
        <a:xfrm>
          <a:off x="7622133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458761</xdr:row>
      <xdr:rowOff>66675</xdr:rowOff>
    </xdr:from>
    <xdr:to>
      <xdr:col>12496</xdr:col>
      <xdr:colOff>1819275</xdr:colOff>
      <xdr:row>458765</xdr:row>
      <xdr:rowOff>180975</xdr:rowOff>
    </xdr:to>
    <xdr:sp macro="" textlink="">
      <xdr:nvSpPr>
        <xdr:cNvPr id="792" name="Object 791" hidden="1">
          <a:extLst>
            <a:ext uri="{63B3BB69-23CF-44E3-9099-C40C66FF867C}">
              <a14:compatExt xmlns:a14="http://schemas.microsoft.com/office/drawing/2010/main" spid="_x0000_s5911"/>
            </a:ext>
            <a:ext uri="{FF2B5EF4-FFF2-40B4-BE49-F238E27FC236}">
              <a16:creationId xmlns:a16="http://schemas.microsoft.com/office/drawing/2014/main" id="{3E6D3BDD-5011-4F6A-A328-BF4D91474A03}"/>
            </a:ext>
          </a:extLst>
        </xdr:cNvPr>
        <xdr:cNvSpPr/>
      </xdr:nvSpPr>
      <xdr:spPr bwMode="auto">
        <a:xfrm>
          <a:off x="7622133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524297</xdr:row>
      <xdr:rowOff>66675</xdr:rowOff>
    </xdr:from>
    <xdr:to>
      <xdr:col>12496</xdr:col>
      <xdr:colOff>1819275</xdr:colOff>
      <xdr:row>524301</xdr:row>
      <xdr:rowOff>180975</xdr:rowOff>
    </xdr:to>
    <xdr:sp macro="" textlink="">
      <xdr:nvSpPr>
        <xdr:cNvPr id="793" name="Object 792" hidden="1">
          <a:extLst>
            <a:ext uri="{63B3BB69-23CF-44E3-9099-C40C66FF867C}">
              <a14:compatExt xmlns:a14="http://schemas.microsoft.com/office/drawing/2010/main" spid="_x0000_s5912"/>
            </a:ext>
            <a:ext uri="{FF2B5EF4-FFF2-40B4-BE49-F238E27FC236}">
              <a16:creationId xmlns:a16="http://schemas.microsoft.com/office/drawing/2014/main" id="{FE9AAC99-3E33-4D22-8097-F8EEAD061C4E}"/>
            </a:ext>
          </a:extLst>
        </xdr:cNvPr>
        <xdr:cNvSpPr/>
      </xdr:nvSpPr>
      <xdr:spPr bwMode="auto">
        <a:xfrm>
          <a:off x="7622133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589833</xdr:row>
      <xdr:rowOff>66675</xdr:rowOff>
    </xdr:from>
    <xdr:to>
      <xdr:col>12496</xdr:col>
      <xdr:colOff>1819275</xdr:colOff>
      <xdr:row>589837</xdr:row>
      <xdr:rowOff>180975</xdr:rowOff>
    </xdr:to>
    <xdr:sp macro="" textlink="">
      <xdr:nvSpPr>
        <xdr:cNvPr id="794" name="Object 793" hidden="1">
          <a:extLst>
            <a:ext uri="{63B3BB69-23CF-44E3-9099-C40C66FF867C}">
              <a14:compatExt xmlns:a14="http://schemas.microsoft.com/office/drawing/2010/main" spid="_x0000_s5913"/>
            </a:ext>
            <a:ext uri="{FF2B5EF4-FFF2-40B4-BE49-F238E27FC236}">
              <a16:creationId xmlns:a16="http://schemas.microsoft.com/office/drawing/2014/main" id="{BBC12E4B-893E-43B7-BCDF-E0611B3BA99A}"/>
            </a:ext>
          </a:extLst>
        </xdr:cNvPr>
        <xdr:cNvSpPr/>
      </xdr:nvSpPr>
      <xdr:spPr bwMode="auto">
        <a:xfrm>
          <a:off x="7622133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655369</xdr:row>
      <xdr:rowOff>66675</xdr:rowOff>
    </xdr:from>
    <xdr:to>
      <xdr:col>12496</xdr:col>
      <xdr:colOff>1819275</xdr:colOff>
      <xdr:row>655373</xdr:row>
      <xdr:rowOff>180975</xdr:rowOff>
    </xdr:to>
    <xdr:sp macro="" textlink="">
      <xdr:nvSpPr>
        <xdr:cNvPr id="795" name="Object 794" hidden="1">
          <a:extLst>
            <a:ext uri="{63B3BB69-23CF-44E3-9099-C40C66FF867C}">
              <a14:compatExt xmlns:a14="http://schemas.microsoft.com/office/drawing/2010/main" spid="_x0000_s5914"/>
            </a:ext>
            <a:ext uri="{FF2B5EF4-FFF2-40B4-BE49-F238E27FC236}">
              <a16:creationId xmlns:a16="http://schemas.microsoft.com/office/drawing/2014/main" id="{FA079D94-5357-4A15-A6A7-E1D98CDA9CB1}"/>
            </a:ext>
          </a:extLst>
        </xdr:cNvPr>
        <xdr:cNvSpPr/>
      </xdr:nvSpPr>
      <xdr:spPr bwMode="auto">
        <a:xfrm>
          <a:off x="7622133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720905</xdr:row>
      <xdr:rowOff>66675</xdr:rowOff>
    </xdr:from>
    <xdr:to>
      <xdr:col>12496</xdr:col>
      <xdr:colOff>1819275</xdr:colOff>
      <xdr:row>720909</xdr:row>
      <xdr:rowOff>180975</xdr:rowOff>
    </xdr:to>
    <xdr:sp macro="" textlink="">
      <xdr:nvSpPr>
        <xdr:cNvPr id="796" name="Object 795" hidden="1">
          <a:extLst>
            <a:ext uri="{63B3BB69-23CF-44E3-9099-C40C66FF867C}">
              <a14:compatExt xmlns:a14="http://schemas.microsoft.com/office/drawing/2010/main" spid="_x0000_s5915"/>
            </a:ext>
            <a:ext uri="{FF2B5EF4-FFF2-40B4-BE49-F238E27FC236}">
              <a16:creationId xmlns:a16="http://schemas.microsoft.com/office/drawing/2014/main" id="{AF764BED-8F7E-4C02-910C-23DD2F3B18BB}"/>
            </a:ext>
          </a:extLst>
        </xdr:cNvPr>
        <xdr:cNvSpPr/>
      </xdr:nvSpPr>
      <xdr:spPr bwMode="auto">
        <a:xfrm>
          <a:off x="7622133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786441</xdr:row>
      <xdr:rowOff>66675</xdr:rowOff>
    </xdr:from>
    <xdr:to>
      <xdr:col>12496</xdr:col>
      <xdr:colOff>1819275</xdr:colOff>
      <xdr:row>786445</xdr:row>
      <xdr:rowOff>180975</xdr:rowOff>
    </xdr:to>
    <xdr:sp macro="" textlink="">
      <xdr:nvSpPr>
        <xdr:cNvPr id="797" name="Object 796" hidden="1">
          <a:extLst>
            <a:ext uri="{63B3BB69-23CF-44E3-9099-C40C66FF867C}">
              <a14:compatExt xmlns:a14="http://schemas.microsoft.com/office/drawing/2010/main" spid="_x0000_s5916"/>
            </a:ext>
            <a:ext uri="{FF2B5EF4-FFF2-40B4-BE49-F238E27FC236}">
              <a16:creationId xmlns:a16="http://schemas.microsoft.com/office/drawing/2014/main" id="{C638CD55-B3B7-42AC-8A0A-43049B9CC4F1}"/>
            </a:ext>
          </a:extLst>
        </xdr:cNvPr>
        <xdr:cNvSpPr/>
      </xdr:nvSpPr>
      <xdr:spPr bwMode="auto">
        <a:xfrm>
          <a:off x="7622133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851977</xdr:row>
      <xdr:rowOff>66675</xdr:rowOff>
    </xdr:from>
    <xdr:to>
      <xdr:col>12496</xdr:col>
      <xdr:colOff>1819275</xdr:colOff>
      <xdr:row>851981</xdr:row>
      <xdr:rowOff>180975</xdr:rowOff>
    </xdr:to>
    <xdr:sp macro="" textlink="">
      <xdr:nvSpPr>
        <xdr:cNvPr id="798" name="Object 797" hidden="1">
          <a:extLst>
            <a:ext uri="{63B3BB69-23CF-44E3-9099-C40C66FF867C}">
              <a14:compatExt xmlns:a14="http://schemas.microsoft.com/office/drawing/2010/main" spid="_x0000_s5917"/>
            </a:ext>
            <a:ext uri="{FF2B5EF4-FFF2-40B4-BE49-F238E27FC236}">
              <a16:creationId xmlns:a16="http://schemas.microsoft.com/office/drawing/2014/main" id="{957F0CA3-D854-45AE-80FA-3BB482F72059}"/>
            </a:ext>
          </a:extLst>
        </xdr:cNvPr>
        <xdr:cNvSpPr/>
      </xdr:nvSpPr>
      <xdr:spPr bwMode="auto">
        <a:xfrm>
          <a:off x="7622133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917513</xdr:row>
      <xdr:rowOff>66675</xdr:rowOff>
    </xdr:from>
    <xdr:to>
      <xdr:col>12496</xdr:col>
      <xdr:colOff>1819275</xdr:colOff>
      <xdr:row>917517</xdr:row>
      <xdr:rowOff>180975</xdr:rowOff>
    </xdr:to>
    <xdr:sp macro="" textlink="">
      <xdr:nvSpPr>
        <xdr:cNvPr id="799" name="Object 798" hidden="1">
          <a:extLst>
            <a:ext uri="{63B3BB69-23CF-44E3-9099-C40C66FF867C}">
              <a14:compatExt xmlns:a14="http://schemas.microsoft.com/office/drawing/2010/main" spid="_x0000_s5918"/>
            </a:ext>
            <a:ext uri="{FF2B5EF4-FFF2-40B4-BE49-F238E27FC236}">
              <a16:creationId xmlns:a16="http://schemas.microsoft.com/office/drawing/2014/main" id="{E0271CD5-FBFF-4B51-B595-C3A989E07D0E}"/>
            </a:ext>
          </a:extLst>
        </xdr:cNvPr>
        <xdr:cNvSpPr/>
      </xdr:nvSpPr>
      <xdr:spPr bwMode="auto">
        <a:xfrm>
          <a:off x="7622133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12496</xdr:col>
      <xdr:colOff>238125</xdr:colOff>
      <xdr:row>983049</xdr:row>
      <xdr:rowOff>66675</xdr:rowOff>
    </xdr:from>
    <xdr:to>
      <xdr:col>12496</xdr:col>
      <xdr:colOff>1819275</xdr:colOff>
      <xdr:row>983053</xdr:row>
      <xdr:rowOff>180975</xdr:rowOff>
    </xdr:to>
    <xdr:sp macro="" textlink="">
      <xdr:nvSpPr>
        <xdr:cNvPr id="800" name="Object 799" hidden="1">
          <a:extLst>
            <a:ext uri="{63B3BB69-23CF-44E3-9099-C40C66FF867C}">
              <a14:compatExt xmlns:a14="http://schemas.microsoft.com/office/drawing/2010/main" spid="_x0000_s5919"/>
            </a:ext>
            <a:ext uri="{FF2B5EF4-FFF2-40B4-BE49-F238E27FC236}">
              <a16:creationId xmlns:a16="http://schemas.microsoft.com/office/drawing/2014/main" id="{B1485B57-7B93-40FB-A62D-C2E738E8FA9C}"/>
            </a:ext>
          </a:extLst>
        </xdr:cNvPr>
        <xdr:cNvSpPr/>
      </xdr:nvSpPr>
      <xdr:spPr bwMode="auto">
        <a:xfrm>
          <a:off x="7622133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2</xdr:row>
      <xdr:rowOff>66675</xdr:rowOff>
    </xdr:from>
    <xdr:to>
      <xdr:col>12752</xdr:col>
      <xdr:colOff>1819275</xdr:colOff>
      <xdr:row>6</xdr:row>
      <xdr:rowOff>0</xdr:rowOff>
    </xdr:to>
    <xdr:sp macro="" textlink="">
      <xdr:nvSpPr>
        <xdr:cNvPr id="801" name="Object 800" hidden="1">
          <a:extLst>
            <a:ext uri="{63B3BB69-23CF-44E3-9099-C40C66FF867C}">
              <a14:compatExt xmlns:a14="http://schemas.microsoft.com/office/drawing/2010/main" spid="_x0000_s5920"/>
            </a:ext>
            <a:ext uri="{FF2B5EF4-FFF2-40B4-BE49-F238E27FC236}">
              <a16:creationId xmlns:a16="http://schemas.microsoft.com/office/drawing/2014/main" id="{95A48D43-2FD4-420C-B6D7-B1115F49B9E4}"/>
            </a:ext>
          </a:extLst>
        </xdr:cNvPr>
        <xdr:cNvSpPr/>
      </xdr:nvSpPr>
      <xdr:spPr bwMode="auto">
        <a:xfrm>
          <a:off x="7778191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65545</xdr:row>
      <xdr:rowOff>66675</xdr:rowOff>
    </xdr:from>
    <xdr:to>
      <xdr:col>12752</xdr:col>
      <xdr:colOff>1819275</xdr:colOff>
      <xdr:row>65549</xdr:row>
      <xdr:rowOff>180975</xdr:rowOff>
    </xdr:to>
    <xdr:sp macro="" textlink="">
      <xdr:nvSpPr>
        <xdr:cNvPr id="802" name="Object 801" hidden="1">
          <a:extLst>
            <a:ext uri="{63B3BB69-23CF-44E3-9099-C40C66FF867C}">
              <a14:compatExt xmlns:a14="http://schemas.microsoft.com/office/drawing/2010/main" spid="_x0000_s5921"/>
            </a:ext>
            <a:ext uri="{FF2B5EF4-FFF2-40B4-BE49-F238E27FC236}">
              <a16:creationId xmlns:a16="http://schemas.microsoft.com/office/drawing/2014/main" id="{383B6376-6A37-4D46-84FB-E8F236D51A8A}"/>
            </a:ext>
          </a:extLst>
        </xdr:cNvPr>
        <xdr:cNvSpPr/>
      </xdr:nvSpPr>
      <xdr:spPr bwMode="auto">
        <a:xfrm>
          <a:off x="7778191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131081</xdr:row>
      <xdr:rowOff>66675</xdr:rowOff>
    </xdr:from>
    <xdr:to>
      <xdr:col>12752</xdr:col>
      <xdr:colOff>1819275</xdr:colOff>
      <xdr:row>131085</xdr:row>
      <xdr:rowOff>180975</xdr:rowOff>
    </xdr:to>
    <xdr:sp macro="" textlink="">
      <xdr:nvSpPr>
        <xdr:cNvPr id="803" name="Object 802" hidden="1">
          <a:extLst>
            <a:ext uri="{63B3BB69-23CF-44E3-9099-C40C66FF867C}">
              <a14:compatExt xmlns:a14="http://schemas.microsoft.com/office/drawing/2010/main" spid="_x0000_s5922"/>
            </a:ext>
            <a:ext uri="{FF2B5EF4-FFF2-40B4-BE49-F238E27FC236}">
              <a16:creationId xmlns:a16="http://schemas.microsoft.com/office/drawing/2014/main" id="{D5CE3059-724C-4DA0-88A7-F3392263A872}"/>
            </a:ext>
          </a:extLst>
        </xdr:cNvPr>
        <xdr:cNvSpPr/>
      </xdr:nvSpPr>
      <xdr:spPr bwMode="auto">
        <a:xfrm>
          <a:off x="7778191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196617</xdr:row>
      <xdr:rowOff>66675</xdr:rowOff>
    </xdr:from>
    <xdr:to>
      <xdr:col>12752</xdr:col>
      <xdr:colOff>1819275</xdr:colOff>
      <xdr:row>196621</xdr:row>
      <xdr:rowOff>180975</xdr:rowOff>
    </xdr:to>
    <xdr:sp macro="" textlink="">
      <xdr:nvSpPr>
        <xdr:cNvPr id="804" name="Object 803" hidden="1">
          <a:extLst>
            <a:ext uri="{63B3BB69-23CF-44E3-9099-C40C66FF867C}">
              <a14:compatExt xmlns:a14="http://schemas.microsoft.com/office/drawing/2010/main" spid="_x0000_s5923"/>
            </a:ext>
            <a:ext uri="{FF2B5EF4-FFF2-40B4-BE49-F238E27FC236}">
              <a16:creationId xmlns:a16="http://schemas.microsoft.com/office/drawing/2014/main" id="{A284F0C1-2004-4A86-80DD-EA5BFB5399C9}"/>
            </a:ext>
          </a:extLst>
        </xdr:cNvPr>
        <xdr:cNvSpPr/>
      </xdr:nvSpPr>
      <xdr:spPr bwMode="auto">
        <a:xfrm>
          <a:off x="7778191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262153</xdr:row>
      <xdr:rowOff>66675</xdr:rowOff>
    </xdr:from>
    <xdr:to>
      <xdr:col>12752</xdr:col>
      <xdr:colOff>1819275</xdr:colOff>
      <xdr:row>262157</xdr:row>
      <xdr:rowOff>180975</xdr:rowOff>
    </xdr:to>
    <xdr:sp macro="" textlink="">
      <xdr:nvSpPr>
        <xdr:cNvPr id="805" name="Object 804" hidden="1">
          <a:extLst>
            <a:ext uri="{63B3BB69-23CF-44E3-9099-C40C66FF867C}">
              <a14:compatExt xmlns:a14="http://schemas.microsoft.com/office/drawing/2010/main" spid="_x0000_s5924"/>
            </a:ext>
            <a:ext uri="{FF2B5EF4-FFF2-40B4-BE49-F238E27FC236}">
              <a16:creationId xmlns:a16="http://schemas.microsoft.com/office/drawing/2014/main" id="{2152F8A2-0CEF-488D-8B97-C682F44CEB57}"/>
            </a:ext>
          </a:extLst>
        </xdr:cNvPr>
        <xdr:cNvSpPr/>
      </xdr:nvSpPr>
      <xdr:spPr bwMode="auto">
        <a:xfrm>
          <a:off x="7778191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327689</xdr:row>
      <xdr:rowOff>66675</xdr:rowOff>
    </xdr:from>
    <xdr:to>
      <xdr:col>12752</xdr:col>
      <xdr:colOff>1819275</xdr:colOff>
      <xdr:row>327693</xdr:row>
      <xdr:rowOff>180975</xdr:rowOff>
    </xdr:to>
    <xdr:sp macro="" textlink="">
      <xdr:nvSpPr>
        <xdr:cNvPr id="806" name="Object 805" hidden="1">
          <a:extLst>
            <a:ext uri="{63B3BB69-23CF-44E3-9099-C40C66FF867C}">
              <a14:compatExt xmlns:a14="http://schemas.microsoft.com/office/drawing/2010/main" spid="_x0000_s5925"/>
            </a:ext>
            <a:ext uri="{FF2B5EF4-FFF2-40B4-BE49-F238E27FC236}">
              <a16:creationId xmlns:a16="http://schemas.microsoft.com/office/drawing/2014/main" id="{82460F69-FB7E-43D6-A58F-9DAACAAFF05C}"/>
            </a:ext>
          </a:extLst>
        </xdr:cNvPr>
        <xdr:cNvSpPr/>
      </xdr:nvSpPr>
      <xdr:spPr bwMode="auto">
        <a:xfrm>
          <a:off x="7778191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393225</xdr:row>
      <xdr:rowOff>66675</xdr:rowOff>
    </xdr:from>
    <xdr:to>
      <xdr:col>12752</xdr:col>
      <xdr:colOff>1819275</xdr:colOff>
      <xdr:row>393229</xdr:row>
      <xdr:rowOff>180975</xdr:rowOff>
    </xdr:to>
    <xdr:sp macro="" textlink="">
      <xdr:nvSpPr>
        <xdr:cNvPr id="807" name="Object 806" hidden="1">
          <a:extLst>
            <a:ext uri="{63B3BB69-23CF-44E3-9099-C40C66FF867C}">
              <a14:compatExt xmlns:a14="http://schemas.microsoft.com/office/drawing/2010/main" spid="_x0000_s5926"/>
            </a:ext>
            <a:ext uri="{FF2B5EF4-FFF2-40B4-BE49-F238E27FC236}">
              <a16:creationId xmlns:a16="http://schemas.microsoft.com/office/drawing/2014/main" id="{6D5F76FF-DC70-42AF-BE51-BAF786286E9A}"/>
            </a:ext>
          </a:extLst>
        </xdr:cNvPr>
        <xdr:cNvSpPr/>
      </xdr:nvSpPr>
      <xdr:spPr bwMode="auto">
        <a:xfrm>
          <a:off x="7778191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458761</xdr:row>
      <xdr:rowOff>66675</xdr:rowOff>
    </xdr:from>
    <xdr:to>
      <xdr:col>12752</xdr:col>
      <xdr:colOff>1819275</xdr:colOff>
      <xdr:row>458765</xdr:row>
      <xdr:rowOff>180975</xdr:rowOff>
    </xdr:to>
    <xdr:sp macro="" textlink="">
      <xdr:nvSpPr>
        <xdr:cNvPr id="808" name="Object 807" hidden="1">
          <a:extLst>
            <a:ext uri="{63B3BB69-23CF-44E3-9099-C40C66FF867C}">
              <a14:compatExt xmlns:a14="http://schemas.microsoft.com/office/drawing/2010/main" spid="_x0000_s5927"/>
            </a:ext>
            <a:ext uri="{FF2B5EF4-FFF2-40B4-BE49-F238E27FC236}">
              <a16:creationId xmlns:a16="http://schemas.microsoft.com/office/drawing/2014/main" id="{34AC59A4-3811-4325-9C27-8F3201E6020C}"/>
            </a:ext>
          </a:extLst>
        </xdr:cNvPr>
        <xdr:cNvSpPr/>
      </xdr:nvSpPr>
      <xdr:spPr bwMode="auto">
        <a:xfrm>
          <a:off x="7778191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524297</xdr:row>
      <xdr:rowOff>66675</xdr:rowOff>
    </xdr:from>
    <xdr:to>
      <xdr:col>12752</xdr:col>
      <xdr:colOff>1819275</xdr:colOff>
      <xdr:row>524301</xdr:row>
      <xdr:rowOff>180975</xdr:rowOff>
    </xdr:to>
    <xdr:sp macro="" textlink="">
      <xdr:nvSpPr>
        <xdr:cNvPr id="809" name="Object 808" hidden="1">
          <a:extLst>
            <a:ext uri="{63B3BB69-23CF-44E3-9099-C40C66FF867C}">
              <a14:compatExt xmlns:a14="http://schemas.microsoft.com/office/drawing/2010/main" spid="_x0000_s5928"/>
            </a:ext>
            <a:ext uri="{FF2B5EF4-FFF2-40B4-BE49-F238E27FC236}">
              <a16:creationId xmlns:a16="http://schemas.microsoft.com/office/drawing/2014/main" id="{B2B93A39-B514-4E39-898E-A92C62B2C0ED}"/>
            </a:ext>
          </a:extLst>
        </xdr:cNvPr>
        <xdr:cNvSpPr/>
      </xdr:nvSpPr>
      <xdr:spPr bwMode="auto">
        <a:xfrm>
          <a:off x="7778191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589833</xdr:row>
      <xdr:rowOff>66675</xdr:rowOff>
    </xdr:from>
    <xdr:to>
      <xdr:col>12752</xdr:col>
      <xdr:colOff>1819275</xdr:colOff>
      <xdr:row>589837</xdr:row>
      <xdr:rowOff>180975</xdr:rowOff>
    </xdr:to>
    <xdr:sp macro="" textlink="">
      <xdr:nvSpPr>
        <xdr:cNvPr id="810" name="Object 809" hidden="1">
          <a:extLst>
            <a:ext uri="{63B3BB69-23CF-44E3-9099-C40C66FF867C}">
              <a14:compatExt xmlns:a14="http://schemas.microsoft.com/office/drawing/2010/main" spid="_x0000_s5929"/>
            </a:ext>
            <a:ext uri="{FF2B5EF4-FFF2-40B4-BE49-F238E27FC236}">
              <a16:creationId xmlns:a16="http://schemas.microsoft.com/office/drawing/2014/main" id="{FDC262B5-DFCC-450B-92FE-69A1727C0542}"/>
            </a:ext>
          </a:extLst>
        </xdr:cNvPr>
        <xdr:cNvSpPr/>
      </xdr:nvSpPr>
      <xdr:spPr bwMode="auto">
        <a:xfrm>
          <a:off x="7778191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655369</xdr:row>
      <xdr:rowOff>66675</xdr:rowOff>
    </xdr:from>
    <xdr:to>
      <xdr:col>12752</xdr:col>
      <xdr:colOff>1819275</xdr:colOff>
      <xdr:row>655373</xdr:row>
      <xdr:rowOff>180975</xdr:rowOff>
    </xdr:to>
    <xdr:sp macro="" textlink="">
      <xdr:nvSpPr>
        <xdr:cNvPr id="811" name="Object 810" hidden="1">
          <a:extLst>
            <a:ext uri="{63B3BB69-23CF-44E3-9099-C40C66FF867C}">
              <a14:compatExt xmlns:a14="http://schemas.microsoft.com/office/drawing/2010/main" spid="_x0000_s5930"/>
            </a:ext>
            <a:ext uri="{FF2B5EF4-FFF2-40B4-BE49-F238E27FC236}">
              <a16:creationId xmlns:a16="http://schemas.microsoft.com/office/drawing/2014/main" id="{65DB0423-DE85-4A06-84F3-898399D200F1}"/>
            </a:ext>
          </a:extLst>
        </xdr:cNvPr>
        <xdr:cNvSpPr/>
      </xdr:nvSpPr>
      <xdr:spPr bwMode="auto">
        <a:xfrm>
          <a:off x="7778191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720905</xdr:row>
      <xdr:rowOff>66675</xdr:rowOff>
    </xdr:from>
    <xdr:to>
      <xdr:col>12752</xdr:col>
      <xdr:colOff>1819275</xdr:colOff>
      <xdr:row>720909</xdr:row>
      <xdr:rowOff>180975</xdr:rowOff>
    </xdr:to>
    <xdr:sp macro="" textlink="">
      <xdr:nvSpPr>
        <xdr:cNvPr id="812" name="Object 811" hidden="1">
          <a:extLst>
            <a:ext uri="{63B3BB69-23CF-44E3-9099-C40C66FF867C}">
              <a14:compatExt xmlns:a14="http://schemas.microsoft.com/office/drawing/2010/main" spid="_x0000_s5931"/>
            </a:ext>
            <a:ext uri="{FF2B5EF4-FFF2-40B4-BE49-F238E27FC236}">
              <a16:creationId xmlns:a16="http://schemas.microsoft.com/office/drawing/2014/main" id="{2198B44A-D740-484C-A027-964640619258}"/>
            </a:ext>
          </a:extLst>
        </xdr:cNvPr>
        <xdr:cNvSpPr/>
      </xdr:nvSpPr>
      <xdr:spPr bwMode="auto">
        <a:xfrm>
          <a:off x="7778191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786441</xdr:row>
      <xdr:rowOff>66675</xdr:rowOff>
    </xdr:from>
    <xdr:to>
      <xdr:col>12752</xdr:col>
      <xdr:colOff>1819275</xdr:colOff>
      <xdr:row>786445</xdr:row>
      <xdr:rowOff>180975</xdr:rowOff>
    </xdr:to>
    <xdr:sp macro="" textlink="">
      <xdr:nvSpPr>
        <xdr:cNvPr id="813" name="Object 812" hidden="1">
          <a:extLst>
            <a:ext uri="{63B3BB69-23CF-44E3-9099-C40C66FF867C}">
              <a14:compatExt xmlns:a14="http://schemas.microsoft.com/office/drawing/2010/main" spid="_x0000_s5932"/>
            </a:ext>
            <a:ext uri="{FF2B5EF4-FFF2-40B4-BE49-F238E27FC236}">
              <a16:creationId xmlns:a16="http://schemas.microsoft.com/office/drawing/2014/main" id="{A643CC11-1D50-4D39-B50C-00A77F546D1F}"/>
            </a:ext>
          </a:extLst>
        </xdr:cNvPr>
        <xdr:cNvSpPr/>
      </xdr:nvSpPr>
      <xdr:spPr bwMode="auto">
        <a:xfrm>
          <a:off x="7778191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851977</xdr:row>
      <xdr:rowOff>66675</xdr:rowOff>
    </xdr:from>
    <xdr:to>
      <xdr:col>12752</xdr:col>
      <xdr:colOff>1819275</xdr:colOff>
      <xdr:row>851981</xdr:row>
      <xdr:rowOff>180975</xdr:rowOff>
    </xdr:to>
    <xdr:sp macro="" textlink="">
      <xdr:nvSpPr>
        <xdr:cNvPr id="814" name="Object 813" hidden="1">
          <a:extLst>
            <a:ext uri="{63B3BB69-23CF-44E3-9099-C40C66FF867C}">
              <a14:compatExt xmlns:a14="http://schemas.microsoft.com/office/drawing/2010/main" spid="_x0000_s5933"/>
            </a:ext>
            <a:ext uri="{FF2B5EF4-FFF2-40B4-BE49-F238E27FC236}">
              <a16:creationId xmlns:a16="http://schemas.microsoft.com/office/drawing/2014/main" id="{DA149E76-EE7B-488E-92C2-64CC34930B28}"/>
            </a:ext>
          </a:extLst>
        </xdr:cNvPr>
        <xdr:cNvSpPr/>
      </xdr:nvSpPr>
      <xdr:spPr bwMode="auto">
        <a:xfrm>
          <a:off x="7778191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917513</xdr:row>
      <xdr:rowOff>66675</xdr:rowOff>
    </xdr:from>
    <xdr:to>
      <xdr:col>12752</xdr:col>
      <xdr:colOff>1819275</xdr:colOff>
      <xdr:row>917517</xdr:row>
      <xdr:rowOff>180975</xdr:rowOff>
    </xdr:to>
    <xdr:sp macro="" textlink="">
      <xdr:nvSpPr>
        <xdr:cNvPr id="815" name="Object 814" hidden="1">
          <a:extLst>
            <a:ext uri="{63B3BB69-23CF-44E3-9099-C40C66FF867C}">
              <a14:compatExt xmlns:a14="http://schemas.microsoft.com/office/drawing/2010/main" spid="_x0000_s5934"/>
            </a:ext>
            <a:ext uri="{FF2B5EF4-FFF2-40B4-BE49-F238E27FC236}">
              <a16:creationId xmlns:a16="http://schemas.microsoft.com/office/drawing/2014/main" id="{9114F851-A845-42FD-862D-022008393152}"/>
            </a:ext>
          </a:extLst>
        </xdr:cNvPr>
        <xdr:cNvSpPr/>
      </xdr:nvSpPr>
      <xdr:spPr bwMode="auto">
        <a:xfrm>
          <a:off x="7778191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12752</xdr:col>
      <xdr:colOff>238125</xdr:colOff>
      <xdr:row>983049</xdr:row>
      <xdr:rowOff>66675</xdr:rowOff>
    </xdr:from>
    <xdr:to>
      <xdr:col>12752</xdr:col>
      <xdr:colOff>1819275</xdr:colOff>
      <xdr:row>983053</xdr:row>
      <xdr:rowOff>180975</xdr:rowOff>
    </xdr:to>
    <xdr:sp macro="" textlink="">
      <xdr:nvSpPr>
        <xdr:cNvPr id="816" name="Object 815" hidden="1">
          <a:extLst>
            <a:ext uri="{63B3BB69-23CF-44E3-9099-C40C66FF867C}">
              <a14:compatExt xmlns:a14="http://schemas.microsoft.com/office/drawing/2010/main" spid="_x0000_s5935"/>
            </a:ext>
            <a:ext uri="{FF2B5EF4-FFF2-40B4-BE49-F238E27FC236}">
              <a16:creationId xmlns:a16="http://schemas.microsoft.com/office/drawing/2014/main" id="{2E9E8FF5-39FA-4FC7-A058-1B782C615C97}"/>
            </a:ext>
          </a:extLst>
        </xdr:cNvPr>
        <xdr:cNvSpPr/>
      </xdr:nvSpPr>
      <xdr:spPr bwMode="auto">
        <a:xfrm>
          <a:off x="7778191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2</xdr:row>
      <xdr:rowOff>66675</xdr:rowOff>
    </xdr:from>
    <xdr:to>
      <xdr:col>13008</xdr:col>
      <xdr:colOff>1819275</xdr:colOff>
      <xdr:row>6</xdr:row>
      <xdr:rowOff>0</xdr:rowOff>
    </xdr:to>
    <xdr:sp macro="" textlink="">
      <xdr:nvSpPr>
        <xdr:cNvPr id="817" name="Object 816" hidden="1">
          <a:extLst>
            <a:ext uri="{63B3BB69-23CF-44E3-9099-C40C66FF867C}">
              <a14:compatExt xmlns:a14="http://schemas.microsoft.com/office/drawing/2010/main" spid="_x0000_s5936"/>
            </a:ext>
            <a:ext uri="{FF2B5EF4-FFF2-40B4-BE49-F238E27FC236}">
              <a16:creationId xmlns:a16="http://schemas.microsoft.com/office/drawing/2014/main" id="{A05C4473-2ACC-4850-85CA-F737E03A40E1}"/>
            </a:ext>
          </a:extLst>
        </xdr:cNvPr>
        <xdr:cNvSpPr/>
      </xdr:nvSpPr>
      <xdr:spPr bwMode="auto">
        <a:xfrm>
          <a:off x="7934248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65545</xdr:row>
      <xdr:rowOff>66675</xdr:rowOff>
    </xdr:from>
    <xdr:to>
      <xdr:col>13008</xdr:col>
      <xdr:colOff>1819275</xdr:colOff>
      <xdr:row>65549</xdr:row>
      <xdr:rowOff>180975</xdr:rowOff>
    </xdr:to>
    <xdr:sp macro="" textlink="">
      <xdr:nvSpPr>
        <xdr:cNvPr id="818" name="Object 817" hidden="1">
          <a:extLst>
            <a:ext uri="{63B3BB69-23CF-44E3-9099-C40C66FF867C}">
              <a14:compatExt xmlns:a14="http://schemas.microsoft.com/office/drawing/2010/main" spid="_x0000_s5937"/>
            </a:ext>
            <a:ext uri="{FF2B5EF4-FFF2-40B4-BE49-F238E27FC236}">
              <a16:creationId xmlns:a16="http://schemas.microsoft.com/office/drawing/2014/main" id="{6BDE588D-B9AD-49AB-BB60-3DFBB2F43165}"/>
            </a:ext>
          </a:extLst>
        </xdr:cNvPr>
        <xdr:cNvSpPr/>
      </xdr:nvSpPr>
      <xdr:spPr bwMode="auto">
        <a:xfrm>
          <a:off x="7934248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131081</xdr:row>
      <xdr:rowOff>66675</xdr:rowOff>
    </xdr:from>
    <xdr:to>
      <xdr:col>13008</xdr:col>
      <xdr:colOff>1819275</xdr:colOff>
      <xdr:row>131085</xdr:row>
      <xdr:rowOff>180975</xdr:rowOff>
    </xdr:to>
    <xdr:sp macro="" textlink="">
      <xdr:nvSpPr>
        <xdr:cNvPr id="819" name="Object 818" hidden="1">
          <a:extLst>
            <a:ext uri="{63B3BB69-23CF-44E3-9099-C40C66FF867C}">
              <a14:compatExt xmlns:a14="http://schemas.microsoft.com/office/drawing/2010/main" spid="_x0000_s5938"/>
            </a:ext>
            <a:ext uri="{FF2B5EF4-FFF2-40B4-BE49-F238E27FC236}">
              <a16:creationId xmlns:a16="http://schemas.microsoft.com/office/drawing/2014/main" id="{9B917E35-BB97-471F-9280-B05CA81023C1}"/>
            </a:ext>
          </a:extLst>
        </xdr:cNvPr>
        <xdr:cNvSpPr/>
      </xdr:nvSpPr>
      <xdr:spPr bwMode="auto">
        <a:xfrm>
          <a:off x="7934248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196617</xdr:row>
      <xdr:rowOff>66675</xdr:rowOff>
    </xdr:from>
    <xdr:to>
      <xdr:col>13008</xdr:col>
      <xdr:colOff>1819275</xdr:colOff>
      <xdr:row>196621</xdr:row>
      <xdr:rowOff>180975</xdr:rowOff>
    </xdr:to>
    <xdr:sp macro="" textlink="">
      <xdr:nvSpPr>
        <xdr:cNvPr id="820" name="Object 819" hidden="1">
          <a:extLst>
            <a:ext uri="{63B3BB69-23CF-44E3-9099-C40C66FF867C}">
              <a14:compatExt xmlns:a14="http://schemas.microsoft.com/office/drawing/2010/main" spid="_x0000_s5939"/>
            </a:ext>
            <a:ext uri="{FF2B5EF4-FFF2-40B4-BE49-F238E27FC236}">
              <a16:creationId xmlns:a16="http://schemas.microsoft.com/office/drawing/2014/main" id="{A3B12CB2-C658-4415-A050-CC4B55A0AF4D}"/>
            </a:ext>
          </a:extLst>
        </xdr:cNvPr>
        <xdr:cNvSpPr/>
      </xdr:nvSpPr>
      <xdr:spPr bwMode="auto">
        <a:xfrm>
          <a:off x="7934248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262153</xdr:row>
      <xdr:rowOff>66675</xdr:rowOff>
    </xdr:from>
    <xdr:to>
      <xdr:col>13008</xdr:col>
      <xdr:colOff>1819275</xdr:colOff>
      <xdr:row>262157</xdr:row>
      <xdr:rowOff>180975</xdr:rowOff>
    </xdr:to>
    <xdr:sp macro="" textlink="">
      <xdr:nvSpPr>
        <xdr:cNvPr id="821" name="Object 820" hidden="1">
          <a:extLst>
            <a:ext uri="{63B3BB69-23CF-44E3-9099-C40C66FF867C}">
              <a14:compatExt xmlns:a14="http://schemas.microsoft.com/office/drawing/2010/main" spid="_x0000_s5940"/>
            </a:ext>
            <a:ext uri="{FF2B5EF4-FFF2-40B4-BE49-F238E27FC236}">
              <a16:creationId xmlns:a16="http://schemas.microsoft.com/office/drawing/2014/main" id="{D694D48C-48B1-4539-8194-0B09AC25660F}"/>
            </a:ext>
          </a:extLst>
        </xdr:cNvPr>
        <xdr:cNvSpPr/>
      </xdr:nvSpPr>
      <xdr:spPr bwMode="auto">
        <a:xfrm>
          <a:off x="7934248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327689</xdr:row>
      <xdr:rowOff>66675</xdr:rowOff>
    </xdr:from>
    <xdr:to>
      <xdr:col>13008</xdr:col>
      <xdr:colOff>1819275</xdr:colOff>
      <xdr:row>327693</xdr:row>
      <xdr:rowOff>180975</xdr:rowOff>
    </xdr:to>
    <xdr:sp macro="" textlink="">
      <xdr:nvSpPr>
        <xdr:cNvPr id="822" name="Object 821" hidden="1">
          <a:extLst>
            <a:ext uri="{63B3BB69-23CF-44E3-9099-C40C66FF867C}">
              <a14:compatExt xmlns:a14="http://schemas.microsoft.com/office/drawing/2010/main" spid="_x0000_s5941"/>
            </a:ext>
            <a:ext uri="{FF2B5EF4-FFF2-40B4-BE49-F238E27FC236}">
              <a16:creationId xmlns:a16="http://schemas.microsoft.com/office/drawing/2014/main" id="{E9D19C86-CE8F-4EE0-A54C-148D83E14F5E}"/>
            </a:ext>
          </a:extLst>
        </xdr:cNvPr>
        <xdr:cNvSpPr/>
      </xdr:nvSpPr>
      <xdr:spPr bwMode="auto">
        <a:xfrm>
          <a:off x="7934248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393225</xdr:row>
      <xdr:rowOff>66675</xdr:rowOff>
    </xdr:from>
    <xdr:to>
      <xdr:col>13008</xdr:col>
      <xdr:colOff>1819275</xdr:colOff>
      <xdr:row>393229</xdr:row>
      <xdr:rowOff>180975</xdr:rowOff>
    </xdr:to>
    <xdr:sp macro="" textlink="">
      <xdr:nvSpPr>
        <xdr:cNvPr id="823" name="Object 822" hidden="1">
          <a:extLst>
            <a:ext uri="{63B3BB69-23CF-44E3-9099-C40C66FF867C}">
              <a14:compatExt xmlns:a14="http://schemas.microsoft.com/office/drawing/2010/main" spid="_x0000_s5942"/>
            </a:ext>
            <a:ext uri="{FF2B5EF4-FFF2-40B4-BE49-F238E27FC236}">
              <a16:creationId xmlns:a16="http://schemas.microsoft.com/office/drawing/2014/main" id="{A096D48E-14B3-4706-A1ED-D9BEB6DA69EA}"/>
            </a:ext>
          </a:extLst>
        </xdr:cNvPr>
        <xdr:cNvSpPr/>
      </xdr:nvSpPr>
      <xdr:spPr bwMode="auto">
        <a:xfrm>
          <a:off x="7934248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458761</xdr:row>
      <xdr:rowOff>66675</xdr:rowOff>
    </xdr:from>
    <xdr:to>
      <xdr:col>13008</xdr:col>
      <xdr:colOff>1819275</xdr:colOff>
      <xdr:row>458765</xdr:row>
      <xdr:rowOff>180975</xdr:rowOff>
    </xdr:to>
    <xdr:sp macro="" textlink="">
      <xdr:nvSpPr>
        <xdr:cNvPr id="824" name="Object 823" hidden="1">
          <a:extLst>
            <a:ext uri="{63B3BB69-23CF-44E3-9099-C40C66FF867C}">
              <a14:compatExt xmlns:a14="http://schemas.microsoft.com/office/drawing/2010/main" spid="_x0000_s5943"/>
            </a:ext>
            <a:ext uri="{FF2B5EF4-FFF2-40B4-BE49-F238E27FC236}">
              <a16:creationId xmlns:a16="http://schemas.microsoft.com/office/drawing/2014/main" id="{F6197610-C87F-4561-9466-56F13B765714}"/>
            </a:ext>
          </a:extLst>
        </xdr:cNvPr>
        <xdr:cNvSpPr/>
      </xdr:nvSpPr>
      <xdr:spPr bwMode="auto">
        <a:xfrm>
          <a:off x="7934248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524297</xdr:row>
      <xdr:rowOff>66675</xdr:rowOff>
    </xdr:from>
    <xdr:to>
      <xdr:col>13008</xdr:col>
      <xdr:colOff>1819275</xdr:colOff>
      <xdr:row>524301</xdr:row>
      <xdr:rowOff>180975</xdr:rowOff>
    </xdr:to>
    <xdr:sp macro="" textlink="">
      <xdr:nvSpPr>
        <xdr:cNvPr id="825" name="Object 824" hidden="1">
          <a:extLst>
            <a:ext uri="{63B3BB69-23CF-44E3-9099-C40C66FF867C}">
              <a14:compatExt xmlns:a14="http://schemas.microsoft.com/office/drawing/2010/main" spid="_x0000_s5944"/>
            </a:ext>
            <a:ext uri="{FF2B5EF4-FFF2-40B4-BE49-F238E27FC236}">
              <a16:creationId xmlns:a16="http://schemas.microsoft.com/office/drawing/2014/main" id="{112BED44-DEBB-48EF-B34B-3FA30FA0EFB4}"/>
            </a:ext>
          </a:extLst>
        </xdr:cNvPr>
        <xdr:cNvSpPr/>
      </xdr:nvSpPr>
      <xdr:spPr bwMode="auto">
        <a:xfrm>
          <a:off x="7934248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589833</xdr:row>
      <xdr:rowOff>66675</xdr:rowOff>
    </xdr:from>
    <xdr:to>
      <xdr:col>13008</xdr:col>
      <xdr:colOff>1819275</xdr:colOff>
      <xdr:row>589837</xdr:row>
      <xdr:rowOff>180975</xdr:rowOff>
    </xdr:to>
    <xdr:sp macro="" textlink="">
      <xdr:nvSpPr>
        <xdr:cNvPr id="826" name="Object 825" hidden="1">
          <a:extLst>
            <a:ext uri="{63B3BB69-23CF-44E3-9099-C40C66FF867C}">
              <a14:compatExt xmlns:a14="http://schemas.microsoft.com/office/drawing/2010/main" spid="_x0000_s5945"/>
            </a:ext>
            <a:ext uri="{FF2B5EF4-FFF2-40B4-BE49-F238E27FC236}">
              <a16:creationId xmlns:a16="http://schemas.microsoft.com/office/drawing/2014/main" id="{DE67EDAD-EFC5-4C71-9DE9-B80BF2F3AD57}"/>
            </a:ext>
          </a:extLst>
        </xdr:cNvPr>
        <xdr:cNvSpPr/>
      </xdr:nvSpPr>
      <xdr:spPr bwMode="auto">
        <a:xfrm>
          <a:off x="7934248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655369</xdr:row>
      <xdr:rowOff>66675</xdr:rowOff>
    </xdr:from>
    <xdr:to>
      <xdr:col>13008</xdr:col>
      <xdr:colOff>1819275</xdr:colOff>
      <xdr:row>655373</xdr:row>
      <xdr:rowOff>180975</xdr:rowOff>
    </xdr:to>
    <xdr:sp macro="" textlink="">
      <xdr:nvSpPr>
        <xdr:cNvPr id="827" name="Object 826" hidden="1">
          <a:extLst>
            <a:ext uri="{63B3BB69-23CF-44E3-9099-C40C66FF867C}">
              <a14:compatExt xmlns:a14="http://schemas.microsoft.com/office/drawing/2010/main" spid="_x0000_s5946"/>
            </a:ext>
            <a:ext uri="{FF2B5EF4-FFF2-40B4-BE49-F238E27FC236}">
              <a16:creationId xmlns:a16="http://schemas.microsoft.com/office/drawing/2014/main" id="{D692983E-C843-4535-AA19-197731161A71}"/>
            </a:ext>
          </a:extLst>
        </xdr:cNvPr>
        <xdr:cNvSpPr/>
      </xdr:nvSpPr>
      <xdr:spPr bwMode="auto">
        <a:xfrm>
          <a:off x="7934248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720905</xdr:row>
      <xdr:rowOff>66675</xdr:rowOff>
    </xdr:from>
    <xdr:to>
      <xdr:col>13008</xdr:col>
      <xdr:colOff>1819275</xdr:colOff>
      <xdr:row>720909</xdr:row>
      <xdr:rowOff>180975</xdr:rowOff>
    </xdr:to>
    <xdr:sp macro="" textlink="">
      <xdr:nvSpPr>
        <xdr:cNvPr id="828" name="Object 827" hidden="1">
          <a:extLst>
            <a:ext uri="{63B3BB69-23CF-44E3-9099-C40C66FF867C}">
              <a14:compatExt xmlns:a14="http://schemas.microsoft.com/office/drawing/2010/main" spid="_x0000_s5947"/>
            </a:ext>
            <a:ext uri="{FF2B5EF4-FFF2-40B4-BE49-F238E27FC236}">
              <a16:creationId xmlns:a16="http://schemas.microsoft.com/office/drawing/2014/main" id="{5CA14F68-E5AF-4B50-A0B5-203AAB15EBF6}"/>
            </a:ext>
          </a:extLst>
        </xdr:cNvPr>
        <xdr:cNvSpPr/>
      </xdr:nvSpPr>
      <xdr:spPr bwMode="auto">
        <a:xfrm>
          <a:off x="7934248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786441</xdr:row>
      <xdr:rowOff>66675</xdr:rowOff>
    </xdr:from>
    <xdr:to>
      <xdr:col>13008</xdr:col>
      <xdr:colOff>1819275</xdr:colOff>
      <xdr:row>786445</xdr:row>
      <xdr:rowOff>180975</xdr:rowOff>
    </xdr:to>
    <xdr:sp macro="" textlink="">
      <xdr:nvSpPr>
        <xdr:cNvPr id="829" name="Object 828" hidden="1">
          <a:extLst>
            <a:ext uri="{63B3BB69-23CF-44E3-9099-C40C66FF867C}">
              <a14:compatExt xmlns:a14="http://schemas.microsoft.com/office/drawing/2010/main" spid="_x0000_s5948"/>
            </a:ext>
            <a:ext uri="{FF2B5EF4-FFF2-40B4-BE49-F238E27FC236}">
              <a16:creationId xmlns:a16="http://schemas.microsoft.com/office/drawing/2014/main" id="{0782A7B9-7B04-4E58-BC47-4FE6D0839FCE}"/>
            </a:ext>
          </a:extLst>
        </xdr:cNvPr>
        <xdr:cNvSpPr/>
      </xdr:nvSpPr>
      <xdr:spPr bwMode="auto">
        <a:xfrm>
          <a:off x="7934248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851977</xdr:row>
      <xdr:rowOff>66675</xdr:rowOff>
    </xdr:from>
    <xdr:to>
      <xdr:col>13008</xdr:col>
      <xdr:colOff>1819275</xdr:colOff>
      <xdr:row>851981</xdr:row>
      <xdr:rowOff>180975</xdr:rowOff>
    </xdr:to>
    <xdr:sp macro="" textlink="">
      <xdr:nvSpPr>
        <xdr:cNvPr id="830" name="Object 829" hidden="1">
          <a:extLst>
            <a:ext uri="{63B3BB69-23CF-44E3-9099-C40C66FF867C}">
              <a14:compatExt xmlns:a14="http://schemas.microsoft.com/office/drawing/2010/main" spid="_x0000_s5949"/>
            </a:ext>
            <a:ext uri="{FF2B5EF4-FFF2-40B4-BE49-F238E27FC236}">
              <a16:creationId xmlns:a16="http://schemas.microsoft.com/office/drawing/2014/main" id="{E774DD78-474C-4DD4-BF5F-15A38BCAC247}"/>
            </a:ext>
          </a:extLst>
        </xdr:cNvPr>
        <xdr:cNvSpPr/>
      </xdr:nvSpPr>
      <xdr:spPr bwMode="auto">
        <a:xfrm>
          <a:off x="7934248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917513</xdr:row>
      <xdr:rowOff>66675</xdr:rowOff>
    </xdr:from>
    <xdr:to>
      <xdr:col>13008</xdr:col>
      <xdr:colOff>1819275</xdr:colOff>
      <xdr:row>917517</xdr:row>
      <xdr:rowOff>180975</xdr:rowOff>
    </xdr:to>
    <xdr:sp macro="" textlink="">
      <xdr:nvSpPr>
        <xdr:cNvPr id="831" name="Object 830" hidden="1">
          <a:extLst>
            <a:ext uri="{63B3BB69-23CF-44E3-9099-C40C66FF867C}">
              <a14:compatExt xmlns:a14="http://schemas.microsoft.com/office/drawing/2010/main" spid="_x0000_s5950"/>
            </a:ext>
            <a:ext uri="{FF2B5EF4-FFF2-40B4-BE49-F238E27FC236}">
              <a16:creationId xmlns:a16="http://schemas.microsoft.com/office/drawing/2014/main" id="{4982D91F-A451-4937-8E1D-693B15BED896}"/>
            </a:ext>
          </a:extLst>
        </xdr:cNvPr>
        <xdr:cNvSpPr/>
      </xdr:nvSpPr>
      <xdr:spPr bwMode="auto">
        <a:xfrm>
          <a:off x="7934248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13008</xdr:col>
      <xdr:colOff>238125</xdr:colOff>
      <xdr:row>983049</xdr:row>
      <xdr:rowOff>66675</xdr:rowOff>
    </xdr:from>
    <xdr:to>
      <xdr:col>13008</xdr:col>
      <xdr:colOff>1819275</xdr:colOff>
      <xdr:row>983053</xdr:row>
      <xdr:rowOff>180975</xdr:rowOff>
    </xdr:to>
    <xdr:sp macro="" textlink="">
      <xdr:nvSpPr>
        <xdr:cNvPr id="832" name="Object 831" hidden="1">
          <a:extLst>
            <a:ext uri="{63B3BB69-23CF-44E3-9099-C40C66FF867C}">
              <a14:compatExt xmlns:a14="http://schemas.microsoft.com/office/drawing/2010/main" spid="_x0000_s5951"/>
            </a:ext>
            <a:ext uri="{FF2B5EF4-FFF2-40B4-BE49-F238E27FC236}">
              <a16:creationId xmlns:a16="http://schemas.microsoft.com/office/drawing/2014/main" id="{3EAF3B28-D82C-4F54-85BF-F097E7FAE18F}"/>
            </a:ext>
          </a:extLst>
        </xdr:cNvPr>
        <xdr:cNvSpPr/>
      </xdr:nvSpPr>
      <xdr:spPr bwMode="auto">
        <a:xfrm>
          <a:off x="7934248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2</xdr:row>
      <xdr:rowOff>66675</xdr:rowOff>
    </xdr:from>
    <xdr:to>
      <xdr:col>13264</xdr:col>
      <xdr:colOff>1819275</xdr:colOff>
      <xdr:row>6</xdr:row>
      <xdr:rowOff>0</xdr:rowOff>
    </xdr:to>
    <xdr:sp macro="" textlink="">
      <xdr:nvSpPr>
        <xdr:cNvPr id="833" name="Object 832" hidden="1">
          <a:extLst>
            <a:ext uri="{63B3BB69-23CF-44E3-9099-C40C66FF867C}">
              <a14:compatExt xmlns:a14="http://schemas.microsoft.com/office/drawing/2010/main" spid="_x0000_s5952"/>
            </a:ext>
            <a:ext uri="{FF2B5EF4-FFF2-40B4-BE49-F238E27FC236}">
              <a16:creationId xmlns:a16="http://schemas.microsoft.com/office/drawing/2014/main" id="{11BBF6B5-B954-42B4-9C75-2D4D2AF86D03}"/>
            </a:ext>
          </a:extLst>
        </xdr:cNvPr>
        <xdr:cNvSpPr/>
      </xdr:nvSpPr>
      <xdr:spPr bwMode="auto">
        <a:xfrm>
          <a:off x="8090306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65545</xdr:row>
      <xdr:rowOff>66675</xdr:rowOff>
    </xdr:from>
    <xdr:to>
      <xdr:col>13264</xdr:col>
      <xdr:colOff>1819275</xdr:colOff>
      <xdr:row>65549</xdr:row>
      <xdr:rowOff>180975</xdr:rowOff>
    </xdr:to>
    <xdr:sp macro="" textlink="">
      <xdr:nvSpPr>
        <xdr:cNvPr id="834" name="Object 833" hidden="1">
          <a:extLst>
            <a:ext uri="{63B3BB69-23CF-44E3-9099-C40C66FF867C}">
              <a14:compatExt xmlns:a14="http://schemas.microsoft.com/office/drawing/2010/main" spid="_x0000_s5953"/>
            </a:ext>
            <a:ext uri="{FF2B5EF4-FFF2-40B4-BE49-F238E27FC236}">
              <a16:creationId xmlns:a16="http://schemas.microsoft.com/office/drawing/2014/main" id="{A732F414-FA5D-4539-89A2-1D9ABA64ABBC}"/>
            </a:ext>
          </a:extLst>
        </xdr:cNvPr>
        <xdr:cNvSpPr/>
      </xdr:nvSpPr>
      <xdr:spPr bwMode="auto">
        <a:xfrm>
          <a:off x="8090306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131081</xdr:row>
      <xdr:rowOff>66675</xdr:rowOff>
    </xdr:from>
    <xdr:to>
      <xdr:col>13264</xdr:col>
      <xdr:colOff>1819275</xdr:colOff>
      <xdr:row>131085</xdr:row>
      <xdr:rowOff>180975</xdr:rowOff>
    </xdr:to>
    <xdr:sp macro="" textlink="">
      <xdr:nvSpPr>
        <xdr:cNvPr id="835" name="Object 834" hidden="1">
          <a:extLst>
            <a:ext uri="{63B3BB69-23CF-44E3-9099-C40C66FF867C}">
              <a14:compatExt xmlns:a14="http://schemas.microsoft.com/office/drawing/2010/main" spid="_x0000_s5954"/>
            </a:ext>
            <a:ext uri="{FF2B5EF4-FFF2-40B4-BE49-F238E27FC236}">
              <a16:creationId xmlns:a16="http://schemas.microsoft.com/office/drawing/2014/main" id="{F2C8FE8F-9268-477A-9420-DB11469F14A5}"/>
            </a:ext>
          </a:extLst>
        </xdr:cNvPr>
        <xdr:cNvSpPr/>
      </xdr:nvSpPr>
      <xdr:spPr bwMode="auto">
        <a:xfrm>
          <a:off x="8090306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196617</xdr:row>
      <xdr:rowOff>66675</xdr:rowOff>
    </xdr:from>
    <xdr:to>
      <xdr:col>13264</xdr:col>
      <xdr:colOff>1819275</xdr:colOff>
      <xdr:row>196621</xdr:row>
      <xdr:rowOff>180975</xdr:rowOff>
    </xdr:to>
    <xdr:sp macro="" textlink="">
      <xdr:nvSpPr>
        <xdr:cNvPr id="836" name="Object 835" hidden="1">
          <a:extLst>
            <a:ext uri="{63B3BB69-23CF-44E3-9099-C40C66FF867C}">
              <a14:compatExt xmlns:a14="http://schemas.microsoft.com/office/drawing/2010/main" spid="_x0000_s5955"/>
            </a:ext>
            <a:ext uri="{FF2B5EF4-FFF2-40B4-BE49-F238E27FC236}">
              <a16:creationId xmlns:a16="http://schemas.microsoft.com/office/drawing/2014/main" id="{FB9576BA-B7A4-4C0D-8990-933CA46761E5}"/>
            </a:ext>
          </a:extLst>
        </xdr:cNvPr>
        <xdr:cNvSpPr/>
      </xdr:nvSpPr>
      <xdr:spPr bwMode="auto">
        <a:xfrm>
          <a:off x="8090306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262153</xdr:row>
      <xdr:rowOff>66675</xdr:rowOff>
    </xdr:from>
    <xdr:to>
      <xdr:col>13264</xdr:col>
      <xdr:colOff>1819275</xdr:colOff>
      <xdr:row>262157</xdr:row>
      <xdr:rowOff>180975</xdr:rowOff>
    </xdr:to>
    <xdr:sp macro="" textlink="">
      <xdr:nvSpPr>
        <xdr:cNvPr id="837" name="Object 836" hidden="1">
          <a:extLst>
            <a:ext uri="{63B3BB69-23CF-44E3-9099-C40C66FF867C}">
              <a14:compatExt xmlns:a14="http://schemas.microsoft.com/office/drawing/2010/main" spid="_x0000_s5956"/>
            </a:ext>
            <a:ext uri="{FF2B5EF4-FFF2-40B4-BE49-F238E27FC236}">
              <a16:creationId xmlns:a16="http://schemas.microsoft.com/office/drawing/2014/main" id="{A3D24992-FD73-4884-9E58-08F358CD3742}"/>
            </a:ext>
          </a:extLst>
        </xdr:cNvPr>
        <xdr:cNvSpPr/>
      </xdr:nvSpPr>
      <xdr:spPr bwMode="auto">
        <a:xfrm>
          <a:off x="8090306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327689</xdr:row>
      <xdr:rowOff>66675</xdr:rowOff>
    </xdr:from>
    <xdr:to>
      <xdr:col>13264</xdr:col>
      <xdr:colOff>1819275</xdr:colOff>
      <xdr:row>327693</xdr:row>
      <xdr:rowOff>180975</xdr:rowOff>
    </xdr:to>
    <xdr:sp macro="" textlink="">
      <xdr:nvSpPr>
        <xdr:cNvPr id="838" name="Object 837" hidden="1">
          <a:extLst>
            <a:ext uri="{63B3BB69-23CF-44E3-9099-C40C66FF867C}">
              <a14:compatExt xmlns:a14="http://schemas.microsoft.com/office/drawing/2010/main" spid="_x0000_s5957"/>
            </a:ext>
            <a:ext uri="{FF2B5EF4-FFF2-40B4-BE49-F238E27FC236}">
              <a16:creationId xmlns:a16="http://schemas.microsoft.com/office/drawing/2014/main" id="{0A6A71F9-BFBF-448D-A52F-3275959DF442}"/>
            </a:ext>
          </a:extLst>
        </xdr:cNvPr>
        <xdr:cNvSpPr/>
      </xdr:nvSpPr>
      <xdr:spPr bwMode="auto">
        <a:xfrm>
          <a:off x="8090306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393225</xdr:row>
      <xdr:rowOff>66675</xdr:rowOff>
    </xdr:from>
    <xdr:to>
      <xdr:col>13264</xdr:col>
      <xdr:colOff>1819275</xdr:colOff>
      <xdr:row>393229</xdr:row>
      <xdr:rowOff>180975</xdr:rowOff>
    </xdr:to>
    <xdr:sp macro="" textlink="">
      <xdr:nvSpPr>
        <xdr:cNvPr id="839" name="Object 838" hidden="1">
          <a:extLst>
            <a:ext uri="{63B3BB69-23CF-44E3-9099-C40C66FF867C}">
              <a14:compatExt xmlns:a14="http://schemas.microsoft.com/office/drawing/2010/main" spid="_x0000_s5958"/>
            </a:ext>
            <a:ext uri="{FF2B5EF4-FFF2-40B4-BE49-F238E27FC236}">
              <a16:creationId xmlns:a16="http://schemas.microsoft.com/office/drawing/2014/main" id="{C97CFA57-4F38-402E-A1D6-4CF1289057DD}"/>
            </a:ext>
          </a:extLst>
        </xdr:cNvPr>
        <xdr:cNvSpPr/>
      </xdr:nvSpPr>
      <xdr:spPr bwMode="auto">
        <a:xfrm>
          <a:off x="8090306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458761</xdr:row>
      <xdr:rowOff>66675</xdr:rowOff>
    </xdr:from>
    <xdr:to>
      <xdr:col>13264</xdr:col>
      <xdr:colOff>1819275</xdr:colOff>
      <xdr:row>458765</xdr:row>
      <xdr:rowOff>180975</xdr:rowOff>
    </xdr:to>
    <xdr:sp macro="" textlink="">
      <xdr:nvSpPr>
        <xdr:cNvPr id="840" name="Object 839" hidden="1">
          <a:extLst>
            <a:ext uri="{63B3BB69-23CF-44E3-9099-C40C66FF867C}">
              <a14:compatExt xmlns:a14="http://schemas.microsoft.com/office/drawing/2010/main" spid="_x0000_s5959"/>
            </a:ext>
            <a:ext uri="{FF2B5EF4-FFF2-40B4-BE49-F238E27FC236}">
              <a16:creationId xmlns:a16="http://schemas.microsoft.com/office/drawing/2014/main" id="{AD41A662-BF51-449B-B258-7F21608E24B1}"/>
            </a:ext>
          </a:extLst>
        </xdr:cNvPr>
        <xdr:cNvSpPr/>
      </xdr:nvSpPr>
      <xdr:spPr bwMode="auto">
        <a:xfrm>
          <a:off x="8090306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524297</xdr:row>
      <xdr:rowOff>66675</xdr:rowOff>
    </xdr:from>
    <xdr:to>
      <xdr:col>13264</xdr:col>
      <xdr:colOff>1819275</xdr:colOff>
      <xdr:row>524301</xdr:row>
      <xdr:rowOff>180975</xdr:rowOff>
    </xdr:to>
    <xdr:sp macro="" textlink="">
      <xdr:nvSpPr>
        <xdr:cNvPr id="841" name="Object 840" hidden="1">
          <a:extLst>
            <a:ext uri="{63B3BB69-23CF-44E3-9099-C40C66FF867C}">
              <a14:compatExt xmlns:a14="http://schemas.microsoft.com/office/drawing/2010/main" spid="_x0000_s5960"/>
            </a:ext>
            <a:ext uri="{FF2B5EF4-FFF2-40B4-BE49-F238E27FC236}">
              <a16:creationId xmlns:a16="http://schemas.microsoft.com/office/drawing/2014/main" id="{C98D2B0E-3714-4F3F-8A07-2BC6335C7938}"/>
            </a:ext>
          </a:extLst>
        </xdr:cNvPr>
        <xdr:cNvSpPr/>
      </xdr:nvSpPr>
      <xdr:spPr bwMode="auto">
        <a:xfrm>
          <a:off x="8090306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589833</xdr:row>
      <xdr:rowOff>66675</xdr:rowOff>
    </xdr:from>
    <xdr:to>
      <xdr:col>13264</xdr:col>
      <xdr:colOff>1819275</xdr:colOff>
      <xdr:row>589837</xdr:row>
      <xdr:rowOff>180975</xdr:rowOff>
    </xdr:to>
    <xdr:sp macro="" textlink="">
      <xdr:nvSpPr>
        <xdr:cNvPr id="842" name="Object 841" hidden="1">
          <a:extLst>
            <a:ext uri="{63B3BB69-23CF-44E3-9099-C40C66FF867C}">
              <a14:compatExt xmlns:a14="http://schemas.microsoft.com/office/drawing/2010/main" spid="_x0000_s5961"/>
            </a:ext>
            <a:ext uri="{FF2B5EF4-FFF2-40B4-BE49-F238E27FC236}">
              <a16:creationId xmlns:a16="http://schemas.microsoft.com/office/drawing/2014/main" id="{C7DF801F-6322-4BB6-8A57-5D13E5E42D53}"/>
            </a:ext>
          </a:extLst>
        </xdr:cNvPr>
        <xdr:cNvSpPr/>
      </xdr:nvSpPr>
      <xdr:spPr bwMode="auto">
        <a:xfrm>
          <a:off x="8090306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655369</xdr:row>
      <xdr:rowOff>66675</xdr:rowOff>
    </xdr:from>
    <xdr:to>
      <xdr:col>13264</xdr:col>
      <xdr:colOff>1819275</xdr:colOff>
      <xdr:row>655373</xdr:row>
      <xdr:rowOff>180975</xdr:rowOff>
    </xdr:to>
    <xdr:sp macro="" textlink="">
      <xdr:nvSpPr>
        <xdr:cNvPr id="843" name="Object 842" hidden="1">
          <a:extLst>
            <a:ext uri="{63B3BB69-23CF-44E3-9099-C40C66FF867C}">
              <a14:compatExt xmlns:a14="http://schemas.microsoft.com/office/drawing/2010/main" spid="_x0000_s5962"/>
            </a:ext>
            <a:ext uri="{FF2B5EF4-FFF2-40B4-BE49-F238E27FC236}">
              <a16:creationId xmlns:a16="http://schemas.microsoft.com/office/drawing/2014/main" id="{9C9FAB9D-C8A1-41A6-ADA9-281A3BAAD714}"/>
            </a:ext>
          </a:extLst>
        </xdr:cNvPr>
        <xdr:cNvSpPr/>
      </xdr:nvSpPr>
      <xdr:spPr bwMode="auto">
        <a:xfrm>
          <a:off x="8090306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720905</xdr:row>
      <xdr:rowOff>66675</xdr:rowOff>
    </xdr:from>
    <xdr:to>
      <xdr:col>13264</xdr:col>
      <xdr:colOff>1819275</xdr:colOff>
      <xdr:row>720909</xdr:row>
      <xdr:rowOff>180975</xdr:rowOff>
    </xdr:to>
    <xdr:sp macro="" textlink="">
      <xdr:nvSpPr>
        <xdr:cNvPr id="844" name="Object 843" hidden="1">
          <a:extLst>
            <a:ext uri="{63B3BB69-23CF-44E3-9099-C40C66FF867C}">
              <a14:compatExt xmlns:a14="http://schemas.microsoft.com/office/drawing/2010/main" spid="_x0000_s5963"/>
            </a:ext>
            <a:ext uri="{FF2B5EF4-FFF2-40B4-BE49-F238E27FC236}">
              <a16:creationId xmlns:a16="http://schemas.microsoft.com/office/drawing/2014/main" id="{793B1772-C528-44BD-BA8A-C59C5A309739}"/>
            </a:ext>
          </a:extLst>
        </xdr:cNvPr>
        <xdr:cNvSpPr/>
      </xdr:nvSpPr>
      <xdr:spPr bwMode="auto">
        <a:xfrm>
          <a:off x="8090306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786441</xdr:row>
      <xdr:rowOff>66675</xdr:rowOff>
    </xdr:from>
    <xdr:to>
      <xdr:col>13264</xdr:col>
      <xdr:colOff>1819275</xdr:colOff>
      <xdr:row>786445</xdr:row>
      <xdr:rowOff>180975</xdr:rowOff>
    </xdr:to>
    <xdr:sp macro="" textlink="">
      <xdr:nvSpPr>
        <xdr:cNvPr id="845" name="Object 844" hidden="1">
          <a:extLst>
            <a:ext uri="{63B3BB69-23CF-44E3-9099-C40C66FF867C}">
              <a14:compatExt xmlns:a14="http://schemas.microsoft.com/office/drawing/2010/main" spid="_x0000_s5964"/>
            </a:ext>
            <a:ext uri="{FF2B5EF4-FFF2-40B4-BE49-F238E27FC236}">
              <a16:creationId xmlns:a16="http://schemas.microsoft.com/office/drawing/2014/main" id="{1A76C4B7-8E5F-4078-8D00-1FE147959B2F}"/>
            </a:ext>
          </a:extLst>
        </xdr:cNvPr>
        <xdr:cNvSpPr/>
      </xdr:nvSpPr>
      <xdr:spPr bwMode="auto">
        <a:xfrm>
          <a:off x="8090306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851977</xdr:row>
      <xdr:rowOff>66675</xdr:rowOff>
    </xdr:from>
    <xdr:to>
      <xdr:col>13264</xdr:col>
      <xdr:colOff>1819275</xdr:colOff>
      <xdr:row>851981</xdr:row>
      <xdr:rowOff>180975</xdr:rowOff>
    </xdr:to>
    <xdr:sp macro="" textlink="">
      <xdr:nvSpPr>
        <xdr:cNvPr id="846" name="Object 845" hidden="1">
          <a:extLst>
            <a:ext uri="{63B3BB69-23CF-44E3-9099-C40C66FF867C}">
              <a14:compatExt xmlns:a14="http://schemas.microsoft.com/office/drawing/2010/main" spid="_x0000_s5965"/>
            </a:ext>
            <a:ext uri="{FF2B5EF4-FFF2-40B4-BE49-F238E27FC236}">
              <a16:creationId xmlns:a16="http://schemas.microsoft.com/office/drawing/2014/main" id="{4BD15359-CB7F-4CC8-B5EE-A3D988B129AA}"/>
            </a:ext>
          </a:extLst>
        </xdr:cNvPr>
        <xdr:cNvSpPr/>
      </xdr:nvSpPr>
      <xdr:spPr bwMode="auto">
        <a:xfrm>
          <a:off x="8090306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917513</xdr:row>
      <xdr:rowOff>66675</xdr:rowOff>
    </xdr:from>
    <xdr:to>
      <xdr:col>13264</xdr:col>
      <xdr:colOff>1819275</xdr:colOff>
      <xdr:row>917517</xdr:row>
      <xdr:rowOff>180975</xdr:rowOff>
    </xdr:to>
    <xdr:sp macro="" textlink="">
      <xdr:nvSpPr>
        <xdr:cNvPr id="847" name="Object 846" hidden="1">
          <a:extLst>
            <a:ext uri="{63B3BB69-23CF-44E3-9099-C40C66FF867C}">
              <a14:compatExt xmlns:a14="http://schemas.microsoft.com/office/drawing/2010/main" spid="_x0000_s5966"/>
            </a:ext>
            <a:ext uri="{FF2B5EF4-FFF2-40B4-BE49-F238E27FC236}">
              <a16:creationId xmlns:a16="http://schemas.microsoft.com/office/drawing/2014/main" id="{75EA06C1-26DB-44FE-822A-D78AEB44EC4F}"/>
            </a:ext>
          </a:extLst>
        </xdr:cNvPr>
        <xdr:cNvSpPr/>
      </xdr:nvSpPr>
      <xdr:spPr bwMode="auto">
        <a:xfrm>
          <a:off x="8090306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13264</xdr:col>
      <xdr:colOff>238125</xdr:colOff>
      <xdr:row>983049</xdr:row>
      <xdr:rowOff>66675</xdr:rowOff>
    </xdr:from>
    <xdr:to>
      <xdr:col>13264</xdr:col>
      <xdr:colOff>1819275</xdr:colOff>
      <xdr:row>983053</xdr:row>
      <xdr:rowOff>180975</xdr:rowOff>
    </xdr:to>
    <xdr:sp macro="" textlink="">
      <xdr:nvSpPr>
        <xdr:cNvPr id="848" name="Object 847" hidden="1">
          <a:extLst>
            <a:ext uri="{63B3BB69-23CF-44E3-9099-C40C66FF867C}">
              <a14:compatExt xmlns:a14="http://schemas.microsoft.com/office/drawing/2010/main" spid="_x0000_s5967"/>
            </a:ext>
            <a:ext uri="{FF2B5EF4-FFF2-40B4-BE49-F238E27FC236}">
              <a16:creationId xmlns:a16="http://schemas.microsoft.com/office/drawing/2014/main" id="{EC8C02A2-1E16-4021-B4F4-3C85F3A5B57D}"/>
            </a:ext>
          </a:extLst>
        </xdr:cNvPr>
        <xdr:cNvSpPr/>
      </xdr:nvSpPr>
      <xdr:spPr bwMode="auto">
        <a:xfrm>
          <a:off x="8090306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2</xdr:row>
      <xdr:rowOff>66675</xdr:rowOff>
    </xdr:from>
    <xdr:to>
      <xdr:col>13520</xdr:col>
      <xdr:colOff>1819275</xdr:colOff>
      <xdr:row>6</xdr:row>
      <xdr:rowOff>0</xdr:rowOff>
    </xdr:to>
    <xdr:sp macro="" textlink="">
      <xdr:nvSpPr>
        <xdr:cNvPr id="849" name="Object 848" hidden="1">
          <a:extLst>
            <a:ext uri="{63B3BB69-23CF-44E3-9099-C40C66FF867C}">
              <a14:compatExt xmlns:a14="http://schemas.microsoft.com/office/drawing/2010/main" spid="_x0000_s5968"/>
            </a:ext>
            <a:ext uri="{FF2B5EF4-FFF2-40B4-BE49-F238E27FC236}">
              <a16:creationId xmlns:a16="http://schemas.microsoft.com/office/drawing/2014/main" id="{24149BDC-CEBB-40D5-9578-7AC22392A129}"/>
            </a:ext>
          </a:extLst>
        </xdr:cNvPr>
        <xdr:cNvSpPr/>
      </xdr:nvSpPr>
      <xdr:spPr bwMode="auto">
        <a:xfrm>
          <a:off x="8246364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65545</xdr:row>
      <xdr:rowOff>66675</xdr:rowOff>
    </xdr:from>
    <xdr:to>
      <xdr:col>13520</xdr:col>
      <xdr:colOff>1819275</xdr:colOff>
      <xdr:row>65549</xdr:row>
      <xdr:rowOff>180975</xdr:rowOff>
    </xdr:to>
    <xdr:sp macro="" textlink="">
      <xdr:nvSpPr>
        <xdr:cNvPr id="850" name="Object 849" hidden="1">
          <a:extLst>
            <a:ext uri="{63B3BB69-23CF-44E3-9099-C40C66FF867C}">
              <a14:compatExt xmlns:a14="http://schemas.microsoft.com/office/drawing/2010/main" spid="_x0000_s5969"/>
            </a:ext>
            <a:ext uri="{FF2B5EF4-FFF2-40B4-BE49-F238E27FC236}">
              <a16:creationId xmlns:a16="http://schemas.microsoft.com/office/drawing/2014/main" id="{F7541C84-A779-4C8C-87E2-2B3C076903DC}"/>
            </a:ext>
          </a:extLst>
        </xdr:cNvPr>
        <xdr:cNvSpPr/>
      </xdr:nvSpPr>
      <xdr:spPr bwMode="auto">
        <a:xfrm>
          <a:off x="8246364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131081</xdr:row>
      <xdr:rowOff>66675</xdr:rowOff>
    </xdr:from>
    <xdr:to>
      <xdr:col>13520</xdr:col>
      <xdr:colOff>1819275</xdr:colOff>
      <xdr:row>131085</xdr:row>
      <xdr:rowOff>180975</xdr:rowOff>
    </xdr:to>
    <xdr:sp macro="" textlink="">
      <xdr:nvSpPr>
        <xdr:cNvPr id="851" name="Object 850" hidden="1">
          <a:extLst>
            <a:ext uri="{63B3BB69-23CF-44E3-9099-C40C66FF867C}">
              <a14:compatExt xmlns:a14="http://schemas.microsoft.com/office/drawing/2010/main" spid="_x0000_s5970"/>
            </a:ext>
            <a:ext uri="{FF2B5EF4-FFF2-40B4-BE49-F238E27FC236}">
              <a16:creationId xmlns:a16="http://schemas.microsoft.com/office/drawing/2014/main" id="{25A4780C-06D9-460F-8035-741BB96D59AA}"/>
            </a:ext>
          </a:extLst>
        </xdr:cNvPr>
        <xdr:cNvSpPr/>
      </xdr:nvSpPr>
      <xdr:spPr bwMode="auto">
        <a:xfrm>
          <a:off x="8246364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196617</xdr:row>
      <xdr:rowOff>66675</xdr:rowOff>
    </xdr:from>
    <xdr:to>
      <xdr:col>13520</xdr:col>
      <xdr:colOff>1819275</xdr:colOff>
      <xdr:row>196621</xdr:row>
      <xdr:rowOff>180975</xdr:rowOff>
    </xdr:to>
    <xdr:sp macro="" textlink="">
      <xdr:nvSpPr>
        <xdr:cNvPr id="852" name="Object 851" hidden="1">
          <a:extLst>
            <a:ext uri="{63B3BB69-23CF-44E3-9099-C40C66FF867C}">
              <a14:compatExt xmlns:a14="http://schemas.microsoft.com/office/drawing/2010/main" spid="_x0000_s5971"/>
            </a:ext>
            <a:ext uri="{FF2B5EF4-FFF2-40B4-BE49-F238E27FC236}">
              <a16:creationId xmlns:a16="http://schemas.microsoft.com/office/drawing/2014/main" id="{3C0693AC-82A2-45E7-A6B2-D5ACEA809CA1}"/>
            </a:ext>
          </a:extLst>
        </xdr:cNvPr>
        <xdr:cNvSpPr/>
      </xdr:nvSpPr>
      <xdr:spPr bwMode="auto">
        <a:xfrm>
          <a:off x="8246364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262153</xdr:row>
      <xdr:rowOff>66675</xdr:rowOff>
    </xdr:from>
    <xdr:to>
      <xdr:col>13520</xdr:col>
      <xdr:colOff>1819275</xdr:colOff>
      <xdr:row>262157</xdr:row>
      <xdr:rowOff>180975</xdr:rowOff>
    </xdr:to>
    <xdr:sp macro="" textlink="">
      <xdr:nvSpPr>
        <xdr:cNvPr id="853" name="Object 852" hidden="1">
          <a:extLst>
            <a:ext uri="{63B3BB69-23CF-44E3-9099-C40C66FF867C}">
              <a14:compatExt xmlns:a14="http://schemas.microsoft.com/office/drawing/2010/main" spid="_x0000_s5972"/>
            </a:ext>
            <a:ext uri="{FF2B5EF4-FFF2-40B4-BE49-F238E27FC236}">
              <a16:creationId xmlns:a16="http://schemas.microsoft.com/office/drawing/2014/main" id="{E596B321-A1F4-43BF-834E-CDB60D676597}"/>
            </a:ext>
          </a:extLst>
        </xdr:cNvPr>
        <xdr:cNvSpPr/>
      </xdr:nvSpPr>
      <xdr:spPr bwMode="auto">
        <a:xfrm>
          <a:off x="8246364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327689</xdr:row>
      <xdr:rowOff>66675</xdr:rowOff>
    </xdr:from>
    <xdr:to>
      <xdr:col>13520</xdr:col>
      <xdr:colOff>1819275</xdr:colOff>
      <xdr:row>327693</xdr:row>
      <xdr:rowOff>180975</xdr:rowOff>
    </xdr:to>
    <xdr:sp macro="" textlink="">
      <xdr:nvSpPr>
        <xdr:cNvPr id="854" name="Object 853" hidden="1">
          <a:extLst>
            <a:ext uri="{63B3BB69-23CF-44E3-9099-C40C66FF867C}">
              <a14:compatExt xmlns:a14="http://schemas.microsoft.com/office/drawing/2010/main" spid="_x0000_s5973"/>
            </a:ext>
            <a:ext uri="{FF2B5EF4-FFF2-40B4-BE49-F238E27FC236}">
              <a16:creationId xmlns:a16="http://schemas.microsoft.com/office/drawing/2014/main" id="{B776FDAD-6231-40A7-85B9-D2BE810E4D43}"/>
            </a:ext>
          </a:extLst>
        </xdr:cNvPr>
        <xdr:cNvSpPr/>
      </xdr:nvSpPr>
      <xdr:spPr bwMode="auto">
        <a:xfrm>
          <a:off x="8246364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393225</xdr:row>
      <xdr:rowOff>66675</xdr:rowOff>
    </xdr:from>
    <xdr:to>
      <xdr:col>13520</xdr:col>
      <xdr:colOff>1819275</xdr:colOff>
      <xdr:row>393229</xdr:row>
      <xdr:rowOff>180975</xdr:rowOff>
    </xdr:to>
    <xdr:sp macro="" textlink="">
      <xdr:nvSpPr>
        <xdr:cNvPr id="855" name="Object 854" hidden="1">
          <a:extLst>
            <a:ext uri="{63B3BB69-23CF-44E3-9099-C40C66FF867C}">
              <a14:compatExt xmlns:a14="http://schemas.microsoft.com/office/drawing/2010/main" spid="_x0000_s5974"/>
            </a:ext>
            <a:ext uri="{FF2B5EF4-FFF2-40B4-BE49-F238E27FC236}">
              <a16:creationId xmlns:a16="http://schemas.microsoft.com/office/drawing/2014/main" id="{CFB6523A-6338-4C9C-BAB2-CE2E672E3938}"/>
            </a:ext>
          </a:extLst>
        </xdr:cNvPr>
        <xdr:cNvSpPr/>
      </xdr:nvSpPr>
      <xdr:spPr bwMode="auto">
        <a:xfrm>
          <a:off x="8246364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458761</xdr:row>
      <xdr:rowOff>66675</xdr:rowOff>
    </xdr:from>
    <xdr:to>
      <xdr:col>13520</xdr:col>
      <xdr:colOff>1819275</xdr:colOff>
      <xdr:row>458765</xdr:row>
      <xdr:rowOff>180975</xdr:rowOff>
    </xdr:to>
    <xdr:sp macro="" textlink="">
      <xdr:nvSpPr>
        <xdr:cNvPr id="856" name="Object 855" hidden="1">
          <a:extLst>
            <a:ext uri="{63B3BB69-23CF-44E3-9099-C40C66FF867C}">
              <a14:compatExt xmlns:a14="http://schemas.microsoft.com/office/drawing/2010/main" spid="_x0000_s5975"/>
            </a:ext>
            <a:ext uri="{FF2B5EF4-FFF2-40B4-BE49-F238E27FC236}">
              <a16:creationId xmlns:a16="http://schemas.microsoft.com/office/drawing/2014/main" id="{BF9C36E9-BEC0-46FE-9D49-991AD9B3D462}"/>
            </a:ext>
          </a:extLst>
        </xdr:cNvPr>
        <xdr:cNvSpPr/>
      </xdr:nvSpPr>
      <xdr:spPr bwMode="auto">
        <a:xfrm>
          <a:off x="8246364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524297</xdr:row>
      <xdr:rowOff>66675</xdr:rowOff>
    </xdr:from>
    <xdr:to>
      <xdr:col>13520</xdr:col>
      <xdr:colOff>1819275</xdr:colOff>
      <xdr:row>524301</xdr:row>
      <xdr:rowOff>180975</xdr:rowOff>
    </xdr:to>
    <xdr:sp macro="" textlink="">
      <xdr:nvSpPr>
        <xdr:cNvPr id="857" name="Object 856" hidden="1">
          <a:extLst>
            <a:ext uri="{63B3BB69-23CF-44E3-9099-C40C66FF867C}">
              <a14:compatExt xmlns:a14="http://schemas.microsoft.com/office/drawing/2010/main" spid="_x0000_s5976"/>
            </a:ext>
            <a:ext uri="{FF2B5EF4-FFF2-40B4-BE49-F238E27FC236}">
              <a16:creationId xmlns:a16="http://schemas.microsoft.com/office/drawing/2014/main" id="{00C41634-6159-4D98-A7F7-670C3E0A45D3}"/>
            </a:ext>
          </a:extLst>
        </xdr:cNvPr>
        <xdr:cNvSpPr/>
      </xdr:nvSpPr>
      <xdr:spPr bwMode="auto">
        <a:xfrm>
          <a:off x="8246364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589833</xdr:row>
      <xdr:rowOff>66675</xdr:rowOff>
    </xdr:from>
    <xdr:to>
      <xdr:col>13520</xdr:col>
      <xdr:colOff>1819275</xdr:colOff>
      <xdr:row>589837</xdr:row>
      <xdr:rowOff>180975</xdr:rowOff>
    </xdr:to>
    <xdr:sp macro="" textlink="">
      <xdr:nvSpPr>
        <xdr:cNvPr id="858" name="Object 857" hidden="1">
          <a:extLst>
            <a:ext uri="{63B3BB69-23CF-44E3-9099-C40C66FF867C}">
              <a14:compatExt xmlns:a14="http://schemas.microsoft.com/office/drawing/2010/main" spid="_x0000_s5977"/>
            </a:ext>
            <a:ext uri="{FF2B5EF4-FFF2-40B4-BE49-F238E27FC236}">
              <a16:creationId xmlns:a16="http://schemas.microsoft.com/office/drawing/2014/main" id="{63DA945C-3780-4390-A163-DEB52719F3E1}"/>
            </a:ext>
          </a:extLst>
        </xdr:cNvPr>
        <xdr:cNvSpPr/>
      </xdr:nvSpPr>
      <xdr:spPr bwMode="auto">
        <a:xfrm>
          <a:off x="8246364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655369</xdr:row>
      <xdr:rowOff>66675</xdr:rowOff>
    </xdr:from>
    <xdr:to>
      <xdr:col>13520</xdr:col>
      <xdr:colOff>1819275</xdr:colOff>
      <xdr:row>655373</xdr:row>
      <xdr:rowOff>180975</xdr:rowOff>
    </xdr:to>
    <xdr:sp macro="" textlink="">
      <xdr:nvSpPr>
        <xdr:cNvPr id="859" name="Object 858" hidden="1">
          <a:extLst>
            <a:ext uri="{63B3BB69-23CF-44E3-9099-C40C66FF867C}">
              <a14:compatExt xmlns:a14="http://schemas.microsoft.com/office/drawing/2010/main" spid="_x0000_s5978"/>
            </a:ext>
            <a:ext uri="{FF2B5EF4-FFF2-40B4-BE49-F238E27FC236}">
              <a16:creationId xmlns:a16="http://schemas.microsoft.com/office/drawing/2014/main" id="{9809BA2A-CBAD-4012-B9C2-189822B47FEF}"/>
            </a:ext>
          </a:extLst>
        </xdr:cNvPr>
        <xdr:cNvSpPr/>
      </xdr:nvSpPr>
      <xdr:spPr bwMode="auto">
        <a:xfrm>
          <a:off x="8246364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720905</xdr:row>
      <xdr:rowOff>66675</xdr:rowOff>
    </xdr:from>
    <xdr:to>
      <xdr:col>13520</xdr:col>
      <xdr:colOff>1819275</xdr:colOff>
      <xdr:row>720909</xdr:row>
      <xdr:rowOff>180975</xdr:rowOff>
    </xdr:to>
    <xdr:sp macro="" textlink="">
      <xdr:nvSpPr>
        <xdr:cNvPr id="860" name="Object 859" hidden="1">
          <a:extLst>
            <a:ext uri="{63B3BB69-23CF-44E3-9099-C40C66FF867C}">
              <a14:compatExt xmlns:a14="http://schemas.microsoft.com/office/drawing/2010/main" spid="_x0000_s5979"/>
            </a:ext>
            <a:ext uri="{FF2B5EF4-FFF2-40B4-BE49-F238E27FC236}">
              <a16:creationId xmlns:a16="http://schemas.microsoft.com/office/drawing/2014/main" id="{D0F71BA0-74C1-49B4-BA14-BA4A334C6685}"/>
            </a:ext>
          </a:extLst>
        </xdr:cNvPr>
        <xdr:cNvSpPr/>
      </xdr:nvSpPr>
      <xdr:spPr bwMode="auto">
        <a:xfrm>
          <a:off x="8246364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786441</xdr:row>
      <xdr:rowOff>66675</xdr:rowOff>
    </xdr:from>
    <xdr:to>
      <xdr:col>13520</xdr:col>
      <xdr:colOff>1819275</xdr:colOff>
      <xdr:row>786445</xdr:row>
      <xdr:rowOff>180975</xdr:rowOff>
    </xdr:to>
    <xdr:sp macro="" textlink="">
      <xdr:nvSpPr>
        <xdr:cNvPr id="861" name="Object 860" hidden="1">
          <a:extLst>
            <a:ext uri="{63B3BB69-23CF-44E3-9099-C40C66FF867C}">
              <a14:compatExt xmlns:a14="http://schemas.microsoft.com/office/drawing/2010/main" spid="_x0000_s5980"/>
            </a:ext>
            <a:ext uri="{FF2B5EF4-FFF2-40B4-BE49-F238E27FC236}">
              <a16:creationId xmlns:a16="http://schemas.microsoft.com/office/drawing/2014/main" id="{590B5800-5528-4331-818C-80E495F7EB10}"/>
            </a:ext>
          </a:extLst>
        </xdr:cNvPr>
        <xdr:cNvSpPr/>
      </xdr:nvSpPr>
      <xdr:spPr bwMode="auto">
        <a:xfrm>
          <a:off x="8246364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851977</xdr:row>
      <xdr:rowOff>66675</xdr:rowOff>
    </xdr:from>
    <xdr:to>
      <xdr:col>13520</xdr:col>
      <xdr:colOff>1819275</xdr:colOff>
      <xdr:row>851981</xdr:row>
      <xdr:rowOff>180975</xdr:rowOff>
    </xdr:to>
    <xdr:sp macro="" textlink="">
      <xdr:nvSpPr>
        <xdr:cNvPr id="862" name="Object 861" hidden="1">
          <a:extLst>
            <a:ext uri="{63B3BB69-23CF-44E3-9099-C40C66FF867C}">
              <a14:compatExt xmlns:a14="http://schemas.microsoft.com/office/drawing/2010/main" spid="_x0000_s5981"/>
            </a:ext>
            <a:ext uri="{FF2B5EF4-FFF2-40B4-BE49-F238E27FC236}">
              <a16:creationId xmlns:a16="http://schemas.microsoft.com/office/drawing/2014/main" id="{86125508-AA67-4C01-AAFC-B7A7076D27F1}"/>
            </a:ext>
          </a:extLst>
        </xdr:cNvPr>
        <xdr:cNvSpPr/>
      </xdr:nvSpPr>
      <xdr:spPr bwMode="auto">
        <a:xfrm>
          <a:off x="8246364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917513</xdr:row>
      <xdr:rowOff>66675</xdr:rowOff>
    </xdr:from>
    <xdr:to>
      <xdr:col>13520</xdr:col>
      <xdr:colOff>1819275</xdr:colOff>
      <xdr:row>917517</xdr:row>
      <xdr:rowOff>180975</xdr:rowOff>
    </xdr:to>
    <xdr:sp macro="" textlink="">
      <xdr:nvSpPr>
        <xdr:cNvPr id="863" name="Object 862" hidden="1">
          <a:extLst>
            <a:ext uri="{63B3BB69-23CF-44E3-9099-C40C66FF867C}">
              <a14:compatExt xmlns:a14="http://schemas.microsoft.com/office/drawing/2010/main" spid="_x0000_s5982"/>
            </a:ext>
            <a:ext uri="{FF2B5EF4-FFF2-40B4-BE49-F238E27FC236}">
              <a16:creationId xmlns:a16="http://schemas.microsoft.com/office/drawing/2014/main" id="{37D67F47-7D43-4E2C-8C34-D9084D19238A}"/>
            </a:ext>
          </a:extLst>
        </xdr:cNvPr>
        <xdr:cNvSpPr/>
      </xdr:nvSpPr>
      <xdr:spPr bwMode="auto">
        <a:xfrm>
          <a:off x="8246364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13520</xdr:col>
      <xdr:colOff>238125</xdr:colOff>
      <xdr:row>983049</xdr:row>
      <xdr:rowOff>66675</xdr:rowOff>
    </xdr:from>
    <xdr:to>
      <xdr:col>13520</xdr:col>
      <xdr:colOff>1819275</xdr:colOff>
      <xdr:row>983053</xdr:row>
      <xdr:rowOff>180975</xdr:rowOff>
    </xdr:to>
    <xdr:sp macro="" textlink="">
      <xdr:nvSpPr>
        <xdr:cNvPr id="864" name="Object 863" hidden="1">
          <a:extLst>
            <a:ext uri="{63B3BB69-23CF-44E3-9099-C40C66FF867C}">
              <a14:compatExt xmlns:a14="http://schemas.microsoft.com/office/drawing/2010/main" spid="_x0000_s5983"/>
            </a:ext>
            <a:ext uri="{FF2B5EF4-FFF2-40B4-BE49-F238E27FC236}">
              <a16:creationId xmlns:a16="http://schemas.microsoft.com/office/drawing/2014/main" id="{72A46475-310C-402A-8831-174C445EBD9D}"/>
            </a:ext>
          </a:extLst>
        </xdr:cNvPr>
        <xdr:cNvSpPr/>
      </xdr:nvSpPr>
      <xdr:spPr bwMode="auto">
        <a:xfrm>
          <a:off x="8246364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2</xdr:row>
      <xdr:rowOff>66675</xdr:rowOff>
    </xdr:from>
    <xdr:to>
      <xdr:col>13776</xdr:col>
      <xdr:colOff>1819275</xdr:colOff>
      <xdr:row>6</xdr:row>
      <xdr:rowOff>0</xdr:rowOff>
    </xdr:to>
    <xdr:sp macro="" textlink="">
      <xdr:nvSpPr>
        <xdr:cNvPr id="865" name="Object 864" hidden="1">
          <a:extLst>
            <a:ext uri="{63B3BB69-23CF-44E3-9099-C40C66FF867C}">
              <a14:compatExt xmlns:a14="http://schemas.microsoft.com/office/drawing/2010/main" spid="_x0000_s5984"/>
            </a:ext>
            <a:ext uri="{FF2B5EF4-FFF2-40B4-BE49-F238E27FC236}">
              <a16:creationId xmlns:a16="http://schemas.microsoft.com/office/drawing/2014/main" id="{86C0F6E7-4934-4F43-99C2-6EF534D13DC7}"/>
            </a:ext>
          </a:extLst>
        </xdr:cNvPr>
        <xdr:cNvSpPr/>
      </xdr:nvSpPr>
      <xdr:spPr bwMode="auto">
        <a:xfrm>
          <a:off x="8402421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65545</xdr:row>
      <xdr:rowOff>66675</xdr:rowOff>
    </xdr:from>
    <xdr:to>
      <xdr:col>13776</xdr:col>
      <xdr:colOff>1819275</xdr:colOff>
      <xdr:row>65549</xdr:row>
      <xdr:rowOff>180975</xdr:rowOff>
    </xdr:to>
    <xdr:sp macro="" textlink="">
      <xdr:nvSpPr>
        <xdr:cNvPr id="866" name="Object 865" hidden="1">
          <a:extLst>
            <a:ext uri="{63B3BB69-23CF-44E3-9099-C40C66FF867C}">
              <a14:compatExt xmlns:a14="http://schemas.microsoft.com/office/drawing/2010/main" spid="_x0000_s5985"/>
            </a:ext>
            <a:ext uri="{FF2B5EF4-FFF2-40B4-BE49-F238E27FC236}">
              <a16:creationId xmlns:a16="http://schemas.microsoft.com/office/drawing/2014/main" id="{F817E4E5-880F-4E2F-A1F4-DB8CA4ED305A}"/>
            </a:ext>
          </a:extLst>
        </xdr:cNvPr>
        <xdr:cNvSpPr/>
      </xdr:nvSpPr>
      <xdr:spPr bwMode="auto">
        <a:xfrm>
          <a:off x="8402421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131081</xdr:row>
      <xdr:rowOff>66675</xdr:rowOff>
    </xdr:from>
    <xdr:to>
      <xdr:col>13776</xdr:col>
      <xdr:colOff>1819275</xdr:colOff>
      <xdr:row>131085</xdr:row>
      <xdr:rowOff>180975</xdr:rowOff>
    </xdr:to>
    <xdr:sp macro="" textlink="">
      <xdr:nvSpPr>
        <xdr:cNvPr id="867" name="Object 866" hidden="1">
          <a:extLst>
            <a:ext uri="{63B3BB69-23CF-44E3-9099-C40C66FF867C}">
              <a14:compatExt xmlns:a14="http://schemas.microsoft.com/office/drawing/2010/main" spid="_x0000_s5986"/>
            </a:ext>
            <a:ext uri="{FF2B5EF4-FFF2-40B4-BE49-F238E27FC236}">
              <a16:creationId xmlns:a16="http://schemas.microsoft.com/office/drawing/2014/main" id="{C74EFC78-4576-4470-A9EF-49F7991E1675}"/>
            </a:ext>
          </a:extLst>
        </xdr:cNvPr>
        <xdr:cNvSpPr/>
      </xdr:nvSpPr>
      <xdr:spPr bwMode="auto">
        <a:xfrm>
          <a:off x="8402421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196617</xdr:row>
      <xdr:rowOff>66675</xdr:rowOff>
    </xdr:from>
    <xdr:to>
      <xdr:col>13776</xdr:col>
      <xdr:colOff>1819275</xdr:colOff>
      <xdr:row>196621</xdr:row>
      <xdr:rowOff>180975</xdr:rowOff>
    </xdr:to>
    <xdr:sp macro="" textlink="">
      <xdr:nvSpPr>
        <xdr:cNvPr id="868" name="Object 867" hidden="1">
          <a:extLst>
            <a:ext uri="{63B3BB69-23CF-44E3-9099-C40C66FF867C}">
              <a14:compatExt xmlns:a14="http://schemas.microsoft.com/office/drawing/2010/main" spid="_x0000_s5987"/>
            </a:ext>
            <a:ext uri="{FF2B5EF4-FFF2-40B4-BE49-F238E27FC236}">
              <a16:creationId xmlns:a16="http://schemas.microsoft.com/office/drawing/2014/main" id="{489B68B1-427D-4D0E-B1E9-5103CB7FEAEC}"/>
            </a:ext>
          </a:extLst>
        </xdr:cNvPr>
        <xdr:cNvSpPr/>
      </xdr:nvSpPr>
      <xdr:spPr bwMode="auto">
        <a:xfrm>
          <a:off x="8402421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262153</xdr:row>
      <xdr:rowOff>66675</xdr:rowOff>
    </xdr:from>
    <xdr:to>
      <xdr:col>13776</xdr:col>
      <xdr:colOff>1819275</xdr:colOff>
      <xdr:row>262157</xdr:row>
      <xdr:rowOff>180975</xdr:rowOff>
    </xdr:to>
    <xdr:sp macro="" textlink="">
      <xdr:nvSpPr>
        <xdr:cNvPr id="869" name="Object 868" hidden="1">
          <a:extLst>
            <a:ext uri="{63B3BB69-23CF-44E3-9099-C40C66FF867C}">
              <a14:compatExt xmlns:a14="http://schemas.microsoft.com/office/drawing/2010/main" spid="_x0000_s5988"/>
            </a:ext>
            <a:ext uri="{FF2B5EF4-FFF2-40B4-BE49-F238E27FC236}">
              <a16:creationId xmlns:a16="http://schemas.microsoft.com/office/drawing/2014/main" id="{54B7C9AE-30D4-45BA-AE5C-27FAF43445A5}"/>
            </a:ext>
          </a:extLst>
        </xdr:cNvPr>
        <xdr:cNvSpPr/>
      </xdr:nvSpPr>
      <xdr:spPr bwMode="auto">
        <a:xfrm>
          <a:off x="8402421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327689</xdr:row>
      <xdr:rowOff>66675</xdr:rowOff>
    </xdr:from>
    <xdr:to>
      <xdr:col>13776</xdr:col>
      <xdr:colOff>1819275</xdr:colOff>
      <xdr:row>327693</xdr:row>
      <xdr:rowOff>180975</xdr:rowOff>
    </xdr:to>
    <xdr:sp macro="" textlink="">
      <xdr:nvSpPr>
        <xdr:cNvPr id="870" name="Object 869" hidden="1">
          <a:extLst>
            <a:ext uri="{63B3BB69-23CF-44E3-9099-C40C66FF867C}">
              <a14:compatExt xmlns:a14="http://schemas.microsoft.com/office/drawing/2010/main" spid="_x0000_s5989"/>
            </a:ext>
            <a:ext uri="{FF2B5EF4-FFF2-40B4-BE49-F238E27FC236}">
              <a16:creationId xmlns:a16="http://schemas.microsoft.com/office/drawing/2014/main" id="{D47740CB-5858-4A0F-A95C-49AA5B667A0D}"/>
            </a:ext>
          </a:extLst>
        </xdr:cNvPr>
        <xdr:cNvSpPr/>
      </xdr:nvSpPr>
      <xdr:spPr bwMode="auto">
        <a:xfrm>
          <a:off x="8402421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393225</xdr:row>
      <xdr:rowOff>66675</xdr:rowOff>
    </xdr:from>
    <xdr:to>
      <xdr:col>13776</xdr:col>
      <xdr:colOff>1819275</xdr:colOff>
      <xdr:row>393229</xdr:row>
      <xdr:rowOff>180975</xdr:rowOff>
    </xdr:to>
    <xdr:sp macro="" textlink="">
      <xdr:nvSpPr>
        <xdr:cNvPr id="871" name="Object 870" hidden="1">
          <a:extLst>
            <a:ext uri="{63B3BB69-23CF-44E3-9099-C40C66FF867C}">
              <a14:compatExt xmlns:a14="http://schemas.microsoft.com/office/drawing/2010/main" spid="_x0000_s5990"/>
            </a:ext>
            <a:ext uri="{FF2B5EF4-FFF2-40B4-BE49-F238E27FC236}">
              <a16:creationId xmlns:a16="http://schemas.microsoft.com/office/drawing/2014/main" id="{768A41EC-BF8A-4FE5-B2BF-AE7668431FFA}"/>
            </a:ext>
          </a:extLst>
        </xdr:cNvPr>
        <xdr:cNvSpPr/>
      </xdr:nvSpPr>
      <xdr:spPr bwMode="auto">
        <a:xfrm>
          <a:off x="8402421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458761</xdr:row>
      <xdr:rowOff>66675</xdr:rowOff>
    </xdr:from>
    <xdr:to>
      <xdr:col>13776</xdr:col>
      <xdr:colOff>1819275</xdr:colOff>
      <xdr:row>458765</xdr:row>
      <xdr:rowOff>180975</xdr:rowOff>
    </xdr:to>
    <xdr:sp macro="" textlink="">
      <xdr:nvSpPr>
        <xdr:cNvPr id="872" name="Object 871" hidden="1">
          <a:extLst>
            <a:ext uri="{63B3BB69-23CF-44E3-9099-C40C66FF867C}">
              <a14:compatExt xmlns:a14="http://schemas.microsoft.com/office/drawing/2010/main" spid="_x0000_s5991"/>
            </a:ext>
            <a:ext uri="{FF2B5EF4-FFF2-40B4-BE49-F238E27FC236}">
              <a16:creationId xmlns:a16="http://schemas.microsoft.com/office/drawing/2014/main" id="{A5C348D9-863D-4E70-A8EC-F6414CC0C670}"/>
            </a:ext>
          </a:extLst>
        </xdr:cNvPr>
        <xdr:cNvSpPr/>
      </xdr:nvSpPr>
      <xdr:spPr bwMode="auto">
        <a:xfrm>
          <a:off x="8402421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524297</xdr:row>
      <xdr:rowOff>66675</xdr:rowOff>
    </xdr:from>
    <xdr:to>
      <xdr:col>13776</xdr:col>
      <xdr:colOff>1819275</xdr:colOff>
      <xdr:row>524301</xdr:row>
      <xdr:rowOff>180975</xdr:rowOff>
    </xdr:to>
    <xdr:sp macro="" textlink="">
      <xdr:nvSpPr>
        <xdr:cNvPr id="873" name="Object 872" hidden="1">
          <a:extLst>
            <a:ext uri="{63B3BB69-23CF-44E3-9099-C40C66FF867C}">
              <a14:compatExt xmlns:a14="http://schemas.microsoft.com/office/drawing/2010/main" spid="_x0000_s5992"/>
            </a:ext>
            <a:ext uri="{FF2B5EF4-FFF2-40B4-BE49-F238E27FC236}">
              <a16:creationId xmlns:a16="http://schemas.microsoft.com/office/drawing/2014/main" id="{E333F46D-46CD-4B61-A028-23EBDB4D2391}"/>
            </a:ext>
          </a:extLst>
        </xdr:cNvPr>
        <xdr:cNvSpPr/>
      </xdr:nvSpPr>
      <xdr:spPr bwMode="auto">
        <a:xfrm>
          <a:off x="8402421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589833</xdr:row>
      <xdr:rowOff>66675</xdr:rowOff>
    </xdr:from>
    <xdr:to>
      <xdr:col>13776</xdr:col>
      <xdr:colOff>1819275</xdr:colOff>
      <xdr:row>589837</xdr:row>
      <xdr:rowOff>180975</xdr:rowOff>
    </xdr:to>
    <xdr:sp macro="" textlink="">
      <xdr:nvSpPr>
        <xdr:cNvPr id="874" name="Object 873" hidden="1">
          <a:extLst>
            <a:ext uri="{63B3BB69-23CF-44E3-9099-C40C66FF867C}">
              <a14:compatExt xmlns:a14="http://schemas.microsoft.com/office/drawing/2010/main" spid="_x0000_s5993"/>
            </a:ext>
            <a:ext uri="{FF2B5EF4-FFF2-40B4-BE49-F238E27FC236}">
              <a16:creationId xmlns:a16="http://schemas.microsoft.com/office/drawing/2014/main" id="{34498358-4B98-41BC-83CD-EFD5244C9454}"/>
            </a:ext>
          </a:extLst>
        </xdr:cNvPr>
        <xdr:cNvSpPr/>
      </xdr:nvSpPr>
      <xdr:spPr bwMode="auto">
        <a:xfrm>
          <a:off x="8402421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655369</xdr:row>
      <xdr:rowOff>66675</xdr:rowOff>
    </xdr:from>
    <xdr:to>
      <xdr:col>13776</xdr:col>
      <xdr:colOff>1819275</xdr:colOff>
      <xdr:row>655373</xdr:row>
      <xdr:rowOff>180975</xdr:rowOff>
    </xdr:to>
    <xdr:sp macro="" textlink="">
      <xdr:nvSpPr>
        <xdr:cNvPr id="875" name="Object 874" hidden="1">
          <a:extLst>
            <a:ext uri="{63B3BB69-23CF-44E3-9099-C40C66FF867C}">
              <a14:compatExt xmlns:a14="http://schemas.microsoft.com/office/drawing/2010/main" spid="_x0000_s5994"/>
            </a:ext>
            <a:ext uri="{FF2B5EF4-FFF2-40B4-BE49-F238E27FC236}">
              <a16:creationId xmlns:a16="http://schemas.microsoft.com/office/drawing/2014/main" id="{3A797AD1-A7B8-4671-99A4-D3931BCFE474}"/>
            </a:ext>
          </a:extLst>
        </xdr:cNvPr>
        <xdr:cNvSpPr/>
      </xdr:nvSpPr>
      <xdr:spPr bwMode="auto">
        <a:xfrm>
          <a:off x="8402421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720905</xdr:row>
      <xdr:rowOff>66675</xdr:rowOff>
    </xdr:from>
    <xdr:to>
      <xdr:col>13776</xdr:col>
      <xdr:colOff>1819275</xdr:colOff>
      <xdr:row>720909</xdr:row>
      <xdr:rowOff>180975</xdr:rowOff>
    </xdr:to>
    <xdr:sp macro="" textlink="">
      <xdr:nvSpPr>
        <xdr:cNvPr id="876" name="Object 875" hidden="1">
          <a:extLst>
            <a:ext uri="{63B3BB69-23CF-44E3-9099-C40C66FF867C}">
              <a14:compatExt xmlns:a14="http://schemas.microsoft.com/office/drawing/2010/main" spid="_x0000_s5995"/>
            </a:ext>
            <a:ext uri="{FF2B5EF4-FFF2-40B4-BE49-F238E27FC236}">
              <a16:creationId xmlns:a16="http://schemas.microsoft.com/office/drawing/2014/main" id="{CECF2289-FB7D-4FCF-AD33-DEF3ACAC1C6C}"/>
            </a:ext>
          </a:extLst>
        </xdr:cNvPr>
        <xdr:cNvSpPr/>
      </xdr:nvSpPr>
      <xdr:spPr bwMode="auto">
        <a:xfrm>
          <a:off x="8402421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786441</xdr:row>
      <xdr:rowOff>66675</xdr:rowOff>
    </xdr:from>
    <xdr:to>
      <xdr:col>13776</xdr:col>
      <xdr:colOff>1819275</xdr:colOff>
      <xdr:row>786445</xdr:row>
      <xdr:rowOff>180975</xdr:rowOff>
    </xdr:to>
    <xdr:sp macro="" textlink="">
      <xdr:nvSpPr>
        <xdr:cNvPr id="877" name="Object 876" hidden="1">
          <a:extLst>
            <a:ext uri="{63B3BB69-23CF-44E3-9099-C40C66FF867C}">
              <a14:compatExt xmlns:a14="http://schemas.microsoft.com/office/drawing/2010/main" spid="_x0000_s5996"/>
            </a:ext>
            <a:ext uri="{FF2B5EF4-FFF2-40B4-BE49-F238E27FC236}">
              <a16:creationId xmlns:a16="http://schemas.microsoft.com/office/drawing/2014/main" id="{EF42DE7E-25B4-46D2-AFA2-E45EDAD99C4E}"/>
            </a:ext>
          </a:extLst>
        </xdr:cNvPr>
        <xdr:cNvSpPr/>
      </xdr:nvSpPr>
      <xdr:spPr bwMode="auto">
        <a:xfrm>
          <a:off x="8402421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851977</xdr:row>
      <xdr:rowOff>66675</xdr:rowOff>
    </xdr:from>
    <xdr:to>
      <xdr:col>13776</xdr:col>
      <xdr:colOff>1819275</xdr:colOff>
      <xdr:row>851981</xdr:row>
      <xdr:rowOff>180975</xdr:rowOff>
    </xdr:to>
    <xdr:sp macro="" textlink="">
      <xdr:nvSpPr>
        <xdr:cNvPr id="878" name="Object 877" hidden="1">
          <a:extLst>
            <a:ext uri="{63B3BB69-23CF-44E3-9099-C40C66FF867C}">
              <a14:compatExt xmlns:a14="http://schemas.microsoft.com/office/drawing/2010/main" spid="_x0000_s5997"/>
            </a:ext>
            <a:ext uri="{FF2B5EF4-FFF2-40B4-BE49-F238E27FC236}">
              <a16:creationId xmlns:a16="http://schemas.microsoft.com/office/drawing/2014/main" id="{9AD40A2D-69F8-4678-9E6A-E2B664000E3B}"/>
            </a:ext>
          </a:extLst>
        </xdr:cNvPr>
        <xdr:cNvSpPr/>
      </xdr:nvSpPr>
      <xdr:spPr bwMode="auto">
        <a:xfrm>
          <a:off x="8402421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917513</xdr:row>
      <xdr:rowOff>66675</xdr:rowOff>
    </xdr:from>
    <xdr:to>
      <xdr:col>13776</xdr:col>
      <xdr:colOff>1819275</xdr:colOff>
      <xdr:row>917517</xdr:row>
      <xdr:rowOff>180975</xdr:rowOff>
    </xdr:to>
    <xdr:sp macro="" textlink="">
      <xdr:nvSpPr>
        <xdr:cNvPr id="879" name="Object 878" hidden="1">
          <a:extLst>
            <a:ext uri="{63B3BB69-23CF-44E3-9099-C40C66FF867C}">
              <a14:compatExt xmlns:a14="http://schemas.microsoft.com/office/drawing/2010/main" spid="_x0000_s5998"/>
            </a:ext>
            <a:ext uri="{FF2B5EF4-FFF2-40B4-BE49-F238E27FC236}">
              <a16:creationId xmlns:a16="http://schemas.microsoft.com/office/drawing/2014/main" id="{8F8420BA-5F19-43C7-9050-97022D4AD937}"/>
            </a:ext>
          </a:extLst>
        </xdr:cNvPr>
        <xdr:cNvSpPr/>
      </xdr:nvSpPr>
      <xdr:spPr bwMode="auto">
        <a:xfrm>
          <a:off x="8402421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13776</xdr:col>
      <xdr:colOff>238125</xdr:colOff>
      <xdr:row>983049</xdr:row>
      <xdr:rowOff>66675</xdr:rowOff>
    </xdr:from>
    <xdr:to>
      <xdr:col>13776</xdr:col>
      <xdr:colOff>1819275</xdr:colOff>
      <xdr:row>983053</xdr:row>
      <xdr:rowOff>180975</xdr:rowOff>
    </xdr:to>
    <xdr:sp macro="" textlink="">
      <xdr:nvSpPr>
        <xdr:cNvPr id="880" name="Object 879" hidden="1">
          <a:extLst>
            <a:ext uri="{63B3BB69-23CF-44E3-9099-C40C66FF867C}">
              <a14:compatExt xmlns:a14="http://schemas.microsoft.com/office/drawing/2010/main" spid="_x0000_s5999"/>
            </a:ext>
            <a:ext uri="{FF2B5EF4-FFF2-40B4-BE49-F238E27FC236}">
              <a16:creationId xmlns:a16="http://schemas.microsoft.com/office/drawing/2014/main" id="{FC55D8E1-1645-432C-8792-9391EC026703}"/>
            </a:ext>
          </a:extLst>
        </xdr:cNvPr>
        <xdr:cNvSpPr/>
      </xdr:nvSpPr>
      <xdr:spPr bwMode="auto">
        <a:xfrm>
          <a:off x="8402421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2</xdr:row>
      <xdr:rowOff>66675</xdr:rowOff>
    </xdr:from>
    <xdr:to>
      <xdr:col>14032</xdr:col>
      <xdr:colOff>1819275</xdr:colOff>
      <xdr:row>6</xdr:row>
      <xdr:rowOff>0</xdr:rowOff>
    </xdr:to>
    <xdr:sp macro="" textlink="">
      <xdr:nvSpPr>
        <xdr:cNvPr id="881" name="Object 880" hidden="1">
          <a:extLst>
            <a:ext uri="{63B3BB69-23CF-44E3-9099-C40C66FF867C}">
              <a14:compatExt xmlns:a14="http://schemas.microsoft.com/office/drawing/2010/main" spid="_x0000_s6000"/>
            </a:ext>
            <a:ext uri="{FF2B5EF4-FFF2-40B4-BE49-F238E27FC236}">
              <a16:creationId xmlns:a16="http://schemas.microsoft.com/office/drawing/2014/main" id="{07C3323A-4828-498A-B976-C0C6D2EA7EEC}"/>
            </a:ext>
          </a:extLst>
        </xdr:cNvPr>
        <xdr:cNvSpPr/>
      </xdr:nvSpPr>
      <xdr:spPr bwMode="auto">
        <a:xfrm>
          <a:off x="8558479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65545</xdr:row>
      <xdr:rowOff>66675</xdr:rowOff>
    </xdr:from>
    <xdr:to>
      <xdr:col>14032</xdr:col>
      <xdr:colOff>1819275</xdr:colOff>
      <xdr:row>65549</xdr:row>
      <xdr:rowOff>180975</xdr:rowOff>
    </xdr:to>
    <xdr:sp macro="" textlink="">
      <xdr:nvSpPr>
        <xdr:cNvPr id="882" name="Object 881" hidden="1">
          <a:extLst>
            <a:ext uri="{63B3BB69-23CF-44E3-9099-C40C66FF867C}">
              <a14:compatExt xmlns:a14="http://schemas.microsoft.com/office/drawing/2010/main" spid="_x0000_s6001"/>
            </a:ext>
            <a:ext uri="{FF2B5EF4-FFF2-40B4-BE49-F238E27FC236}">
              <a16:creationId xmlns:a16="http://schemas.microsoft.com/office/drawing/2014/main" id="{AEE6C163-FF96-4125-A84F-7B9E4FAEAE1A}"/>
            </a:ext>
          </a:extLst>
        </xdr:cNvPr>
        <xdr:cNvSpPr/>
      </xdr:nvSpPr>
      <xdr:spPr bwMode="auto">
        <a:xfrm>
          <a:off x="8558479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131081</xdr:row>
      <xdr:rowOff>66675</xdr:rowOff>
    </xdr:from>
    <xdr:to>
      <xdr:col>14032</xdr:col>
      <xdr:colOff>1819275</xdr:colOff>
      <xdr:row>131085</xdr:row>
      <xdr:rowOff>180975</xdr:rowOff>
    </xdr:to>
    <xdr:sp macro="" textlink="">
      <xdr:nvSpPr>
        <xdr:cNvPr id="883" name="Object 882" hidden="1">
          <a:extLst>
            <a:ext uri="{63B3BB69-23CF-44E3-9099-C40C66FF867C}">
              <a14:compatExt xmlns:a14="http://schemas.microsoft.com/office/drawing/2010/main" spid="_x0000_s6002"/>
            </a:ext>
            <a:ext uri="{FF2B5EF4-FFF2-40B4-BE49-F238E27FC236}">
              <a16:creationId xmlns:a16="http://schemas.microsoft.com/office/drawing/2014/main" id="{AC0CB5CD-EFF8-4F66-BC4A-9456FE97500A}"/>
            </a:ext>
          </a:extLst>
        </xdr:cNvPr>
        <xdr:cNvSpPr/>
      </xdr:nvSpPr>
      <xdr:spPr bwMode="auto">
        <a:xfrm>
          <a:off x="8558479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196617</xdr:row>
      <xdr:rowOff>66675</xdr:rowOff>
    </xdr:from>
    <xdr:to>
      <xdr:col>14032</xdr:col>
      <xdr:colOff>1819275</xdr:colOff>
      <xdr:row>196621</xdr:row>
      <xdr:rowOff>180975</xdr:rowOff>
    </xdr:to>
    <xdr:sp macro="" textlink="">
      <xdr:nvSpPr>
        <xdr:cNvPr id="884" name="Object 883" hidden="1">
          <a:extLst>
            <a:ext uri="{63B3BB69-23CF-44E3-9099-C40C66FF867C}">
              <a14:compatExt xmlns:a14="http://schemas.microsoft.com/office/drawing/2010/main" spid="_x0000_s6003"/>
            </a:ext>
            <a:ext uri="{FF2B5EF4-FFF2-40B4-BE49-F238E27FC236}">
              <a16:creationId xmlns:a16="http://schemas.microsoft.com/office/drawing/2014/main" id="{73F99E2B-8408-4F7D-8623-82BE029F51C5}"/>
            </a:ext>
          </a:extLst>
        </xdr:cNvPr>
        <xdr:cNvSpPr/>
      </xdr:nvSpPr>
      <xdr:spPr bwMode="auto">
        <a:xfrm>
          <a:off x="8558479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262153</xdr:row>
      <xdr:rowOff>66675</xdr:rowOff>
    </xdr:from>
    <xdr:to>
      <xdr:col>14032</xdr:col>
      <xdr:colOff>1819275</xdr:colOff>
      <xdr:row>262157</xdr:row>
      <xdr:rowOff>180975</xdr:rowOff>
    </xdr:to>
    <xdr:sp macro="" textlink="">
      <xdr:nvSpPr>
        <xdr:cNvPr id="885" name="Object 884" hidden="1">
          <a:extLst>
            <a:ext uri="{63B3BB69-23CF-44E3-9099-C40C66FF867C}">
              <a14:compatExt xmlns:a14="http://schemas.microsoft.com/office/drawing/2010/main" spid="_x0000_s6004"/>
            </a:ext>
            <a:ext uri="{FF2B5EF4-FFF2-40B4-BE49-F238E27FC236}">
              <a16:creationId xmlns:a16="http://schemas.microsoft.com/office/drawing/2014/main" id="{E4790FEE-9642-4307-AFCF-BC1E4AEDAAA5}"/>
            </a:ext>
          </a:extLst>
        </xdr:cNvPr>
        <xdr:cNvSpPr/>
      </xdr:nvSpPr>
      <xdr:spPr bwMode="auto">
        <a:xfrm>
          <a:off x="8558479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327689</xdr:row>
      <xdr:rowOff>66675</xdr:rowOff>
    </xdr:from>
    <xdr:to>
      <xdr:col>14032</xdr:col>
      <xdr:colOff>1819275</xdr:colOff>
      <xdr:row>327693</xdr:row>
      <xdr:rowOff>180975</xdr:rowOff>
    </xdr:to>
    <xdr:sp macro="" textlink="">
      <xdr:nvSpPr>
        <xdr:cNvPr id="886" name="Object 885" hidden="1">
          <a:extLst>
            <a:ext uri="{63B3BB69-23CF-44E3-9099-C40C66FF867C}">
              <a14:compatExt xmlns:a14="http://schemas.microsoft.com/office/drawing/2010/main" spid="_x0000_s6005"/>
            </a:ext>
            <a:ext uri="{FF2B5EF4-FFF2-40B4-BE49-F238E27FC236}">
              <a16:creationId xmlns:a16="http://schemas.microsoft.com/office/drawing/2014/main" id="{A81A9250-AD12-48A2-9BAC-B6CE78D45B28}"/>
            </a:ext>
          </a:extLst>
        </xdr:cNvPr>
        <xdr:cNvSpPr/>
      </xdr:nvSpPr>
      <xdr:spPr bwMode="auto">
        <a:xfrm>
          <a:off x="8558479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393225</xdr:row>
      <xdr:rowOff>66675</xdr:rowOff>
    </xdr:from>
    <xdr:to>
      <xdr:col>14032</xdr:col>
      <xdr:colOff>1819275</xdr:colOff>
      <xdr:row>393229</xdr:row>
      <xdr:rowOff>180975</xdr:rowOff>
    </xdr:to>
    <xdr:sp macro="" textlink="">
      <xdr:nvSpPr>
        <xdr:cNvPr id="887" name="Object 886" hidden="1">
          <a:extLst>
            <a:ext uri="{63B3BB69-23CF-44E3-9099-C40C66FF867C}">
              <a14:compatExt xmlns:a14="http://schemas.microsoft.com/office/drawing/2010/main" spid="_x0000_s6006"/>
            </a:ext>
            <a:ext uri="{FF2B5EF4-FFF2-40B4-BE49-F238E27FC236}">
              <a16:creationId xmlns:a16="http://schemas.microsoft.com/office/drawing/2014/main" id="{5FE3E521-BDAE-445B-8801-2EFCB96EF709}"/>
            </a:ext>
          </a:extLst>
        </xdr:cNvPr>
        <xdr:cNvSpPr/>
      </xdr:nvSpPr>
      <xdr:spPr bwMode="auto">
        <a:xfrm>
          <a:off x="8558479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458761</xdr:row>
      <xdr:rowOff>66675</xdr:rowOff>
    </xdr:from>
    <xdr:to>
      <xdr:col>14032</xdr:col>
      <xdr:colOff>1819275</xdr:colOff>
      <xdr:row>458765</xdr:row>
      <xdr:rowOff>180975</xdr:rowOff>
    </xdr:to>
    <xdr:sp macro="" textlink="">
      <xdr:nvSpPr>
        <xdr:cNvPr id="888" name="Object 887" hidden="1">
          <a:extLst>
            <a:ext uri="{63B3BB69-23CF-44E3-9099-C40C66FF867C}">
              <a14:compatExt xmlns:a14="http://schemas.microsoft.com/office/drawing/2010/main" spid="_x0000_s6007"/>
            </a:ext>
            <a:ext uri="{FF2B5EF4-FFF2-40B4-BE49-F238E27FC236}">
              <a16:creationId xmlns:a16="http://schemas.microsoft.com/office/drawing/2014/main" id="{88E1A9C7-2DF3-4EDD-84BB-E432C07828DA}"/>
            </a:ext>
          </a:extLst>
        </xdr:cNvPr>
        <xdr:cNvSpPr/>
      </xdr:nvSpPr>
      <xdr:spPr bwMode="auto">
        <a:xfrm>
          <a:off x="8558479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524297</xdr:row>
      <xdr:rowOff>66675</xdr:rowOff>
    </xdr:from>
    <xdr:to>
      <xdr:col>14032</xdr:col>
      <xdr:colOff>1819275</xdr:colOff>
      <xdr:row>524301</xdr:row>
      <xdr:rowOff>180975</xdr:rowOff>
    </xdr:to>
    <xdr:sp macro="" textlink="">
      <xdr:nvSpPr>
        <xdr:cNvPr id="889" name="Object 888" hidden="1">
          <a:extLst>
            <a:ext uri="{63B3BB69-23CF-44E3-9099-C40C66FF867C}">
              <a14:compatExt xmlns:a14="http://schemas.microsoft.com/office/drawing/2010/main" spid="_x0000_s6008"/>
            </a:ext>
            <a:ext uri="{FF2B5EF4-FFF2-40B4-BE49-F238E27FC236}">
              <a16:creationId xmlns:a16="http://schemas.microsoft.com/office/drawing/2014/main" id="{E98D71B4-C6AA-4EF9-8F1F-5CEF56CCCF57}"/>
            </a:ext>
          </a:extLst>
        </xdr:cNvPr>
        <xdr:cNvSpPr/>
      </xdr:nvSpPr>
      <xdr:spPr bwMode="auto">
        <a:xfrm>
          <a:off x="8558479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589833</xdr:row>
      <xdr:rowOff>66675</xdr:rowOff>
    </xdr:from>
    <xdr:to>
      <xdr:col>14032</xdr:col>
      <xdr:colOff>1819275</xdr:colOff>
      <xdr:row>589837</xdr:row>
      <xdr:rowOff>180975</xdr:rowOff>
    </xdr:to>
    <xdr:sp macro="" textlink="">
      <xdr:nvSpPr>
        <xdr:cNvPr id="890" name="Object 889" hidden="1">
          <a:extLst>
            <a:ext uri="{63B3BB69-23CF-44E3-9099-C40C66FF867C}">
              <a14:compatExt xmlns:a14="http://schemas.microsoft.com/office/drawing/2010/main" spid="_x0000_s6009"/>
            </a:ext>
            <a:ext uri="{FF2B5EF4-FFF2-40B4-BE49-F238E27FC236}">
              <a16:creationId xmlns:a16="http://schemas.microsoft.com/office/drawing/2014/main" id="{7F68A809-A7B0-4494-857E-B80C956E3EEC}"/>
            </a:ext>
          </a:extLst>
        </xdr:cNvPr>
        <xdr:cNvSpPr/>
      </xdr:nvSpPr>
      <xdr:spPr bwMode="auto">
        <a:xfrm>
          <a:off x="8558479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655369</xdr:row>
      <xdr:rowOff>66675</xdr:rowOff>
    </xdr:from>
    <xdr:to>
      <xdr:col>14032</xdr:col>
      <xdr:colOff>1819275</xdr:colOff>
      <xdr:row>655373</xdr:row>
      <xdr:rowOff>180975</xdr:rowOff>
    </xdr:to>
    <xdr:sp macro="" textlink="">
      <xdr:nvSpPr>
        <xdr:cNvPr id="891" name="Object 890" hidden="1">
          <a:extLst>
            <a:ext uri="{63B3BB69-23CF-44E3-9099-C40C66FF867C}">
              <a14:compatExt xmlns:a14="http://schemas.microsoft.com/office/drawing/2010/main" spid="_x0000_s6010"/>
            </a:ext>
            <a:ext uri="{FF2B5EF4-FFF2-40B4-BE49-F238E27FC236}">
              <a16:creationId xmlns:a16="http://schemas.microsoft.com/office/drawing/2014/main" id="{50F056F2-F167-4AB1-84B5-171A046569A7}"/>
            </a:ext>
          </a:extLst>
        </xdr:cNvPr>
        <xdr:cNvSpPr/>
      </xdr:nvSpPr>
      <xdr:spPr bwMode="auto">
        <a:xfrm>
          <a:off x="8558479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720905</xdr:row>
      <xdr:rowOff>66675</xdr:rowOff>
    </xdr:from>
    <xdr:to>
      <xdr:col>14032</xdr:col>
      <xdr:colOff>1819275</xdr:colOff>
      <xdr:row>720909</xdr:row>
      <xdr:rowOff>180975</xdr:rowOff>
    </xdr:to>
    <xdr:sp macro="" textlink="">
      <xdr:nvSpPr>
        <xdr:cNvPr id="892" name="Object 891" hidden="1">
          <a:extLst>
            <a:ext uri="{63B3BB69-23CF-44E3-9099-C40C66FF867C}">
              <a14:compatExt xmlns:a14="http://schemas.microsoft.com/office/drawing/2010/main" spid="_x0000_s6011"/>
            </a:ext>
            <a:ext uri="{FF2B5EF4-FFF2-40B4-BE49-F238E27FC236}">
              <a16:creationId xmlns:a16="http://schemas.microsoft.com/office/drawing/2014/main" id="{907D1850-BB39-4BC2-876C-92D2646DE529}"/>
            </a:ext>
          </a:extLst>
        </xdr:cNvPr>
        <xdr:cNvSpPr/>
      </xdr:nvSpPr>
      <xdr:spPr bwMode="auto">
        <a:xfrm>
          <a:off x="8558479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786441</xdr:row>
      <xdr:rowOff>66675</xdr:rowOff>
    </xdr:from>
    <xdr:to>
      <xdr:col>14032</xdr:col>
      <xdr:colOff>1819275</xdr:colOff>
      <xdr:row>786445</xdr:row>
      <xdr:rowOff>180975</xdr:rowOff>
    </xdr:to>
    <xdr:sp macro="" textlink="">
      <xdr:nvSpPr>
        <xdr:cNvPr id="893" name="Object 892" hidden="1">
          <a:extLst>
            <a:ext uri="{63B3BB69-23CF-44E3-9099-C40C66FF867C}">
              <a14:compatExt xmlns:a14="http://schemas.microsoft.com/office/drawing/2010/main" spid="_x0000_s6012"/>
            </a:ext>
            <a:ext uri="{FF2B5EF4-FFF2-40B4-BE49-F238E27FC236}">
              <a16:creationId xmlns:a16="http://schemas.microsoft.com/office/drawing/2014/main" id="{06227335-0D9F-4BD2-B25B-B7D1D41AEB55}"/>
            </a:ext>
          </a:extLst>
        </xdr:cNvPr>
        <xdr:cNvSpPr/>
      </xdr:nvSpPr>
      <xdr:spPr bwMode="auto">
        <a:xfrm>
          <a:off x="8558479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851977</xdr:row>
      <xdr:rowOff>66675</xdr:rowOff>
    </xdr:from>
    <xdr:to>
      <xdr:col>14032</xdr:col>
      <xdr:colOff>1819275</xdr:colOff>
      <xdr:row>851981</xdr:row>
      <xdr:rowOff>180975</xdr:rowOff>
    </xdr:to>
    <xdr:sp macro="" textlink="">
      <xdr:nvSpPr>
        <xdr:cNvPr id="894" name="Object 893" hidden="1">
          <a:extLst>
            <a:ext uri="{63B3BB69-23CF-44E3-9099-C40C66FF867C}">
              <a14:compatExt xmlns:a14="http://schemas.microsoft.com/office/drawing/2010/main" spid="_x0000_s6013"/>
            </a:ext>
            <a:ext uri="{FF2B5EF4-FFF2-40B4-BE49-F238E27FC236}">
              <a16:creationId xmlns:a16="http://schemas.microsoft.com/office/drawing/2014/main" id="{3AA90D7B-A987-4B5A-B051-E753FA0EC121}"/>
            </a:ext>
          </a:extLst>
        </xdr:cNvPr>
        <xdr:cNvSpPr/>
      </xdr:nvSpPr>
      <xdr:spPr bwMode="auto">
        <a:xfrm>
          <a:off x="8558479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917513</xdr:row>
      <xdr:rowOff>66675</xdr:rowOff>
    </xdr:from>
    <xdr:to>
      <xdr:col>14032</xdr:col>
      <xdr:colOff>1819275</xdr:colOff>
      <xdr:row>917517</xdr:row>
      <xdr:rowOff>180975</xdr:rowOff>
    </xdr:to>
    <xdr:sp macro="" textlink="">
      <xdr:nvSpPr>
        <xdr:cNvPr id="895" name="Object 894" hidden="1">
          <a:extLst>
            <a:ext uri="{63B3BB69-23CF-44E3-9099-C40C66FF867C}">
              <a14:compatExt xmlns:a14="http://schemas.microsoft.com/office/drawing/2010/main" spid="_x0000_s6014"/>
            </a:ext>
            <a:ext uri="{FF2B5EF4-FFF2-40B4-BE49-F238E27FC236}">
              <a16:creationId xmlns:a16="http://schemas.microsoft.com/office/drawing/2014/main" id="{51C1AEAF-3A46-4356-A073-52AD567A5AE2}"/>
            </a:ext>
          </a:extLst>
        </xdr:cNvPr>
        <xdr:cNvSpPr/>
      </xdr:nvSpPr>
      <xdr:spPr bwMode="auto">
        <a:xfrm>
          <a:off x="8558479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14032</xdr:col>
      <xdr:colOff>238125</xdr:colOff>
      <xdr:row>983049</xdr:row>
      <xdr:rowOff>66675</xdr:rowOff>
    </xdr:from>
    <xdr:to>
      <xdr:col>14032</xdr:col>
      <xdr:colOff>1819275</xdr:colOff>
      <xdr:row>983053</xdr:row>
      <xdr:rowOff>180975</xdr:rowOff>
    </xdr:to>
    <xdr:sp macro="" textlink="">
      <xdr:nvSpPr>
        <xdr:cNvPr id="896" name="Object 895" hidden="1">
          <a:extLst>
            <a:ext uri="{63B3BB69-23CF-44E3-9099-C40C66FF867C}">
              <a14:compatExt xmlns:a14="http://schemas.microsoft.com/office/drawing/2010/main" spid="_x0000_s6015"/>
            </a:ext>
            <a:ext uri="{FF2B5EF4-FFF2-40B4-BE49-F238E27FC236}">
              <a16:creationId xmlns:a16="http://schemas.microsoft.com/office/drawing/2014/main" id="{6B495769-085D-4099-BFDC-F36EE1F65580}"/>
            </a:ext>
          </a:extLst>
        </xdr:cNvPr>
        <xdr:cNvSpPr/>
      </xdr:nvSpPr>
      <xdr:spPr bwMode="auto">
        <a:xfrm>
          <a:off x="8558479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2</xdr:row>
      <xdr:rowOff>66675</xdr:rowOff>
    </xdr:from>
    <xdr:to>
      <xdr:col>14288</xdr:col>
      <xdr:colOff>1819275</xdr:colOff>
      <xdr:row>6</xdr:row>
      <xdr:rowOff>0</xdr:rowOff>
    </xdr:to>
    <xdr:sp macro="" textlink="">
      <xdr:nvSpPr>
        <xdr:cNvPr id="897" name="Object 896" hidden="1">
          <a:extLst>
            <a:ext uri="{63B3BB69-23CF-44E3-9099-C40C66FF867C}">
              <a14:compatExt xmlns:a14="http://schemas.microsoft.com/office/drawing/2010/main" spid="_x0000_s6016"/>
            </a:ext>
            <a:ext uri="{FF2B5EF4-FFF2-40B4-BE49-F238E27FC236}">
              <a16:creationId xmlns:a16="http://schemas.microsoft.com/office/drawing/2014/main" id="{CFCECA37-25BD-487C-A2D2-CB8F98A075DE}"/>
            </a:ext>
          </a:extLst>
        </xdr:cNvPr>
        <xdr:cNvSpPr/>
      </xdr:nvSpPr>
      <xdr:spPr bwMode="auto">
        <a:xfrm>
          <a:off x="8714536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65545</xdr:row>
      <xdr:rowOff>66675</xdr:rowOff>
    </xdr:from>
    <xdr:to>
      <xdr:col>14288</xdr:col>
      <xdr:colOff>1819275</xdr:colOff>
      <xdr:row>65549</xdr:row>
      <xdr:rowOff>180975</xdr:rowOff>
    </xdr:to>
    <xdr:sp macro="" textlink="">
      <xdr:nvSpPr>
        <xdr:cNvPr id="898" name="Object 897" hidden="1">
          <a:extLst>
            <a:ext uri="{63B3BB69-23CF-44E3-9099-C40C66FF867C}">
              <a14:compatExt xmlns:a14="http://schemas.microsoft.com/office/drawing/2010/main" spid="_x0000_s6017"/>
            </a:ext>
            <a:ext uri="{FF2B5EF4-FFF2-40B4-BE49-F238E27FC236}">
              <a16:creationId xmlns:a16="http://schemas.microsoft.com/office/drawing/2014/main" id="{C95C5E7F-12BE-4056-BE41-72BED479BAA4}"/>
            </a:ext>
          </a:extLst>
        </xdr:cNvPr>
        <xdr:cNvSpPr/>
      </xdr:nvSpPr>
      <xdr:spPr bwMode="auto">
        <a:xfrm>
          <a:off x="8714536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131081</xdr:row>
      <xdr:rowOff>66675</xdr:rowOff>
    </xdr:from>
    <xdr:to>
      <xdr:col>14288</xdr:col>
      <xdr:colOff>1819275</xdr:colOff>
      <xdr:row>131085</xdr:row>
      <xdr:rowOff>180975</xdr:rowOff>
    </xdr:to>
    <xdr:sp macro="" textlink="">
      <xdr:nvSpPr>
        <xdr:cNvPr id="899" name="Object 898" hidden="1">
          <a:extLst>
            <a:ext uri="{63B3BB69-23CF-44E3-9099-C40C66FF867C}">
              <a14:compatExt xmlns:a14="http://schemas.microsoft.com/office/drawing/2010/main" spid="_x0000_s6018"/>
            </a:ext>
            <a:ext uri="{FF2B5EF4-FFF2-40B4-BE49-F238E27FC236}">
              <a16:creationId xmlns:a16="http://schemas.microsoft.com/office/drawing/2014/main" id="{2DABA9C1-1A89-43C9-BD31-3ACDFA4CDF97}"/>
            </a:ext>
          </a:extLst>
        </xdr:cNvPr>
        <xdr:cNvSpPr/>
      </xdr:nvSpPr>
      <xdr:spPr bwMode="auto">
        <a:xfrm>
          <a:off x="8714536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196617</xdr:row>
      <xdr:rowOff>66675</xdr:rowOff>
    </xdr:from>
    <xdr:to>
      <xdr:col>14288</xdr:col>
      <xdr:colOff>1819275</xdr:colOff>
      <xdr:row>196621</xdr:row>
      <xdr:rowOff>180975</xdr:rowOff>
    </xdr:to>
    <xdr:sp macro="" textlink="">
      <xdr:nvSpPr>
        <xdr:cNvPr id="900" name="Object 899" hidden="1">
          <a:extLst>
            <a:ext uri="{63B3BB69-23CF-44E3-9099-C40C66FF867C}">
              <a14:compatExt xmlns:a14="http://schemas.microsoft.com/office/drawing/2010/main" spid="_x0000_s6019"/>
            </a:ext>
            <a:ext uri="{FF2B5EF4-FFF2-40B4-BE49-F238E27FC236}">
              <a16:creationId xmlns:a16="http://schemas.microsoft.com/office/drawing/2014/main" id="{BFB3F5F7-EE3C-403B-8B7C-CAE1C2B75B85}"/>
            </a:ext>
          </a:extLst>
        </xdr:cNvPr>
        <xdr:cNvSpPr/>
      </xdr:nvSpPr>
      <xdr:spPr bwMode="auto">
        <a:xfrm>
          <a:off x="8714536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262153</xdr:row>
      <xdr:rowOff>66675</xdr:rowOff>
    </xdr:from>
    <xdr:to>
      <xdr:col>14288</xdr:col>
      <xdr:colOff>1819275</xdr:colOff>
      <xdr:row>262157</xdr:row>
      <xdr:rowOff>180975</xdr:rowOff>
    </xdr:to>
    <xdr:sp macro="" textlink="">
      <xdr:nvSpPr>
        <xdr:cNvPr id="901" name="Object 900" hidden="1">
          <a:extLst>
            <a:ext uri="{63B3BB69-23CF-44E3-9099-C40C66FF867C}">
              <a14:compatExt xmlns:a14="http://schemas.microsoft.com/office/drawing/2010/main" spid="_x0000_s6020"/>
            </a:ext>
            <a:ext uri="{FF2B5EF4-FFF2-40B4-BE49-F238E27FC236}">
              <a16:creationId xmlns:a16="http://schemas.microsoft.com/office/drawing/2014/main" id="{1BFDA215-C5C8-48A8-94AF-EBF11A9E8EB6}"/>
            </a:ext>
          </a:extLst>
        </xdr:cNvPr>
        <xdr:cNvSpPr/>
      </xdr:nvSpPr>
      <xdr:spPr bwMode="auto">
        <a:xfrm>
          <a:off x="8714536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327689</xdr:row>
      <xdr:rowOff>66675</xdr:rowOff>
    </xdr:from>
    <xdr:to>
      <xdr:col>14288</xdr:col>
      <xdr:colOff>1819275</xdr:colOff>
      <xdr:row>327693</xdr:row>
      <xdr:rowOff>180975</xdr:rowOff>
    </xdr:to>
    <xdr:sp macro="" textlink="">
      <xdr:nvSpPr>
        <xdr:cNvPr id="902" name="Object 901" hidden="1">
          <a:extLst>
            <a:ext uri="{63B3BB69-23CF-44E3-9099-C40C66FF867C}">
              <a14:compatExt xmlns:a14="http://schemas.microsoft.com/office/drawing/2010/main" spid="_x0000_s6021"/>
            </a:ext>
            <a:ext uri="{FF2B5EF4-FFF2-40B4-BE49-F238E27FC236}">
              <a16:creationId xmlns:a16="http://schemas.microsoft.com/office/drawing/2014/main" id="{9B9B2B8A-7E59-4EA3-96FD-14E04A83F6B1}"/>
            </a:ext>
          </a:extLst>
        </xdr:cNvPr>
        <xdr:cNvSpPr/>
      </xdr:nvSpPr>
      <xdr:spPr bwMode="auto">
        <a:xfrm>
          <a:off x="8714536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393225</xdr:row>
      <xdr:rowOff>66675</xdr:rowOff>
    </xdr:from>
    <xdr:to>
      <xdr:col>14288</xdr:col>
      <xdr:colOff>1819275</xdr:colOff>
      <xdr:row>393229</xdr:row>
      <xdr:rowOff>180975</xdr:rowOff>
    </xdr:to>
    <xdr:sp macro="" textlink="">
      <xdr:nvSpPr>
        <xdr:cNvPr id="903" name="Object 902" hidden="1">
          <a:extLst>
            <a:ext uri="{63B3BB69-23CF-44E3-9099-C40C66FF867C}">
              <a14:compatExt xmlns:a14="http://schemas.microsoft.com/office/drawing/2010/main" spid="_x0000_s6022"/>
            </a:ext>
            <a:ext uri="{FF2B5EF4-FFF2-40B4-BE49-F238E27FC236}">
              <a16:creationId xmlns:a16="http://schemas.microsoft.com/office/drawing/2014/main" id="{698D731B-5A0A-48CC-882F-2BFBC62476E7}"/>
            </a:ext>
          </a:extLst>
        </xdr:cNvPr>
        <xdr:cNvSpPr/>
      </xdr:nvSpPr>
      <xdr:spPr bwMode="auto">
        <a:xfrm>
          <a:off x="8714536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458761</xdr:row>
      <xdr:rowOff>66675</xdr:rowOff>
    </xdr:from>
    <xdr:to>
      <xdr:col>14288</xdr:col>
      <xdr:colOff>1819275</xdr:colOff>
      <xdr:row>458765</xdr:row>
      <xdr:rowOff>180975</xdr:rowOff>
    </xdr:to>
    <xdr:sp macro="" textlink="">
      <xdr:nvSpPr>
        <xdr:cNvPr id="904" name="Object 903" hidden="1">
          <a:extLst>
            <a:ext uri="{63B3BB69-23CF-44E3-9099-C40C66FF867C}">
              <a14:compatExt xmlns:a14="http://schemas.microsoft.com/office/drawing/2010/main" spid="_x0000_s6023"/>
            </a:ext>
            <a:ext uri="{FF2B5EF4-FFF2-40B4-BE49-F238E27FC236}">
              <a16:creationId xmlns:a16="http://schemas.microsoft.com/office/drawing/2014/main" id="{22783209-3C3C-4EAD-B721-B7E7C9EEF12E}"/>
            </a:ext>
          </a:extLst>
        </xdr:cNvPr>
        <xdr:cNvSpPr/>
      </xdr:nvSpPr>
      <xdr:spPr bwMode="auto">
        <a:xfrm>
          <a:off x="8714536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524297</xdr:row>
      <xdr:rowOff>66675</xdr:rowOff>
    </xdr:from>
    <xdr:to>
      <xdr:col>14288</xdr:col>
      <xdr:colOff>1819275</xdr:colOff>
      <xdr:row>524301</xdr:row>
      <xdr:rowOff>180975</xdr:rowOff>
    </xdr:to>
    <xdr:sp macro="" textlink="">
      <xdr:nvSpPr>
        <xdr:cNvPr id="905" name="Object 904" hidden="1">
          <a:extLst>
            <a:ext uri="{63B3BB69-23CF-44E3-9099-C40C66FF867C}">
              <a14:compatExt xmlns:a14="http://schemas.microsoft.com/office/drawing/2010/main" spid="_x0000_s6024"/>
            </a:ext>
            <a:ext uri="{FF2B5EF4-FFF2-40B4-BE49-F238E27FC236}">
              <a16:creationId xmlns:a16="http://schemas.microsoft.com/office/drawing/2014/main" id="{2ED5C3EA-8674-49C9-9972-53C2FD617D4F}"/>
            </a:ext>
          </a:extLst>
        </xdr:cNvPr>
        <xdr:cNvSpPr/>
      </xdr:nvSpPr>
      <xdr:spPr bwMode="auto">
        <a:xfrm>
          <a:off x="8714536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589833</xdr:row>
      <xdr:rowOff>66675</xdr:rowOff>
    </xdr:from>
    <xdr:to>
      <xdr:col>14288</xdr:col>
      <xdr:colOff>1819275</xdr:colOff>
      <xdr:row>589837</xdr:row>
      <xdr:rowOff>180975</xdr:rowOff>
    </xdr:to>
    <xdr:sp macro="" textlink="">
      <xdr:nvSpPr>
        <xdr:cNvPr id="906" name="Object 905" hidden="1">
          <a:extLst>
            <a:ext uri="{63B3BB69-23CF-44E3-9099-C40C66FF867C}">
              <a14:compatExt xmlns:a14="http://schemas.microsoft.com/office/drawing/2010/main" spid="_x0000_s6025"/>
            </a:ext>
            <a:ext uri="{FF2B5EF4-FFF2-40B4-BE49-F238E27FC236}">
              <a16:creationId xmlns:a16="http://schemas.microsoft.com/office/drawing/2014/main" id="{FAD7C932-6FCE-4787-8E3E-33B6B7F0BE3B}"/>
            </a:ext>
          </a:extLst>
        </xdr:cNvPr>
        <xdr:cNvSpPr/>
      </xdr:nvSpPr>
      <xdr:spPr bwMode="auto">
        <a:xfrm>
          <a:off x="8714536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655369</xdr:row>
      <xdr:rowOff>66675</xdr:rowOff>
    </xdr:from>
    <xdr:to>
      <xdr:col>14288</xdr:col>
      <xdr:colOff>1819275</xdr:colOff>
      <xdr:row>655373</xdr:row>
      <xdr:rowOff>180975</xdr:rowOff>
    </xdr:to>
    <xdr:sp macro="" textlink="">
      <xdr:nvSpPr>
        <xdr:cNvPr id="907" name="Object 906" hidden="1">
          <a:extLst>
            <a:ext uri="{63B3BB69-23CF-44E3-9099-C40C66FF867C}">
              <a14:compatExt xmlns:a14="http://schemas.microsoft.com/office/drawing/2010/main" spid="_x0000_s6026"/>
            </a:ext>
            <a:ext uri="{FF2B5EF4-FFF2-40B4-BE49-F238E27FC236}">
              <a16:creationId xmlns:a16="http://schemas.microsoft.com/office/drawing/2014/main" id="{3671AFD8-4767-464B-A79E-DFECCDAA6DE8}"/>
            </a:ext>
          </a:extLst>
        </xdr:cNvPr>
        <xdr:cNvSpPr/>
      </xdr:nvSpPr>
      <xdr:spPr bwMode="auto">
        <a:xfrm>
          <a:off x="8714536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720905</xdr:row>
      <xdr:rowOff>66675</xdr:rowOff>
    </xdr:from>
    <xdr:to>
      <xdr:col>14288</xdr:col>
      <xdr:colOff>1819275</xdr:colOff>
      <xdr:row>720909</xdr:row>
      <xdr:rowOff>180975</xdr:rowOff>
    </xdr:to>
    <xdr:sp macro="" textlink="">
      <xdr:nvSpPr>
        <xdr:cNvPr id="908" name="Object 907" hidden="1">
          <a:extLst>
            <a:ext uri="{63B3BB69-23CF-44E3-9099-C40C66FF867C}">
              <a14:compatExt xmlns:a14="http://schemas.microsoft.com/office/drawing/2010/main" spid="_x0000_s6027"/>
            </a:ext>
            <a:ext uri="{FF2B5EF4-FFF2-40B4-BE49-F238E27FC236}">
              <a16:creationId xmlns:a16="http://schemas.microsoft.com/office/drawing/2014/main" id="{2E401C9E-7A60-48AD-A75A-6F31F9986217}"/>
            </a:ext>
          </a:extLst>
        </xdr:cNvPr>
        <xdr:cNvSpPr/>
      </xdr:nvSpPr>
      <xdr:spPr bwMode="auto">
        <a:xfrm>
          <a:off x="8714536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786441</xdr:row>
      <xdr:rowOff>66675</xdr:rowOff>
    </xdr:from>
    <xdr:to>
      <xdr:col>14288</xdr:col>
      <xdr:colOff>1819275</xdr:colOff>
      <xdr:row>786445</xdr:row>
      <xdr:rowOff>180975</xdr:rowOff>
    </xdr:to>
    <xdr:sp macro="" textlink="">
      <xdr:nvSpPr>
        <xdr:cNvPr id="909" name="Object 908" hidden="1">
          <a:extLst>
            <a:ext uri="{63B3BB69-23CF-44E3-9099-C40C66FF867C}">
              <a14:compatExt xmlns:a14="http://schemas.microsoft.com/office/drawing/2010/main" spid="_x0000_s6028"/>
            </a:ext>
            <a:ext uri="{FF2B5EF4-FFF2-40B4-BE49-F238E27FC236}">
              <a16:creationId xmlns:a16="http://schemas.microsoft.com/office/drawing/2014/main" id="{2401ECFC-8232-40BA-BFD6-8DC6B3A7725D}"/>
            </a:ext>
          </a:extLst>
        </xdr:cNvPr>
        <xdr:cNvSpPr/>
      </xdr:nvSpPr>
      <xdr:spPr bwMode="auto">
        <a:xfrm>
          <a:off x="8714536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851977</xdr:row>
      <xdr:rowOff>66675</xdr:rowOff>
    </xdr:from>
    <xdr:to>
      <xdr:col>14288</xdr:col>
      <xdr:colOff>1819275</xdr:colOff>
      <xdr:row>851981</xdr:row>
      <xdr:rowOff>180975</xdr:rowOff>
    </xdr:to>
    <xdr:sp macro="" textlink="">
      <xdr:nvSpPr>
        <xdr:cNvPr id="910" name="Object 909" hidden="1">
          <a:extLst>
            <a:ext uri="{63B3BB69-23CF-44E3-9099-C40C66FF867C}">
              <a14:compatExt xmlns:a14="http://schemas.microsoft.com/office/drawing/2010/main" spid="_x0000_s6029"/>
            </a:ext>
            <a:ext uri="{FF2B5EF4-FFF2-40B4-BE49-F238E27FC236}">
              <a16:creationId xmlns:a16="http://schemas.microsoft.com/office/drawing/2014/main" id="{0525A5F0-BA18-4E11-9420-E93DF4125A2F}"/>
            </a:ext>
          </a:extLst>
        </xdr:cNvPr>
        <xdr:cNvSpPr/>
      </xdr:nvSpPr>
      <xdr:spPr bwMode="auto">
        <a:xfrm>
          <a:off x="8714536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917513</xdr:row>
      <xdr:rowOff>66675</xdr:rowOff>
    </xdr:from>
    <xdr:to>
      <xdr:col>14288</xdr:col>
      <xdr:colOff>1819275</xdr:colOff>
      <xdr:row>917517</xdr:row>
      <xdr:rowOff>180975</xdr:rowOff>
    </xdr:to>
    <xdr:sp macro="" textlink="">
      <xdr:nvSpPr>
        <xdr:cNvPr id="911" name="Object 910" hidden="1">
          <a:extLst>
            <a:ext uri="{63B3BB69-23CF-44E3-9099-C40C66FF867C}">
              <a14:compatExt xmlns:a14="http://schemas.microsoft.com/office/drawing/2010/main" spid="_x0000_s6030"/>
            </a:ext>
            <a:ext uri="{FF2B5EF4-FFF2-40B4-BE49-F238E27FC236}">
              <a16:creationId xmlns:a16="http://schemas.microsoft.com/office/drawing/2014/main" id="{E4122FC9-ABC1-4AD9-8016-DB0DDEF9E28D}"/>
            </a:ext>
          </a:extLst>
        </xdr:cNvPr>
        <xdr:cNvSpPr/>
      </xdr:nvSpPr>
      <xdr:spPr bwMode="auto">
        <a:xfrm>
          <a:off x="8714536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14288</xdr:col>
      <xdr:colOff>238125</xdr:colOff>
      <xdr:row>983049</xdr:row>
      <xdr:rowOff>66675</xdr:rowOff>
    </xdr:from>
    <xdr:to>
      <xdr:col>14288</xdr:col>
      <xdr:colOff>1819275</xdr:colOff>
      <xdr:row>983053</xdr:row>
      <xdr:rowOff>180975</xdr:rowOff>
    </xdr:to>
    <xdr:sp macro="" textlink="">
      <xdr:nvSpPr>
        <xdr:cNvPr id="912" name="Object 911" hidden="1">
          <a:extLst>
            <a:ext uri="{63B3BB69-23CF-44E3-9099-C40C66FF867C}">
              <a14:compatExt xmlns:a14="http://schemas.microsoft.com/office/drawing/2010/main" spid="_x0000_s6031"/>
            </a:ext>
            <a:ext uri="{FF2B5EF4-FFF2-40B4-BE49-F238E27FC236}">
              <a16:creationId xmlns:a16="http://schemas.microsoft.com/office/drawing/2014/main" id="{EA61B8C7-7A6E-4824-BF60-A4B323E44205}"/>
            </a:ext>
          </a:extLst>
        </xdr:cNvPr>
        <xdr:cNvSpPr/>
      </xdr:nvSpPr>
      <xdr:spPr bwMode="auto">
        <a:xfrm>
          <a:off x="8714536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2</xdr:row>
      <xdr:rowOff>66675</xdr:rowOff>
    </xdr:from>
    <xdr:to>
      <xdr:col>14544</xdr:col>
      <xdr:colOff>1819275</xdr:colOff>
      <xdr:row>6</xdr:row>
      <xdr:rowOff>0</xdr:rowOff>
    </xdr:to>
    <xdr:sp macro="" textlink="">
      <xdr:nvSpPr>
        <xdr:cNvPr id="913" name="Object 912" hidden="1">
          <a:extLst>
            <a:ext uri="{63B3BB69-23CF-44E3-9099-C40C66FF867C}">
              <a14:compatExt xmlns:a14="http://schemas.microsoft.com/office/drawing/2010/main" spid="_x0000_s6032"/>
            </a:ext>
            <a:ext uri="{FF2B5EF4-FFF2-40B4-BE49-F238E27FC236}">
              <a16:creationId xmlns:a16="http://schemas.microsoft.com/office/drawing/2014/main" id="{14DDF13F-B9A3-4AA1-8D79-9648809DC635}"/>
            </a:ext>
          </a:extLst>
        </xdr:cNvPr>
        <xdr:cNvSpPr/>
      </xdr:nvSpPr>
      <xdr:spPr bwMode="auto">
        <a:xfrm>
          <a:off x="8870594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65545</xdr:row>
      <xdr:rowOff>66675</xdr:rowOff>
    </xdr:from>
    <xdr:to>
      <xdr:col>14544</xdr:col>
      <xdr:colOff>1819275</xdr:colOff>
      <xdr:row>65549</xdr:row>
      <xdr:rowOff>180975</xdr:rowOff>
    </xdr:to>
    <xdr:sp macro="" textlink="">
      <xdr:nvSpPr>
        <xdr:cNvPr id="914" name="Object 913" hidden="1">
          <a:extLst>
            <a:ext uri="{63B3BB69-23CF-44E3-9099-C40C66FF867C}">
              <a14:compatExt xmlns:a14="http://schemas.microsoft.com/office/drawing/2010/main" spid="_x0000_s6033"/>
            </a:ext>
            <a:ext uri="{FF2B5EF4-FFF2-40B4-BE49-F238E27FC236}">
              <a16:creationId xmlns:a16="http://schemas.microsoft.com/office/drawing/2014/main" id="{CB3E0D69-0548-4174-BCF4-A56247A88777}"/>
            </a:ext>
          </a:extLst>
        </xdr:cNvPr>
        <xdr:cNvSpPr/>
      </xdr:nvSpPr>
      <xdr:spPr bwMode="auto">
        <a:xfrm>
          <a:off x="8870594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131081</xdr:row>
      <xdr:rowOff>66675</xdr:rowOff>
    </xdr:from>
    <xdr:to>
      <xdr:col>14544</xdr:col>
      <xdr:colOff>1819275</xdr:colOff>
      <xdr:row>131085</xdr:row>
      <xdr:rowOff>180975</xdr:rowOff>
    </xdr:to>
    <xdr:sp macro="" textlink="">
      <xdr:nvSpPr>
        <xdr:cNvPr id="915" name="Object 914" hidden="1">
          <a:extLst>
            <a:ext uri="{63B3BB69-23CF-44E3-9099-C40C66FF867C}">
              <a14:compatExt xmlns:a14="http://schemas.microsoft.com/office/drawing/2010/main" spid="_x0000_s6034"/>
            </a:ext>
            <a:ext uri="{FF2B5EF4-FFF2-40B4-BE49-F238E27FC236}">
              <a16:creationId xmlns:a16="http://schemas.microsoft.com/office/drawing/2014/main" id="{BB18DDE4-543B-44DE-9EF3-6CB330553B56}"/>
            </a:ext>
          </a:extLst>
        </xdr:cNvPr>
        <xdr:cNvSpPr/>
      </xdr:nvSpPr>
      <xdr:spPr bwMode="auto">
        <a:xfrm>
          <a:off x="8870594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196617</xdr:row>
      <xdr:rowOff>66675</xdr:rowOff>
    </xdr:from>
    <xdr:to>
      <xdr:col>14544</xdr:col>
      <xdr:colOff>1819275</xdr:colOff>
      <xdr:row>196621</xdr:row>
      <xdr:rowOff>180975</xdr:rowOff>
    </xdr:to>
    <xdr:sp macro="" textlink="">
      <xdr:nvSpPr>
        <xdr:cNvPr id="916" name="Object 915" hidden="1">
          <a:extLst>
            <a:ext uri="{63B3BB69-23CF-44E3-9099-C40C66FF867C}">
              <a14:compatExt xmlns:a14="http://schemas.microsoft.com/office/drawing/2010/main" spid="_x0000_s6035"/>
            </a:ext>
            <a:ext uri="{FF2B5EF4-FFF2-40B4-BE49-F238E27FC236}">
              <a16:creationId xmlns:a16="http://schemas.microsoft.com/office/drawing/2014/main" id="{5E0CC446-C042-44F7-B25F-5F6C9702F0CE}"/>
            </a:ext>
          </a:extLst>
        </xdr:cNvPr>
        <xdr:cNvSpPr/>
      </xdr:nvSpPr>
      <xdr:spPr bwMode="auto">
        <a:xfrm>
          <a:off x="8870594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262153</xdr:row>
      <xdr:rowOff>66675</xdr:rowOff>
    </xdr:from>
    <xdr:to>
      <xdr:col>14544</xdr:col>
      <xdr:colOff>1819275</xdr:colOff>
      <xdr:row>262157</xdr:row>
      <xdr:rowOff>180975</xdr:rowOff>
    </xdr:to>
    <xdr:sp macro="" textlink="">
      <xdr:nvSpPr>
        <xdr:cNvPr id="917" name="Object 916" hidden="1">
          <a:extLst>
            <a:ext uri="{63B3BB69-23CF-44E3-9099-C40C66FF867C}">
              <a14:compatExt xmlns:a14="http://schemas.microsoft.com/office/drawing/2010/main" spid="_x0000_s6036"/>
            </a:ext>
            <a:ext uri="{FF2B5EF4-FFF2-40B4-BE49-F238E27FC236}">
              <a16:creationId xmlns:a16="http://schemas.microsoft.com/office/drawing/2014/main" id="{E09929F1-0302-4541-A8A9-DDE8CF77B3B3}"/>
            </a:ext>
          </a:extLst>
        </xdr:cNvPr>
        <xdr:cNvSpPr/>
      </xdr:nvSpPr>
      <xdr:spPr bwMode="auto">
        <a:xfrm>
          <a:off x="8870594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327689</xdr:row>
      <xdr:rowOff>66675</xdr:rowOff>
    </xdr:from>
    <xdr:to>
      <xdr:col>14544</xdr:col>
      <xdr:colOff>1819275</xdr:colOff>
      <xdr:row>327693</xdr:row>
      <xdr:rowOff>180975</xdr:rowOff>
    </xdr:to>
    <xdr:sp macro="" textlink="">
      <xdr:nvSpPr>
        <xdr:cNvPr id="918" name="Object 917" hidden="1">
          <a:extLst>
            <a:ext uri="{63B3BB69-23CF-44E3-9099-C40C66FF867C}">
              <a14:compatExt xmlns:a14="http://schemas.microsoft.com/office/drawing/2010/main" spid="_x0000_s6037"/>
            </a:ext>
            <a:ext uri="{FF2B5EF4-FFF2-40B4-BE49-F238E27FC236}">
              <a16:creationId xmlns:a16="http://schemas.microsoft.com/office/drawing/2014/main" id="{8EB104D0-5216-4C9A-9793-3DD9973D1F48}"/>
            </a:ext>
          </a:extLst>
        </xdr:cNvPr>
        <xdr:cNvSpPr/>
      </xdr:nvSpPr>
      <xdr:spPr bwMode="auto">
        <a:xfrm>
          <a:off x="8870594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393225</xdr:row>
      <xdr:rowOff>66675</xdr:rowOff>
    </xdr:from>
    <xdr:to>
      <xdr:col>14544</xdr:col>
      <xdr:colOff>1819275</xdr:colOff>
      <xdr:row>393229</xdr:row>
      <xdr:rowOff>180975</xdr:rowOff>
    </xdr:to>
    <xdr:sp macro="" textlink="">
      <xdr:nvSpPr>
        <xdr:cNvPr id="919" name="Object 918" hidden="1">
          <a:extLst>
            <a:ext uri="{63B3BB69-23CF-44E3-9099-C40C66FF867C}">
              <a14:compatExt xmlns:a14="http://schemas.microsoft.com/office/drawing/2010/main" spid="_x0000_s6038"/>
            </a:ext>
            <a:ext uri="{FF2B5EF4-FFF2-40B4-BE49-F238E27FC236}">
              <a16:creationId xmlns:a16="http://schemas.microsoft.com/office/drawing/2014/main" id="{2A8DD6F1-C6D8-4B0E-8346-4058D222D569}"/>
            </a:ext>
          </a:extLst>
        </xdr:cNvPr>
        <xdr:cNvSpPr/>
      </xdr:nvSpPr>
      <xdr:spPr bwMode="auto">
        <a:xfrm>
          <a:off x="8870594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458761</xdr:row>
      <xdr:rowOff>66675</xdr:rowOff>
    </xdr:from>
    <xdr:to>
      <xdr:col>14544</xdr:col>
      <xdr:colOff>1819275</xdr:colOff>
      <xdr:row>458765</xdr:row>
      <xdr:rowOff>180975</xdr:rowOff>
    </xdr:to>
    <xdr:sp macro="" textlink="">
      <xdr:nvSpPr>
        <xdr:cNvPr id="920" name="Object 919" hidden="1">
          <a:extLst>
            <a:ext uri="{63B3BB69-23CF-44E3-9099-C40C66FF867C}">
              <a14:compatExt xmlns:a14="http://schemas.microsoft.com/office/drawing/2010/main" spid="_x0000_s6039"/>
            </a:ext>
            <a:ext uri="{FF2B5EF4-FFF2-40B4-BE49-F238E27FC236}">
              <a16:creationId xmlns:a16="http://schemas.microsoft.com/office/drawing/2014/main" id="{F319CFA4-8798-43FF-87D0-BD0332F98DD3}"/>
            </a:ext>
          </a:extLst>
        </xdr:cNvPr>
        <xdr:cNvSpPr/>
      </xdr:nvSpPr>
      <xdr:spPr bwMode="auto">
        <a:xfrm>
          <a:off x="8870594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524297</xdr:row>
      <xdr:rowOff>66675</xdr:rowOff>
    </xdr:from>
    <xdr:to>
      <xdr:col>14544</xdr:col>
      <xdr:colOff>1819275</xdr:colOff>
      <xdr:row>524301</xdr:row>
      <xdr:rowOff>180975</xdr:rowOff>
    </xdr:to>
    <xdr:sp macro="" textlink="">
      <xdr:nvSpPr>
        <xdr:cNvPr id="921" name="Object 920" hidden="1">
          <a:extLst>
            <a:ext uri="{63B3BB69-23CF-44E3-9099-C40C66FF867C}">
              <a14:compatExt xmlns:a14="http://schemas.microsoft.com/office/drawing/2010/main" spid="_x0000_s6040"/>
            </a:ext>
            <a:ext uri="{FF2B5EF4-FFF2-40B4-BE49-F238E27FC236}">
              <a16:creationId xmlns:a16="http://schemas.microsoft.com/office/drawing/2014/main" id="{2EA3DBFB-1952-49C1-8C95-FECFC76C73B3}"/>
            </a:ext>
          </a:extLst>
        </xdr:cNvPr>
        <xdr:cNvSpPr/>
      </xdr:nvSpPr>
      <xdr:spPr bwMode="auto">
        <a:xfrm>
          <a:off x="8870594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589833</xdr:row>
      <xdr:rowOff>66675</xdr:rowOff>
    </xdr:from>
    <xdr:to>
      <xdr:col>14544</xdr:col>
      <xdr:colOff>1819275</xdr:colOff>
      <xdr:row>589837</xdr:row>
      <xdr:rowOff>180975</xdr:rowOff>
    </xdr:to>
    <xdr:sp macro="" textlink="">
      <xdr:nvSpPr>
        <xdr:cNvPr id="922" name="Object 921" hidden="1">
          <a:extLst>
            <a:ext uri="{63B3BB69-23CF-44E3-9099-C40C66FF867C}">
              <a14:compatExt xmlns:a14="http://schemas.microsoft.com/office/drawing/2010/main" spid="_x0000_s6041"/>
            </a:ext>
            <a:ext uri="{FF2B5EF4-FFF2-40B4-BE49-F238E27FC236}">
              <a16:creationId xmlns:a16="http://schemas.microsoft.com/office/drawing/2014/main" id="{53A4FB40-9E2D-40CA-908C-EEFC76B262D9}"/>
            </a:ext>
          </a:extLst>
        </xdr:cNvPr>
        <xdr:cNvSpPr/>
      </xdr:nvSpPr>
      <xdr:spPr bwMode="auto">
        <a:xfrm>
          <a:off x="8870594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655369</xdr:row>
      <xdr:rowOff>66675</xdr:rowOff>
    </xdr:from>
    <xdr:to>
      <xdr:col>14544</xdr:col>
      <xdr:colOff>1819275</xdr:colOff>
      <xdr:row>655373</xdr:row>
      <xdr:rowOff>180975</xdr:rowOff>
    </xdr:to>
    <xdr:sp macro="" textlink="">
      <xdr:nvSpPr>
        <xdr:cNvPr id="923" name="Object 922" hidden="1">
          <a:extLst>
            <a:ext uri="{63B3BB69-23CF-44E3-9099-C40C66FF867C}">
              <a14:compatExt xmlns:a14="http://schemas.microsoft.com/office/drawing/2010/main" spid="_x0000_s6042"/>
            </a:ext>
            <a:ext uri="{FF2B5EF4-FFF2-40B4-BE49-F238E27FC236}">
              <a16:creationId xmlns:a16="http://schemas.microsoft.com/office/drawing/2014/main" id="{4F4639F6-EF93-44C8-A77B-0DD1E6B5EBB3}"/>
            </a:ext>
          </a:extLst>
        </xdr:cNvPr>
        <xdr:cNvSpPr/>
      </xdr:nvSpPr>
      <xdr:spPr bwMode="auto">
        <a:xfrm>
          <a:off x="8870594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720905</xdr:row>
      <xdr:rowOff>66675</xdr:rowOff>
    </xdr:from>
    <xdr:to>
      <xdr:col>14544</xdr:col>
      <xdr:colOff>1819275</xdr:colOff>
      <xdr:row>720909</xdr:row>
      <xdr:rowOff>180975</xdr:rowOff>
    </xdr:to>
    <xdr:sp macro="" textlink="">
      <xdr:nvSpPr>
        <xdr:cNvPr id="924" name="Object 923" hidden="1">
          <a:extLst>
            <a:ext uri="{63B3BB69-23CF-44E3-9099-C40C66FF867C}">
              <a14:compatExt xmlns:a14="http://schemas.microsoft.com/office/drawing/2010/main" spid="_x0000_s6043"/>
            </a:ext>
            <a:ext uri="{FF2B5EF4-FFF2-40B4-BE49-F238E27FC236}">
              <a16:creationId xmlns:a16="http://schemas.microsoft.com/office/drawing/2014/main" id="{D5449BF7-07EA-4413-8E80-ED52DAE8871F}"/>
            </a:ext>
          </a:extLst>
        </xdr:cNvPr>
        <xdr:cNvSpPr/>
      </xdr:nvSpPr>
      <xdr:spPr bwMode="auto">
        <a:xfrm>
          <a:off x="8870594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786441</xdr:row>
      <xdr:rowOff>66675</xdr:rowOff>
    </xdr:from>
    <xdr:to>
      <xdr:col>14544</xdr:col>
      <xdr:colOff>1819275</xdr:colOff>
      <xdr:row>786445</xdr:row>
      <xdr:rowOff>180975</xdr:rowOff>
    </xdr:to>
    <xdr:sp macro="" textlink="">
      <xdr:nvSpPr>
        <xdr:cNvPr id="925" name="Object 924" hidden="1">
          <a:extLst>
            <a:ext uri="{63B3BB69-23CF-44E3-9099-C40C66FF867C}">
              <a14:compatExt xmlns:a14="http://schemas.microsoft.com/office/drawing/2010/main" spid="_x0000_s6044"/>
            </a:ext>
            <a:ext uri="{FF2B5EF4-FFF2-40B4-BE49-F238E27FC236}">
              <a16:creationId xmlns:a16="http://schemas.microsoft.com/office/drawing/2014/main" id="{1E61C894-15A1-43A3-9573-DC5C4E988A71}"/>
            </a:ext>
          </a:extLst>
        </xdr:cNvPr>
        <xdr:cNvSpPr/>
      </xdr:nvSpPr>
      <xdr:spPr bwMode="auto">
        <a:xfrm>
          <a:off x="8870594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851977</xdr:row>
      <xdr:rowOff>66675</xdr:rowOff>
    </xdr:from>
    <xdr:to>
      <xdr:col>14544</xdr:col>
      <xdr:colOff>1819275</xdr:colOff>
      <xdr:row>851981</xdr:row>
      <xdr:rowOff>180975</xdr:rowOff>
    </xdr:to>
    <xdr:sp macro="" textlink="">
      <xdr:nvSpPr>
        <xdr:cNvPr id="926" name="Object 925" hidden="1">
          <a:extLst>
            <a:ext uri="{63B3BB69-23CF-44E3-9099-C40C66FF867C}">
              <a14:compatExt xmlns:a14="http://schemas.microsoft.com/office/drawing/2010/main" spid="_x0000_s6045"/>
            </a:ext>
            <a:ext uri="{FF2B5EF4-FFF2-40B4-BE49-F238E27FC236}">
              <a16:creationId xmlns:a16="http://schemas.microsoft.com/office/drawing/2014/main" id="{F5C20877-2A77-4F1D-8C20-0CBF76C88E96}"/>
            </a:ext>
          </a:extLst>
        </xdr:cNvPr>
        <xdr:cNvSpPr/>
      </xdr:nvSpPr>
      <xdr:spPr bwMode="auto">
        <a:xfrm>
          <a:off x="8870594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917513</xdr:row>
      <xdr:rowOff>66675</xdr:rowOff>
    </xdr:from>
    <xdr:to>
      <xdr:col>14544</xdr:col>
      <xdr:colOff>1819275</xdr:colOff>
      <xdr:row>917517</xdr:row>
      <xdr:rowOff>180975</xdr:rowOff>
    </xdr:to>
    <xdr:sp macro="" textlink="">
      <xdr:nvSpPr>
        <xdr:cNvPr id="927" name="Object 926" hidden="1">
          <a:extLst>
            <a:ext uri="{63B3BB69-23CF-44E3-9099-C40C66FF867C}">
              <a14:compatExt xmlns:a14="http://schemas.microsoft.com/office/drawing/2010/main" spid="_x0000_s6046"/>
            </a:ext>
            <a:ext uri="{FF2B5EF4-FFF2-40B4-BE49-F238E27FC236}">
              <a16:creationId xmlns:a16="http://schemas.microsoft.com/office/drawing/2014/main" id="{4A18C239-4F94-4C48-BA19-3F32D2F1ACA6}"/>
            </a:ext>
          </a:extLst>
        </xdr:cNvPr>
        <xdr:cNvSpPr/>
      </xdr:nvSpPr>
      <xdr:spPr bwMode="auto">
        <a:xfrm>
          <a:off x="8870594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14544</xdr:col>
      <xdr:colOff>238125</xdr:colOff>
      <xdr:row>983049</xdr:row>
      <xdr:rowOff>66675</xdr:rowOff>
    </xdr:from>
    <xdr:to>
      <xdr:col>14544</xdr:col>
      <xdr:colOff>1819275</xdr:colOff>
      <xdr:row>983053</xdr:row>
      <xdr:rowOff>180975</xdr:rowOff>
    </xdr:to>
    <xdr:sp macro="" textlink="">
      <xdr:nvSpPr>
        <xdr:cNvPr id="928" name="Object 927" hidden="1">
          <a:extLst>
            <a:ext uri="{63B3BB69-23CF-44E3-9099-C40C66FF867C}">
              <a14:compatExt xmlns:a14="http://schemas.microsoft.com/office/drawing/2010/main" spid="_x0000_s6047"/>
            </a:ext>
            <a:ext uri="{FF2B5EF4-FFF2-40B4-BE49-F238E27FC236}">
              <a16:creationId xmlns:a16="http://schemas.microsoft.com/office/drawing/2014/main" id="{E3402D92-CEAF-452A-8894-B4131BCA52A9}"/>
            </a:ext>
          </a:extLst>
        </xdr:cNvPr>
        <xdr:cNvSpPr/>
      </xdr:nvSpPr>
      <xdr:spPr bwMode="auto">
        <a:xfrm>
          <a:off x="8870594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2</xdr:row>
      <xdr:rowOff>66675</xdr:rowOff>
    </xdr:from>
    <xdr:to>
      <xdr:col>14800</xdr:col>
      <xdr:colOff>1819275</xdr:colOff>
      <xdr:row>6</xdr:row>
      <xdr:rowOff>0</xdr:rowOff>
    </xdr:to>
    <xdr:sp macro="" textlink="">
      <xdr:nvSpPr>
        <xdr:cNvPr id="929" name="Object 928" hidden="1">
          <a:extLst>
            <a:ext uri="{63B3BB69-23CF-44E3-9099-C40C66FF867C}">
              <a14:compatExt xmlns:a14="http://schemas.microsoft.com/office/drawing/2010/main" spid="_x0000_s6048"/>
            </a:ext>
            <a:ext uri="{FF2B5EF4-FFF2-40B4-BE49-F238E27FC236}">
              <a16:creationId xmlns:a16="http://schemas.microsoft.com/office/drawing/2014/main" id="{5701D5BB-8202-4EB9-B9A9-53F750E4280B}"/>
            </a:ext>
          </a:extLst>
        </xdr:cNvPr>
        <xdr:cNvSpPr/>
      </xdr:nvSpPr>
      <xdr:spPr bwMode="auto">
        <a:xfrm>
          <a:off x="9026652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65545</xdr:row>
      <xdr:rowOff>66675</xdr:rowOff>
    </xdr:from>
    <xdr:to>
      <xdr:col>14800</xdr:col>
      <xdr:colOff>1819275</xdr:colOff>
      <xdr:row>65549</xdr:row>
      <xdr:rowOff>180975</xdr:rowOff>
    </xdr:to>
    <xdr:sp macro="" textlink="">
      <xdr:nvSpPr>
        <xdr:cNvPr id="930" name="Object 929" hidden="1">
          <a:extLst>
            <a:ext uri="{63B3BB69-23CF-44E3-9099-C40C66FF867C}">
              <a14:compatExt xmlns:a14="http://schemas.microsoft.com/office/drawing/2010/main" spid="_x0000_s6049"/>
            </a:ext>
            <a:ext uri="{FF2B5EF4-FFF2-40B4-BE49-F238E27FC236}">
              <a16:creationId xmlns:a16="http://schemas.microsoft.com/office/drawing/2014/main" id="{B1F6013B-A251-4025-AB15-584797A3BE12}"/>
            </a:ext>
          </a:extLst>
        </xdr:cNvPr>
        <xdr:cNvSpPr/>
      </xdr:nvSpPr>
      <xdr:spPr bwMode="auto">
        <a:xfrm>
          <a:off x="9026652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131081</xdr:row>
      <xdr:rowOff>66675</xdr:rowOff>
    </xdr:from>
    <xdr:to>
      <xdr:col>14800</xdr:col>
      <xdr:colOff>1819275</xdr:colOff>
      <xdr:row>131085</xdr:row>
      <xdr:rowOff>180975</xdr:rowOff>
    </xdr:to>
    <xdr:sp macro="" textlink="">
      <xdr:nvSpPr>
        <xdr:cNvPr id="931" name="Object 930" hidden="1">
          <a:extLst>
            <a:ext uri="{63B3BB69-23CF-44E3-9099-C40C66FF867C}">
              <a14:compatExt xmlns:a14="http://schemas.microsoft.com/office/drawing/2010/main" spid="_x0000_s6050"/>
            </a:ext>
            <a:ext uri="{FF2B5EF4-FFF2-40B4-BE49-F238E27FC236}">
              <a16:creationId xmlns:a16="http://schemas.microsoft.com/office/drawing/2014/main" id="{7B71E609-DD13-46F2-AB17-8D8B5830C986}"/>
            </a:ext>
          </a:extLst>
        </xdr:cNvPr>
        <xdr:cNvSpPr/>
      </xdr:nvSpPr>
      <xdr:spPr bwMode="auto">
        <a:xfrm>
          <a:off x="9026652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196617</xdr:row>
      <xdr:rowOff>66675</xdr:rowOff>
    </xdr:from>
    <xdr:to>
      <xdr:col>14800</xdr:col>
      <xdr:colOff>1819275</xdr:colOff>
      <xdr:row>196621</xdr:row>
      <xdr:rowOff>180975</xdr:rowOff>
    </xdr:to>
    <xdr:sp macro="" textlink="">
      <xdr:nvSpPr>
        <xdr:cNvPr id="932" name="Object 931" hidden="1">
          <a:extLst>
            <a:ext uri="{63B3BB69-23CF-44E3-9099-C40C66FF867C}">
              <a14:compatExt xmlns:a14="http://schemas.microsoft.com/office/drawing/2010/main" spid="_x0000_s6051"/>
            </a:ext>
            <a:ext uri="{FF2B5EF4-FFF2-40B4-BE49-F238E27FC236}">
              <a16:creationId xmlns:a16="http://schemas.microsoft.com/office/drawing/2014/main" id="{CC789F08-2AC9-4723-8787-8C86AAD6E489}"/>
            </a:ext>
          </a:extLst>
        </xdr:cNvPr>
        <xdr:cNvSpPr/>
      </xdr:nvSpPr>
      <xdr:spPr bwMode="auto">
        <a:xfrm>
          <a:off x="9026652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262153</xdr:row>
      <xdr:rowOff>66675</xdr:rowOff>
    </xdr:from>
    <xdr:to>
      <xdr:col>14800</xdr:col>
      <xdr:colOff>1819275</xdr:colOff>
      <xdr:row>262157</xdr:row>
      <xdr:rowOff>180975</xdr:rowOff>
    </xdr:to>
    <xdr:sp macro="" textlink="">
      <xdr:nvSpPr>
        <xdr:cNvPr id="933" name="Object 932" hidden="1">
          <a:extLst>
            <a:ext uri="{63B3BB69-23CF-44E3-9099-C40C66FF867C}">
              <a14:compatExt xmlns:a14="http://schemas.microsoft.com/office/drawing/2010/main" spid="_x0000_s6052"/>
            </a:ext>
            <a:ext uri="{FF2B5EF4-FFF2-40B4-BE49-F238E27FC236}">
              <a16:creationId xmlns:a16="http://schemas.microsoft.com/office/drawing/2014/main" id="{E322BB9F-EC68-4465-82FF-F4AC29A0E76D}"/>
            </a:ext>
          </a:extLst>
        </xdr:cNvPr>
        <xdr:cNvSpPr/>
      </xdr:nvSpPr>
      <xdr:spPr bwMode="auto">
        <a:xfrm>
          <a:off x="9026652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327689</xdr:row>
      <xdr:rowOff>66675</xdr:rowOff>
    </xdr:from>
    <xdr:to>
      <xdr:col>14800</xdr:col>
      <xdr:colOff>1819275</xdr:colOff>
      <xdr:row>327693</xdr:row>
      <xdr:rowOff>180975</xdr:rowOff>
    </xdr:to>
    <xdr:sp macro="" textlink="">
      <xdr:nvSpPr>
        <xdr:cNvPr id="934" name="Object 933" hidden="1">
          <a:extLst>
            <a:ext uri="{63B3BB69-23CF-44E3-9099-C40C66FF867C}">
              <a14:compatExt xmlns:a14="http://schemas.microsoft.com/office/drawing/2010/main" spid="_x0000_s6053"/>
            </a:ext>
            <a:ext uri="{FF2B5EF4-FFF2-40B4-BE49-F238E27FC236}">
              <a16:creationId xmlns:a16="http://schemas.microsoft.com/office/drawing/2014/main" id="{4FBE99E8-BE44-4226-9DE7-01C267D61B0E}"/>
            </a:ext>
          </a:extLst>
        </xdr:cNvPr>
        <xdr:cNvSpPr/>
      </xdr:nvSpPr>
      <xdr:spPr bwMode="auto">
        <a:xfrm>
          <a:off x="9026652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393225</xdr:row>
      <xdr:rowOff>66675</xdr:rowOff>
    </xdr:from>
    <xdr:to>
      <xdr:col>14800</xdr:col>
      <xdr:colOff>1819275</xdr:colOff>
      <xdr:row>393229</xdr:row>
      <xdr:rowOff>180975</xdr:rowOff>
    </xdr:to>
    <xdr:sp macro="" textlink="">
      <xdr:nvSpPr>
        <xdr:cNvPr id="935" name="Object 934" hidden="1">
          <a:extLst>
            <a:ext uri="{63B3BB69-23CF-44E3-9099-C40C66FF867C}">
              <a14:compatExt xmlns:a14="http://schemas.microsoft.com/office/drawing/2010/main" spid="_x0000_s6054"/>
            </a:ext>
            <a:ext uri="{FF2B5EF4-FFF2-40B4-BE49-F238E27FC236}">
              <a16:creationId xmlns:a16="http://schemas.microsoft.com/office/drawing/2014/main" id="{2A3A3153-E58A-44E8-B38B-B3E804D8F23B}"/>
            </a:ext>
          </a:extLst>
        </xdr:cNvPr>
        <xdr:cNvSpPr/>
      </xdr:nvSpPr>
      <xdr:spPr bwMode="auto">
        <a:xfrm>
          <a:off x="9026652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458761</xdr:row>
      <xdr:rowOff>66675</xdr:rowOff>
    </xdr:from>
    <xdr:to>
      <xdr:col>14800</xdr:col>
      <xdr:colOff>1819275</xdr:colOff>
      <xdr:row>458765</xdr:row>
      <xdr:rowOff>180975</xdr:rowOff>
    </xdr:to>
    <xdr:sp macro="" textlink="">
      <xdr:nvSpPr>
        <xdr:cNvPr id="936" name="Object 935" hidden="1">
          <a:extLst>
            <a:ext uri="{63B3BB69-23CF-44E3-9099-C40C66FF867C}">
              <a14:compatExt xmlns:a14="http://schemas.microsoft.com/office/drawing/2010/main" spid="_x0000_s6055"/>
            </a:ext>
            <a:ext uri="{FF2B5EF4-FFF2-40B4-BE49-F238E27FC236}">
              <a16:creationId xmlns:a16="http://schemas.microsoft.com/office/drawing/2014/main" id="{35D370A8-E593-4509-87CE-DA4453062F00}"/>
            </a:ext>
          </a:extLst>
        </xdr:cNvPr>
        <xdr:cNvSpPr/>
      </xdr:nvSpPr>
      <xdr:spPr bwMode="auto">
        <a:xfrm>
          <a:off x="9026652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524297</xdr:row>
      <xdr:rowOff>66675</xdr:rowOff>
    </xdr:from>
    <xdr:to>
      <xdr:col>14800</xdr:col>
      <xdr:colOff>1819275</xdr:colOff>
      <xdr:row>524301</xdr:row>
      <xdr:rowOff>180975</xdr:rowOff>
    </xdr:to>
    <xdr:sp macro="" textlink="">
      <xdr:nvSpPr>
        <xdr:cNvPr id="937" name="Object 936" hidden="1">
          <a:extLst>
            <a:ext uri="{63B3BB69-23CF-44E3-9099-C40C66FF867C}">
              <a14:compatExt xmlns:a14="http://schemas.microsoft.com/office/drawing/2010/main" spid="_x0000_s6056"/>
            </a:ext>
            <a:ext uri="{FF2B5EF4-FFF2-40B4-BE49-F238E27FC236}">
              <a16:creationId xmlns:a16="http://schemas.microsoft.com/office/drawing/2014/main" id="{465E96CF-AE13-4F0C-BCAB-9A3668FC13A3}"/>
            </a:ext>
          </a:extLst>
        </xdr:cNvPr>
        <xdr:cNvSpPr/>
      </xdr:nvSpPr>
      <xdr:spPr bwMode="auto">
        <a:xfrm>
          <a:off x="9026652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589833</xdr:row>
      <xdr:rowOff>66675</xdr:rowOff>
    </xdr:from>
    <xdr:to>
      <xdr:col>14800</xdr:col>
      <xdr:colOff>1819275</xdr:colOff>
      <xdr:row>589837</xdr:row>
      <xdr:rowOff>180975</xdr:rowOff>
    </xdr:to>
    <xdr:sp macro="" textlink="">
      <xdr:nvSpPr>
        <xdr:cNvPr id="938" name="Object 937" hidden="1">
          <a:extLst>
            <a:ext uri="{63B3BB69-23CF-44E3-9099-C40C66FF867C}">
              <a14:compatExt xmlns:a14="http://schemas.microsoft.com/office/drawing/2010/main" spid="_x0000_s6057"/>
            </a:ext>
            <a:ext uri="{FF2B5EF4-FFF2-40B4-BE49-F238E27FC236}">
              <a16:creationId xmlns:a16="http://schemas.microsoft.com/office/drawing/2014/main" id="{5887E5AE-51A7-4FF3-AB77-C903C39B3E6C}"/>
            </a:ext>
          </a:extLst>
        </xdr:cNvPr>
        <xdr:cNvSpPr/>
      </xdr:nvSpPr>
      <xdr:spPr bwMode="auto">
        <a:xfrm>
          <a:off x="9026652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655369</xdr:row>
      <xdr:rowOff>66675</xdr:rowOff>
    </xdr:from>
    <xdr:to>
      <xdr:col>14800</xdr:col>
      <xdr:colOff>1819275</xdr:colOff>
      <xdr:row>655373</xdr:row>
      <xdr:rowOff>180975</xdr:rowOff>
    </xdr:to>
    <xdr:sp macro="" textlink="">
      <xdr:nvSpPr>
        <xdr:cNvPr id="939" name="Object 938" hidden="1">
          <a:extLst>
            <a:ext uri="{63B3BB69-23CF-44E3-9099-C40C66FF867C}">
              <a14:compatExt xmlns:a14="http://schemas.microsoft.com/office/drawing/2010/main" spid="_x0000_s6058"/>
            </a:ext>
            <a:ext uri="{FF2B5EF4-FFF2-40B4-BE49-F238E27FC236}">
              <a16:creationId xmlns:a16="http://schemas.microsoft.com/office/drawing/2014/main" id="{0DA9EB2C-1DD2-4A4C-9922-D068BC3113EC}"/>
            </a:ext>
          </a:extLst>
        </xdr:cNvPr>
        <xdr:cNvSpPr/>
      </xdr:nvSpPr>
      <xdr:spPr bwMode="auto">
        <a:xfrm>
          <a:off x="9026652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720905</xdr:row>
      <xdr:rowOff>66675</xdr:rowOff>
    </xdr:from>
    <xdr:to>
      <xdr:col>14800</xdr:col>
      <xdr:colOff>1819275</xdr:colOff>
      <xdr:row>720909</xdr:row>
      <xdr:rowOff>180975</xdr:rowOff>
    </xdr:to>
    <xdr:sp macro="" textlink="">
      <xdr:nvSpPr>
        <xdr:cNvPr id="940" name="Object 939" hidden="1">
          <a:extLst>
            <a:ext uri="{63B3BB69-23CF-44E3-9099-C40C66FF867C}">
              <a14:compatExt xmlns:a14="http://schemas.microsoft.com/office/drawing/2010/main" spid="_x0000_s6059"/>
            </a:ext>
            <a:ext uri="{FF2B5EF4-FFF2-40B4-BE49-F238E27FC236}">
              <a16:creationId xmlns:a16="http://schemas.microsoft.com/office/drawing/2014/main" id="{4E92BE35-DB8E-48A6-BCDE-EA60AB7983B8}"/>
            </a:ext>
          </a:extLst>
        </xdr:cNvPr>
        <xdr:cNvSpPr/>
      </xdr:nvSpPr>
      <xdr:spPr bwMode="auto">
        <a:xfrm>
          <a:off x="9026652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786441</xdr:row>
      <xdr:rowOff>66675</xdr:rowOff>
    </xdr:from>
    <xdr:to>
      <xdr:col>14800</xdr:col>
      <xdr:colOff>1819275</xdr:colOff>
      <xdr:row>786445</xdr:row>
      <xdr:rowOff>180975</xdr:rowOff>
    </xdr:to>
    <xdr:sp macro="" textlink="">
      <xdr:nvSpPr>
        <xdr:cNvPr id="941" name="Object 940" hidden="1">
          <a:extLst>
            <a:ext uri="{63B3BB69-23CF-44E3-9099-C40C66FF867C}">
              <a14:compatExt xmlns:a14="http://schemas.microsoft.com/office/drawing/2010/main" spid="_x0000_s6060"/>
            </a:ext>
            <a:ext uri="{FF2B5EF4-FFF2-40B4-BE49-F238E27FC236}">
              <a16:creationId xmlns:a16="http://schemas.microsoft.com/office/drawing/2014/main" id="{D03B7B3A-8377-4A60-959B-74D3EF1F338B}"/>
            </a:ext>
          </a:extLst>
        </xdr:cNvPr>
        <xdr:cNvSpPr/>
      </xdr:nvSpPr>
      <xdr:spPr bwMode="auto">
        <a:xfrm>
          <a:off x="9026652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851977</xdr:row>
      <xdr:rowOff>66675</xdr:rowOff>
    </xdr:from>
    <xdr:to>
      <xdr:col>14800</xdr:col>
      <xdr:colOff>1819275</xdr:colOff>
      <xdr:row>851981</xdr:row>
      <xdr:rowOff>180975</xdr:rowOff>
    </xdr:to>
    <xdr:sp macro="" textlink="">
      <xdr:nvSpPr>
        <xdr:cNvPr id="942" name="Object 941" hidden="1">
          <a:extLst>
            <a:ext uri="{63B3BB69-23CF-44E3-9099-C40C66FF867C}">
              <a14:compatExt xmlns:a14="http://schemas.microsoft.com/office/drawing/2010/main" spid="_x0000_s6061"/>
            </a:ext>
            <a:ext uri="{FF2B5EF4-FFF2-40B4-BE49-F238E27FC236}">
              <a16:creationId xmlns:a16="http://schemas.microsoft.com/office/drawing/2014/main" id="{32AB0020-919F-4BCF-A1FE-5C8968245C64}"/>
            </a:ext>
          </a:extLst>
        </xdr:cNvPr>
        <xdr:cNvSpPr/>
      </xdr:nvSpPr>
      <xdr:spPr bwMode="auto">
        <a:xfrm>
          <a:off x="9026652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917513</xdr:row>
      <xdr:rowOff>66675</xdr:rowOff>
    </xdr:from>
    <xdr:to>
      <xdr:col>14800</xdr:col>
      <xdr:colOff>1819275</xdr:colOff>
      <xdr:row>917517</xdr:row>
      <xdr:rowOff>180975</xdr:rowOff>
    </xdr:to>
    <xdr:sp macro="" textlink="">
      <xdr:nvSpPr>
        <xdr:cNvPr id="943" name="Object 942" hidden="1">
          <a:extLst>
            <a:ext uri="{63B3BB69-23CF-44E3-9099-C40C66FF867C}">
              <a14:compatExt xmlns:a14="http://schemas.microsoft.com/office/drawing/2010/main" spid="_x0000_s6062"/>
            </a:ext>
            <a:ext uri="{FF2B5EF4-FFF2-40B4-BE49-F238E27FC236}">
              <a16:creationId xmlns:a16="http://schemas.microsoft.com/office/drawing/2014/main" id="{348C2607-63A0-431E-A494-49C11CD9E1C0}"/>
            </a:ext>
          </a:extLst>
        </xdr:cNvPr>
        <xdr:cNvSpPr/>
      </xdr:nvSpPr>
      <xdr:spPr bwMode="auto">
        <a:xfrm>
          <a:off x="9026652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14800</xdr:col>
      <xdr:colOff>238125</xdr:colOff>
      <xdr:row>983049</xdr:row>
      <xdr:rowOff>66675</xdr:rowOff>
    </xdr:from>
    <xdr:to>
      <xdr:col>14800</xdr:col>
      <xdr:colOff>1819275</xdr:colOff>
      <xdr:row>983053</xdr:row>
      <xdr:rowOff>180975</xdr:rowOff>
    </xdr:to>
    <xdr:sp macro="" textlink="">
      <xdr:nvSpPr>
        <xdr:cNvPr id="944" name="Object 943" hidden="1">
          <a:extLst>
            <a:ext uri="{63B3BB69-23CF-44E3-9099-C40C66FF867C}">
              <a14:compatExt xmlns:a14="http://schemas.microsoft.com/office/drawing/2010/main" spid="_x0000_s6063"/>
            </a:ext>
            <a:ext uri="{FF2B5EF4-FFF2-40B4-BE49-F238E27FC236}">
              <a16:creationId xmlns:a16="http://schemas.microsoft.com/office/drawing/2014/main" id="{440577CD-975A-4A24-8655-F0648DC6CA74}"/>
            </a:ext>
          </a:extLst>
        </xdr:cNvPr>
        <xdr:cNvSpPr/>
      </xdr:nvSpPr>
      <xdr:spPr bwMode="auto">
        <a:xfrm>
          <a:off x="9026652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2</xdr:row>
      <xdr:rowOff>66675</xdr:rowOff>
    </xdr:from>
    <xdr:to>
      <xdr:col>15056</xdr:col>
      <xdr:colOff>1819275</xdr:colOff>
      <xdr:row>6</xdr:row>
      <xdr:rowOff>0</xdr:rowOff>
    </xdr:to>
    <xdr:sp macro="" textlink="">
      <xdr:nvSpPr>
        <xdr:cNvPr id="945" name="Object 944" hidden="1">
          <a:extLst>
            <a:ext uri="{63B3BB69-23CF-44E3-9099-C40C66FF867C}">
              <a14:compatExt xmlns:a14="http://schemas.microsoft.com/office/drawing/2010/main" spid="_x0000_s6064"/>
            </a:ext>
            <a:ext uri="{FF2B5EF4-FFF2-40B4-BE49-F238E27FC236}">
              <a16:creationId xmlns:a16="http://schemas.microsoft.com/office/drawing/2014/main" id="{74374E09-6250-466A-AE30-6D0A1DF0D94D}"/>
            </a:ext>
          </a:extLst>
        </xdr:cNvPr>
        <xdr:cNvSpPr/>
      </xdr:nvSpPr>
      <xdr:spPr bwMode="auto">
        <a:xfrm>
          <a:off x="9182709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65545</xdr:row>
      <xdr:rowOff>66675</xdr:rowOff>
    </xdr:from>
    <xdr:to>
      <xdr:col>15056</xdr:col>
      <xdr:colOff>1819275</xdr:colOff>
      <xdr:row>65549</xdr:row>
      <xdr:rowOff>180975</xdr:rowOff>
    </xdr:to>
    <xdr:sp macro="" textlink="">
      <xdr:nvSpPr>
        <xdr:cNvPr id="946" name="Object 945" hidden="1">
          <a:extLst>
            <a:ext uri="{63B3BB69-23CF-44E3-9099-C40C66FF867C}">
              <a14:compatExt xmlns:a14="http://schemas.microsoft.com/office/drawing/2010/main" spid="_x0000_s6065"/>
            </a:ext>
            <a:ext uri="{FF2B5EF4-FFF2-40B4-BE49-F238E27FC236}">
              <a16:creationId xmlns:a16="http://schemas.microsoft.com/office/drawing/2014/main" id="{C2F321F7-2455-4D03-9903-7D89E6FA20ED}"/>
            </a:ext>
          </a:extLst>
        </xdr:cNvPr>
        <xdr:cNvSpPr/>
      </xdr:nvSpPr>
      <xdr:spPr bwMode="auto">
        <a:xfrm>
          <a:off x="9182709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131081</xdr:row>
      <xdr:rowOff>66675</xdr:rowOff>
    </xdr:from>
    <xdr:to>
      <xdr:col>15056</xdr:col>
      <xdr:colOff>1819275</xdr:colOff>
      <xdr:row>131085</xdr:row>
      <xdr:rowOff>180975</xdr:rowOff>
    </xdr:to>
    <xdr:sp macro="" textlink="">
      <xdr:nvSpPr>
        <xdr:cNvPr id="947" name="Object 946" hidden="1">
          <a:extLst>
            <a:ext uri="{63B3BB69-23CF-44E3-9099-C40C66FF867C}">
              <a14:compatExt xmlns:a14="http://schemas.microsoft.com/office/drawing/2010/main" spid="_x0000_s6066"/>
            </a:ext>
            <a:ext uri="{FF2B5EF4-FFF2-40B4-BE49-F238E27FC236}">
              <a16:creationId xmlns:a16="http://schemas.microsoft.com/office/drawing/2014/main" id="{C493586C-E172-42C2-8123-D1CE01F6707E}"/>
            </a:ext>
          </a:extLst>
        </xdr:cNvPr>
        <xdr:cNvSpPr/>
      </xdr:nvSpPr>
      <xdr:spPr bwMode="auto">
        <a:xfrm>
          <a:off x="9182709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196617</xdr:row>
      <xdr:rowOff>66675</xdr:rowOff>
    </xdr:from>
    <xdr:to>
      <xdr:col>15056</xdr:col>
      <xdr:colOff>1819275</xdr:colOff>
      <xdr:row>196621</xdr:row>
      <xdr:rowOff>180975</xdr:rowOff>
    </xdr:to>
    <xdr:sp macro="" textlink="">
      <xdr:nvSpPr>
        <xdr:cNvPr id="948" name="Object 947" hidden="1">
          <a:extLst>
            <a:ext uri="{63B3BB69-23CF-44E3-9099-C40C66FF867C}">
              <a14:compatExt xmlns:a14="http://schemas.microsoft.com/office/drawing/2010/main" spid="_x0000_s6067"/>
            </a:ext>
            <a:ext uri="{FF2B5EF4-FFF2-40B4-BE49-F238E27FC236}">
              <a16:creationId xmlns:a16="http://schemas.microsoft.com/office/drawing/2014/main" id="{C6EF64D9-3A2A-4A9B-9249-8E5BEE63B286}"/>
            </a:ext>
          </a:extLst>
        </xdr:cNvPr>
        <xdr:cNvSpPr/>
      </xdr:nvSpPr>
      <xdr:spPr bwMode="auto">
        <a:xfrm>
          <a:off x="9182709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262153</xdr:row>
      <xdr:rowOff>66675</xdr:rowOff>
    </xdr:from>
    <xdr:to>
      <xdr:col>15056</xdr:col>
      <xdr:colOff>1819275</xdr:colOff>
      <xdr:row>262157</xdr:row>
      <xdr:rowOff>180975</xdr:rowOff>
    </xdr:to>
    <xdr:sp macro="" textlink="">
      <xdr:nvSpPr>
        <xdr:cNvPr id="949" name="Object 948" hidden="1">
          <a:extLst>
            <a:ext uri="{63B3BB69-23CF-44E3-9099-C40C66FF867C}">
              <a14:compatExt xmlns:a14="http://schemas.microsoft.com/office/drawing/2010/main" spid="_x0000_s6068"/>
            </a:ext>
            <a:ext uri="{FF2B5EF4-FFF2-40B4-BE49-F238E27FC236}">
              <a16:creationId xmlns:a16="http://schemas.microsoft.com/office/drawing/2014/main" id="{1D0E1233-B9A6-44AC-9ED5-D716313048C2}"/>
            </a:ext>
          </a:extLst>
        </xdr:cNvPr>
        <xdr:cNvSpPr/>
      </xdr:nvSpPr>
      <xdr:spPr bwMode="auto">
        <a:xfrm>
          <a:off x="9182709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327689</xdr:row>
      <xdr:rowOff>66675</xdr:rowOff>
    </xdr:from>
    <xdr:to>
      <xdr:col>15056</xdr:col>
      <xdr:colOff>1819275</xdr:colOff>
      <xdr:row>327693</xdr:row>
      <xdr:rowOff>180975</xdr:rowOff>
    </xdr:to>
    <xdr:sp macro="" textlink="">
      <xdr:nvSpPr>
        <xdr:cNvPr id="950" name="Object 949" hidden="1">
          <a:extLst>
            <a:ext uri="{63B3BB69-23CF-44E3-9099-C40C66FF867C}">
              <a14:compatExt xmlns:a14="http://schemas.microsoft.com/office/drawing/2010/main" spid="_x0000_s6069"/>
            </a:ext>
            <a:ext uri="{FF2B5EF4-FFF2-40B4-BE49-F238E27FC236}">
              <a16:creationId xmlns:a16="http://schemas.microsoft.com/office/drawing/2014/main" id="{F42CF55E-D0D8-4B58-B9C1-CABB217EB5E7}"/>
            </a:ext>
          </a:extLst>
        </xdr:cNvPr>
        <xdr:cNvSpPr/>
      </xdr:nvSpPr>
      <xdr:spPr bwMode="auto">
        <a:xfrm>
          <a:off x="9182709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393225</xdr:row>
      <xdr:rowOff>66675</xdr:rowOff>
    </xdr:from>
    <xdr:to>
      <xdr:col>15056</xdr:col>
      <xdr:colOff>1819275</xdr:colOff>
      <xdr:row>393229</xdr:row>
      <xdr:rowOff>180975</xdr:rowOff>
    </xdr:to>
    <xdr:sp macro="" textlink="">
      <xdr:nvSpPr>
        <xdr:cNvPr id="951" name="Object 950" hidden="1">
          <a:extLst>
            <a:ext uri="{63B3BB69-23CF-44E3-9099-C40C66FF867C}">
              <a14:compatExt xmlns:a14="http://schemas.microsoft.com/office/drawing/2010/main" spid="_x0000_s6070"/>
            </a:ext>
            <a:ext uri="{FF2B5EF4-FFF2-40B4-BE49-F238E27FC236}">
              <a16:creationId xmlns:a16="http://schemas.microsoft.com/office/drawing/2014/main" id="{D6EBA47B-34EB-4CCC-AC79-1373B2877526}"/>
            </a:ext>
          </a:extLst>
        </xdr:cNvPr>
        <xdr:cNvSpPr/>
      </xdr:nvSpPr>
      <xdr:spPr bwMode="auto">
        <a:xfrm>
          <a:off x="9182709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458761</xdr:row>
      <xdr:rowOff>66675</xdr:rowOff>
    </xdr:from>
    <xdr:to>
      <xdr:col>15056</xdr:col>
      <xdr:colOff>1819275</xdr:colOff>
      <xdr:row>458765</xdr:row>
      <xdr:rowOff>180975</xdr:rowOff>
    </xdr:to>
    <xdr:sp macro="" textlink="">
      <xdr:nvSpPr>
        <xdr:cNvPr id="952" name="Object 951" hidden="1">
          <a:extLst>
            <a:ext uri="{63B3BB69-23CF-44E3-9099-C40C66FF867C}">
              <a14:compatExt xmlns:a14="http://schemas.microsoft.com/office/drawing/2010/main" spid="_x0000_s6071"/>
            </a:ext>
            <a:ext uri="{FF2B5EF4-FFF2-40B4-BE49-F238E27FC236}">
              <a16:creationId xmlns:a16="http://schemas.microsoft.com/office/drawing/2014/main" id="{1D1FBD79-5794-4864-BB16-41EE7CF48C16}"/>
            </a:ext>
          </a:extLst>
        </xdr:cNvPr>
        <xdr:cNvSpPr/>
      </xdr:nvSpPr>
      <xdr:spPr bwMode="auto">
        <a:xfrm>
          <a:off x="9182709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524297</xdr:row>
      <xdr:rowOff>66675</xdr:rowOff>
    </xdr:from>
    <xdr:to>
      <xdr:col>15056</xdr:col>
      <xdr:colOff>1819275</xdr:colOff>
      <xdr:row>524301</xdr:row>
      <xdr:rowOff>180975</xdr:rowOff>
    </xdr:to>
    <xdr:sp macro="" textlink="">
      <xdr:nvSpPr>
        <xdr:cNvPr id="953" name="Object 952" hidden="1">
          <a:extLst>
            <a:ext uri="{63B3BB69-23CF-44E3-9099-C40C66FF867C}">
              <a14:compatExt xmlns:a14="http://schemas.microsoft.com/office/drawing/2010/main" spid="_x0000_s6072"/>
            </a:ext>
            <a:ext uri="{FF2B5EF4-FFF2-40B4-BE49-F238E27FC236}">
              <a16:creationId xmlns:a16="http://schemas.microsoft.com/office/drawing/2014/main" id="{8969B8C3-E51D-4568-A82D-3DA0E07E148A}"/>
            </a:ext>
          </a:extLst>
        </xdr:cNvPr>
        <xdr:cNvSpPr/>
      </xdr:nvSpPr>
      <xdr:spPr bwMode="auto">
        <a:xfrm>
          <a:off x="9182709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589833</xdr:row>
      <xdr:rowOff>66675</xdr:rowOff>
    </xdr:from>
    <xdr:to>
      <xdr:col>15056</xdr:col>
      <xdr:colOff>1819275</xdr:colOff>
      <xdr:row>589837</xdr:row>
      <xdr:rowOff>180975</xdr:rowOff>
    </xdr:to>
    <xdr:sp macro="" textlink="">
      <xdr:nvSpPr>
        <xdr:cNvPr id="954" name="Object 953" hidden="1">
          <a:extLst>
            <a:ext uri="{63B3BB69-23CF-44E3-9099-C40C66FF867C}">
              <a14:compatExt xmlns:a14="http://schemas.microsoft.com/office/drawing/2010/main" spid="_x0000_s6073"/>
            </a:ext>
            <a:ext uri="{FF2B5EF4-FFF2-40B4-BE49-F238E27FC236}">
              <a16:creationId xmlns:a16="http://schemas.microsoft.com/office/drawing/2014/main" id="{177EB211-4F57-4053-A651-02684C804598}"/>
            </a:ext>
          </a:extLst>
        </xdr:cNvPr>
        <xdr:cNvSpPr/>
      </xdr:nvSpPr>
      <xdr:spPr bwMode="auto">
        <a:xfrm>
          <a:off x="9182709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655369</xdr:row>
      <xdr:rowOff>66675</xdr:rowOff>
    </xdr:from>
    <xdr:to>
      <xdr:col>15056</xdr:col>
      <xdr:colOff>1819275</xdr:colOff>
      <xdr:row>655373</xdr:row>
      <xdr:rowOff>180975</xdr:rowOff>
    </xdr:to>
    <xdr:sp macro="" textlink="">
      <xdr:nvSpPr>
        <xdr:cNvPr id="955" name="Object 954" hidden="1">
          <a:extLst>
            <a:ext uri="{63B3BB69-23CF-44E3-9099-C40C66FF867C}">
              <a14:compatExt xmlns:a14="http://schemas.microsoft.com/office/drawing/2010/main" spid="_x0000_s6074"/>
            </a:ext>
            <a:ext uri="{FF2B5EF4-FFF2-40B4-BE49-F238E27FC236}">
              <a16:creationId xmlns:a16="http://schemas.microsoft.com/office/drawing/2014/main" id="{9D8FFDA6-B9F2-49FC-A45D-F09EE57B084D}"/>
            </a:ext>
          </a:extLst>
        </xdr:cNvPr>
        <xdr:cNvSpPr/>
      </xdr:nvSpPr>
      <xdr:spPr bwMode="auto">
        <a:xfrm>
          <a:off x="9182709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720905</xdr:row>
      <xdr:rowOff>66675</xdr:rowOff>
    </xdr:from>
    <xdr:to>
      <xdr:col>15056</xdr:col>
      <xdr:colOff>1819275</xdr:colOff>
      <xdr:row>720909</xdr:row>
      <xdr:rowOff>180975</xdr:rowOff>
    </xdr:to>
    <xdr:sp macro="" textlink="">
      <xdr:nvSpPr>
        <xdr:cNvPr id="956" name="Object 955" hidden="1">
          <a:extLst>
            <a:ext uri="{63B3BB69-23CF-44E3-9099-C40C66FF867C}">
              <a14:compatExt xmlns:a14="http://schemas.microsoft.com/office/drawing/2010/main" spid="_x0000_s6075"/>
            </a:ext>
            <a:ext uri="{FF2B5EF4-FFF2-40B4-BE49-F238E27FC236}">
              <a16:creationId xmlns:a16="http://schemas.microsoft.com/office/drawing/2014/main" id="{F32F0E7B-F799-4F7B-92A6-36297FDD091E}"/>
            </a:ext>
          </a:extLst>
        </xdr:cNvPr>
        <xdr:cNvSpPr/>
      </xdr:nvSpPr>
      <xdr:spPr bwMode="auto">
        <a:xfrm>
          <a:off x="9182709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786441</xdr:row>
      <xdr:rowOff>66675</xdr:rowOff>
    </xdr:from>
    <xdr:to>
      <xdr:col>15056</xdr:col>
      <xdr:colOff>1819275</xdr:colOff>
      <xdr:row>786445</xdr:row>
      <xdr:rowOff>180975</xdr:rowOff>
    </xdr:to>
    <xdr:sp macro="" textlink="">
      <xdr:nvSpPr>
        <xdr:cNvPr id="957" name="Object 956" hidden="1">
          <a:extLst>
            <a:ext uri="{63B3BB69-23CF-44E3-9099-C40C66FF867C}">
              <a14:compatExt xmlns:a14="http://schemas.microsoft.com/office/drawing/2010/main" spid="_x0000_s6076"/>
            </a:ext>
            <a:ext uri="{FF2B5EF4-FFF2-40B4-BE49-F238E27FC236}">
              <a16:creationId xmlns:a16="http://schemas.microsoft.com/office/drawing/2014/main" id="{68D8F781-80C6-4A7D-83F5-BB815785BDEA}"/>
            </a:ext>
          </a:extLst>
        </xdr:cNvPr>
        <xdr:cNvSpPr/>
      </xdr:nvSpPr>
      <xdr:spPr bwMode="auto">
        <a:xfrm>
          <a:off x="9182709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851977</xdr:row>
      <xdr:rowOff>66675</xdr:rowOff>
    </xdr:from>
    <xdr:to>
      <xdr:col>15056</xdr:col>
      <xdr:colOff>1819275</xdr:colOff>
      <xdr:row>851981</xdr:row>
      <xdr:rowOff>180975</xdr:rowOff>
    </xdr:to>
    <xdr:sp macro="" textlink="">
      <xdr:nvSpPr>
        <xdr:cNvPr id="958" name="Object 957" hidden="1">
          <a:extLst>
            <a:ext uri="{63B3BB69-23CF-44E3-9099-C40C66FF867C}">
              <a14:compatExt xmlns:a14="http://schemas.microsoft.com/office/drawing/2010/main" spid="_x0000_s6077"/>
            </a:ext>
            <a:ext uri="{FF2B5EF4-FFF2-40B4-BE49-F238E27FC236}">
              <a16:creationId xmlns:a16="http://schemas.microsoft.com/office/drawing/2014/main" id="{CB273CAE-B4FA-45D5-84FB-91362AFD5926}"/>
            </a:ext>
          </a:extLst>
        </xdr:cNvPr>
        <xdr:cNvSpPr/>
      </xdr:nvSpPr>
      <xdr:spPr bwMode="auto">
        <a:xfrm>
          <a:off x="9182709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917513</xdr:row>
      <xdr:rowOff>66675</xdr:rowOff>
    </xdr:from>
    <xdr:to>
      <xdr:col>15056</xdr:col>
      <xdr:colOff>1819275</xdr:colOff>
      <xdr:row>917517</xdr:row>
      <xdr:rowOff>180975</xdr:rowOff>
    </xdr:to>
    <xdr:sp macro="" textlink="">
      <xdr:nvSpPr>
        <xdr:cNvPr id="959" name="Object 958" hidden="1">
          <a:extLst>
            <a:ext uri="{63B3BB69-23CF-44E3-9099-C40C66FF867C}">
              <a14:compatExt xmlns:a14="http://schemas.microsoft.com/office/drawing/2010/main" spid="_x0000_s6078"/>
            </a:ext>
            <a:ext uri="{FF2B5EF4-FFF2-40B4-BE49-F238E27FC236}">
              <a16:creationId xmlns:a16="http://schemas.microsoft.com/office/drawing/2014/main" id="{93435622-674C-4EAB-B114-9A30171F90EB}"/>
            </a:ext>
          </a:extLst>
        </xdr:cNvPr>
        <xdr:cNvSpPr/>
      </xdr:nvSpPr>
      <xdr:spPr bwMode="auto">
        <a:xfrm>
          <a:off x="9182709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15056</xdr:col>
      <xdr:colOff>238125</xdr:colOff>
      <xdr:row>983049</xdr:row>
      <xdr:rowOff>66675</xdr:rowOff>
    </xdr:from>
    <xdr:to>
      <xdr:col>15056</xdr:col>
      <xdr:colOff>1819275</xdr:colOff>
      <xdr:row>983053</xdr:row>
      <xdr:rowOff>180975</xdr:rowOff>
    </xdr:to>
    <xdr:sp macro="" textlink="">
      <xdr:nvSpPr>
        <xdr:cNvPr id="960" name="Object 959" hidden="1">
          <a:extLst>
            <a:ext uri="{63B3BB69-23CF-44E3-9099-C40C66FF867C}">
              <a14:compatExt xmlns:a14="http://schemas.microsoft.com/office/drawing/2010/main" spid="_x0000_s6079"/>
            </a:ext>
            <a:ext uri="{FF2B5EF4-FFF2-40B4-BE49-F238E27FC236}">
              <a16:creationId xmlns:a16="http://schemas.microsoft.com/office/drawing/2014/main" id="{0F13108A-E24C-4B86-BC6F-D1F5796C00FF}"/>
            </a:ext>
          </a:extLst>
        </xdr:cNvPr>
        <xdr:cNvSpPr/>
      </xdr:nvSpPr>
      <xdr:spPr bwMode="auto">
        <a:xfrm>
          <a:off x="9182709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2</xdr:row>
      <xdr:rowOff>66675</xdr:rowOff>
    </xdr:from>
    <xdr:to>
      <xdr:col>15312</xdr:col>
      <xdr:colOff>1819275</xdr:colOff>
      <xdr:row>6</xdr:row>
      <xdr:rowOff>0</xdr:rowOff>
    </xdr:to>
    <xdr:sp macro="" textlink="">
      <xdr:nvSpPr>
        <xdr:cNvPr id="961" name="Object 960" hidden="1">
          <a:extLst>
            <a:ext uri="{63B3BB69-23CF-44E3-9099-C40C66FF867C}">
              <a14:compatExt xmlns:a14="http://schemas.microsoft.com/office/drawing/2010/main" spid="_x0000_s6080"/>
            </a:ext>
            <a:ext uri="{FF2B5EF4-FFF2-40B4-BE49-F238E27FC236}">
              <a16:creationId xmlns:a16="http://schemas.microsoft.com/office/drawing/2014/main" id="{210AE3C2-71E7-4F56-8A31-307A26A07F53}"/>
            </a:ext>
          </a:extLst>
        </xdr:cNvPr>
        <xdr:cNvSpPr/>
      </xdr:nvSpPr>
      <xdr:spPr bwMode="auto">
        <a:xfrm>
          <a:off x="9338767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65545</xdr:row>
      <xdr:rowOff>66675</xdr:rowOff>
    </xdr:from>
    <xdr:to>
      <xdr:col>15312</xdr:col>
      <xdr:colOff>1819275</xdr:colOff>
      <xdr:row>65549</xdr:row>
      <xdr:rowOff>180975</xdr:rowOff>
    </xdr:to>
    <xdr:sp macro="" textlink="">
      <xdr:nvSpPr>
        <xdr:cNvPr id="962" name="Object 961" hidden="1">
          <a:extLst>
            <a:ext uri="{63B3BB69-23CF-44E3-9099-C40C66FF867C}">
              <a14:compatExt xmlns:a14="http://schemas.microsoft.com/office/drawing/2010/main" spid="_x0000_s6081"/>
            </a:ext>
            <a:ext uri="{FF2B5EF4-FFF2-40B4-BE49-F238E27FC236}">
              <a16:creationId xmlns:a16="http://schemas.microsoft.com/office/drawing/2014/main" id="{E168A975-C592-438E-AB3B-75E67510387A}"/>
            </a:ext>
          </a:extLst>
        </xdr:cNvPr>
        <xdr:cNvSpPr/>
      </xdr:nvSpPr>
      <xdr:spPr bwMode="auto">
        <a:xfrm>
          <a:off x="9338767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131081</xdr:row>
      <xdr:rowOff>66675</xdr:rowOff>
    </xdr:from>
    <xdr:to>
      <xdr:col>15312</xdr:col>
      <xdr:colOff>1819275</xdr:colOff>
      <xdr:row>131085</xdr:row>
      <xdr:rowOff>180975</xdr:rowOff>
    </xdr:to>
    <xdr:sp macro="" textlink="">
      <xdr:nvSpPr>
        <xdr:cNvPr id="963" name="Object 962" hidden="1">
          <a:extLst>
            <a:ext uri="{63B3BB69-23CF-44E3-9099-C40C66FF867C}">
              <a14:compatExt xmlns:a14="http://schemas.microsoft.com/office/drawing/2010/main" spid="_x0000_s6082"/>
            </a:ext>
            <a:ext uri="{FF2B5EF4-FFF2-40B4-BE49-F238E27FC236}">
              <a16:creationId xmlns:a16="http://schemas.microsoft.com/office/drawing/2014/main" id="{9B836431-B8CE-4635-839A-E4FB8B2C156B}"/>
            </a:ext>
          </a:extLst>
        </xdr:cNvPr>
        <xdr:cNvSpPr/>
      </xdr:nvSpPr>
      <xdr:spPr bwMode="auto">
        <a:xfrm>
          <a:off x="9338767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196617</xdr:row>
      <xdr:rowOff>66675</xdr:rowOff>
    </xdr:from>
    <xdr:to>
      <xdr:col>15312</xdr:col>
      <xdr:colOff>1819275</xdr:colOff>
      <xdr:row>196621</xdr:row>
      <xdr:rowOff>180975</xdr:rowOff>
    </xdr:to>
    <xdr:sp macro="" textlink="">
      <xdr:nvSpPr>
        <xdr:cNvPr id="964" name="Object 963" hidden="1">
          <a:extLst>
            <a:ext uri="{63B3BB69-23CF-44E3-9099-C40C66FF867C}">
              <a14:compatExt xmlns:a14="http://schemas.microsoft.com/office/drawing/2010/main" spid="_x0000_s6083"/>
            </a:ext>
            <a:ext uri="{FF2B5EF4-FFF2-40B4-BE49-F238E27FC236}">
              <a16:creationId xmlns:a16="http://schemas.microsoft.com/office/drawing/2014/main" id="{CD017D9C-6118-4DAC-A0E4-E38C815AD8E1}"/>
            </a:ext>
          </a:extLst>
        </xdr:cNvPr>
        <xdr:cNvSpPr/>
      </xdr:nvSpPr>
      <xdr:spPr bwMode="auto">
        <a:xfrm>
          <a:off x="9338767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262153</xdr:row>
      <xdr:rowOff>66675</xdr:rowOff>
    </xdr:from>
    <xdr:to>
      <xdr:col>15312</xdr:col>
      <xdr:colOff>1819275</xdr:colOff>
      <xdr:row>262157</xdr:row>
      <xdr:rowOff>180975</xdr:rowOff>
    </xdr:to>
    <xdr:sp macro="" textlink="">
      <xdr:nvSpPr>
        <xdr:cNvPr id="965" name="Object 964" hidden="1">
          <a:extLst>
            <a:ext uri="{63B3BB69-23CF-44E3-9099-C40C66FF867C}">
              <a14:compatExt xmlns:a14="http://schemas.microsoft.com/office/drawing/2010/main" spid="_x0000_s6084"/>
            </a:ext>
            <a:ext uri="{FF2B5EF4-FFF2-40B4-BE49-F238E27FC236}">
              <a16:creationId xmlns:a16="http://schemas.microsoft.com/office/drawing/2014/main" id="{CC61F742-2FF4-4EDA-B533-D16C20A34164}"/>
            </a:ext>
          </a:extLst>
        </xdr:cNvPr>
        <xdr:cNvSpPr/>
      </xdr:nvSpPr>
      <xdr:spPr bwMode="auto">
        <a:xfrm>
          <a:off x="9338767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327689</xdr:row>
      <xdr:rowOff>66675</xdr:rowOff>
    </xdr:from>
    <xdr:to>
      <xdr:col>15312</xdr:col>
      <xdr:colOff>1819275</xdr:colOff>
      <xdr:row>327693</xdr:row>
      <xdr:rowOff>180975</xdr:rowOff>
    </xdr:to>
    <xdr:sp macro="" textlink="">
      <xdr:nvSpPr>
        <xdr:cNvPr id="966" name="Object 965" hidden="1">
          <a:extLst>
            <a:ext uri="{63B3BB69-23CF-44E3-9099-C40C66FF867C}">
              <a14:compatExt xmlns:a14="http://schemas.microsoft.com/office/drawing/2010/main" spid="_x0000_s6085"/>
            </a:ext>
            <a:ext uri="{FF2B5EF4-FFF2-40B4-BE49-F238E27FC236}">
              <a16:creationId xmlns:a16="http://schemas.microsoft.com/office/drawing/2014/main" id="{D1358941-09C8-4192-94F1-50DE85084A13}"/>
            </a:ext>
          </a:extLst>
        </xdr:cNvPr>
        <xdr:cNvSpPr/>
      </xdr:nvSpPr>
      <xdr:spPr bwMode="auto">
        <a:xfrm>
          <a:off x="9338767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393225</xdr:row>
      <xdr:rowOff>66675</xdr:rowOff>
    </xdr:from>
    <xdr:to>
      <xdr:col>15312</xdr:col>
      <xdr:colOff>1819275</xdr:colOff>
      <xdr:row>393229</xdr:row>
      <xdr:rowOff>180975</xdr:rowOff>
    </xdr:to>
    <xdr:sp macro="" textlink="">
      <xdr:nvSpPr>
        <xdr:cNvPr id="967" name="Object 966" hidden="1">
          <a:extLst>
            <a:ext uri="{63B3BB69-23CF-44E3-9099-C40C66FF867C}">
              <a14:compatExt xmlns:a14="http://schemas.microsoft.com/office/drawing/2010/main" spid="_x0000_s6086"/>
            </a:ext>
            <a:ext uri="{FF2B5EF4-FFF2-40B4-BE49-F238E27FC236}">
              <a16:creationId xmlns:a16="http://schemas.microsoft.com/office/drawing/2014/main" id="{E260101A-4970-4F66-B7BF-7368C9B2A300}"/>
            </a:ext>
          </a:extLst>
        </xdr:cNvPr>
        <xdr:cNvSpPr/>
      </xdr:nvSpPr>
      <xdr:spPr bwMode="auto">
        <a:xfrm>
          <a:off x="9338767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458761</xdr:row>
      <xdr:rowOff>66675</xdr:rowOff>
    </xdr:from>
    <xdr:to>
      <xdr:col>15312</xdr:col>
      <xdr:colOff>1819275</xdr:colOff>
      <xdr:row>458765</xdr:row>
      <xdr:rowOff>180975</xdr:rowOff>
    </xdr:to>
    <xdr:sp macro="" textlink="">
      <xdr:nvSpPr>
        <xdr:cNvPr id="968" name="Object 967" hidden="1">
          <a:extLst>
            <a:ext uri="{63B3BB69-23CF-44E3-9099-C40C66FF867C}">
              <a14:compatExt xmlns:a14="http://schemas.microsoft.com/office/drawing/2010/main" spid="_x0000_s6087"/>
            </a:ext>
            <a:ext uri="{FF2B5EF4-FFF2-40B4-BE49-F238E27FC236}">
              <a16:creationId xmlns:a16="http://schemas.microsoft.com/office/drawing/2014/main" id="{D886725B-A4C1-4936-B561-31D7EFF3A30B}"/>
            </a:ext>
          </a:extLst>
        </xdr:cNvPr>
        <xdr:cNvSpPr/>
      </xdr:nvSpPr>
      <xdr:spPr bwMode="auto">
        <a:xfrm>
          <a:off x="9338767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524297</xdr:row>
      <xdr:rowOff>66675</xdr:rowOff>
    </xdr:from>
    <xdr:to>
      <xdr:col>15312</xdr:col>
      <xdr:colOff>1819275</xdr:colOff>
      <xdr:row>524301</xdr:row>
      <xdr:rowOff>180975</xdr:rowOff>
    </xdr:to>
    <xdr:sp macro="" textlink="">
      <xdr:nvSpPr>
        <xdr:cNvPr id="969" name="Object 968" hidden="1">
          <a:extLst>
            <a:ext uri="{63B3BB69-23CF-44E3-9099-C40C66FF867C}">
              <a14:compatExt xmlns:a14="http://schemas.microsoft.com/office/drawing/2010/main" spid="_x0000_s6088"/>
            </a:ext>
            <a:ext uri="{FF2B5EF4-FFF2-40B4-BE49-F238E27FC236}">
              <a16:creationId xmlns:a16="http://schemas.microsoft.com/office/drawing/2014/main" id="{57F28CAB-CD5A-4819-9635-AD35649A526E}"/>
            </a:ext>
          </a:extLst>
        </xdr:cNvPr>
        <xdr:cNvSpPr/>
      </xdr:nvSpPr>
      <xdr:spPr bwMode="auto">
        <a:xfrm>
          <a:off x="9338767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589833</xdr:row>
      <xdr:rowOff>66675</xdr:rowOff>
    </xdr:from>
    <xdr:to>
      <xdr:col>15312</xdr:col>
      <xdr:colOff>1819275</xdr:colOff>
      <xdr:row>589837</xdr:row>
      <xdr:rowOff>180975</xdr:rowOff>
    </xdr:to>
    <xdr:sp macro="" textlink="">
      <xdr:nvSpPr>
        <xdr:cNvPr id="970" name="Object 969" hidden="1">
          <a:extLst>
            <a:ext uri="{63B3BB69-23CF-44E3-9099-C40C66FF867C}">
              <a14:compatExt xmlns:a14="http://schemas.microsoft.com/office/drawing/2010/main" spid="_x0000_s6089"/>
            </a:ext>
            <a:ext uri="{FF2B5EF4-FFF2-40B4-BE49-F238E27FC236}">
              <a16:creationId xmlns:a16="http://schemas.microsoft.com/office/drawing/2014/main" id="{954FF8BD-416D-4097-B197-134132DFDD02}"/>
            </a:ext>
          </a:extLst>
        </xdr:cNvPr>
        <xdr:cNvSpPr/>
      </xdr:nvSpPr>
      <xdr:spPr bwMode="auto">
        <a:xfrm>
          <a:off x="9338767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655369</xdr:row>
      <xdr:rowOff>66675</xdr:rowOff>
    </xdr:from>
    <xdr:to>
      <xdr:col>15312</xdr:col>
      <xdr:colOff>1819275</xdr:colOff>
      <xdr:row>655373</xdr:row>
      <xdr:rowOff>180975</xdr:rowOff>
    </xdr:to>
    <xdr:sp macro="" textlink="">
      <xdr:nvSpPr>
        <xdr:cNvPr id="971" name="Object 970" hidden="1">
          <a:extLst>
            <a:ext uri="{63B3BB69-23CF-44E3-9099-C40C66FF867C}">
              <a14:compatExt xmlns:a14="http://schemas.microsoft.com/office/drawing/2010/main" spid="_x0000_s6090"/>
            </a:ext>
            <a:ext uri="{FF2B5EF4-FFF2-40B4-BE49-F238E27FC236}">
              <a16:creationId xmlns:a16="http://schemas.microsoft.com/office/drawing/2014/main" id="{F48B95FD-C5EE-4744-8162-566D294988B3}"/>
            </a:ext>
          </a:extLst>
        </xdr:cNvPr>
        <xdr:cNvSpPr/>
      </xdr:nvSpPr>
      <xdr:spPr bwMode="auto">
        <a:xfrm>
          <a:off x="9338767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720905</xdr:row>
      <xdr:rowOff>66675</xdr:rowOff>
    </xdr:from>
    <xdr:to>
      <xdr:col>15312</xdr:col>
      <xdr:colOff>1819275</xdr:colOff>
      <xdr:row>720909</xdr:row>
      <xdr:rowOff>180975</xdr:rowOff>
    </xdr:to>
    <xdr:sp macro="" textlink="">
      <xdr:nvSpPr>
        <xdr:cNvPr id="972" name="Object 971" hidden="1">
          <a:extLst>
            <a:ext uri="{63B3BB69-23CF-44E3-9099-C40C66FF867C}">
              <a14:compatExt xmlns:a14="http://schemas.microsoft.com/office/drawing/2010/main" spid="_x0000_s6091"/>
            </a:ext>
            <a:ext uri="{FF2B5EF4-FFF2-40B4-BE49-F238E27FC236}">
              <a16:creationId xmlns:a16="http://schemas.microsoft.com/office/drawing/2014/main" id="{C0853793-7B82-4577-AD9F-A3A9EC892A88}"/>
            </a:ext>
          </a:extLst>
        </xdr:cNvPr>
        <xdr:cNvSpPr/>
      </xdr:nvSpPr>
      <xdr:spPr bwMode="auto">
        <a:xfrm>
          <a:off x="9338767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786441</xdr:row>
      <xdr:rowOff>66675</xdr:rowOff>
    </xdr:from>
    <xdr:to>
      <xdr:col>15312</xdr:col>
      <xdr:colOff>1819275</xdr:colOff>
      <xdr:row>786445</xdr:row>
      <xdr:rowOff>180975</xdr:rowOff>
    </xdr:to>
    <xdr:sp macro="" textlink="">
      <xdr:nvSpPr>
        <xdr:cNvPr id="973" name="Object 972" hidden="1">
          <a:extLst>
            <a:ext uri="{63B3BB69-23CF-44E3-9099-C40C66FF867C}">
              <a14:compatExt xmlns:a14="http://schemas.microsoft.com/office/drawing/2010/main" spid="_x0000_s6092"/>
            </a:ext>
            <a:ext uri="{FF2B5EF4-FFF2-40B4-BE49-F238E27FC236}">
              <a16:creationId xmlns:a16="http://schemas.microsoft.com/office/drawing/2014/main" id="{2B625AC3-9144-452F-BC56-F9D69E90AE46}"/>
            </a:ext>
          </a:extLst>
        </xdr:cNvPr>
        <xdr:cNvSpPr/>
      </xdr:nvSpPr>
      <xdr:spPr bwMode="auto">
        <a:xfrm>
          <a:off x="9338767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851977</xdr:row>
      <xdr:rowOff>66675</xdr:rowOff>
    </xdr:from>
    <xdr:to>
      <xdr:col>15312</xdr:col>
      <xdr:colOff>1819275</xdr:colOff>
      <xdr:row>851981</xdr:row>
      <xdr:rowOff>180975</xdr:rowOff>
    </xdr:to>
    <xdr:sp macro="" textlink="">
      <xdr:nvSpPr>
        <xdr:cNvPr id="974" name="Object 973" hidden="1">
          <a:extLst>
            <a:ext uri="{63B3BB69-23CF-44E3-9099-C40C66FF867C}">
              <a14:compatExt xmlns:a14="http://schemas.microsoft.com/office/drawing/2010/main" spid="_x0000_s6093"/>
            </a:ext>
            <a:ext uri="{FF2B5EF4-FFF2-40B4-BE49-F238E27FC236}">
              <a16:creationId xmlns:a16="http://schemas.microsoft.com/office/drawing/2014/main" id="{B6DF8E2A-18A7-4580-A2C0-43E0A797354F}"/>
            </a:ext>
          </a:extLst>
        </xdr:cNvPr>
        <xdr:cNvSpPr/>
      </xdr:nvSpPr>
      <xdr:spPr bwMode="auto">
        <a:xfrm>
          <a:off x="9338767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917513</xdr:row>
      <xdr:rowOff>66675</xdr:rowOff>
    </xdr:from>
    <xdr:to>
      <xdr:col>15312</xdr:col>
      <xdr:colOff>1819275</xdr:colOff>
      <xdr:row>917517</xdr:row>
      <xdr:rowOff>180975</xdr:rowOff>
    </xdr:to>
    <xdr:sp macro="" textlink="">
      <xdr:nvSpPr>
        <xdr:cNvPr id="975" name="Object 974" hidden="1">
          <a:extLst>
            <a:ext uri="{63B3BB69-23CF-44E3-9099-C40C66FF867C}">
              <a14:compatExt xmlns:a14="http://schemas.microsoft.com/office/drawing/2010/main" spid="_x0000_s6094"/>
            </a:ext>
            <a:ext uri="{FF2B5EF4-FFF2-40B4-BE49-F238E27FC236}">
              <a16:creationId xmlns:a16="http://schemas.microsoft.com/office/drawing/2014/main" id="{01D2DE8F-94D2-4BFE-87A1-B30DEECA799F}"/>
            </a:ext>
          </a:extLst>
        </xdr:cNvPr>
        <xdr:cNvSpPr/>
      </xdr:nvSpPr>
      <xdr:spPr bwMode="auto">
        <a:xfrm>
          <a:off x="9338767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15312</xdr:col>
      <xdr:colOff>238125</xdr:colOff>
      <xdr:row>983049</xdr:row>
      <xdr:rowOff>66675</xdr:rowOff>
    </xdr:from>
    <xdr:to>
      <xdr:col>15312</xdr:col>
      <xdr:colOff>1819275</xdr:colOff>
      <xdr:row>983053</xdr:row>
      <xdr:rowOff>180975</xdr:rowOff>
    </xdr:to>
    <xdr:sp macro="" textlink="">
      <xdr:nvSpPr>
        <xdr:cNvPr id="976" name="Object 975" hidden="1">
          <a:extLst>
            <a:ext uri="{63B3BB69-23CF-44E3-9099-C40C66FF867C}">
              <a14:compatExt xmlns:a14="http://schemas.microsoft.com/office/drawing/2010/main" spid="_x0000_s6095"/>
            </a:ext>
            <a:ext uri="{FF2B5EF4-FFF2-40B4-BE49-F238E27FC236}">
              <a16:creationId xmlns:a16="http://schemas.microsoft.com/office/drawing/2014/main" id="{537E8149-D506-4A76-9CB8-89EC183FA003}"/>
            </a:ext>
          </a:extLst>
        </xdr:cNvPr>
        <xdr:cNvSpPr/>
      </xdr:nvSpPr>
      <xdr:spPr bwMode="auto">
        <a:xfrm>
          <a:off x="9338767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2</xdr:row>
      <xdr:rowOff>66675</xdr:rowOff>
    </xdr:from>
    <xdr:to>
      <xdr:col>15568</xdr:col>
      <xdr:colOff>1819275</xdr:colOff>
      <xdr:row>6</xdr:row>
      <xdr:rowOff>0</xdr:rowOff>
    </xdr:to>
    <xdr:sp macro="" textlink="">
      <xdr:nvSpPr>
        <xdr:cNvPr id="977" name="Object 976" hidden="1">
          <a:extLst>
            <a:ext uri="{63B3BB69-23CF-44E3-9099-C40C66FF867C}">
              <a14:compatExt xmlns:a14="http://schemas.microsoft.com/office/drawing/2010/main" spid="_x0000_s6096"/>
            </a:ext>
            <a:ext uri="{FF2B5EF4-FFF2-40B4-BE49-F238E27FC236}">
              <a16:creationId xmlns:a16="http://schemas.microsoft.com/office/drawing/2014/main" id="{52AFE80B-DFA9-4939-9F8C-E8D619C69173}"/>
            </a:ext>
          </a:extLst>
        </xdr:cNvPr>
        <xdr:cNvSpPr/>
      </xdr:nvSpPr>
      <xdr:spPr bwMode="auto">
        <a:xfrm>
          <a:off x="9494824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65545</xdr:row>
      <xdr:rowOff>66675</xdr:rowOff>
    </xdr:from>
    <xdr:to>
      <xdr:col>15568</xdr:col>
      <xdr:colOff>1819275</xdr:colOff>
      <xdr:row>65549</xdr:row>
      <xdr:rowOff>180975</xdr:rowOff>
    </xdr:to>
    <xdr:sp macro="" textlink="">
      <xdr:nvSpPr>
        <xdr:cNvPr id="978" name="Object 977" hidden="1">
          <a:extLst>
            <a:ext uri="{63B3BB69-23CF-44E3-9099-C40C66FF867C}">
              <a14:compatExt xmlns:a14="http://schemas.microsoft.com/office/drawing/2010/main" spid="_x0000_s6097"/>
            </a:ext>
            <a:ext uri="{FF2B5EF4-FFF2-40B4-BE49-F238E27FC236}">
              <a16:creationId xmlns:a16="http://schemas.microsoft.com/office/drawing/2014/main" id="{399A4CA9-FE5E-4A2D-B2E0-4E60F692E8CA}"/>
            </a:ext>
          </a:extLst>
        </xdr:cNvPr>
        <xdr:cNvSpPr/>
      </xdr:nvSpPr>
      <xdr:spPr bwMode="auto">
        <a:xfrm>
          <a:off x="9494824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131081</xdr:row>
      <xdr:rowOff>66675</xdr:rowOff>
    </xdr:from>
    <xdr:to>
      <xdr:col>15568</xdr:col>
      <xdr:colOff>1819275</xdr:colOff>
      <xdr:row>131085</xdr:row>
      <xdr:rowOff>180975</xdr:rowOff>
    </xdr:to>
    <xdr:sp macro="" textlink="">
      <xdr:nvSpPr>
        <xdr:cNvPr id="979" name="Object 978" hidden="1">
          <a:extLst>
            <a:ext uri="{63B3BB69-23CF-44E3-9099-C40C66FF867C}">
              <a14:compatExt xmlns:a14="http://schemas.microsoft.com/office/drawing/2010/main" spid="_x0000_s6098"/>
            </a:ext>
            <a:ext uri="{FF2B5EF4-FFF2-40B4-BE49-F238E27FC236}">
              <a16:creationId xmlns:a16="http://schemas.microsoft.com/office/drawing/2014/main" id="{DB688B07-D1FC-471B-859D-2CDFD79402BE}"/>
            </a:ext>
          </a:extLst>
        </xdr:cNvPr>
        <xdr:cNvSpPr/>
      </xdr:nvSpPr>
      <xdr:spPr bwMode="auto">
        <a:xfrm>
          <a:off x="9494824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196617</xdr:row>
      <xdr:rowOff>66675</xdr:rowOff>
    </xdr:from>
    <xdr:to>
      <xdr:col>15568</xdr:col>
      <xdr:colOff>1819275</xdr:colOff>
      <xdr:row>196621</xdr:row>
      <xdr:rowOff>180975</xdr:rowOff>
    </xdr:to>
    <xdr:sp macro="" textlink="">
      <xdr:nvSpPr>
        <xdr:cNvPr id="980" name="Object 979" hidden="1">
          <a:extLst>
            <a:ext uri="{63B3BB69-23CF-44E3-9099-C40C66FF867C}">
              <a14:compatExt xmlns:a14="http://schemas.microsoft.com/office/drawing/2010/main" spid="_x0000_s6099"/>
            </a:ext>
            <a:ext uri="{FF2B5EF4-FFF2-40B4-BE49-F238E27FC236}">
              <a16:creationId xmlns:a16="http://schemas.microsoft.com/office/drawing/2014/main" id="{DF1CB644-15BE-4FD0-AC28-5EAEE7455B8E}"/>
            </a:ext>
          </a:extLst>
        </xdr:cNvPr>
        <xdr:cNvSpPr/>
      </xdr:nvSpPr>
      <xdr:spPr bwMode="auto">
        <a:xfrm>
          <a:off x="9494824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262153</xdr:row>
      <xdr:rowOff>66675</xdr:rowOff>
    </xdr:from>
    <xdr:to>
      <xdr:col>15568</xdr:col>
      <xdr:colOff>1819275</xdr:colOff>
      <xdr:row>262157</xdr:row>
      <xdr:rowOff>180975</xdr:rowOff>
    </xdr:to>
    <xdr:sp macro="" textlink="">
      <xdr:nvSpPr>
        <xdr:cNvPr id="981" name="Object 980" hidden="1">
          <a:extLst>
            <a:ext uri="{63B3BB69-23CF-44E3-9099-C40C66FF867C}">
              <a14:compatExt xmlns:a14="http://schemas.microsoft.com/office/drawing/2010/main" spid="_x0000_s6100"/>
            </a:ext>
            <a:ext uri="{FF2B5EF4-FFF2-40B4-BE49-F238E27FC236}">
              <a16:creationId xmlns:a16="http://schemas.microsoft.com/office/drawing/2014/main" id="{6A4CC902-D783-4E27-84E4-FD596DA14B2B}"/>
            </a:ext>
          </a:extLst>
        </xdr:cNvPr>
        <xdr:cNvSpPr/>
      </xdr:nvSpPr>
      <xdr:spPr bwMode="auto">
        <a:xfrm>
          <a:off x="9494824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327689</xdr:row>
      <xdr:rowOff>66675</xdr:rowOff>
    </xdr:from>
    <xdr:to>
      <xdr:col>15568</xdr:col>
      <xdr:colOff>1819275</xdr:colOff>
      <xdr:row>327693</xdr:row>
      <xdr:rowOff>180975</xdr:rowOff>
    </xdr:to>
    <xdr:sp macro="" textlink="">
      <xdr:nvSpPr>
        <xdr:cNvPr id="982" name="Object 981" hidden="1">
          <a:extLst>
            <a:ext uri="{63B3BB69-23CF-44E3-9099-C40C66FF867C}">
              <a14:compatExt xmlns:a14="http://schemas.microsoft.com/office/drawing/2010/main" spid="_x0000_s6101"/>
            </a:ext>
            <a:ext uri="{FF2B5EF4-FFF2-40B4-BE49-F238E27FC236}">
              <a16:creationId xmlns:a16="http://schemas.microsoft.com/office/drawing/2014/main" id="{C421A317-988D-41B0-893B-CF20ECA37146}"/>
            </a:ext>
          </a:extLst>
        </xdr:cNvPr>
        <xdr:cNvSpPr/>
      </xdr:nvSpPr>
      <xdr:spPr bwMode="auto">
        <a:xfrm>
          <a:off x="9494824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393225</xdr:row>
      <xdr:rowOff>66675</xdr:rowOff>
    </xdr:from>
    <xdr:to>
      <xdr:col>15568</xdr:col>
      <xdr:colOff>1819275</xdr:colOff>
      <xdr:row>393229</xdr:row>
      <xdr:rowOff>180975</xdr:rowOff>
    </xdr:to>
    <xdr:sp macro="" textlink="">
      <xdr:nvSpPr>
        <xdr:cNvPr id="983" name="Object 982" hidden="1">
          <a:extLst>
            <a:ext uri="{63B3BB69-23CF-44E3-9099-C40C66FF867C}">
              <a14:compatExt xmlns:a14="http://schemas.microsoft.com/office/drawing/2010/main" spid="_x0000_s6102"/>
            </a:ext>
            <a:ext uri="{FF2B5EF4-FFF2-40B4-BE49-F238E27FC236}">
              <a16:creationId xmlns:a16="http://schemas.microsoft.com/office/drawing/2014/main" id="{E06EACAB-AD53-4A88-926F-50B00A94D1D1}"/>
            </a:ext>
          </a:extLst>
        </xdr:cNvPr>
        <xdr:cNvSpPr/>
      </xdr:nvSpPr>
      <xdr:spPr bwMode="auto">
        <a:xfrm>
          <a:off x="9494824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458761</xdr:row>
      <xdr:rowOff>66675</xdr:rowOff>
    </xdr:from>
    <xdr:to>
      <xdr:col>15568</xdr:col>
      <xdr:colOff>1819275</xdr:colOff>
      <xdr:row>458765</xdr:row>
      <xdr:rowOff>180975</xdr:rowOff>
    </xdr:to>
    <xdr:sp macro="" textlink="">
      <xdr:nvSpPr>
        <xdr:cNvPr id="984" name="Object 983" hidden="1">
          <a:extLst>
            <a:ext uri="{63B3BB69-23CF-44E3-9099-C40C66FF867C}">
              <a14:compatExt xmlns:a14="http://schemas.microsoft.com/office/drawing/2010/main" spid="_x0000_s6103"/>
            </a:ext>
            <a:ext uri="{FF2B5EF4-FFF2-40B4-BE49-F238E27FC236}">
              <a16:creationId xmlns:a16="http://schemas.microsoft.com/office/drawing/2014/main" id="{5FB73F65-5092-4CE0-8F36-2D6A5FE563B6}"/>
            </a:ext>
          </a:extLst>
        </xdr:cNvPr>
        <xdr:cNvSpPr/>
      </xdr:nvSpPr>
      <xdr:spPr bwMode="auto">
        <a:xfrm>
          <a:off x="9494824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524297</xdr:row>
      <xdr:rowOff>66675</xdr:rowOff>
    </xdr:from>
    <xdr:to>
      <xdr:col>15568</xdr:col>
      <xdr:colOff>1819275</xdr:colOff>
      <xdr:row>524301</xdr:row>
      <xdr:rowOff>180975</xdr:rowOff>
    </xdr:to>
    <xdr:sp macro="" textlink="">
      <xdr:nvSpPr>
        <xdr:cNvPr id="985" name="Object 984" hidden="1">
          <a:extLst>
            <a:ext uri="{63B3BB69-23CF-44E3-9099-C40C66FF867C}">
              <a14:compatExt xmlns:a14="http://schemas.microsoft.com/office/drawing/2010/main" spid="_x0000_s6104"/>
            </a:ext>
            <a:ext uri="{FF2B5EF4-FFF2-40B4-BE49-F238E27FC236}">
              <a16:creationId xmlns:a16="http://schemas.microsoft.com/office/drawing/2014/main" id="{5F1DE4C1-32D3-4788-8FF1-32B892D21969}"/>
            </a:ext>
          </a:extLst>
        </xdr:cNvPr>
        <xdr:cNvSpPr/>
      </xdr:nvSpPr>
      <xdr:spPr bwMode="auto">
        <a:xfrm>
          <a:off x="9494824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589833</xdr:row>
      <xdr:rowOff>66675</xdr:rowOff>
    </xdr:from>
    <xdr:to>
      <xdr:col>15568</xdr:col>
      <xdr:colOff>1819275</xdr:colOff>
      <xdr:row>589837</xdr:row>
      <xdr:rowOff>180975</xdr:rowOff>
    </xdr:to>
    <xdr:sp macro="" textlink="">
      <xdr:nvSpPr>
        <xdr:cNvPr id="986" name="Object 985" hidden="1">
          <a:extLst>
            <a:ext uri="{63B3BB69-23CF-44E3-9099-C40C66FF867C}">
              <a14:compatExt xmlns:a14="http://schemas.microsoft.com/office/drawing/2010/main" spid="_x0000_s6105"/>
            </a:ext>
            <a:ext uri="{FF2B5EF4-FFF2-40B4-BE49-F238E27FC236}">
              <a16:creationId xmlns:a16="http://schemas.microsoft.com/office/drawing/2014/main" id="{382FDB95-FEF8-4B5D-B3A2-DF61DF40A3D8}"/>
            </a:ext>
          </a:extLst>
        </xdr:cNvPr>
        <xdr:cNvSpPr/>
      </xdr:nvSpPr>
      <xdr:spPr bwMode="auto">
        <a:xfrm>
          <a:off x="9494824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655369</xdr:row>
      <xdr:rowOff>66675</xdr:rowOff>
    </xdr:from>
    <xdr:to>
      <xdr:col>15568</xdr:col>
      <xdr:colOff>1819275</xdr:colOff>
      <xdr:row>655373</xdr:row>
      <xdr:rowOff>180975</xdr:rowOff>
    </xdr:to>
    <xdr:sp macro="" textlink="">
      <xdr:nvSpPr>
        <xdr:cNvPr id="987" name="Object 986" hidden="1">
          <a:extLst>
            <a:ext uri="{63B3BB69-23CF-44E3-9099-C40C66FF867C}">
              <a14:compatExt xmlns:a14="http://schemas.microsoft.com/office/drawing/2010/main" spid="_x0000_s6106"/>
            </a:ext>
            <a:ext uri="{FF2B5EF4-FFF2-40B4-BE49-F238E27FC236}">
              <a16:creationId xmlns:a16="http://schemas.microsoft.com/office/drawing/2014/main" id="{8AAF52CC-66D6-4BF7-9C01-B984C3CF6954}"/>
            </a:ext>
          </a:extLst>
        </xdr:cNvPr>
        <xdr:cNvSpPr/>
      </xdr:nvSpPr>
      <xdr:spPr bwMode="auto">
        <a:xfrm>
          <a:off x="9494824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720905</xdr:row>
      <xdr:rowOff>66675</xdr:rowOff>
    </xdr:from>
    <xdr:to>
      <xdr:col>15568</xdr:col>
      <xdr:colOff>1819275</xdr:colOff>
      <xdr:row>720909</xdr:row>
      <xdr:rowOff>180975</xdr:rowOff>
    </xdr:to>
    <xdr:sp macro="" textlink="">
      <xdr:nvSpPr>
        <xdr:cNvPr id="988" name="Object 987" hidden="1">
          <a:extLst>
            <a:ext uri="{63B3BB69-23CF-44E3-9099-C40C66FF867C}">
              <a14:compatExt xmlns:a14="http://schemas.microsoft.com/office/drawing/2010/main" spid="_x0000_s6107"/>
            </a:ext>
            <a:ext uri="{FF2B5EF4-FFF2-40B4-BE49-F238E27FC236}">
              <a16:creationId xmlns:a16="http://schemas.microsoft.com/office/drawing/2014/main" id="{2DEB8D2D-7F28-4266-AF62-7D4F717F096B}"/>
            </a:ext>
          </a:extLst>
        </xdr:cNvPr>
        <xdr:cNvSpPr/>
      </xdr:nvSpPr>
      <xdr:spPr bwMode="auto">
        <a:xfrm>
          <a:off x="9494824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786441</xdr:row>
      <xdr:rowOff>66675</xdr:rowOff>
    </xdr:from>
    <xdr:to>
      <xdr:col>15568</xdr:col>
      <xdr:colOff>1819275</xdr:colOff>
      <xdr:row>786445</xdr:row>
      <xdr:rowOff>180975</xdr:rowOff>
    </xdr:to>
    <xdr:sp macro="" textlink="">
      <xdr:nvSpPr>
        <xdr:cNvPr id="989" name="Object 988" hidden="1">
          <a:extLst>
            <a:ext uri="{63B3BB69-23CF-44E3-9099-C40C66FF867C}">
              <a14:compatExt xmlns:a14="http://schemas.microsoft.com/office/drawing/2010/main" spid="_x0000_s6108"/>
            </a:ext>
            <a:ext uri="{FF2B5EF4-FFF2-40B4-BE49-F238E27FC236}">
              <a16:creationId xmlns:a16="http://schemas.microsoft.com/office/drawing/2014/main" id="{B2143BC6-604A-49B5-ABC4-39EF082DBF7C}"/>
            </a:ext>
          </a:extLst>
        </xdr:cNvPr>
        <xdr:cNvSpPr/>
      </xdr:nvSpPr>
      <xdr:spPr bwMode="auto">
        <a:xfrm>
          <a:off x="9494824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851977</xdr:row>
      <xdr:rowOff>66675</xdr:rowOff>
    </xdr:from>
    <xdr:to>
      <xdr:col>15568</xdr:col>
      <xdr:colOff>1819275</xdr:colOff>
      <xdr:row>851981</xdr:row>
      <xdr:rowOff>180975</xdr:rowOff>
    </xdr:to>
    <xdr:sp macro="" textlink="">
      <xdr:nvSpPr>
        <xdr:cNvPr id="990" name="Object 989" hidden="1">
          <a:extLst>
            <a:ext uri="{63B3BB69-23CF-44E3-9099-C40C66FF867C}">
              <a14:compatExt xmlns:a14="http://schemas.microsoft.com/office/drawing/2010/main" spid="_x0000_s6109"/>
            </a:ext>
            <a:ext uri="{FF2B5EF4-FFF2-40B4-BE49-F238E27FC236}">
              <a16:creationId xmlns:a16="http://schemas.microsoft.com/office/drawing/2014/main" id="{FA36B272-C988-42C7-A940-E26F5605C70A}"/>
            </a:ext>
          </a:extLst>
        </xdr:cNvPr>
        <xdr:cNvSpPr/>
      </xdr:nvSpPr>
      <xdr:spPr bwMode="auto">
        <a:xfrm>
          <a:off x="9494824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917513</xdr:row>
      <xdr:rowOff>66675</xdr:rowOff>
    </xdr:from>
    <xdr:to>
      <xdr:col>15568</xdr:col>
      <xdr:colOff>1819275</xdr:colOff>
      <xdr:row>917517</xdr:row>
      <xdr:rowOff>180975</xdr:rowOff>
    </xdr:to>
    <xdr:sp macro="" textlink="">
      <xdr:nvSpPr>
        <xdr:cNvPr id="991" name="Object 990" hidden="1">
          <a:extLst>
            <a:ext uri="{63B3BB69-23CF-44E3-9099-C40C66FF867C}">
              <a14:compatExt xmlns:a14="http://schemas.microsoft.com/office/drawing/2010/main" spid="_x0000_s6110"/>
            </a:ext>
            <a:ext uri="{FF2B5EF4-FFF2-40B4-BE49-F238E27FC236}">
              <a16:creationId xmlns:a16="http://schemas.microsoft.com/office/drawing/2014/main" id="{B807BF8A-9B7D-434D-80D8-3E499247A80B}"/>
            </a:ext>
          </a:extLst>
        </xdr:cNvPr>
        <xdr:cNvSpPr/>
      </xdr:nvSpPr>
      <xdr:spPr bwMode="auto">
        <a:xfrm>
          <a:off x="9494824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15568</xdr:col>
      <xdr:colOff>238125</xdr:colOff>
      <xdr:row>983049</xdr:row>
      <xdr:rowOff>66675</xdr:rowOff>
    </xdr:from>
    <xdr:to>
      <xdr:col>15568</xdr:col>
      <xdr:colOff>1819275</xdr:colOff>
      <xdr:row>983053</xdr:row>
      <xdr:rowOff>180975</xdr:rowOff>
    </xdr:to>
    <xdr:sp macro="" textlink="">
      <xdr:nvSpPr>
        <xdr:cNvPr id="992" name="Object 991" hidden="1">
          <a:extLst>
            <a:ext uri="{63B3BB69-23CF-44E3-9099-C40C66FF867C}">
              <a14:compatExt xmlns:a14="http://schemas.microsoft.com/office/drawing/2010/main" spid="_x0000_s6111"/>
            </a:ext>
            <a:ext uri="{FF2B5EF4-FFF2-40B4-BE49-F238E27FC236}">
              <a16:creationId xmlns:a16="http://schemas.microsoft.com/office/drawing/2014/main" id="{7026C2B6-E909-458F-8241-DEA63E4EF6A4}"/>
            </a:ext>
          </a:extLst>
        </xdr:cNvPr>
        <xdr:cNvSpPr/>
      </xdr:nvSpPr>
      <xdr:spPr bwMode="auto">
        <a:xfrm>
          <a:off x="9494824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2</xdr:row>
      <xdr:rowOff>66675</xdr:rowOff>
    </xdr:from>
    <xdr:to>
      <xdr:col>15824</xdr:col>
      <xdr:colOff>1819275</xdr:colOff>
      <xdr:row>6</xdr:row>
      <xdr:rowOff>0</xdr:rowOff>
    </xdr:to>
    <xdr:sp macro="" textlink="">
      <xdr:nvSpPr>
        <xdr:cNvPr id="993" name="Object 992" hidden="1">
          <a:extLst>
            <a:ext uri="{63B3BB69-23CF-44E3-9099-C40C66FF867C}">
              <a14:compatExt xmlns:a14="http://schemas.microsoft.com/office/drawing/2010/main" spid="_x0000_s6112"/>
            </a:ext>
            <a:ext uri="{FF2B5EF4-FFF2-40B4-BE49-F238E27FC236}">
              <a16:creationId xmlns:a16="http://schemas.microsoft.com/office/drawing/2014/main" id="{00479538-B769-4689-8DFD-49570767956D}"/>
            </a:ext>
          </a:extLst>
        </xdr:cNvPr>
        <xdr:cNvSpPr/>
      </xdr:nvSpPr>
      <xdr:spPr bwMode="auto">
        <a:xfrm>
          <a:off x="9650882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65545</xdr:row>
      <xdr:rowOff>66675</xdr:rowOff>
    </xdr:from>
    <xdr:to>
      <xdr:col>15824</xdr:col>
      <xdr:colOff>1819275</xdr:colOff>
      <xdr:row>65549</xdr:row>
      <xdr:rowOff>180975</xdr:rowOff>
    </xdr:to>
    <xdr:sp macro="" textlink="">
      <xdr:nvSpPr>
        <xdr:cNvPr id="994" name="Object 993" hidden="1">
          <a:extLst>
            <a:ext uri="{63B3BB69-23CF-44E3-9099-C40C66FF867C}">
              <a14:compatExt xmlns:a14="http://schemas.microsoft.com/office/drawing/2010/main" spid="_x0000_s6113"/>
            </a:ext>
            <a:ext uri="{FF2B5EF4-FFF2-40B4-BE49-F238E27FC236}">
              <a16:creationId xmlns:a16="http://schemas.microsoft.com/office/drawing/2014/main" id="{4FB1331B-657C-4072-8D1C-BD95F8964337}"/>
            </a:ext>
          </a:extLst>
        </xdr:cNvPr>
        <xdr:cNvSpPr/>
      </xdr:nvSpPr>
      <xdr:spPr bwMode="auto">
        <a:xfrm>
          <a:off x="9650882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131081</xdr:row>
      <xdr:rowOff>66675</xdr:rowOff>
    </xdr:from>
    <xdr:to>
      <xdr:col>15824</xdr:col>
      <xdr:colOff>1819275</xdr:colOff>
      <xdr:row>131085</xdr:row>
      <xdr:rowOff>180975</xdr:rowOff>
    </xdr:to>
    <xdr:sp macro="" textlink="">
      <xdr:nvSpPr>
        <xdr:cNvPr id="995" name="Object 994" hidden="1">
          <a:extLst>
            <a:ext uri="{63B3BB69-23CF-44E3-9099-C40C66FF867C}">
              <a14:compatExt xmlns:a14="http://schemas.microsoft.com/office/drawing/2010/main" spid="_x0000_s6114"/>
            </a:ext>
            <a:ext uri="{FF2B5EF4-FFF2-40B4-BE49-F238E27FC236}">
              <a16:creationId xmlns:a16="http://schemas.microsoft.com/office/drawing/2014/main" id="{11D13FBB-D12F-43BE-8FD9-99096B528B40}"/>
            </a:ext>
          </a:extLst>
        </xdr:cNvPr>
        <xdr:cNvSpPr/>
      </xdr:nvSpPr>
      <xdr:spPr bwMode="auto">
        <a:xfrm>
          <a:off x="9650882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196617</xdr:row>
      <xdr:rowOff>66675</xdr:rowOff>
    </xdr:from>
    <xdr:to>
      <xdr:col>15824</xdr:col>
      <xdr:colOff>1819275</xdr:colOff>
      <xdr:row>196621</xdr:row>
      <xdr:rowOff>180975</xdr:rowOff>
    </xdr:to>
    <xdr:sp macro="" textlink="">
      <xdr:nvSpPr>
        <xdr:cNvPr id="996" name="Object 995" hidden="1">
          <a:extLst>
            <a:ext uri="{63B3BB69-23CF-44E3-9099-C40C66FF867C}">
              <a14:compatExt xmlns:a14="http://schemas.microsoft.com/office/drawing/2010/main" spid="_x0000_s6115"/>
            </a:ext>
            <a:ext uri="{FF2B5EF4-FFF2-40B4-BE49-F238E27FC236}">
              <a16:creationId xmlns:a16="http://schemas.microsoft.com/office/drawing/2014/main" id="{A537771E-BF55-4B70-9D2A-D58B3E3B50CB}"/>
            </a:ext>
          </a:extLst>
        </xdr:cNvPr>
        <xdr:cNvSpPr/>
      </xdr:nvSpPr>
      <xdr:spPr bwMode="auto">
        <a:xfrm>
          <a:off x="9650882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262153</xdr:row>
      <xdr:rowOff>66675</xdr:rowOff>
    </xdr:from>
    <xdr:to>
      <xdr:col>15824</xdr:col>
      <xdr:colOff>1819275</xdr:colOff>
      <xdr:row>262157</xdr:row>
      <xdr:rowOff>180975</xdr:rowOff>
    </xdr:to>
    <xdr:sp macro="" textlink="">
      <xdr:nvSpPr>
        <xdr:cNvPr id="997" name="Object 996" hidden="1">
          <a:extLst>
            <a:ext uri="{63B3BB69-23CF-44E3-9099-C40C66FF867C}">
              <a14:compatExt xmlns:a14="http://schemas.microsoft.com/office/drawing/2010/main" spid="_x0000_s6116"/>
            </a:ext>
            <a:ext uri="{FF2B5EF4-FFF2-40B4-BE49-F238E27FC236}">
              <a16:creationId xmlns:a16="http://schemas.microsoft.com/office/drawing/2014/main" id="{3188FD48-0322-48B9-8527-4AE79C78C470}"/>
            </a:ext>
          </a:extLst>
        </xdr:cNvPr>
        <xdr:cNvSpPr/>
      </xdr:nvSpPr>
      <xdr:spPr bwMode="auto">
        <a:xfrm>
          <a:off x="9650882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327689</xdr:row>
      <xdr:rowOff>66675</xdr:rowOff>
    </xdr:from>
    <xdr:to>
      <xdr:col>15824</xdr:col>
      <xdr:colOff>1819275</xdr:colOff>
      <xdr:row>327693</xdr:row>
      <xdr:rowOff>180975</xdr:rowOff>
    </xdr:to>
    <xdr:sp macro="" textlink="">
      <xdr:nvSpPr>
        <xdr:cNvPr id="998" name="Object 997" hidden="1">
          <a:extLst>
            <a:ext uri="{63B3BB69-23CF-44E3-9099-C40C66FF867C}">
              <a14:compatExt xmlns:a14="http://schemas.microsoft.com/office/drawing/2010/main" spid="_x0000_s6117"/>
            </a:ext>
            <a:ext uri="{FF2B5EF4-FFF2-40B4-BE49-F238E27FC236}">
              <a16:creationId xmlns:a16="http://schemas.microsoft.com/office/drawing/2014/main" id="{5B986881-B316-4515-932A-E5896505FEC8}"/>
            </a:ext>
          </a:extLst>
        </xdr:cNvPr>
        <xdr:cNvSpPr/>
      </xdr:nvSpPr>
      <xdr:spPr bwMode="auto">
        <a:xfrm>
          <a:off x="9650882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393225</xdr:row>
      <xdr:rowOff>66675</xdr:rowOff>
    </xdr:from>
    <xdr:to>
      <xdr:col>15824</xdr:col>
      <xdr:colOff>1819275</xdr:colOff>
      <xdr:row>393229</xdr:row>
      <xdr:rowOff>180975</xdr:rowOff>
    </xdr:to>
    <xdr:sp macro="" textlink="">
      <xdr:nvSpPr>
        <xdr:cNvPr id="999" name="Object 998" hidden="1">
          <a:extLst>
            <a:ext uri="{63B3BB69-23CF-44E3-9099-C40C66FF867C}">
              <a14:compatExt xmlns:a14="http://schemas.microsoft.com/office/drawing/2010/main" spid="_x0000_s6118"/>
            </a:ext>
            <a:ext uri="{FF2B5EF4-FFF2-40B4-BE49-F238E27FC236}">
              <a16:creationId xmlns:a16="http://schemas.microsoft.com/office/drawing/2014/main" id="{D44EB11C-3F30-4C77-825A-9F7DFBDA9F6A}"/>
            </a:ext>
          </a:extLst>
        </xdr:cNvPr>
        <xdr:cNvSpPr/>
      </xdr:nvSpPr>
      <xdr:spPr bwMode="auto">
        <a:xfrm>
          <a:off x="9650882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458761</xdr:row>
      <xdr:rowOff>66675</xdr:rowOff>
    </xdr:from>
    <xdr:to>
      <xdr:col>15824</xdr:col>
      <xdr:colOff>1819275</xdr:colOff>
      <xdr:row>458765</xdr:row>
      <xdr:rowOff>180975</xdr:rowOff>
    </xdr:to>
    <xdr:sp macro="" textlink="">
      <xdr:nvSpPr>
        <xdr:cNvPr id="1000" name="Object 999" hidden="1">
          <a:extLst>
            <a:ext uri="{63B3BB69-23CF-44E3-9099-C40C66FF867C}">
              <a14:compatExt xmlns:a14="http://schemas.microsoft.com/office/drawing/2010/main" spid="_x0000_s6119"/>
            </a:ext>
            <a:ext uri="{FF2B5EF4-FFF2-40B4-BE49-F238E27FC236}">
              <a16:creationId xmlns:a16="http://schemas.microsoft.com/office/drawing/2014/main" id="{B8AB8678-40A6-48C7-B878-147CA18474EE}"/>
            </a:ext>
          </a:extLst>
        </xdr:cNvPr>
        <xdr:cNvSpPr/>
      </xdr:nvSpPr>
      <xdr:spPr bwMode="auto">
        <a:xfrm>
          <a:off x="9650882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524297</xdr:row>
      <xdr:rowOff>66675</xdr:rowOff>
    </xdr:from>
    <xdr:to>
      <xdr:col>15824</xdr:col>
      <xdr:colOff>1819275</xdr:colOff>
      <xdr:row>524301</xdr:row>
      <xdr:rowOff>180975</xdr:rowOff>
    </xdr:to>
    <xdr:sp macro="" textlink="">
      <xdr:nvSpPr>
        <xdr:cNvPr id="1001" name="Object 1000" hidden="1">
          <a:extLst>
            <a:ext uri="{63B3BB69-23CF-44E3-9099-C40C66FF867C}">
              <a14:compatExt xmlns:a14="http://schemas.microsoft.com/office/drawing/2010/main" spid="_x0000_s6120"/>
            </a:ext>
            <a:ext uri="{FF2B5EF4-FFF2-40B4-BE49-F238E27FC236}">
              <a16:creationId xmlns:a16="http://schemas.microsoft.com/office/drawing/2014/main" id="{46940FB6-5EDF-4199-B74D-256BB0112E39}"/>
            </a:ext>
          </a:extLst>
        </xdr:cNvPr>
        <xdr:cNvSpPr/>
      </xdr:nvSpPr>
      <xdr:spPr bwMode="auto">
        <a:xfrm>
          <a:off x="9650882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589833</xdr:row>
      <xdr:rowOff>66675</xdr:rowOff>
    </xdr:from>
    <xdr:to>
      <xdr:col>15824</xdr:col>
      <xdr:colOff>1819275</xdr:colOff>
      <xdr:row>589837</xdr:row>
      <xdr:rowOff>180975</xdr:rowOff>
    </xdr:to>
    <xdr:sp macro="" textlink="">
      <xdr:nvSpPr>
        <xdr:cNvPr id="1002" name="Object 1001" hidden="1">
          <a:extLst>
            <a:ext uri="{63B3BB69-23CF-44E3-9099-C40C66FF867C}">
              <a14:compatExt xmlns:a14="http://schemas.microsoft.com/office/drawing/2010/main" spid="_x0000_s6121"/>
            </a:ext>
            <a:ext uri="{FF2B5EF4-FFF2-40B4-BE49-F238E27FC236}">
              <a16:creationId xmlns:a16="http://schemas.microsoft.com/office/drawing/2014/main" id="{5FB8B74B-AEBA-4D52-9941-A822CE4A6FEF}"/>
            </a:ext>
          </a:extLst>
        </xdr:cNvPr>
        <xdr:cNvSpPr/>
      </xdr:nvSpPr>
      <xdr:spPr bwMode="auto">
        <a:xfrm>
          <a:off x="9650882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655369</xdr:row>
      <xdr:rowOff>66675</xdr:rowOff>
    </xdr:from>
    <xdr:to>
      <xdr:col>15824</xdr:col>
      <xdr:colOff>1819275</xdr:colOff>
      <xdr:row>655373</xdr:row>
      <xdr:rowOff>180975</xdr:rowOff>
    </xdr:to>
    <xdr:sp macro="" textlink="">
      <xdr:nvSpPr>
        <xdr:cNvPr id="1003" name="Object 1002" hidden="1">
          <a:extLst>
            <a:ext uri="{63B3BB69-23CF-44E3-9099-C40C66FF867C}">
              <a14:compatExt xmlns:a14="http://schemas.microsoft.com/office/drawing/2010/main" spid="_x0000_s6122"/>
            </a:ext>
            <a:ext uri="{FF2B5EF4-FFF2-40B4-BE49-F238E27FC236}">
              <a16:creationId xmlns:a16="http://schemas.microsoft.com/office/drawing/2014/main" id="{B3B85EF3-2621-4DC0-A5C7-481022987330}"/>
            </a:ext>
          </a:extLst>
        </xdr:cNvPr>
        <xdr:cNvSpPr/>
      </xdr:nvSpPr>
      <xdr:spPr bwMode="auto">
        <a:xfrm>
          <a:off x="9650882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720905</xdr:row>
      <xdr:rowOff>66675</xdr:rowOff>
    </xdr:from>
    <xdr:to>
      <xdr:col>15824</xdr:col>
      <xdr:colOff>1819275</xdr:colOff>
      <xdr:row>720909</xdr:row>
      <xdr:rowOff>180975</xdr:rowOff>
    </xdr:to>
    <xdr:sp macro="" textlink="">
      <xdr:nvSpPr>
        <xdr:cNvPr id="1004" name="Object 1003" hidden="1">
          <a:extLst>
            <a:ext uri="{63B3BB69-23CF-44E3-9099-C40C66FF867C}">
              <a14:compatExt xmlns:a14="http://schemas.microsoft.com/office/drawing/2010/main" spid="_x0000_s6123"/>
            </a:ext>
            <a:ext uri="{FF2B5EF4-FFF2-40B4-BE49-F238E27FC236}">
              <a16:creationId xmlns:a16="http://schemas.microsoft.com/office/drawing/2014/main" id="{2EA7D483-EBF8-4405-98DF-C4434515C455}"/>
            </a:ext>
          </a:extLst>
        </xdr:cNvPr>
        <xdr:cNvSpPr/>
      </xdr:nvSpPr>
      <xdr:spPr bwMode="auto">
        <a:xfrm>
          <a:off x="9650882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786441</xdr:row>
      <xdr:rowOff>66675</xdr:rowOff>
    </xdr:from>
    <xdr:to>
      <xdr:col>15824</xdr:col>
      <xdr:colOff>1819275</xdr:colOff>
      <xdr:row>786445</xdr:row>
      <xdr:rowOff>180975</xdr:rowOff>
    </xdr:to>
    <xdr:sp macro="" textlink="">
      <xdr:nvSpPr>
        <xdr:cNvPr id="1005" name="Object 1004" hidden="1">
          <a:extLst>
            <a:ext uri="{63B3BB69-23CF-44E3-9099-C40C66FF867C}">
              <a14:compatExt xmlns:a14="http://schemas.microsoft.com/office/drawing/2010/main" spid="_x0000_s6124"/>
            </a:ext>
            <a:ext uri="{FF2B5EF4-FFF2-40B4-BE49-F238E27FC236}">
              <a16:creationId xmlns:a16="http://schemas.microsoft.com/office/drawing/2014/main" id="{5973EF93-2DB0-4022-BB94-D55CD7DE799C}"/>
            </a:ext>
          </a:extLst>
        </xdr:cNvPr>
        <xdr:cNvSpPr/>
      </xdr:nvSpPr>
      <xdr:spPr bwMode="auto">
        <a:xfrm>
          <a:off x="9650882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851977</xdr:row>
      <xdr:rowOff>66675</xdr:rowOff>
    </xdr:from>
    <xdr:to>
      <xdr:col>15824</xdr:col>
      <xdr:colOff>1819275</xdr:colOff>
      <xdr:row>851981</xdr:row>
      <xdr:rowOff>180975</xdr:rowOff>
    </xdr:to>
    <xdr:sp macro="" textlink="">
      <xdr:nvSpPr>
        <xdr:cNvPr id="1006" name="Object 1005" hidden="1">
          <a:extLst>
            <a:ext uri="{63B3BB69-23CF-44E3-9099-C40C66FF867C}">
              <a14:compatExt xmlns:a14="http://schemas.microsoft.com/office/drawing/2010/main" spid="_x0000_s6125"/>
            </a:ext>
            <a:ext uri="{FF2B5EF4-FFF2-40B4-BE49-F238E27FC236}">
              <a16:creationId xmlns:a16="http://schemas.microsoft.com/office/drawing/2014/main" id="{F4F22335-C06F-41D5-BB06-C83F18ACCFD2}"/>
            </a:ext>
          </a:extLst>
        </xdr:cNvPr>
        <xdr:cNvSpPr/>
      </xdr:nvSpPr>
      <xdr:spPr bwMode="auto">
        <a:xfrm>
          <a:off x="9650882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917513</xdr:row>
      <xdr:rowOff>66675</xdr:rowOff>
    </xdr:from>
    <xdr:to>
      <xdr:col>15824</xdr:col>
      <xdr:colOff>1819275</xdr:colOff>
      <xdr:row>917517</xdr:row>
      <xdr:rowOff>180975</xdr:rowOff>
    </xdr:to>
    <xdr:sp macro="" textlink="">
      <xdr:nvSpPr>
        <xdr:cNvPr id="1007" name="Object 1006" hidden="1">
          <a:extLst>
            <a:ext uri="{63B3BB69-23CF-44E3-9099-C40C66FF867C}">
              <a14:compatExt xmlns:a14="http://schemas.microsoft.com/office/drawing/2010/main" spid="_x0000_s6126"/>
            </a:ext>
            <a:ext uri="{FF2B5EF4-FFF2-40B4-BE49-F238E27FC236}">
              <a16:creationId xmlns:a16="http://schemas.microsoft.com/office/drawing/2014/main" id="{A695C21F-1924-4204-B073-D24F07365DC5}"/>
            </a:ext>
          </a:extLst>
        </xdr:cNvPr>
        <xdr:cNvSpPr/>
      </xdr:nvSpPr>
      <xdr:spPr bwMode="auto">
        <a:xfrm>
          <a:off x="9650882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15824</xdr:col>
      <xdr:colOff>238125</xdr:colOff>
      <xdr:row>983049</xdr:row>
      <xdr:rowOff>66675</xdr:rowOff>
    </xdr:from>
    <xdr:to>
      <xdr:col>15824</xdr:col>
      <xdr:colOff>1819275</xdr:colOff>
      <xdr:row>983053</xdr:row>
      <xdr:rowOff>180975</xdr:rowOff>
    </xdr:to>
    <xdr:sp macro="" textlink="">
      <xdr:nvSpPr>
        <xdr:cNvPr id="1008" name="Object 1007" hidden="1">
          <a:extLst>
            <a:ext uri="{63B3BB69-23CF-44E3-9099-C40C66FF867C}">
              <a14:compatExt xmlns:a14="http://schemas.microsoft.com/office/drawing/2010/main" spid="_x0000_s6127"/>
            </a:ext>
            <a:ext uri="{FF2B5EF4-FFF2-40B4-BE49-F238E27FC236}">
              <a16:creationId xmlns:a16="http://schemas.microsoft.com/office/drawing/2014/main" id="{6ABAB814-473D-4409-A89E-6A1C1427AB89}"/>
            </a:ext>
          </a:extLst>
        </xdr:cNvPr>
        <xdr:cNvSpPr/>
      </xdr:nvSpPr>
      <xdr:spPr bwMode="auto">
        <a:xfrm>
          <a:off x="9650882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2</xdr:row>
      <xdr:rowOff>66675</xdr:rowOff>
    </xdr:from>
    <xdr:to>
      <xdr:col>16080</xdr:col>
      <xdr:colOff>1819275</xdr:colOff>
      <xdr:row>6</xdr:row>
      <xdr:rowOff>0</xdr:rowOff>
    </xdr:to>
    <xdr:sp macro="" textlink="">
      <xdr:nvSpPr>
        <xdr:cNvPr id="1009" name="Object 1008" hidden="1">
          <a:extLst>
            <a:ext uri="{63B3BB69-23CF-44E3-9099-C40C66FF867C}">
              <a14:compatExt xmlns:a14="http://schemas.microsoft.com/office/drawing/2010/main" spid="_x0000_s6128"/>
            </a:ext>
            <a:ext uri="{FF2B5EF4-FFF2-40B4-BE49-F238E27FC236}">
              <a16:creationId xmlns:a16="http://schemas.microsoft.com/office/drawing/2014/main" id="{3B98E366-0E81-4073-9411-6000BDAC5E70}"/>
            </a:ext>
          </a:extLst>
        </xdr:cNvPr>
        <xdr:cNvSpPr/>
      </xdr:nvSpPr>
      <xdr:spPr bwMode="auto">
        <a:xfrm>
          <a:off x="9806940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65545</xdr:row>
      <xdr:rowOff>66675</xdr:rowOff>
    </xdr:from>
    <xdr:to>
      <xdr:col>16080</xdr:col>
      <xdr:colOff>1819275</xdr:colOff>
      <xdr:row>65549</xdr:row>
      <xdr:rowOff>180975</xdr:rowOff>
    </xdr:to>
    <xdr:sp macro="" textlink="">
      <xdr:nvSpPr>
        <xdr:cNvPr id="1010" name="Object 1009" hidden="1">
          <a:extLst>
            <a:ext uri="{63B3BB69-23CF-44E3-9099-C40C66FF867C}">
              <a14:compatExt xmlns:a14="http://schemas.microsoft.com/office/drawing/2010/main" spid="_x0000_s6129"/>
            </a:ext>
            <a:ext uri="{FF2B5EF4-FFF2-40B4-BE49-F238E27FC236}">
              <a16:creationId xmlns:a16="http://schemas.microsoft.com/office/drawing/2014/main" id="{EE0B44CC-CE3E-4F20-AE0B-F8D8DE9EC254}"/>
            </a:ext>
          </a:extLst>
        </xdr:cNvPr>
        <xdr:cNvSpPr/>
      </xdr:nvSpPr>
      <xdr:spPr bwMode="auto">
        <a:xfrm>
          <a:off x="9806940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131081</xdr:row>
      <xdr:rowOff>66675</xdr:rowOff>
    </xdr:from>
    <xdr:to>
      <xdr:col>16080</xdr:col>
      <xdr:colOff>1819275</xdr:colOff>
      <xdr:row>131085</xdr:row>
      <xdr:rowOff>180975</xdr:rowOff>
    </xdr:to>
    <xdr:sp macro="" textlink="">
      <xdr:nvSpPr>
        <xdr:cNvPr id="1011" name="Object 1010" hidden="1">
          <a:extLst>
            <a:ext uri="{63B3BB69-23CF-44E3-9099-C40C66FF867C}">
              <a14:compatExt xmlns:a14="http://schemas.microsoft.com/office/drawing/2010/main" spid="_x0000_s6130"/>
            </a:ext>
            <a:ext uri="{FF2B5EF4-FFF2-40B4-BE49-F238E27FC236}">
              <a16:creationId xmlns:a16="http://schemas.microsoft.com/office/drawing/2014/main" id="{6C8A99A8-5253-4032-8783-9A24BE78037F}"/>
            </a:ext>
          </a:extLst>
        </xdr:cNvPr>
        <xdr:cNvSpPr/>
      </xdr:nvSpPr>
      <xdr:spPr bwMode="auto">
        <a:xfrm>
          <a:off x="9806940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196617</xdr:row>
      <xdr:rowOff>66675</xdr:rowOff>
    </xdr:from>
    <xdr:to>
      <xdr:col>16080</xdr:col>
      <xdr:colOff>1819275</xdr:colOff>
      <xdr:row>196621</xdr:row>
      <xdr:rowOff>180975</xdr:rowOff>
    </xdr:to>
    <xdr:sp macro="" textlink="">
      <xdr:nvSpPr>
        <xdr:cNvPr id="1012" name="Object 1011" hidden="1">
          <a:extLst>
            <a:ext uri="{63B3BB69-23CF-44E3-9099-C40C66FF867C}">
              <a14:compatExt xmlns:a14="http://schemas.microsoft.com/office/drawing/2010/main" spid="_x0000_s6131"/>
            </a:ext>
            <a:ext uri="{FF2B5EF4-FFF2-40B4-BE49-F238E27FC236}">
              <a16:creationId xmlns:a16="http://schemas.microsoft.com/office/drawing/2014/main" id="{2680726F-0AF6-4CE5-82A9-ADE8EB16FE05}"/>
            </a:ext>
          </a:extLst>
        </xdr:cNvPr>
        <xdr:cNvSpPr/>
      </xdr:nvSpPr>
      <xdr:spPr bwMode="auto">
        <a:xfrm>
          <a:off x="9806940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262153</xdr:row>
      <xdr:rowOff>66675</xdr:rowOff>
    </xdr:from>
    <xdr:to>
      <xdr:col>16080</xdr:col>
      <xdr:colOff>1819275</xdr:colOff>
      <xdr:row>262157</xdr:row>
      <xdr:rowOff>180975</xdr:rowOff>
    </xdr:to>
    <xdr:sp macro="" textlink="">
      <xdr:nvSpPr>
        <xdr:cNvPr id="1013" name="Object 1012" hidden="1">
          <a:extLst>
            <a:ext uri="{63B3BB69-23CF-44E3-9099-C40C66FF867C}">
              <a14:compatExt xmlns:a14="http://schemas.microsoft.com/office/drawing/2010/main" spid="_x0000_s6132"/>
            </a:ext>
            <a:ext uri="{FF2B5EF4-FFF2-40B4-BE49-F238E27FC236}">
              <a16:creationId xmlns:a16="http://schemas.microsoft.com/office/drawing/2014/main" id="{0CEDD338-1D9C-46DF-A8B6-7DB023E7A87B}"/>
            </a:ext>
          </a:extLst>
        </xdr:cNvPr>
        <xdr:cNvSpPr/>
      </xdr:nvSpPr>
      <xdr:spPr bwMode="auto">
        <a:xfrm>
          <a:off x="9806940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327689</xdr:row>
      <xdr:rowOff>66675</xdr:rowOff>
    </xdr:from>
    <xdr:to>
      <xdr:col>16080</xdr:col>
      <xdr:colOff>1819275</xdr:colOff>
      <xdr:row>327693</xdr:row>
      <xdr:rowOff>180975</xdr:rowOff>
    </xdr:to>
    <xdr:sp macro="" textlink="">
      <xdr:nvSpPr>
        <xdr:cNvPr id="1014" name="Object 1013" hidden="1">
          <a:extLst>
            <a:ext uri="{63B3BB69-23CF-44E3-9099-C40C66FF867C}">
              <a14:compatExt xmlns:a14="http://schemas.microsoft.com/office/drawing/2010/main" spid="_x0000_s6133"/>
            </a:ext>
            <a:ext uri="{FF2B5EF4-FFF2-40B4-BE49-F238E27FC236}">
              <a16:creationId xmlns:a16="http://schemas.microsoft.com/office/drawing/2014/main" id="{7427D34F-6395-4961-A55A-C8FF4201C8CA}"/>
            </a:ext>
          </a:extLst>
        </xdr:cNvPr>
        <xdr:cNvSpPr/>
      </xdr:nvSpPr>
      <xdr:spPr bwMode="auto">
        <a:xfrm>
          <a:off x="9806940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393225</xdr:row>
      <xdr:rowOff>66675</xdr:rowOff>
    </xdr:from>
    <xdr:to>
      <xdr:col>16080</xdr:col>
      <xdr:colOff>1819275</xdr:colOff>
      <xdr:row>393229</xdr:row>
      <xdr:rowOff>180975</xdr:rowOff>
    </xdr:to>
    <xdr:sp macro="" textlink="">
      <xdr:nvSpPr>
        <xdr:cNvPr id="1015" name="Object 1014" hidden="1">
          <a:extLst>
            <a:ext uri="{63B3BB69-23CF-44E3-9099-C40C66FF867C}">
              <a14:compatExt xmlns:a14="http://schemas.microsoft.com/office/drawing/2010/main" spid="_x0000_s6134"/>
            </a:ext>
            <a:ext uri="{FF2B5EF4-FFF2-40B4-BE49-F238E27FC236}">
              <a16:creationId xmlns:a16="http://schemas.microsoft.com/office/drawing/2014/main" id="{7FA176E7-972D-454A-BB1B-31DD14911F56}"/>
            </a:ext>
          </a:extLst>
        </xdr:cNvPr>
        <xdr:cNvSpPr/>
      </xdr:nvSpPr>
      <xdr:spPr bwMode="auto">
        <a:xfrm>
          <a:off x="9806940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458761</xdr:row>
      <xdr:rowOff>66675</xdr:rowOff>
    </xdr:from>
    <xdr:to>
      <xdr:col>16080</xdr:col>
      <xdr:colOff>1819275</xdr:colOff>
      <xdr:row>458765</xdr:row>
      <xdr:rowOff>180975</xdr:rowOff>
    </xdr:to>
    <xdr:sp macro="" textlink="">
      <xdr:nvSpPr>
        <xdr:cNvPr id="1016" name="Object 1015" hidden="1">
          <a:extLst>
            <a:ext uri="{63B3BB69-23CF-44E3-9099-C40C66FF867C}">
              <a14:compatExt xmlns:a14="http://schemas.microsoft.com/office/drawing/2010/main" spid="_x0000_s6135"/>
            </a:ext>
            <a:ext uri="{FF2B5EF4-FFF2-40B4-BE49-F238E27FC236}">
              <a16:creationId xmlns:a16="http://schemas.microsoft.com/office/drawing/2014/main" id="{EE207071-F305-47BF-BA52-F97A8823E8A3}"/>
            </a:ext>
          </a:extLst>
        </xdr:cNvPr>
        <xdr:cNvSpPr/>
      </xdr:nvSpPr>
      <xdr:spPr bwMode="auto">
        <a:xfrm>
          <a:off x="9806940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524297</xdr:row>
      <xdr:rowOff>66675</xdr:rowOff>
    </xdr:from>
    <xdr:to>
      <xdr:col>16080</xdr:col>
      <xdr:colOff>1819275</xdr:colOff>
      <xdr:row>524301</xdr:row>
      <xdr:rowOff>180975</xdr:rowOff>
    </xdr:to>
    <xdr:sp macro="" textlink="">
      <xdr:nvSpPr>
        <xdr:cNvPr id="1017" name="Object 1016" hidden="1">
          <a:extLst>
            <a:ext uri="{63B3BB69-23CF-44E3-9099-C40C66FF867C}">
              <a14:compatExt xmlns:a14="http://schemas.microsoft.com/office/drawing/2010/main" spid="_x0000_s6136"/>
            </a:ext>
            <a:ext uri="{FF2B5EF4-FFF2-40B4-BE49-F238E27FC236}">
              <a16:creationId xmlns:a16="http://schemas.microsoft.com/office/drawing/2014/main" id="{864C0480-C217-4290-B5F6-67ED323C8DF1}"/>
            </a:ext>
          </a:extLst>
        </xdr:cNvPr>
        <xdr:cNvSpPr/>
      </xdr:nvSpPr>
      <xdr:spPr bwMode="auto">
        <a:xfrm>
          <a:off x="9806940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589833</xdr:row>
      <xdr:rowOff>66675</xdr:rowOff>
    </xdr:from>
    <xdr:to>
      <xdr:col>16080</xdr:col>
      <xdr:colOff>1819275</xdr:colOff>
      <xdr:row>589837</xdr:row>
      <xdr:rowOff>180975</xdr:rowOff>
    </xdr:to>
    <xdr:sp macro="" textlink="">
      <xdr:nvSpPr>
        <xdr:cNvPr id="1018" name="Object 1017" hidden="1">
          <a:extLst>
            <a:ext uri="{63B3BB69-23CF-44E3-9099-C40C66FF867C}">
              <a14:compatExt xmlns:a14="http://schemas.microsoft.com/office/drawing/2010/main" spid="_x0000_s6137"/>
            </a:ext>
            <a:ext uri="{FF2B5EF4-FFF2-40B4-BE49-F238E27FC236}">
              <a16:creationId xmlns:a16="http://schemas.microsoft.com/office/drawing/2014/main" id="{A00ACD51-FA79-4238-82FB-4F36E7B7FE5B}"/>
            </a:ext>
          </a:extLst>
        </xdr:cNvPr>
        <xdr:cNvSpPr/>
      </xdr:nvSpPr>
      <xdr:spPr bwMode="auto">
        <a:xfrm>
          <a:off x="9806940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655369</xdr:row>
      <xdr:rowOff>66675</xdr:rowOff>
    </xdr:from>
    <xdr:to>
      <xdr:col>16080</xdr:col>
      <xdr:colOff>1819275</xdr:colOff>
      <xdr:row>655373</xdr:row>
      <xdr:rowOff>180975</xdr:rowOff>
    </xdr:to>
    <xdr:sp macro="" textlink="">
      <xdr:nvSpPr>
        <xdr:cNvPr id="1019" name="Object 1018" hidden="1">
          <a:extLst>
            <a:ext uri="{63B3BB69-23CF-44E3-9099-C40C66FF867C}">
              <a14:compatExt xmlns:a14="http://schemas.microsoft.com/office/drawing/2010/main" spid="_x0000_s6138"/>
            </a:ext>
            <a:ext uri="{FF2B5EF4-FFF2-40B4-BE49-F238E27FC236}">
              <a16:creationId xmlns:a16="http://schemas.microsoft.com/office/drawing/2014/main" id="{8AE1C5C0-73C3-464D-A646-ABBD4F4388BD}"/>
            </a:ext>
          </a:extLst>
        </xdr:cNvPr>
        <xdr:cNvSpPr/>
      </xdr:nvSpPr>
      <xdr:spPr bwMode="auto">
        <a:xfrm>
          <a:off x="9806940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720905</xdr:row>
      <xdr:rowOff>66675</xdr:rowOff>
    </xdr:from>
    <xdr:to>
      <xdr:col>16080</xdr:col>
      <xdr:colOff>1819275</xdr:colOff>
      <xdr:row>720909</xdr:row>
      <xdr:rowOff>180975</xdr:rowOff>
    </xdr:to>
    <xdr:sp macro="" textlink="">
      <xdr:nvSpPr>
        <xdr:cNvPr id="1020" name="Object 1019" hidden="1">
          <a:extLst>
            <a:ext uri="{63B3BB69-23CF-44E3-9099-C40C66FF867C}">
              <a14:compatExt xmlns:a14="http://schemas.microsoft.com/office/drawing/2010/main" spid="_x0000_s6139"/>
            </a:ext>
            <a:ext uri="{FF2B5EF4-FFF2-40B4-BE49-F238E27FC236}">
              <a16:creationId xmlns:a16="http://schemas.microsoft.com/office/drawing/2014/main" id="{84186C73-D523-46B7-9932-D9F263340EB9}"/>
            </a:ext>
          </a:extLst>
        </xdr:cNvPr>
        <xdr:cNvSpPr/>
      </xdr:nvSpPr>
      <xdr:spPr bwMode="auto">
        <a:xfrm>
          <a:off x="9806940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786441</xdr:row>
      <xdr:rowOff>66675</xdr:rowOff>
    </xdr:from>
    <xdr:to>
      <xdr:col>16080</xdr:col>
      <xdr:colOff>1819275</xdr:colOff>
      <xdr:row>786445</xdr:row>
      <xdr:rowOff>180975</xdr:rowOff>
    </xdr:to>
    <xdr:sp macro="" textlink="">
      <xdr:nvSpPr>
        <xdr:cNvPr id="1021" name="Object 1020" hidden="1">
          <a:extLst>
            <a:ext uri="{63B3BB69-23CF-44E3-9099-C40C66FF867C}">
              <a14:compatExt xmlns:a14="http://schemas.microsoft.com/office/drawing/2010/main" spid="_x0000_s6140"/>
            </a:ext>
            <a:ext uri="{FF2B5EF4-FFF2-40B4-BE49-F238E27FC236}">
              <a16:creationId xmlns:a16="http://schemas.microsoft.com/office/drawing/2014/main" id="{F99AF18F-7564-4D12-85AB-B8D2FDBD899E}"/>
            </a:ext>
          </a:extLst>
        </xdr:cNvPr>
        <xdr:cNvSpPr/>
      </xdr:nvSpPr>
      <xdr:spPr bwMode="auto">
        <a:xfrm>
          <a:off x="9806940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851977</xdr:row>
      <xdr:rowOff>66675</xdr:rowOff>
    </xdr:from>
    <xdr:to>
      <xdr:col>16080</xdr:col>
      <xdr:colOff>1819275</xdr:colOff>
      <xdr:row>851981</xdr:row>
      <xdr:rowOff>180975</xdr:rowOff>
    </xdr:to>
    <xdr:sp macro="" textlink="">
      <xdr:nvSpPr>
        <xdr:cNvPr id="1022" name="Object 1021" hidden="1">
          <a:extLst>
            <a:ext uri="{63B3BB69-23CF-44E3-9099-C40C66FF867C}">
              <a14:compatExt xmlns:a14="http://schemas.microsoft.com/office/drawing/2010/main" spid="_x0000_s6141"/>
            </a:ext>
            <a:ext uri="{FF2B5EF4-FFF2-40B4-BE49-F238E27FC236}">
              <a16:creationId xmlns:a16="http://schemas.microsoft.com/office/drawing/2014/main" id="{D8394351-487A-4D98-A17D-E140FCD87516}"/>
            </a:ext>
          </a:extLst>
        </xdr:cNvPr>
        <xdr:cNvSpPr/>
      </xdr:nvSpPr>
      <xdr:spPr bwMode="auto">
        <a:xfrm>
          <a:off x="9806940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917513</xdr:row>
      <xdr:rowOff>66675</xdr:rowOff>
    </xdr:from>
    <xdr:to>
      <xdr:col>16080</xdr:col>
      <xdr:colOff>1819275</xdr:colOff>
      <xdr:row>917517</xdr:row>
      <xdr:rowOff>180975</xdr:rowOff>
    </xdr:to>
    <xdr:sp macro="" textlink="">
      <xdr:nvSpPr>
        <xdr:cNvPr id="1023" name="Object 1022" hidden="1">
          <a:extLst>
            <a:ext uri="{63B3BB69-23CF-44E3-9099-C40C66FF867C}">
              <a14:compatExt xmlns:a14="http://schemas.microsoft.com/office/drawing/2010/main" spid="_x0000_s6142"/>
            </a:ext>
            <a:ext uri="{FF2B5EF4-FFF2-40B4-BE49-F238E27FC236}">
              <a16:creationId xmlns:a16="http://schemas.microsoft.com/office/drawing/2014/main" id="{EF11188B-4E6D-4F16-9A5B-38C8CE032337}"/>
            </a:ext>
          </a:extLst>
        </xdr:cNvPr>
        <xdr:cNvSpPr/>
      </xdr:nvSpPr>
      <xdr:spPr bwMode="auto">
        <a:xfrm>
          <a:off x="9806940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16080</xdr:col>
      <xdr:colOff>238125</xdr:colOff>
      <xdr:row>983049</xdr:row>
      <xdr:rowOff>66675</xdr:rowOff>
    </xdr:from>
    <xdr:to>
      <xdr:col>16080</xdr:col>
      <xdr:colOff>1819275</xdr:colOff>
      <xdr:row>983053</xdr:row>
      <xdr:rowOff>180975</xdr:rowOff>
    </xdr:to>
    <xdr:sp macro="" textlink="">
      <xdr:nvSpPr>
        <xdr:cNvPr id="1024" name="Object 1023" hidden="1">
          <a:extLst>
            <a:ext uri="{63B3BB69-23CF-44E3-9099-C40C66FF867C}">
              <a14:compatExt xmlns:a14="http://schemas.microsoft.com/office/drawing/2010/main" spid="_x0000_s6143"/>
            </a:ext>
            <a:ext uri="{FF2B5EF4-FFF2-40B4-BE49-F238E27FC236}">
              <a16:creationId xmlns:a16="http://schemas.microsoft.com/office/drawing/2014/main" id="{FF14A1D9-758E-4145-BC21-76C78484CC20}"/>
            </a:ext>
          </a:extLst>
        </xdr:cNvPr>
        <xdr:cNvSpPr/>
      </xdr:nvSpPr>
      <xdr:spPr bwMode="auto">
        <a:xfrm>
          <a:off x="9806940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238125</xdr:colOff>
      <xdr:row>65542</xdr:row>
      <xdr:rowOff>66675</xdr:rowOff>
    </xdr:from>
    <xdr:to>
      <xdr:col>3</xdr:col>
      <xdr:colOff>1819275</xdr:colOff>
      <xdr:row>65546</xdr:row>
      <xdr:rowOff>180975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CB70920C-1F0C-4F02-8F76-2DD0B313E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485712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131078</xdr:row>
      <xdr:rowOff>66675</xdr:rowOff>
    </xdr:from>
    <xdr:to>
      <xdr:col>3</xdr:col>
      <xdr:colOff>1819275</xdr:colOff>
      <xdr:row>131082</xdr:row>
      <xdr:rowOff>180975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F823BEB3-6F74-4503-B987-78A39B67A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4970320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196614</xdr:row>
      <xdr:rowOff>66675</xdr:rowOff>
    </xdr:from>
    <xdr:to>
      <xdr:col>3</xdr:col>
      <xdr:colOff>1819275</xdr:colOff>
      <xdr:row>196618</xdr:row>
      <xdr:rowOff>180975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A0629C5C-AE5D-4BDE-97A3-EF8F6B6BA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37454928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262150</xdr:row>
      <xdr:rowOff>66675</xdr:rowOff>
    </xdr:from>
    <xdr:to>
      <xdr:col>3</xdr:col>
      <xdr:colOff>1819275</xdr:colOff>
      <xdr:row>262154</xdr:row>
      <xdr:rowOff>180975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5C94FF67-E34D-4F84-9A54-0A9CDCFC7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9939536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327686</xdr:row>
      <xdr:rowOff>66675</xdr:rowOff>
    </xdr:from>
    <xdr:to>
      <xdr:col>3</xdr:col>
      <xdr:colOff>1819275</xdr:colOff>
      <xdr:row>327690</xdr:row>
      <xdr:rowOff>180975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41E75761-BC40-4581-AD1C-550E459F0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424144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393222</xdr:row>
      <xdr:rowOff>66675</xdr:rowOff>
    </xdr:from>
    <xdr:to>
      <xdr:col>3</xdr:col>
      <xdr:colOff>1819275</xdr:colOff>
      <xdr:row>393226</xdr:row>
      <xdr:rowOff>180975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6C6EF647-2E35-4C39-B217-68B9297EF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4908752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458758</xdr:row>
      <xdr:rowOff>66675</xdr:rowOff>
    </xdr:from>
    <xdr:to>
      <xdr:col>3</xdr:col>
      <xdr:colOff>1819275</xdr:colOff>
      <xdr:row>458762</xdr:row>
      <xdr:rowOff>180975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C1FD1BF0-F731-4437-98D5-48DEC336D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7393360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524294</xdr:row>
      <xdr:rowOff>66675</xdr:rowOff>
    </xdr:from>
    <xdr:to>
      <xdr:col>3</xdr:col>
      <xdr:colOff>1819275</xdr:colOff>
      <xdr:row>524298</xdr:row>
      <xdr:rowOff>180975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id="{292E42B1-44BB-4571-B022-EC79D1678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9877968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589830</xdr:row>
      <xdr:rowOff>66675</xdr:rowOff>
    </xdr:from>
    <xdr:to>
      <xdr:col>3</xdr:col>
      <xdr:colOff>1819275</xdr:colOff>
      <xdr:row>589834</xdr:row>
      <xdr:rowOff>180975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FCA0AC7D-7F4F-4F94-9DA2-18CE352B0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2362576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655366</xdr:row>
      <xdr:rowOff>66675</xdr:rowOff>
    </xdr:from>
    <xdr:to>
      <xdr:col>3</xdr:col>
      <xdr:colOff>1819275</xdr:colOff>
      <xdr:row>655370</xdr:row>
      <xdr:rowOff>180975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02C7733E-92C8-4231-9F62-90D61BAAE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4847184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720902</xdr:row>
      <xdr:rowOff>66675</xdr:rowOff>
    </xdr:from>
    <xdr:to>
      <xdr:col>3</xdr:col>
      <xdr:colOff>1819275</xdr:colOff>
      <xdr:row>720906</xdr:row>
      <xdr:rowOff>180975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06DDAB0B-53C9-4637-8BDF-D9061DB97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331792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786438</xdr:row>
      <xdr:rowOff>66675</xdr:rowOff>
    </xdr:from>
    <xdr:to>
      <xdr:col>3</xdr:col>
      <xdr:colOff>1819275</xdr:colOff>
      <xdr:row>786442</xdr:row>
      <xdr:rowOff>180975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D674FB54-1DB8-4DC9-8F83-CFABAE72D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9816400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851974</xdr:row>
      <xdr:rowOff>66675</xdr:rowOff>
    </xdr:from>
    <xdr:to>
      <xdr:col>3</xdr:col>
      <xdr:colOff>1819275</xdr:colOff>
      <xdr:row>851978</xdr:row>
      <xdr:rowOff>180975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3C8EA696-3285-4F15-A93B-0F423C432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2301008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917510</xdr:row>
      <xdr:rowOff>66675</xdr:rowOff>
    </xdr:from>
    <xdr:to>
      <xdr:col>3</xdr:col>
      <xdr:colOff>1819275</xdr:colOff>
      <xdr:row>917514</xdr:row>
      <xdr:rowOff>180975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BF390D92-4921-4689-975F-BE451F2CD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74785616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238125</xdr:colOff>
      <xdr:row>983046</xdr:row>
      <xdr:rowOff>66675</xdr:rowOff>
    </xdr:from>
    <xdr:to>
      <xdr:col>3</xdr:col>
      <xdr:colOff>1819275</xdr:colOff>
      <xdr:row>983050</xdr:row>
      <xdr:rowOff>180975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7C66F31C-330D-4430-901C-D8B45F3E5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87270224900"/>
          <a:ext cx="158115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2</xdr:row>
      <xdr:rowOff>66675</xdr:rowOff>
    </xdr:from>
    <xdr:to>
      <xdr:col>208</xdr:col>
      <xdr:colOff>1819275</xdr:colOff>
      <xdr:row>6</xdr:row>
      <xdr:rowOff>0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C6490235-318A-4C4F-8CD9-F51495DB2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65545</xdr:row>
      <xdr:rowOff>66675</xdr:rowOff>
    </xdr:from>
    <xdr:to>
      <xdr:col>208</xdr:col>
      <xdr:colOff>1819275</xdr:colOff>
      <xdr:row>65549</xdr:row>
      <xdr:rowOff>180975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083138CD-D512-4592-92B2-6453DB193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131081</xdr:row>
      <xdr:rowOff>66675</xdr:rowOff>
    </xdr:from>
    <xdr:to>
      <xdr:col>208</xdr:col>
      <xdr:colOff>1819275</xdr:colOff>
      <xdr:row>131085</xdr:row>
      <xdr:rowOff>180975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id="{B5D1F62B-7590-437E-825F-4C59110C4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196617</xdr:row>
      <xdr:rowOff>66675</xdr:rowOff>
    </xdr:from>
    <xdr:to>
      <xdr:col>208</xdr:col>
      <xdr:colOff>1819275</xdr:colOff>
      <xdr:row>196621</xdr:row>
      <xdr:rowOff>180975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3893B9E2-AF87-49B8-A367-1027AEBA4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262153</xdr:row>
      <xdr:rowOff>66675</xdr:rowOff>
    </xdr:from>
    <xdr:to>
      <xdr:col>208</xdr:col>
      <xdr:colOff>1819275</xdr:colOff>
      <xdr:row>262157</xdr:row>
      <xdr:rowOff>180975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id="{70A0D7FD-A509-4459-8008-9836EC72A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327689</xdr:row>
      <xdr:rowOff>66675</xdr:rowOff>
    </xdr:from>
    <xdr:to>
      <xdr:col>208</xdr:col>
      <xdr:colOff>1819275</xdr:colOff>
      <xdr:row>327693</xdr:row>
      <xdr:rowOff>180975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9F7B4A9E-721C-44E7-A4AD-9260FE564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393225</xdr:row>
      <xdr:rowOff>66675</xdr:rowOff>
    </xdr:from>
    <xdr:to>
      <xdr:col>208</xdr:col>
      <xdr:colOff>1819275</xdr:colOff>
      <xdr:row>393229</xdr:row>
      <xdr:rowOff>180975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BA89175B-8324-41B4-A282-CBB69DD58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458761</xdr:row>
      <xdr:rowOff>66675</xdr:rowOff>
    </xdr:from>
    <xdr:to>
      <xdr:col>208</xdr:col>
      <xdr:colOff>1819275</xdr:colOff>
      <xdr:row>458765</xdr:row>
      <xdr:rowOff>180975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5C9C6358-930C-4D70-9F55-76A5E9735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524297</xdr:row>
      <xdr:rowOff>66675</xdr:rowOff>
    </xdr:from>
    <xdr:to>
      <xdr:col>208</xdr:col>
      <xdr:colOff>1819275</xdr:colOff>
      <xdr:row>524301</xdr:row>
      <xdr:rowOff>180975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037CFEE8-BAC4-4EEA-AB0A-E51887310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589833</xdr:row>
      <xdr:rowOff>66675</xdr:rowOff>
    </xdr:from>
    <xdr:to>
      <xdr:col>208</xdr:col>
      <xdr:colOff>1819275</xdr:colOff>
      <xdr:row>589837</xdr:row>
      <xdr:rowOff>180975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B54F90E5-1403-4BCA-B918-CF20283EF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655369</xdr:row>
      <xdr:rowOff>66675</xdr:rowOff>
    </xdr:from>
    <xdr:to>
      <xdr:col>208</xdr:col>
      <xdr:colOff>1819275</xdr:colOff>
      <xdr:row>655373</xdr:row>
      <xdr:rowOff>180975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id="{870EFCFD-704A-4A49-A881-422978FF4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720905</xdr:row>
      <xdr:rowOff>66675</xdr:rowOff>
    </xdr:from>
    <xdr:to>
      <xdr:col>208</xdr:col>
      <xdr:colOff>1819275</xdr:colOff>
      <xdr:row>720909</xdr:row>
      <xdr:rowOff>180975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E45CEEC2-CD88-4712-B783-C7EDF8718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786441</xdr:row>
      <xdr:rowOff>66675</xdr:rowOff>
    </xdr:from>
    <xdr:to>
      <xdr:col>208</xdr:col>
      <xdr:colOff>1819275</xdr:colOff>
      <xdr:row>786445</xdr:row>
      <xdr:rowOff>180975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8FCFD4E2-83FC-4C3C-9695-EAE2DD4AE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851977</xdr:row>
      <xdr:rowOff>66675</xdr:rowOff>
    </xdr:from>
    <xdr:to>
      <xdr:col>208</xdr:col>
      <xdr:colOff>1819275</xdr:colOff>
      <xdr:row>851981</xdr:row>
      <xdr:rowOff>180975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551759D8-63C9-4325-B2FE-94AE51BC4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917513</xdr:row>
      <xdr:rowOff>66675</xdr:rowOff>
    </xdr:from>
    <xdr:to>
      <xdr:col>208</xdr:col>
      <xdr:colOff>1819275</xdr:colOff>
      <xdr:row>917517</xdr:row>
      <xdr:rowOff>180975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953D0D98-6861-410E-8598-7EB0C13C0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208</xdr:col>
      <xdr:colOff>238125</xdr:colOff>
      <xdr:row>983049</xdr:row>
      <xdr:rowOff>66675</xdr:rowOff>
    </xdr:from>
    <xdr:to>
      <xdr:col>208</xdr:col>
      <xdr:colOff>1819275</xdr:colOff>
      <xdr:row>983053</xdr:row>
      <xdr:rowOff>180975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BE655728-313A-4750-B2F2-8221D544A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68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2</xdr:row>
      <xdr:rowOff>66675</xdr:rowOff>
    </xdr:from>
    <xdr:to>
      <xdr:col>464</xdr:col>
      <xdr:colOff>1819275</xdr:colOff>
      <xdr:row>6</xdr:row>
      <xdr:rowOff>0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BBF36289-74EF-4CC4-81DB-E8A8FEB27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65545</xdr:row>
      <xdr:rowOff>66675</xdr:rowOff>
    </xdr:from>
    <xdr:to>
      <xdr:col>464</xdr:col>
      <xdr:colOff>1819275</xdr:colOff>
      <xdr:row>65549</xdr:row>
      <xdr:rowOff>180975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id="{F8C83D14-63EF-4420-9F67-7926F5191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131081</xdr:row>
      <xdr:rowOff>66675</xdr:rowOff>
    </xdr:from>
    <xdr:to>
      <xdr:col>464</xdr:col>
      <xdr:colOff>1819275</xdr:colOff>
      <xdr:row>131085</xdr:row>
      <xdr:rowOff>180975</xdr:rowOff>
    </xdr:to>
    <xdr:pic>
      <xdr:nvPicPr>
        <xdr:cNvPr id="1058" name="Picture 34">
          <a:extLst>
            <a:ext uri="{FF2B5EF4-FFF2-40B4-BE49-F238E27FC236}">
              <a16:creationId xmlns:a16="http://schemas.microsoft.com/office/drawing/2014/main" id="{0B251122-2503-4C4C-8362-646316068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196617</xdr:row>
      <xdr:rowOff>66675</xdr:rowOff>
    </xdr:from>
    <xdr:to>
      <xdr:col>464</xdr:col>
      <xdr:colOff>1819275</xdr:colOff>
      <xdr:row>196621</xdr:row>
      <xdr:rowOff>180975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id="{1AC14AB8-D5E1-48AA-B915-403A89113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262153</xdr:row>
      <xdr:rowOff>66675</xdr:rowOff>
    </xdr:from>
    <xdr:to>
      <xdr:col>464</xdr:col>
      <xdr:colOff>1819275</xdr:colOff>
      <xdr:row>262157</xdr:row>
      <xdr:rowOff>180975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EDC0F969-C7F0-4A65-BBDB-FF6755C7E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327689</xdr:row>
      <xdr:rowOff>66675</xdr:rowOff>
    </xdr:from>
    <xdr:to>
      <xdr:col>464</xdr:col>
      <xdr:colOff>1819275</xdr:colOff>
      <xdr:row>327693</xdr:row>
      <xdr:rowOff>180975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id="{D855CA0D-B02D-40D7-A0C2-6473E74F0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393225</xdr:row>
      <xdr:rowOff>66675</xdr:rowOff>
    </xdr:from>
    <xdr:to>
      <xdr:col>464</xdr:col>
      <xdr:colOff>1819275</xdr:colOff>
      <xdr:row>393229</xdr:row>
      <xdr:rowOff>180975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id="{85357500-2E07-4E53-83CF-76796F0D9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458761</xdr:row>
      <xdr:rowOff>66675</xdr:rowOff>
    </xdr:from>
    <xdr:to>
      <xdr:col>464</xdr:col>
      <xdr:colOff>1819275</xdr:colOff>
      <xdr:row>458765</xdr:row>
      <xdr:rowOff>180975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id="{7195C317-D8EA-43F6-80AB-BFFBAD4E4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524297</xdr:row>
      <xdr:rowOff>66675</xdr:rowOff>
    </xdr:from>
    <xdr:to>
      <xdr:col>464</xdr:col>
      <xdr:colOff>1819275</xdr:colOff>
      <xdr:row>524301</xdr:row>
      <xdr:rowOff>180975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id="{6460BC00-0648-4E27-9B82-26E47254F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589833</xdr:row>
      <xdr:rowOff>66675</xdr:rowOff>
    </xdr:from>
    <xdr:to>
      <xdr:col>464</xdr:col>
      <xdr:colOff>1819275</xdr:colOff>
      <xdr:row>589837</xdr:row>
      <xdr:rowOff>180975</xdr:rowOff>
    </xdr:to>
    <xdr:pic>
      <xdr:nvPicPr>
        <xdr:cNvPr id="1065" name="Picture 41">
          <a:extLst>
            <a:ext uri="{FF2B5EF4-FFF2-40B4-BE49-F238E27FC236}">
              <a16:creationId xmlns:a16="http://schemas.microsoft.com/office/drawing/2014/main" id="{8B9D60F9-ADCA-4651-8357-EE6103E82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655369</xdr:row>
      <xdr:rowOff>66675</xdr:rowOff>
    </xdr:from>
    <xdr:to>
      <xdr:col>464</xdr:col>
      <xdr:colOff>1819275</xdr:colOff>
      <xdr:row>655373</xdr:row>
      <xdr:rowOff>180975</xdr:rowOff>
    </xdr:to>
    <xdr:pic>
      <xdr:nvPicPr>
        <xdr:cNvPr id="1066" name="Picture 42">
          <a:extLst>
            <a:ext uri="{FF2B5EF4-FFF2-40B4-BE49-F238E27FC236}">
              <a16:creationId xmlns:a16="http://schemas.microsoft.com/office/drawing/2014/main" id="{8F46E278-24EA-4EA7-85C3-A17153306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720905</xdr:row>
      <xdr:rowOff>66675</xdr:rowOff>
    </xdr:from>
    <xdr:to>
      <xdr:col>464</xdr:col>
      <xdr:colOff>1819275</xdr:colOff>
      <xdr:row>720909</xdr:row>
      <xdr:rowOff>180975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F00B1EFE-5957-4618-AAB6-01E624FF2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786441</xdr:row>
      <xdr:rowOff>66675</xdr:rowOff>
    </xdr:from>
    <xdr:to>
      <xdr:col>464</xdr:col>
      <xdr:colOff>1819275</xdr:colOff>
      <xdr:row>786445</xdr:row>
      <xdr:rowOff>180975</xdr:rowOff>
    </xdr:to>
    <xdr:pic>
      <xdr:nvPicPr>
        <xdr:cNvPr id="1068" name="Picture 44">
          <a:extLst>
            <a:ext uri="{FF2B5EF4-FFF2-40B4-BE49-F238E27FC236}">
              <a16:creationId xmlns:a16="http://schemas.microsoft.com/office/drawing/2014/main" id="{EAEC9048-F265-482A-9F34-ACA324476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851977</xdr:row>
      <xdr:rowOff>66675</xdr:rowOff>
    </xdr:from>
    <xdr:to>
      <xdr:col>464</xdr:col>
      <xdr:colOff>1819275</xdr:colOff>
      <xdr:row>851981</xdr:row>
      <xdr:rowOff>180975</xdr:rowOff>
    </xdr:to>
    <xdr:pic>
      <xdr:nvPicPr>
        <xdr:cNvPr id="1069" name="Picture 45">
          <a:extLst>
            <a:ext uri="{FF2B5EF4-FFF2-40B4-BE49-F238E27FC236}">
              <a16:creationId xmlns:a16="http://schemas.microsoft.com/office/drawing/2014/main" id="{E5334D08-B479-4BE7-8C76-C39C84A85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917513</xdr:row>
      <xdr:rowOff>66675</xdr:rowOff>
    </xdr:from>
    <xdr:to>
      <xdr:col>464</xdr:col>
      <xdr:colOff>1819275</xdr:colOff>
      <xdr:row>917517</xdr:row>
      <xdr:rowOff>180975</xdr:rowOff>
    </xdr:to>
    <xdr:pic>
      <xdr:nvPicPr>
        <xdr:cNvPr id="1070" name="Picture 46">
          <a:extLst>
            <a:ext uri="{FF2B5EF4-FFF2-40B4-BE49-F238E27FC236}">
              <a16:creationId xmlns:a16="http://schemas.microsoft.com/office/drawing/2014/main" id="{6E6743E4-3E29-45ED-9904-8606829B4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464</xdr:col>
      <xdr:colOff>238125</xdr:colOff>
      <xdr:row>983049</xdr:row>
      <xdr:rowOff>66675</xdr:rowOff>
    </xdr:from>
    <xdr:to>
      <xdr:col>464</xdr:col>
      <xdr:colOff>1819275</xdr:colOff>
      <xdr:row>983053</xdr:row>
      <xdr:rowOff>180975</xdr:rowOff>
    </xdr:to>
    <xdr:pic>
      <xdr:nvPicPr>
        <xdr:cNvPr id="1071" name="Picture 47">
          <a:extLst>
            <a:ext uri="{FF2B5EF4-FFF2-40B4-BE49-F238E27FC236}">
              <a16:creationId xmlns:a16="http://schemas.microsoft.com/office/drawing/2014/main" id="{2366C416-D43D-4764-AED4-369A6554A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426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2</xdr:row>
      <xdr:rowOff>66675</xdr:rowOff>
    </xdr:from>
    <xdr:to>
      <xdr:col>720</xdr:col>
      <xdr:colOff>1819275</xdr:colOff>
      <xdr:row>6</xdr:row>
      <xdr:rowOff>0</xdr:rowOff>
    </xdr:to>
    <xdr:pic>
      <xdr:nvPicPr>
        <xdr:cNvPr id="1072" name="Picture 48">
          <a:extLst>
            <a:ext uri="{FF2B5EF4-FFF2-40B4-BE49-F238E27FC236}">
              <a16:creationId xmlns:a16="http://schemas.microsoft.com/office/drawing/2014/main" id="{ECFB0D5D-81DB-40E3-B79A-314B6C8D4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65545</xdr:row>
      <xdr:rowOff>66675</xdr:rowOff>
    </xdr:from>
    <xdr:to>
      <xdr:col>720</xdr:col>
      <xdr:colOff>1819275</xdr:colOff>
      <xdr:row>65549</xdr:row>
      <xdr:rowOff>180975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895CE538-4EE2-47A4-A6DC-46CD1A9E1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131081</xdr:row>
      <xdr:rowOff>66675</xdr:rowOff>
    </xdr:from>
    <xdr:to>
      <xdr:col>720</xdr:col>
      <xdr:colOff>1819275</xdr:colOff>
      <xdr:row>131085</xdr:row>
      <xdr:rowOff>180975</xdr:rowOff>
    </xdr:to>
    <xdr:pic>
      <xdr:nvPicPr>
        <xdr:cNvPr id="1074" name="Picture 50">
          <a:extLst>
            <a:ext uri="{FF2B5EF4-FFF2-40B4-BE49-F238E27FC236}">
              <a16:creationId xmlns:a16="http://schemas.microsoft.com/office/drawing/2014/main" id="{F051230E-C699-4D51-A3D8-C3ADB103E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196617</xdr:row>
      <xdr:rowOff>66675</xdr:rowOff>
    </xdr:from>
    <xdr:to>
      <xdr:col>720</xdr:col>
      <xdr:colOff>1819275</xdr:colOff>
      <xdr:row>196621</xdr:row>
      <xdr:rowOff>180975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53F48B11-5E8C-4639-AF3B-CFD1E85DA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262153</xdr:row>
      <xdr:rowOff>66675</xdr:rowOff>
    </xdr:from>
    <xdr:to>
      <xdr:col>720</xdr:col>
      <xdr:colOff>1819275</xdr:colOff>
      <xdr:row>262157</xdr:row>
      <xdr:rowOff>180975</xdr:rowOff>
    </xdr:to>
    <xdr:pic>
      <xdr:nvPicPr>
        <xdr:cNvPr id="1076" name="Picture 52">
          <a:extLst>
            <a:ext uri="{FF2B5EF4-FFF2-40B4-BE49-F238E27FC236}">
              <a16:creationId xmlns:a16="http://schemas.microsoft.com/office/drawing/2014/main" id="{36297078-D249-4D83-922D-B5BCAE4CE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327689</xdr:row>
      <xdr:rowOff>66675</xdr:rowOff>
    </xdr:from>
    <xdr:to>
      <xdr:col>720</xdr:col>
      <xdr:colOff>1819275</xdr:colOff>
      <xdr:row>327693</xdr:row>
      <xdr:rowOff>180975</xdr:rowOff>
    </xdr:to>
    <xdr:pic>
      <xdr:nvPicPr>
        <xdr:cNvPr id="1077" name="Picture 53">
          <a:extLst>
            <a:ext uri="{FF2B5EF4-FFF2-40B4-BE49-F238E27FC236}">
              <a16:creationId xmlns:a16="http://schemas.microsoft.com/office/drawing/2014/main" id="{E6E68DDE-11AB-4114-A1AF-5ED350A6A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393225</xdr:row>
      <xdr:rowOff>66675</xdr:rowOff>
    </xdr:from>
    <xdr:to>
      <xdr:col>720</xdr:col>
      <xdr:colOff>1819275</xdr:colOff>
      <xdr:row>393229</xdr:row>
      <xdr:rowOff>180975</xdr:rowOff>
    </xdr:to>
    <xdr:pic>
      <xdr:nvPicPr>
        <xdr:cNvPr id="1078" name="Picture 54">
          <a:extLst>
            <a:ext uri="{FF2B5EF4-FFF2-40B4-BE49-F238E27FC236}">
              <a16:creationId xmlns:a16="http://schemas.microsoft.com/office/drawing/2014/main" id="{8079181A-5B25-441B-8AA0-C2E3E9647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458761</xdr:row>
      <xdr:rowOff>66675</xdr:rowOff>
    </xdr:from>
    <xdr:to>
      <xdr:col>720</xdr:col>
      <xdr:colOff>1819275</xdr:colOff>
      <xdr:row>458765</xdr:row>
      <xdr:rowOff>180975</xdr:rowOff>
    </xdr:to>
    <xdr:pic>
      <xdr:nvPicPr>
        <xdr:cNvPr id="1079" name="Picture 55">
          <a:extLst>
            <a:ext uri="{FF2B5EF4-FFF2-40B4-BE49-F238E27FC236}">
              <a16:creationId xmlns:a16="http://schemas.microsoft.com/office/drawing/2014/main" id="{0E5C2B48-AADB-4631-AD8E-2A6D39437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524297</xdr:row>
      <xdr:rowOff>66675</xdr:rowOff>
    </xdr:from>
    <xdr:to>
      <xdr:col>720</xdr:col>
      <xdr:colOff>1819275</xdr:colOff>
      <xdr:row>524301</xdr:row>
      <xdr:rowOff>180975</xdr:rowOff>
    </xdr:to>
    <xdr:pic>
      <xdr:nvPicPr>
        <xdr:cNvPr id="1080" name="Picture 56">
          <a:extLst>
            <a:ext uri="{FF2B5EF4-FFF2-40B4-BE49-F238E27FC236}">
              <a16:creationId xmlns:a16="http://schemas.microsoft.com/office/drawing/2014/main" id="{D0530058-C229-4DE7-8163-E44471594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589833</xdr:row>
      <xdr:rowOff>66675</xdr:rowOff>
    </xdr:from>
    <xdr:to>
      <xdr:col>720</xdr:col>
      <xdr:colOff>1819275</xdr:colOff>
      <xdr:row>589837</xdr:row>
      <xdr:rowOff>180975</xdr:rowOff>
    </xdr:to>
    <xdr:pic>
      <xdr:nvPicPr>
        <xdr:cNvPr id="1081" name="Picture 57">
          <a:extLst>
            <a:ext uri="{FF2B5EF4-FFF2-40B4-BE49-F238E27FC236}">
              <a16:creationId xmlns:a16="http://schemas.microsoft.com/office/drawing/2014/main" id="{CBC69411-1FE7-4C6D-AFFB-0A061C44D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655369</xdr:row>
      <xdr:rowOff>66675</xdr:rowOff>
    </xdr:from>
    <xdr:to>
      <xdr:col>720</xdr:col>
      <xdr:colOff>1819275</xdr:colOff>
      <xdr:row>655373</xdr:row>
      <xdr:rowOff>180975</xdr:rowOff>
    </xdr:to>
    <xdr:pic>
      <xdr:nvPicPr>
        <xdr:cNvPr id="1082" name="Picture 58">
          <a:extLst>
            <a:ext uri="{FF2B5EF4-FFF2-40B4-BE49-F238E27FC236}">
              <a16:creationId xmlns:a16="http://schemas.microsoft.com/office/drawing/2014/main" id="{4F87B0E1-F4A4-4B44-9366-A7021D900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720905</xdr:row>
      <xdr:rowOff>66675</xdr:rowOff>
    </xdr:from>
    <xdr:to>
      <xdr:col>720</xdr:col>
      <xdr:colOff>1819275</xdr:colOff>
      <xdr:row>720909</xdr:row>
      <xdr:rowOff>180975</xdr:rowOff>
    </xdr:to>
    <xdr:pic>
      <xdr:nvPicPr>
        <xdr:cNvPr id="1083" name="Picture 59">
          <a:extLst>
            <a:ext uri="{FF2B5EF4-FFF2-40B4-BE49-F238E27FC236}">
              <a16:creationId xmlns:a16="http://schemas.microsoft.com/office/drawing/2014/main" id="{A98FA9FD-4DB2-4379-B5AA-614D0EC69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786441</xdr:row>
      <xdr:rowOff>66675</xdr:rowOff>
    </xdr:from>
    <xdr:to>
      <xdr:col>720</xdr:col>
      <xdr:colOff>1819275</xdr:colOff>
      <xdr:row>786445</xdr:row>
      <xdr:rowOff>180975</xdr:rowOff>
    </xdr:to>
    <xdr:pic>
      <xdr:nvPicPr>
        <xdr:cNvPr id="1084" name="Picture 60">
          <a:extLst>
            <a:ext uri="{FF2B5EF4-FFF2-40B4-BE49-F238E27FC236}">
              <a16:creationId xmlns:a16="http://schemas.microsoft.com/office/drawing/2014/main" id="{D86A074C-BE52-4F28-BD5A-F2026CDAA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851977</xdr:row>
      <xdr:rowOff>66675</xdr:rowOff>
    </xdr:from>
    <xdr:to>
      <xdr:col>720</xdr:col>
      <xdr:colOff>1819275</xdr:colOff>
      <xdr:row>851981</xdr:row>
      <xdr:rowOff>180975</xdr:rowOff>
    </xdr:to>
    <xdr:pic>
      <xdr:nvPicPr>
        <xdr:cNvPr id="1085" name="Picture 61">
          <a:extLst>
            <a:ext uri="{FF2B5EF4-FFF2-40B4-BE49-F238E27FC236}">
              <a16:creationId xmlns:a16="http://schemas.microsoft.com/office/drawing/2014/main" id="{1951013C-67CB-475C-8562-CEA20FDA7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917513</xdr:row>
      <xdr:rowOff>66675</xdr:rowOff>
    </xdr:from>
    <xdr:to>
      <xdr:col>720</xdr:col>
      <xdr:colOff>1819275</xdr:colOff>
      <xdr:row>917517</xdr:row>
      <xdr:rowOff>180975</xdr:rowOff>
    </xdr:to>
    <xdr:pic>
      <xdr:nvPicPr>
        <xdr:cNvPr id="1086" name="Picture 62">
          <a:extLst>
            <a:ext uri="{FF2B5EF4-FFF2-40B4-BE49-F238E27FC236}">
              <a16:creationId xmlns:a16="http://schemas.microsoft.com/office/drawing/2014/main" id="{1264EB01-F7EC-44D1-874D-A20A67276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720</xdr:col>
      <xdr:colOff>238125</xdr:colOff>
      <xdr:row>983049</xdr:row>
      <xdr:rowOff>66675</xdr:rowOff>
    </xdr:from>
    <xdr:to>
      <xdr:col>720</xdr:col>
      <xdr:colOff>1819275</xdr:colOff>
      <xdr:row>983053</xdr:row>
      <xdr:rowOff>180975</xdr:rowOff>
    </xdr:to>
    <xdr:pic>
      <xdr:nvPicPr>
        <xdr:cNvPr id="1087" name="Picture 63">
          <a:extLst>
            <a:ext uri="{FF2B5EF4-FFF2-40B4-BE49-F238E27FC236}">
              <a16:creationId xmlns:a16="http://schemas.microsoft.com/office/drawing/2014/main" id="{A593FA70-2D84-45E3-B5FE-22037B390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4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2</xdr:row>
      <xdr:rowOff>66675</xdr:rowOff>
    </xdr:from>
    <xdr:to>
      <xdr:col>976</xdr:col>
      <xdr:colOff>1819275</xdr:colOff>
      <xdr:row>6</xdr:row>
      <xdr:rowOff>0</xdr:rowOff>
    </xdr:to>
    <xdr:pic>
      <xdr:nvPicPr>
        <xdr:cNvPr id="1088" name="Picture 64">
          <a:extLst>
            <a:ext uri="{FF2B5EF4-FFF2-40B4-BE49-F238E27FC236}">
              <a16:creationId xmlns:a16="http://schemas.microsoft.com/office/drawing/2014/main" id="{EF311662-27E1-422C-9D51-58CB4E820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65545</xdr:row>
      <xdr:rowOff>66675</xdr:rowOff>
    </xdr:from>
    <xdr:to>
      <xdr:col>976</xdr:col>
      <xdr:colOff>1819275</xdr:colOff>
      <xdr:row>65549</xdr:row>
      <xdr:rowOff>180975</xdr:rowOff>
    </xdr:to>
    <xdr:pic>
      <xdr:nvPicPr>
        <xdr:cNvPr id="1089" name="Picture 65">
          <a:extLst>
            <a:ext uri="{FF2B5EF4-FFF2-40B4-BE49-F238E27FC236}">
              <a16:creationId xmlns:a16="http://schemas.microsoft.com/office/drawing/2014/main" id="{77E10EBD-90C3-4021-B0A5-03F1E4618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131081</xdr:row>
      <xdr:rowOff>66675</xdr:rowOff>
    </xdr:from>
    <xdr:to>
      <xdr:col>976</xdr:col>
      <xdr:colOff>1819275</xdr:colOff>
      <xdr:row>131085</xdr:row>
      <xdr:rowOff>180975</xdr:rowOff>
    </xdr:to>
    <xdr:pic>
      <xdr:nvPicPr>
        <xdr:cNvPr id="1090" name="Picture 66">
          <a:extLst>
            <a:ext uri="{FF2B5EF4-FFF2-40B4-BE49-F238E27FC236}">
              <a16:creationId xmlns:a16="http://schemas.microsoft.com/office/drawing/2014/main" id="{094171E7-CB31-4634-93D6-D0C5E20C6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196617</xdr:row>
      <xdr:rowOff>66675</xdr:rowOff>
    </xdr:from>
    <xdr:to>
      <xdr:col>976</xdr:col>
      <xdr:colOff>1819275</xdr:colOff>
      <xdr:row>196621</xdr:row>
      <xdr:rowOff>180975</xdr:rowOff>
    </xdr:to>
    <xdr:pic>
      <xdr:nvPicPr>
        <xdr:cNvPr id="1091" name="Picture 67">
          <a:extLst>
            <a:ext uri="{FF2B5EF4-FFF2-40B4-BE49-F238E27FC236}">
              <a16:creationId xmlns:a16="http://schemas.microsoft.com/office/drawing/2014/main" id="{195022F2-80BA-4569-8C35-FF50B3FC6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262153</xdr:row>
      <xdr:rowOff>66675</xdr:rowOff>
    </xdr:from>
    <xdr:to>
      <xdr:col>976</xdr:col>
      <xdr:colOff>1819275</xdr:colOff>
      <xdr:row>262157</xdr:row>
      <xdr:rowOff>180975</xdr:rowOff>
    </xdr:to>
    <xdr:pic>
      <xdr:nvPicPr>
        <xdr:cNvPr id="1092" name="Picture 68">
          <a:extLst>
            <a:ext uri="{FF2B5EF4-FFF2-40B4-BE49-F238E27FC236}">
              <a16:creationId xmlns:a16="http://schemas.microsoft.com/office/drawing/2014/main" id="{8469BFD8-7DB6-4E94-BAA4-964125765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327689</xdr:row>
      <xdr:rowOff>66675</xdr:rowOff>
    </xdr:from>
    <xdr:to>
      <xdr:col>976</xdr:col>
      <xdr:colOff>1819275</xdr:colOff>
      <xdr:row>327693</xdr:row>
      <xdr:rowOff>180975</xdr:rowOff>
    </xdr:to>
    <xdr:pic>
      <xdr:nvPicPr>
        <xdr:cNvPr id="1093" name="Picture 69">
          <a:extLst>
            <a:ext uri="{FF2B5EF4-FFF2-40B4-BE49-F238E27FC236}">
              <a16:creationId xmlns:a16="http://schemas.microsoft.com/office/drawing/2014/main" id="{1E095F04-A88E-4C8F-81C7-FE3FBBA48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393225</xdr:row>
      <xdr:rowOff>66675</xdr:rowOff>
    </xdr:from>
    <xdr:to>
      <xdr:col>976</xdr:col>
      <xdr:colOff>1819275</xdr:colOff>
      <xdr:row>393229</xdr:row>
      <xdr:rowOff>180975</xdr:rowOff>
    </xdr:to>
    <xdr:pic>
      <xdr:nvPicPr>
        <xdr:cNvPr id="1094" name="Picture 70">
          <a:extLst>
            <a:ext uri="{FF2B5EF4-FFF2-40B4-BE49-F238E27FC236}">
              <a16:creationId xmlns:a16="http://schemas.microsoft.com/office/drawing/2014/main" id="{CF872AD2-3295-4F5D-B6A0-E1C28E692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458761</xdr:row>
      <xdr:rowOff>66675</xdr:rowOff>
    </xdr:from>
    <xdr:to>
      <xdr:col>976</xdr:col>
      <xdr:colOff>1819275</xdr:colOff>
      <xdr:row>458765</xdr:row>
      <xdr:rowOff>180975</xdr:rowOff>
    </xdr:to>
    <xdr:pic>
      <xdr:nvPicPr>
        <xdr:cNvPr id="1095" name="Picture 71">
          <a:extLst>
            <a:ext uri="{FF2B5EF4-FFF2-40B4-BE49-F238E27FC236}">
              <a16:creationId xmlns:a16="http://schemas.microsoft.com/office/drawing/2014/main" id="{A9904EAC-84A2-474A-822D-028BF994B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524297</xdr:row>
      <xdr:rowOff>66675</xdr:rowOff>
    </xdr:from>
    <xdr:to>
      <xdr:col>976</xdr:col>
      <xdr:colOff>1819275</xdr:colOff>
      <xdr:row>524301</xdr:row>
      <xdr:rowOff>180975</xdr:rowOff>
    </xdr:to>
    <xdr:pic>
      <xdr:nvPicPr>
        <xdr:cNvPr id="1096" name="Picture 72">
          <a:extLst>
            <a:ext uri="{FF2B5EF4-FFF2-40B4-BE49-F238E27FC236}">
              <a16:creationId xmlns:a16="http://schemas.microsoft.com/office/drawing/2014/main" id="{0D6DECA5-E920-4AE1-9CEC-699A9B66E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589833</xdr:row>
      <xdr:rowOff>66675</xdr:rowOff>
    </xdr:from>
    <xdr:to>
      <xdr:col>976</xdr:col>
      <xdr:colOff>1819275</xdr:colOff>
      <xdr:row>589837</xdr:row>
      <xdr:rowOff>180975</xdr:rowOff>
    </xdr:to>
    <xdr:pic>
      <xdr:nvPicPr>
        <xdr:cNvPr id="1097" name="Picture 73">
          <a:extLst>
            <a:ext uri="{FF2B5EF4-FFF2-40B4-BE49-F238E27FC236}">
              <a16:creationId xmlns:a16="http://schemas.microsoft.com/office/drawing/2014/main" id="{23A7D87D-0E0F-4A04-82CC-82F1322EF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655369</xdr:row>
      <xdr:rowOff>66675</xdr:rowOff>
    </xdr:from>
    <xdr:to>
      <xdr:col>976</xdr:col>
      <xdr:colOff>1819275</xdr:colOff>
      <xdr:row>655373</xdr:row>
      <xdr:rowOff>180975</xdr:rowOff>
    </xdr:to>
    <xdr:pic>
      <xdr:nvPicPr>
        <xdr:cNvPr id="1098" name="Picture 74">
          <a:extLst>
            <a:ext uri="{FF2B5EF4-FFF2-40B4-BE49-F238E27FC236}">
              <a16:creationId xmlns:a16="http://schemas.microsoft.com/office/drawing/2014/main" id="{90763062-50DE-466B-A4FE-C0147B042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720905</xdr:row>
      <xdr:rowOff>66675</xdr:rowOff>
    </xdr:from>
    <xdr:to>
      <xdr:col>976</xdr:col>
      <xdr:colOff>1819275</xdr:colOff>
      <xdr:row>720909</xdr:row>
      <xdr:rowOff>180975</xdr:rowOff>
    </xdr:to>
    <xdr:pic>
      <xdr:nvPicPr>
        <xdr:cNvPr id="1099" name="Picture 75">
          <a:extLst>
            <a:ext uri="{FF2B5EF4-FFF2-40B4-BE49-F238E27FC236}">
              <a16:creationId xmlns:a16="http://schemas.microsoft.com/office/drawing/2014/main" id="{2D265F27-AB39-464F-8AEA-EB646287C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786441</xdr:row>
      <xdr:rowOff>66675</xdr:rowOff>
    </xdr:from>
    <xdr:to>
      <xdr:col>976</xdr:col>
      <xdr:colOff>1819275</xdr:colOff>
      <xdr:row>786445</xdr:row>
      <xdr:rowOff>180975</xdr:rowOff>
    </xdr:to>
    <xdr:pic>
      <xdr:nvPicPr>
        <xdr:cNvPr id="1100" name="Picture 76">
          <a:extLst>
            <a:ext uri="{FF2B5EF4-FFF2-40B4-BE49-F238E27FC236}">
              <a16:creationId xmlns:a16="http://schemas.microsoft.com/office/drawing/2014/main" id="{6BCB442E-5EF9-46ED-A0A0-171454C80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851977</xdr:row>
      <xdr:rowOff>66675</xdr:rowOff>
    </xdr:from>
    <xdr:to>
      <xdr:col>976</xdr:col>
      <xdr:colOff>1819275</xdr:colOff>
      <xdr:row>851981</xdr:row>
      <xdr:rowOff>180975</xdr:rowOff>
    </xdr:to>
    <xdr:pic>
      <xdr:nvPicPr>
        <xdr:cNvPr id="1101" name="Picture 77">
          <a:extLst>
            <a:ext uri="{FF2B5EF4-FFF2-40B4-BE49-F238E27FC236}">
              <a16:creationId xmlns:a16="http://schemas.microsoft.com/office/drawing/2014/main" id="{A7A9624B-2DBF-4C1A-969D-F3231B47C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917513</xdr:row>
      <xdr:rowOff>66675</xdr:rowOff>
    </xdr:from>
    <xdr:to>
      <xdr:col>976</xdr:col>
      <xdr:colOff>1819275</xdr:colOff>
      <xdr:row>917517</xdr:row>
      <xdr:rowOff>180975</xdr:rowOff>
    </xdr:to>
    <xdr:pic>
      <xdr:nvPicPr>
        <xdr:cNvPr id="1102" name="Picture 78">
          <a:extLst>
            <a:ext uri="{FF2B5EF4-FFF2-40B4-BE49-F238E27FC236}">
              <a16:creationId xmlns:a16="http://schemas.microsoft.com/office/drawing/2014/main" id="{27C790E6-1321-4885-9A89-959EAC507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976</xdr:col>
      <xdr:colOff>238125</xdr:colOff>
      <xdr:row>983049</xdr:row>
      <xdr:rowOff>66675</xdr:rowOff>
    </xdr:from>
    <xdr:to>
      <xdr:col>976</xdr:col>
      <xdr:colOff>1819275</xdr:colOff>
      <xdr:row>983053</xdr:row>
      <xdr:rowOff>180975</xdr:rowOff>
    </xdr:to>
    <xdr:pic>
      <xdr:nvPicPr>
        <xdr:cNvPr id="1103" name="Picture 79">
          <a:extLst>
            <a:ext uri="{FF2B5EF4-FFF2-40B4-BE49-F238E27FC236}">
              <a16:creationId xmlns:a16="http://schemas.microsoft.com/office/drawing/2014/main" id="{10FAE174-543F-41C7-A3CA-9529FC347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41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2</xdr:row>
      <xdr:rowOff>66675</xdr:rowOff>
    </xdr:from>
    <xdr:to>
      <xdr:col>1232</xdr:col>
      <xdr:colOff>1819275</xdr:colOff>
      <xdr:row>6</xdr:row>
      <xdr:rowOff>0</xdr:rowOff>
    </xdr:to>
    <xdr:pic>
      <xdr:nvPicPr>
        <xdr:cNvPr id="1104" name="Picture 80">
          <a:extLst>
            <a:ext uri="{FF2B5EF4-FFF2-40B4-BE49-F238E27FC236}">
              <a16:creationId xmlns:a16="http://schemas.microsoft.com/office/drawing/2014/main" id="{A2194071-F06D-4181-B188-6CA1FA6D3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65545</xdr:row>
      <xdr:rowOff>66675</xdr:rowOff>
    </xdr:from>
    <xdr:to>
      <xdr:col>1232</xdr:col>
      <xdr:colOff>1819275</xdr:colOff>
      <xdr:row>65549</xdr:row>
      <xdr:rowOff>180975</xdr:rowOff>
    </xdr:to>
    <xdr:pic>
      <xdr:nvPicPr>
        <xdr:cNvPr id="1105" name="Picture 81">
          <a:extLst>
            <a:ext uri="{FF2B5EF4-FFF2-40B4-BE49-F238E27FC236}">
              <a16:creationId xmlns:a16="http://schemas.microsoft.com/office/drawing/2014/main" id="{BDFCA34F-40E1-4701-94C8-205C22EE0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131081</xdr:row>
      <xdr:rowOff>66675</xdr:rowOff>
    </xdr:from>
    <xdr:to>
      <xdr:col>1232</xdr:col>
      <xdr:colOff>1819275</xdr:colOff>
      <xdr:row>131085</xdr:row>
      <xdr:rowOff>180975</xdr:rowOff>
    </xdr:to>
    <xdr:pic>
      <xdr:nvPicPr>
        <xdr:cNvPr id="1106" name="Picture 82">
          <a:extLst>
            <a:ext uri="{FF2B5EF4-FFF2-40B4-BE49-F238E27FC236}">
              <a16:creationId xmlns:a16="http://schemas.microsoft.com/office/drawing/2014/main" id="{9E9677AF-34C8-410A-809A-2999DC01B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196617</xdr:row>
      <xdr:rowOff>66675</xdr:rowOff>
    </xdr:from>
    <xdr:to>
      <xdr:col>1232</xdr:col>
      <xdr:colOff>1819275</xdr:colOff>
      <xdr:row>196621</xdr:row>
      <xdr:rowOff>180975</xdr:rowOff>
    </xdr:to>
    <xdr:pic>
      <xdr:nvPicPr>
        <xdr:cNvPr id="1107" name="Picture 83">
          <a:extLst>
            <a:ext uri="{FF2B5EF4-FFF2-40B4-BE49-F238E27FC236}">
              <a16:creationId xmlns:a16="http://schemas.microsoft.com/office/drawing/2014/main" id="{E0C864DD-5A20-423D-B821-1D3C185FC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262153</xdr:row>
      <xdr:rowOff>66675</xdr:rowOff>
    </xdr:from>
    <xdr:to>
      <xdr:col>1232</xdr:col>
      <xdr:colOff>1819275</xdr:colOff>
      <xdr:row>262157</xdr:row>
      <xdr:rowOff>180975</xdr:rowOff>
    </xdr:to>
    <xdr:pic>
      <xdr:nvPicPr>
        <xdr:cNvPr id="1108" name="Picture 84">
          <a:extLst>
            <a:ext uri="{FF2B5EF4-FFF2-40B4-BE49-F238E27FC236}">
              <a16:creationId xmlns:a16="http://schemas.microsoft.com/office/drawing/2014/main" id="{52EB1EB2-D2AA-4360-8E2E-645E0A691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327689</xdr:row>
      <xdr:rowOff>66675</xdr:rowOff>
    </xdr:from>
    <xdr:to>
      <xdr:col>1232</xdr:col>
      <xdr:colOff>1819275</xdr:colOff>
      <xdr:row>327693</xdr:row>
      <xdr:rowOff>180975</xdr:rowOff>
    </xdr:to>
    <xdr:pic>
      <xdr:nvPicPr>
        <xdr:cNvPr id="1109" name="Picture 85">
          <a:extLst>
            <a:ext uri="{FF2B5EF4-FFF2-40B4-BE49-F238E27FC236}">
              <a16:creationId xmlns:a16="http://schemas.microsoft.com/office/drawing/2014/main" id="{2435A55C-533C-4E82-A20E-B4684E2EC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393225</xdr:row>
      <xdr:rowOff>66675</xdr:rowOff>
    </xdr:from>
    <xdr:to>
      <xdr:col>1232</xdr:col>
      <xdr:colOff>1819275</xdr:colOff>
      <xdr:row>393229</xdr:row>
      <xdr:rowOff>180975</xdr:rowOff>
    </xdr:to>
    <xdr:pic>
      <xdr:nvPicPr>
        <xdr:cNvPr id="1110" name="Picture 86">
          <a:extLst>
            <a:ext uri="{FF2B5EF4-FFF2-40B4-BE49-F238E27FC236}">
              <a16:creationId xmlns:a16="http://schemas.microsoft.com/office/drawing/2014/main" id="{D96C90E3-3F66-43ED-9E35-72A6AFE71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458761</xdr:row>
      <xdr:rowOff>66675</xdr:rowOff>
    </xdr:from>
    <xdr:to>
      <xdr:col>1232</xdr:col>
      <xdr:colOff>1819275</xdr:colOff>
      <xdr:row>458765</xdr:row>
      <xdr:rowOff>180975</xdr:rowOff>
    </xdr:to>
    <xdr:pic>
      <xdr:nvPicPr>
        <xdr:cNvPr id="1111" name="Picture 87">
          <a:extLst>
            <a:ext uri="{FF2B5EF4-FFF2-40B4-BE49-F238E27FC236}">
              <a16:creationId xmlns:a16="http://schemas.microsoft.com/office/drawing/2014/main" id="{BD0D21D7-DFAB-4928-BBBF-F901A3E51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524297</xdr:row>
      <xdr:rowOff>66675</xdr:rowOff>
    </xdr:from>
    <xdr:to>
      <xdr:col>1232</xdr:col>
      <xdr:colOff>1819275</xdr:colOff>
      <xdr:row>524301</xdr:row>
      <xdr:rowOff>180975</xdr:rowOff>
    </xdr:to>
    <xdr:pic>
      <xdr:nvPicPr>
        <xdr:cNvPr id="1112" name="Picture 88">
          <a:extLst>
            <a:ext uri="{FF2B5EF4-FFF2-40B4-BE49-F238E27FC236}">
              <a16:creationId xmlns:a16="http://schemas.microsoft.com/office/drawing/2014/main" id="{CCEB04F9-A18B-4103-A45D-BF2157456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589833</xdr:row>
      <xdr:rowOff>66675</xdr:rowOff>
    </xdr:from>
    <xdr:to>
      <xdr:col>1232</xdr:col>
      <xdr:colOff>1819275</xdr:colOff>
      <xdr:row>589837</xdr:row>
      <xdr:rowOff>180975</xdr:rowOff>
    </xdr:to>
    <xdr:pic>
      <xdr:nvPicPr>
        <xdr:cNvPr id="1113" name="Picture 89">
          <a:extLst>
            <a:ext uri="{FF2B5EF4-FFF2-40B4-BE49-F238E27FC236}">
              <a16:creationId xmlns:a16="http://schemas.microsoft.com/office/drawing/2014/main" id="{892616B2-3155-45D1-BBFC-442AD78C9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655369</xdr:row>
      <xdr:rowOff>66675</xdr:rowOff>
    </xdr:from>
    <xdr:to>
      <xdr:col>1232</xdr:col>
      <xdr:colOff>1819275</xdr:colOff>
      <xdr:row>655373</xdr:row>
      <xdr:rowOff>180975</xdr:rowOff>
    </xdr:to>
    <xdr:pic>
      <xdr:nvPicPr>
        <xdr:cNvPr id="1114" name="Picture 90">
          <a:extLst>
            <a:ext uri="{FF2B5EF4-FFF2-40B4-BE49-F238E27FC236}">
              <a16:creationId xmlns:a16="http://schemas.microsoft.com/office/drawing/2014/main" id="{5FB5C2D9-6414-4E12-A8E9-8333E0D90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720905</xdr:row>
      <xdr:rowOff>66675</xdr:rowOff>
    </xdr:from>
    <xdr:to>
      <xdr:col>1232</xdr:col>
      <xdr:colOff>1819275</xdr:colOff>
      <xdr:row>720909</xdr:row>
      <xdr:rowOff>180975</xdr:rowOff>
    </xdr:to>
    <xdr:pic>
      <xdr:nvPicPr>
        <xdr:cNvPr id="1115" name="Picture 91">
          <a:extLst>
            <a:ext uri="{FF2B5EF4-FFF2-40B4-BE49-F238E27FC236}">
              <a16:creationId xmlns:a16="http://schemas.microsoft.com/office/drawing/2014/main" id="{65183A81-6F7A-4998-A280-F44C1FFD3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786441</xdr:row>
      <xdr:rowOff>66675</xdr:rowOff>
    </xdr:from>
    <xdr:to>
      <xdr:col>1232</xdr:col>
      <xdr:colOff>1819275</xdr:colOff>
      <xdr:row>786445</xdr:row>
      <xdr:rowOff>180975</xdr:rowOff>
    </xdr:to>
    <xdr:pic>
      <xdr:nvPicPr>
        <xdr:cNvPr id="1116" name="Picture 92">
          <a:extLst>
            <a:ext uri="{FF2B5EF4-FFF2-40B4-BE49-F238E27FC236}">
              <a16:creationId xmlns:a16="http://schemas.microsoft.com/office/drawing/2014/main" id="{E6B56D5B-0479-4991-A434-2260CA44E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851977</xdr:row>
      <xdr:rowOff>66675</xdr:rowOff>
    </xdr:from>
    <xdr:to>
      <xdr:col>1232</xdr:col>
      <xdr:colOff>1819275</xdr:colOff>
      <xdr:row>851981</xdr:row>
      <xdr:rowOff>180975</xdr:rowOff>
    </xdr:to>
    <xdr:pic>
      <xdr:nvPicPr>
        <xdr:cNvPr id="1117" name="Picture 93">
          <a:extLst>
            <a:ext uri="{FF2B5EF4-FFF2-40B4-BE49-F238E27FC236}">
              <a16:creationId xmlns:a16="http://schemas.microsoft.com/office/drawing/2014/main" id="{AD2BAF4B-AD4D-410E-9C6C-912C72017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917513</xdr:row>
      <xdr:rowOff>66675</xdr:rowOff>
    </xdr:from>
    <xdr:to>
      <xdr:col>1232</xdr:col>
      <xdr:colOff>1819275</xdr:colOff>
      <xdr:row>917517</xdr:row>
      <xdr:rowOff>180975</xdr:rowOff>
    </xdr:to>
    <xdr:pic>
      <xdr:nvPicPr>
        <xdr:cNvPr id="1118" name="Picture 94">
          <a:extLst>
            <a:ext uri="{FF2B5EF4-FFF2-40B4-BE49-F238E27FC236}">
              <a16:creationId xmlns:a16="http://schemas.microsoft.com/office/drawing/2014/main" id="{FEEB3A15-4FE4-4CE0-962E-2961CE51D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1232</xdr:col>
      <xdr:colOff>238125</xdr:colOff>
      <xdr:row>983049</xdr:row>
      <xdr:rowOff>66675</xdr:rowOff>
    </xdr:from>
    <xdr:to>
      <xdr:col>1232</xdr:col>
      <xdr:colOff>1819275</xdr:colOff>
      <xdr:row>983053</xdr:row>
      <xdr:rowOff>180975</xdr:rowOff>
    </xdr:to>
    <xdr:pic>
      <xdr:nvPicPr>
        <xdr:cNvPr id="1119" name="Picture 95">
          <a:extLst>
            <a:ext uri="{FF2B5EF4-FFF2-40B4-BE49-F238E27FC236}">
              <a16:creationId xmlns:a16="http://schemas.microsoft.com/office/drawing/2014/main" id="{28BA44A2-DAD8-4D16-9DF1-D86740FF1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599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2</xdr:row>
      <xdr:rowOff>66675</xdr:rowOff>
    </xdr:from>
    <xdr:to>
      <xdr:col>1488</xdr:col>
      <xdr:colOff>1819275</xdr:colOff>
      <xdr:row>6</xdr:row>
      <xdr:rowOff>0</xdr:rowOff>
    </xdr:to>
    <xdr:pic>
      <xdr:nvPicPr>
        <xdr:cNvPr id="1120" name="Picture 96">
          <a:extLst>
            <a:ext uri="{FF2B5EF4-FFF2-40B4-BE49-F238E27FC236}">
              <a16:creationId xmlns:a16="http://schemas.microsoft.com/office/drawing/2014/main" id="{BF6BC369-C87E-4150-9F19-6A028020E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65545</xdr:row>
      <xdr:rowOff>66675</xdr:rowOff>
    </xdr:from>
    <xdr:to>
      <xdr:col>1488</xdr:col>
      <xdr:colOff>1819275</xdr:colOff>
      <xdr:row>65549</xdr:row>
      <xdr:rowOff>180975</xdr:rowOff>
    </xdr:to>
    <xdr:pic>
      <xdr:nvPicPr>
        <xdr:cNvPr id="1121" name="Picture 97">
          <a:extLst>
            <a:ext uri="{FF2B5EF4-FFF2-40B4-BE49-F238E27FC236}">
              <a16:creationId xmlns:a16="http://schemas.microsoft.com/office/drawing/2014/main" id="{FECE00B3-61F2-485B-8BA0-789816FC1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131081</xdr:row>
      <xdr:rowOff>66675</xdr:rowOff>
    </xdr:from>
    <xdr:to>
      <xdr:col>1488</xdr:col>
      <xdr:colOff>1819275</xdr:colOff>
      <xdr:row>131085</xdr:row>
      <xdr:rowOff>180975</xdr:rowOff>
    </xdr:to>
    <xdr:pic>
      <xdr:nvPicPr>
        <xdr:cNvPr id="1122" name="Picture 98">
          <a:extLst>
            <a:ext uri="{FF2B5EF4-FFF2-40B4-BE49-F238E27FC236}">
              <a16:creationId xmlns:a16="http://schemas.microsoft.com/office/drawing/2014/main" id="{4B72D9F7-A896-4BC0-B12D-89957D346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196617</xdr:row>
      <xdr:rowOff>66675</xdr:rowOff>
    </xdr:from>
    <xdr:to>
      <xdr:col>1488</xdr:col>
      <xdr:colOff>1819275</xdr:colOff>
      <xdr:row>196621</xdr:row>
      <xdr:rowOff>180975</xdr:rowOff>
    </xdr:to>
    <xdr:pic>
      <xdr:nvPicPr>
        <xdr:cNvPr id="1123" name="Picture 99">
          <a:extLst>
            <a:ext uri="{FF2B5EF4-FFF2-40B4-BE49-F238E27FC236}">
              <a16:creationId xmlns:a16="http://schemas.microsoft.com/office/drawing/2014/main" id="{C7F16549-F6D8-4090-925C-6E5665179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262153</xdr:row>
      <xdr:rowOff>66675</xdr:rowOff>
    </xdr:from>
    <xdr:to>
      <xdr:col>1488</xdr:col>
      <xdr:colOff>1819275</xdr:colOff>
      <xdr:row>262157</xdr:row>
      <xdr:rowOff>180975</xdr:rowOff>
    </xdr:to>
    <xdr:pic>
      <xdr:nvPicPr>
        <xdr:cNvPr id="1124" name="Picture 100">
          <a:extLst>
            <a:ext uri="{FF2B5EF4-FFF2-40B4-BE49-F238E27FC236}">
              <a16:creationId xmlns:a16="http://schemas.microsoft.com/office/drawing/2014/main" id="{371AADA5-9B6A-4C51-8A8F-EDB6B9986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327689</xdr:row>
      <xdr:rowOff>66675</xdr:rowOff>
    </xdr:from>
    <xdr:to>
      <xdr:col>1488</xdr:col>
      <xdr:colOff>1819275</xdr:colOff>
      <xdr:row>327693</xdr:row>
      <xdr:rowOff>180975</xdr:rowOff>
    </xdr:to>
    <xdr:pic>
      <xdr:nvPicPr>
        <xdr:cNvPr id="1125" name="Picture 101">
          <a:extLst>
            <a:ext uri="{FF2B5EF4-FFF2-40B4-BE49-F238E27FC236}">
              <a16:creationId xmlns:a16="http://schemas.microsoft.com/office/drawing/2014/main" id="{256053C3-48F2-4EA3-897D-7BD598307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393225</xdr:row>
      <xdr:rowOff>66675</xdr:rowOff>
    </xdr:from>
    <xdr:to>
      <xdr:col>1488</xdr:col>
      <xdr:colOff>1819275</xdr:colOff>
      <xdr:row>393229</xdr:row>
      <xdr:rowOff>180975</xdr:rowOff>
    </xdr:to>
    <xdr:pic>
      <xdr:nvPicPr>
        <xdr:cNvPr id="1126" name="Picture 102">
          <a:extLst>
            <a:ext uri="{FF2B5EF4-FFF2-40B4-BE49-F238E27FC236}">
              <a16:creationId xmlns:a16="http://schemas.microsoft.com/office/drawing/2014/main" id="{EB280AC2-3E37-4283-9805-5017AF132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458761</xdr:row>
      <xdr:rowOff>66675</xdr:rowOff>
    </xdr:from>
    <xdr:to>
      <xdr:col>1488</xdr:col>
      <xdr:colOff>1819275</xdr:colOff>
      <xdr:row>458765</xdr:row>
      <xdr:rowOff>180975</xdr:rowOff>
    </xdr:to>
    <xdr:pic>
      <xdr:nvPicPr>
        <xdr:cNvPr id="1127" name="Picture 103">
          <a:extLst>
            <a:ext uri="{FF2B5EF4-FFF2-40B4-BE49-F238E27FC236}">
              <a16:creationId xmlns:a16="http://schemas.microsoft.com/office/drawing/2014/main" id="{EBFEA0FB-C54E-41A5-9AE1-6FA760F1E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524297</xdr:row>
      <xdr:rowOff>66675</xdr:rowOff>
    </xdr:from>
    <xdr:to>
      <xdr:col>1488</xdr:col>
      <xdr:colOff>1819275</xdr:colOff>
      <xdr:row>524301</xdr:row>
      <xdr:rowOff>180975</xdr:rowOff>
    </xdr:to>
    <xdr:pic>
      <xdr:nvPicPr>
        <xdr:cNvPr id="1128" name="Picture 104">
          <a:extLst>
            <a:ext uri="{FF2B5EF4-FFF2-40B4-BE49-F238E27FC236}">
              <a16:creationId xmlns:a16="http://schemas.microsoft.com/office/drawing/2014/main" id="{FB0B7BE4-D357-45B1-9608-B5ED6E25A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589833</xdr:row>
      <xdr:rowOff>66675</xdr:rowOff>
    </xdr:from>
    <xdr:to>
      <xdr:col>1488</xdr:col>
      <xdr:colOff>1819275</xdr:colOff>
      <xdr:row>589837</xdr:row>
      <xdr:rowOff>180975</xdr:rowOff>
    </xdr:to>
    <xdr:pic>
      <xdr:nvPicPr>
        <xdr:cNvPr id="1129" name="Picture 105">
          <a:extLst>
            <a:ext uri="{FF2B5EF4-FFF2-40B4-BE49-F238E27FC236}">
              <a16:creationId xmlns:a16="http://schemas.microsoft.com/office/drawing/2014/main" id="{CDA246B6-2159-43F3-B24E-0417A6D25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655369</xdr:row>
      <xdr:rowOff>66675</xdr:rowOff>
    </xdr:from>
    <xdr:to>
      <xdr:col>1488</xdr:col>
      <xdr:colOff>1819275</xdr:colOff>
      <xdr:row>655373</xdr:row>
      <xdr:rowOff>180975</xdr:rowOff>
    </xdr:to>
    <xdr:pic>
      <xdr:nvPicPr>
        <xdr:cNvPr id="1130" name="Picture 106">
          <a:extLst>
            <a:ext uri="{FF2B5EF4-FFF2-40B4-BE49-F238E27FC236}">
              <a16:creationId xmlns:a16="http://schemas.microsoft.com/office/drawing/2014/main" id="{D3997E88-2FDF-4B0D-9CFC-2BFC5F1CB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720905</xdr:row>
      <xdr:rowOff>66675</xdr:rowOff>
    </xdr:from>
    <xdr:to>
      <xdr:col>1488</xdr:col>
      <xdr:colOff>1819275</xdr:colOff>
      <xdr:row>720909</xdr:row>
      <xdr:rowOff>180975</xdr:rowOff>
    </xdr:to>
    <xdr:pic>
      <xdr:nvPicPr>
        <xdr:cNvPr id="1131" name="Picture 107">
          <a:extLst>
            <a:ext uri="{FF2B5EF4-FFF2-40B4-BE49-F238E27FC236}">
              <a16:creationId xmlns:a16="http://schemas.microsoft.com/office/drawing/2014/main" id="{FAC77ADB-EA30-4C92-BC47-A516AF4F1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786441</xdr:row>
      <xdr:rowOff>66675</xdr:rowOff>
    </xdr:from>
    <xdr:to>
      <xdr:col>1488</xdr:col>
      <xdr:colOff>1819275</xdr:colOff>
      <xdr:row>786445</xdr:row>
      <xdr:rowOff>180975</xdr:rowOff>
    </xdr:to>
    <xdr:pic>
      <xdr:nvPicPr>
        <xdr:cNvPr id="1132" name="Picture 108">
          <a:extLst>
            <a:ext uri="{FF2B5EF4-FFF2-40B4-BE49-F238E27FC236}">
              <a16:creationId xmlns:a16="http://schemas.microsoft.com/office/drawing/2014/main" id="{B422EE61-4B62-42BD-8D7B-B41700126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851977</xdr:row>
      <xdr:rowOff>66675</xdr:rowOff>
    </xdr:from>
    <xdr:to>
      <xdr:col>1488</xdr:col>
      <xdr:colOff>1819275</xdr:colOff>
      <xdr:row>851981</xdr:row>
      <xdr:rowOff>180975</xdr:rowOff>
    </xdr:to>
    <xdr:pic>
      <xdr:nvPicPr>
        <xdr:cNvPr id="1133" name="Picture 109">
          <a:extLst>
            <a:ext uri="{FF2B5EF4-FFF2-40B4-BE49-F238E27FC236}">
              <a16:creationId xmlns:a16="http://schemas.microsoft.com/office/drawing/2014/main" id="{FF710ED2-1222-4671-AE59-00B601ED91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917513</xdr:row>
      <xdr:rowOff>66675</xdr:rowOff>
    </xdr:from>
    <xdr:to>
      <xdr:col>1488</xdr:col>
      <xdr:colOff>1819275</xdr:colOff>
      <xdr:row>917517</xdr:row>
      <xdr:rowOff>180975</xdr:rowOff>
    </xdr:to>
    <xdr:pic>
      <xdr:nvPicPr>
        <xdr:cNvPr id="1134" name="Picture 110">
          <a:extLst>
            <a:ext uri="{FF2B5EF4-FFF2-40B4-BE49-F238E27FC236}">
              <a16:creationId xmlns:a16="http://schemas.microsoft.com/office/drawing/2014/main" id="{432E814F-1866-4622-93A5-0186C1C11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1488</xdr:col>
      <xdr:colOff>238125</xdr:colOff>
      <xdr:row>983049</xdr:row>
      <xdr:rowOff>66675</xdr:rowOff>
    </xdr:from>
    <xdr:to>
      <xdr:col>1488</xdr:col>
      <xdr:colOff>1819275</xdr:colOff>
      <xdr:row>983053</xdr:row>
      <xdr:rowOff>180975</xdr:rowOff>
    </xdr:to>
    <xdr:pic>
      <xdr:nvPicPr>
        <xdr:cNvPr id="1135" name="Picture 111">
          <a:extLst>
            <a:ext uri="{FF2B5EF4-FFF2-40B4-BE49-F238E27FC236}">
              <a16:creationId xmlns:a16="http://schemas.microsoft.com/office/drawing/2014/main" id="{73BA2C48-3B7A-4CBF-BB16-036F9E59F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56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2</xdr:row>
      <xdr:rowOff>66675</xdr:rowOff>
    </xdr:from>
    <xdr:to>
      <xdr:col>1744</xdr:col>
      <xdr:colOff>1819275</xdr:colOff>
      <xdr:row>6</xdr:row>
      <xdr:rowOff>0</xdr:rowOff>
    </xdr:to>
    <xdr:pic>
      <xdr:nvPicPr>
        <xdr:cNvPr id="1136" name="Picture 112">
          <a:extLst>
            <a:ext uri="{FF2B5EF4-FFF2-40B4-BE49-F238E27FC236}">
              <a16:creationId xmlns:a16="http://schemas.microsoft.com/office/drawing/2014/main" id="{53C14D1D-E262-4DB8-839F-710669C28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65545</xdr:row>
      <xdr:rowOff>66675</xdr:rowOff>
    </xdr:from>
    <xdr:to>
      <xdr:col>1744</xdr:col>
      <xdr:colOff>1819275</xdr:colOff>
      <xdr:row>65549</xdr:row>
      <xdr:rowOff>180975</xdr:rowOff>
    </xdr:to>
    <xdr:pic>
      <xdr:nvPicPr>
        <xdr:cNvPr id="1137" name="Picture 113">
          <a:extLst>
            <a:ext uri="{FF2B5EF4-FFF2-40B4-BE49-F238E27FC236}">
              <a16:creationId xmlns:a16="http://schemas.microsoft.com/office/drawing/2014/main" id="{F6DB4602-9F72-4320-8F5D-DC7A6F083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131081</xdr:row>
      <xdr:rowOff>66675</xdr:rowOff>
    </xdr:from>
    <xdr:to>
      <xdr:col>1744</xdr:col>
      <xdr:colOff>1819275</xdr:colOff>
      <xdr:row>131085</xdr:row>
      <xdr:rowOff>180975</xdr:rowOff>
    </xdr:to>
    <xdr:pic>
      <xdr:nvPicPr>
        <xdr:cNvPr id="1138" name="Picture 114">
          <a:extLst>
            <a:ext uri="{FF2B5EF4-FFF2-40B4-BE49-F238E27FC236}">
              <a16:creationId xmlns:a16="http://schemas.microsoft.com/office/drawing/2014/main" id="{7990B064-2B5D-49E6-B7A0-B05F81EB2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196617</xdr:row>
      <xdr:rowOff>66675</xdr:rowOff>
    </xdr:from>
    <xdr:to>
      <xdr:col>1744</xdr:col>
      <xdr:colOff>1819275</xdr:colOff>
      <xdr:row>196621</xdr:row>
      <xdr:rowOff>180975</xdr:rowOff>
    </xdr:to>
    <xdr:pic>
      <xdr:nvPicPr>
        <xdr:cNvPr id="1139" name="Picture 115">
          <a:extLst>
            <a:ext uri="{FF2B5EF4-FFF2-40B4-BE49-F238E27FC236}">
              <a16:creationId xmlns:a16="http://schemas.microsoft.com/office/drawing/2014/main" id="{139F571B-880B-408D-A84F-C3F5E1A5F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262153</xdr:row>
      <xdr:rowOff>66675</xdr:rowOff>
    </xdr:from>
    <xdr:to>
      <xdr:col>1744</xdr:col>
      <xdr:colOff>1819275</xdr:colOff>
      <xdr:row>262157</xdr:row>
      <xdr:rowOff>180975</xdr:rowOff>
    </xdr:to>
    <xdr:pic>
      <xdr:nvPicPr>
        <xdr:cNvPr id="1140" name="Picture 116">
          <a:extLst>
            <a:ext uri="{FF2B5EF4-FFF2-40B4-BE49-F238E27FC236}">
              <a16:creationId xmlns:a16="http://schemas.microsoft.com/office/drawing/2014/main" id="{69640D54-2140-4126-860B-E43B3F94E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327689</xdr:row>
      <xdr:rowOff>66675</xdr:rowOff>
    </xdr:from>
    <xdr:to>
      <xdr:col>1744</xdr:col>
      <xdr:colOff>1819275</xdr:colOff>
      <xdr:row>327693</xdr:row>
      <xdr:rowOff>180975</xdr:rowOff>
    </xdr:to>
    <xdr:pic>
      <xdr:nvPicPr>
        <xdr:cNvPr id="1141" name="Picture 117">
          <a:extLst>
            <a:ext uri="{FF2B5EF4-FFF2-40B4-BE49-F238E27FC236}">
              <a16:creationId xmlns:a16="http://schemas.microsoft.com/office/drawing/2014/main" id="{48EFD3C7-9740-41D6-91B4-894C02820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393225</xdr:row>
      <xdr:rowOff>66675</xdr:rowOff>
    </xdr:from>
    <xdr:to>
      <xdr:col>1744</xdr:col>
      <xdr:colOff>1819275</xdr:colOff>
      <xdr:row>393229</xdr:row>
      <xdr:rowOff>180975</xdr:rowOff>
    </xdr:to>
    <xdr:pic>
      <xdr:nvPicPr>
        <xdr:cNvPr id="1142" name="Picture 118">
          <a:extLst>
            <a:ext uri="{FF2B5EF4-FFF2-40B4-BE49-F238E27FC236}">
              <a16:creationId xmlns:a16="http://schemas.microsoft.com/office/drawing/2014/main" id="{F83AFEB7-06FE-452C-AADF-3B0CBB24A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458761</xdr:row>
      <xdr:rowOff>66675</xdr:rowOff>
    </xdr:from>
    <xdr:to>
      <xdr:col>1744</xdr:col>
      <xdr:colOff>1819275</xdr:colOff>
      <xdr:row>458765</xdr:row>
      <xdr:rowOff>180975</xdr:rowOff>
    </xdr:to>
    <xdr:pic>
      <xdr:nvPicPr>
        <xdr:cNvPr id="1143" name="Picture 119">
          <a:extLst>
            <a:ext uri="{FF2B5EF4-FFF2-40B4-BE49-F238E27FC236}">
              <a16:creationId xmlns:a16="http://schemas.microsoft.com/office/drawing/2014/main" id="{8455EA24-A6F4-44E5-BCB3-A3B076621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524297</xdr:row>
      <xdr:rowOff>66675</xdr:rowOff>
    </xdr:from>
    <xdr:to>
      <xdr:col>1744</xdr:col>
      <xdr:colOff>1819275</xdr:colOff>
      <xdr:row>524301</xdr:row>
      <xdr:rowOff>180975</xdr:rowOff>
    </xdr:to>
    <xdr:pic>
      <xdr:nvPicPr>
        <xdr:cNvPr id="1144" name="Picture 120">
          <a:extLst>
            <a:ext uri="{FF2B5EF4-FFF2-40B4-BE49-F238E27FC236}">
              <a16:creationId xmlns:a16="http://schemas.microsoft.com/office/drawing/2014/main" id="{C0FC7D25-A844-4404-8D5F-91E6C63D4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589833</xdr:row>
      <xdr:rowOff>66675</xdr:rowOff>
    </xdr:from>
    <xdr:to>
      <xdr:col>1744</xdr:col>
      <xdr:colOff>1819275</xdr:colOff>
      <xdr:row>589837</xdr:row>
      <xdr:rowOff>180975</xdr:rowOff>
    </xdr:to>
    <xdr:pic>
      <xdr:nvPicPr>
        <xdr:cNvPr id="1145" name="Picture 121">
          <a:extLst>
            <a:ext uri="{FF2B5EF4-FFF2-40B4-BE49-F238E27FC236}">
              <a16:creationId xmlns:a16="http://schemas.microsoft.com/office/drawing/2014/main" id="{87019EE4-099F-4B41-8FAF-BE2B55937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655369</xdr:row>
      <xdr:rowOff>66675</xdr:rowOff>
    </xdr:from>
    <xdr:to>
      <xdr:col>1744</xdr:col>
      <xdr:colOff>1819275</xdr:colOff>
      <xdr:row>655373</xdr:row>
      <xdr:rowOff>180975</xdr:rowOff>
    </xdr:to>
    <xdr:pic>
      <xdr:nvPicPr>
        <xdr:cNvPr id="1146" name="Picture 122">
          <a:extLst>
            <a:ext uri="{FF2B5EF4-FFF2-40B4-BE49-F238E27FC236}">
              <a16:creationId xmlns:a16="http://schemas.microsoft.com/office/drawing/2014/main" id="{0296CE4F-22D4-4B9A-B0D5-58A7D511E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720905</xdr:row>
      <xdr:rowOff>66675</xdr:rowOff>
    </xdr:from>
    <xdr:to>
      <xdr:col>1744</xdr:col>
      <xdr:colOff>1819275</xdr:colOff>
      <xdr:row>720909</xdr:row>
      <xdr:rowOff>180975</xdr:rowOff>
    </xdr:to>
    <xdr:pic>
      <xdr:nvPicPr>
        <xdr:cNvPr id="1147" name="Picture 123">
          <a:extLst>
            <a:ext uri="{FF2B5EF4-FFF2-40B4-BE49-F238E27FC236}">
              <a16:creationId xmlns:a16="http://schemas.microsoft.com/office/drawing/2014/main" id="{ED68093B-38D9-4094-B1C9-10E15134E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786441</xdr:row>
      <xdr:rowOff>66675</xdr:rowOff>
    </xdr:from>
    <xdr:to>
      <xdr:col>1744</xdr:col>
      <xdr:colOff>1819275</xdr:colOff>
      <xdr:row>786445</xdr:row>
      <xdr:rowOff>180975</xdr:rowOff>
    </xdr:to>
    <xdr:pic>
      <xdr:nvPicPr>
        <xdr:cNvPr id="1148" name="Picture 124">
          <a:extLst>
            <a:ext uri="{FF2B5EF4-FFF2-40B4-BE49-F238E27FC236}">
              <a16:creationId xmlns:a16="http://schemas.microsoft.com/office/drawing/2014/main" id="{D87A5B70-D5B3-446E-B3AC-8290B76B7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851977</xdr:row>
      <xdr:rowOff>66675</xdr:rowOff>
    </xdr:from>
    <xdr:to>
      <xdr:col>1744</xdr:col>
      <xdr:colOff>1819275</xdr:colOff>
      <xdr:row>851981</xdr:row>
      <xdr:rowOff>180975</xdr:rowOff>
    </xdr:to>
    <xdr:pic>
      <xdr:nvPicPr>
        <xdr:cNvPr id="1149" name="Picture 125">
          <a:extLst>
            <a:ext uri="{FF2B5EF4-FFF2-40B4-BE49-F238E27FC236}">
              <a16:creationId xmlns:a16="http://schemas.microsoft.com/office/drawing/2014/main" id="{E0BC6328-B875-4331-8938-04F79BD5C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917513</xdr:row>
      <xdr:rowOff>66675</xdr:rowOff>
    </xdr:from>
    <xdr:to>
      <xdr:col>1744</xdr:col>
      <xdr:colOff>1819275</xdr:colOff>
      <xdr:row>917517</xdr:row>
      <xdr:rowOff>180975</xdr:rowOff>
    </xdr:to>
    <xdr:pic>
      <xdr:nvPicPr>
        <xdr:cNvPr id="1150" name="Picture 126">
          <a:extLst>
            <a:ext uri="{FF2B5EF4-FFF2-40B4-BE49-F238E27FC236}">
              <a16:creationId xmlns:a16="http://schemas.microsoft.com/office/drawing/2014/main" id="{BAD5C42D-020F-4920-84E0-397A736EE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1744</xdr:col>
      <xdr:colOff>238125</xdr:colOff>
      <xdr:row>983049</xdr:row>
      <xdr:rowOff>66675</xdr:rowOff>
    </xdr:from>
    <xdr:to>
      <xdr:col>1744</xdr:col>
      <xdr:colOff>1819275</xdr:colOff>
      <xdr:row>983053</xdr:row>
      <xdr:rowOff>180975</xdr:rowOff>
    </xdr:to>
    <xdr:pic>
      <xdr:nvPicPr>
        <xdr:cNvPr id="1151" name="Picture 127">
          <a:extLst>
            <a:ext uri="{FF2B5EF4-FFF2-40B4-BE49-F238E27FC236}">
              <a16:creationId xmlns:a16="http://schemas.microsoft.com/office/drawing/2014/main" id="{4A18A33C-3392-4034-AAB0-EEEE31551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14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2</xdr:row>
      <xdr:rowOff>66675</xdr:rowOff>
    </xdr:from>
    <xdr:to>
      <xdr:col>2000</xdr:col>
      <xdr:colOff>1819275</xdr:colOff>
      <xdr:row>6</xdr:row>
      <xdr:rowOff>0</xdr:rowOff>
    </xdr:to>
    <xdr:pic>
      <xdr:nvPicPr>
        <xdr:cNvPr id="1152" name="Picture 128">
          <a:extLst>
            <a:ext uri="{FF2B5EF4-FFF2-40B4-BE49-F238E27FC236}">
              <a16:creationId xmlns:a16="http://schemas.microsoft.com/office/drawing/2014/main" id="{492B190D-1B11-48EA-8EAA-7E703703C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65545</xdr:row>
      <xdr:rowOff>66675</xdr:rowOff>
    </xdr:from>
    <xdr:to>
      <xdr:col>2000</xdr:col>
      <xdr:colOff>1819275</xdr:colOff>
      <xdr:row>65549</xdr:row>
      <xdr:rowOff>180975</xdr:rowOff>
    </xdr:to>
    <xdr:pic>
      <xdr:nvPicPr>
        <xdr:cNvPr id="1153" name="Picture 129">
          <a:extLst>
            <a:ext uri="{FF2B5EF4-FFF2-40B4-BE49-F238E27FC236}">
              <a16:creationId xmlns:a16="http://schemas.microsoft.com/office/drawing/2014/main" id="{0AD80D3B-C4BF-47FB-8F2A-05B01D6A0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131081</xdr:row>
      <xdr:rowOff>66675</xdr:rowOff>
    </xdr:from>
    <xdr:to>
      <xdr:col>2000</xdr:col>
      <xdr:colOff>1819275</xdr:colOff>
      <xdr:row>131085</xdr:row>
      <xdr:rowOff>180975</xdr:rowOff>
    </xdr:to>
    <xdr:pic>
      <xdr:nvPicPr>
        <xdr:cNvPr id="1154" name="Picture 130">
          <a:extLst>
            <a:ext uri="{FF2B5EF4-FFF2-40B4-BE49-F238E27FC236}">
              <a16:creationId xmlns:a16="http://schemas.microsoft.com/office/drawing/2014/main" id="{00DDE636-9991-48EC-9D3F-B8992BF06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196617</xdr:row>
      <xdr:rowOff>66675</xdr:rowOff>
    </xdr:from>
    <xdr:to>
      <xdr:col>2000</xdr:col>
      <xdr:colOff>1819275</xdr:colOff>
      <xdr:row>196621</xdr:row>
      <xdr:rowOff>180975</xdr:rowOff>
    </xdr:to>
    <xdr:pic>
      <xdr:nvPicPr>
        <xdr:cNvPr id="1155" name="Picture 131">
          <a:extLst>
            <a:ext uri="{FF2B5EF4-FFF2-40B4-BE49-F238E27FC236}">
              <a16:creationId xmlns:a16="http://schemas.microsoft.com/office/drawing/2014/main" id="{40106BD3-5067-4EE1-9FDD-080382EA5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262153</xdr:row>
      <xdr:rowOff>66675</xdr:rowOff>
    </xdr:from>
    <xdr:to>
      <xdr:col>2000</xdr:col>
      <xdr:colOff>1819275</xdr:colOff>
      <xdr:row>262157</xdr:row>
      <xdr:rowOff>180975</xdr:rowOff>
    </xdr:to>
    <xdr:pic>
      <xdr:nvPicPr>
        <xdr:cNvPr id="1156" name="Picture 132">
          <a:extLst>
            <a:ext uri="{FF2B5EF4-FFF2-40B4-BE49-F238E27FC236}">
              <a16:creationId xmlns:a16="http://schemas.microsoft.com/office/drawing/2014/main" id="{EF6E2D56-71EE-47D0-961D-9AF70F696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327689</xdr:row>
      <xdr:rowOff>66675</xdr:rowOff>
    </xdr:from>
    <xdr:to>
      <xdr:col>2000</xdr:col>
      <xdr:colOff>1819275</xdr:colOff>
      <xdr:row>327693</xdr:row>
      <xdr:rowOff>180975</xdr:rowOff>
    </xdr:to>
    <xdr:pic>
      <xdr:nvPicPr>
        <xdr:cNvPr id="1157" name="Picture 133">
          <a:extLst>
            <a:ext uri="{FF2B5EF4-FFF2-40B4-BE49-F238E27FC236}">
              <a16:creationId xmlns:a16="http://schemas.microsoft.com/office/drawing/2014/main" id="{70AD7680-77A0-41D1-8747-C1F4646DA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393225</xdr:row>
      <xdr:rowOff>66675</xdr:rowOff>
    </xdr:from>
    <xdr:to>
      <xdr:col>2000</xdr:col>
      <xdr:colOff>1819275</xdr:colOff>
      <xdr:row>393229</xdr:row>
      <xdr:rowOff>180975</xdr:rowOff>
    </xdr:to>
    <xdr:pic>
      <xdr:nvPicPr>
        <xdr:cNvPr id="1158" name="Picture 134">
          <a:extLst>
            <a:ext uri="{FF2B5EF4-FFF2-40B4-BE49-F238E27FC236}">
              <a16:creationId xmlns:a16="http://schemas.microsoft.com/office/drawing/2014/main" id="{ED77E275-081B-4105-A2DA-D5D87ABBE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458761</xdr:row>
      <xdr:rowOff>66675</xdr:rowOff>
    </xdr:from>
    <xdr:to>
      <xdr:col>2000</xdr:col>
      <xdr:colOff>1819275</xdr:colOff>
      <xdr:row>458765</xdr:row>
      <xdr:rowOff>180975</xdr:rowOff>
    </xdr:to>
    <xdr:pic>
      <xdr:nvPicPr>
        <xdr:cNvPr id="1159" name="Picture 135">
          <a:extLst>
            <a:ext uri="{FF2B5EF4-FFF2-40B4-BE49-F238E27FC236}">
              <a16:creationId xmlns:a16="http://schemas.microsoft.com/office/drawing/2014/main" id="{37EB9133-8EA1-4A5E-AF27-27B4AED68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524297</xdr:row>
      <xdr:rowOff>66675</xdr:rowOff>
    </xdr:from>
    <xdr:to>
      <xdr:col>2000</xdr:col>
      <xdr:colOff>1819275</xdr:colOff>
      <xdr:row>524301</xdr:row>
      <xdr:rowOff>180975</xdr:rowOff>
    </xdr:to>
    <xdr:pic>
      <xdr:nvPicPr>
        <xdr:cNvPr id="1160" name="Picture 136">
          <a:extLst>
            <a:ext uri="{FF2B5EF4-FFF2-40B4-BE49-F238E27FC236}">
              <a16:creationId xmlns:a16="http://schemas.microsoft.com/office/drawing/2014/main" id="{F1629A4E-41C5-4D2A-8544-95E272D2D2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589833</xdr:row>
      <xdr:rowOff>66675</xdr:rowOff>
    </xdr:from>
    <xdr:to>
      <xdr:col>2000</xdr:col>
      <xdr:colOff>1819275</xdr:colOff>
      <xdr:row>589837</xdr:row>
      <xdr:rowOff>180975</xdr:rowOff>
    </xdr:to>
    <xdr:pic>
      <xdr:nvPicPr>
        <xdr:cNvPr id="1161" name="Picture 137">
          <a:extLst>
            <a:ext uri="{FF2B5EF4-FFF2-40B4-BE49-F238E27FC236}">
              <a16:creationId xmlns:a16="http://schemas.microsoft.com/office/drawing/2014/main" id="{8B66794A-A440-40FA-82B4-0335F8A16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655369</xdr:row>
      <xdr:rowOff>66675</xdr:rowOff>
    </xdr:from>
    <xdr:to>
      <xdr:col>2000</xdr:col>
      <xdr:colOff>1819275</xdr:colOff>
      <xdr:row>655373</xdr:row>
      <xdr:rowOff>180975</xdr:rowOff>
    </xdr:to>
    <xdr:pic>
      <xdr:nvPicPr>
        <xdr:cNvPr id="1162" name="Picture 138">
          <a:extLst>
            <a:ext uri="{FF2B5EF4-FFF2-40B4-BE49-F238E27FC236}">
              <a16:creationId xmlns:a16="http://schemas.microsoft.com/office/drawing/2014/main" id="{7C55E681-19F3-4CC1-B7F9-1D57C8C0E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720905</xdr:row>
      <xdr:rowOff>66675</xdr:rowOff>
    </xdr:from>
    <xdr:to>
      <xdr:col>2000</xdr:col>
      <xdr:colOff>1819275</xdr:colOff>
      <xdr:row>720909</xdr:row>
      <xdr:rowOff>180975</xdr:rowOff>
    </xdr:to>
    <xdr:pic>
      <xdr:nvPicPr>
        <xdr:cNvPr id="1163" name="Picture 139">
          <a:extLst>
            <a:ext uri="{FF2B5EF4-FFF2-40B4-BE49-F238E27FC236}">
              <a16:creationId xmlns:a16="http://schemas.microsoft.com/office/drawing/2014/main" id="{0748F596-9F6C-4F39-8606-06CA79979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786441</xdr:row>
      <xdr:rowOff>66675</xdr:rowOff>
    </xdr:from>
    <xdr:to>
      <xdr:col>2000</xdr:col>
      <xdr:colOff>1819275</xdr:colOff>
      <xdr:row>786445</xdr:row>
      <xdr:rowOff>180975</xdr:rowOff>
    </xdr:to>
    <xdr:pic>
      <xdr:nvPicPr>
        <xdr:cNvPr id="1164" name="Picture 140">
          <a:extLst>
            <a:ext uri="{FF2B5EF4-FFF2-40B4-BE49-F238E27FC236}">
              <a16:creationId xmlns:a16="http://schemas.microsoft.com/office/drawing/2014/main" id="{EF50D989-4539-4917-8506-FA11B8205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851977</xdr:row>
      <xdr:rowOff>66675</xdr:rowOff>
    </xdr:from>
    <xdr:to>
      <xdr:col>2000</xdr:col>
      <xdr:colOff>1819275</xdr:colOff>
      <xdr:row>851981</xdr:row>
      <xdr:rowOff>180975</xdr:rowOff>
    </xdr:to>
    <xdr:pic>
      <xdr:nvPicPr>
        <xdr:cNvPr id="1165" name="Picture 141">
          <a:extLst>
            <a:ext uri="{FF2B5EF4-FFF2-40B4-BE49-F238E27FC236}">
              <a16:creationId xmlns:a16="http://schemas.microsoft.com/office/drawing/2014/main" id="{712B3329-E117-45B0-9213-8235AB1EC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917513</xdr:row>
      <xdr:rowOff>66675</xdr:rowOff>
    </xdr:from>
    <xdr:to>
      <xdr:col>2000</xdr:col>
      <xdr:colOff>1819275</xdr:colOff>
      <xdr:row>917517</xdr:row>
      <xdr:rowOff>180975</xdr:rowOff>
    </xdr:to>
    <xdr:pic>
      <xdr:nvPicPr>
        <xdr:cNvPr id="1166" name="Picture 142">
          <a:extLst>
            <a:ext uri="{FF2B5EF4-FFF2-40B4-BE49-F238E27FC236}">
              <a16:creationId xmlns:a16="http://schemas.microsoft.com/office/drawing/2014/main" id="{4796780A-38EC-4AFE-AD55-49F92D49D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2000</xdr:col>
      <xdr:colOff>238125</xdr:colOff>
      <xdr:row>983049</xdr:row>
      <xdr:rowOff>66675</xdr:rowOff>
    </xdr:from>
    <xdr:to>
      <xdr:col>2000</xdr:col>
      <xdr:colOff>1819275</xdr:colOff>
      <xdr:row>983053</xdr:row>
      <xdr:rowOff>180975</xdr:rowOff>
    </xdr:to>
    <xdr:pic>
      <xdr:nvPicPr>
        <xdr:cNvPr id="1167" name="Picture 143">
          <a:extLst>
            <a:ext uri="{FF2B5EF4-FFF2-40B4-BE49-F238E27FC236}">
              <a16:creationId xmlns:a16="http://schemas.microsoft.com/office/drawing/2014/main" id="{71502ED2-F04C-4E97-B754-354C89FB6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772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2</xdr:row>
      <xdr:rowOff>66675</xdr:rowOff>
    </xdr:from>
    <xdr:to>
      <xdr:col>2256</xdr:col>
      <xdr:colOff>1819275</xdr:colOff>
      <xdr:row>6</xdr:row>
      <xdr:rowOff>0</xdr:rowOff>
    </xdr:to>
    <xdr:pic>
      <xdr:nvPicPr>
        <xdr:cNvPr id="1168" name="Picture 144">
          <a:extLst>
            <a:ext uri="{FF2B5EF4-FFF2-40B4-BE49-F238E27FC236}">
              <a16:creationId xmlns:a16="http://schemas.microsoft.com/office/drawing/2014/main" id="{03F1C7CB-865A-4CC0-98A9-C2864CAD3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65545</xdr:row>
      <xdr:rowOff>66675</xdr:rowOff>
    </xdr:from>
    <xdr:to>
      <xdr:col>2256</xdr:col>
      <xdr:colOff>1819275</xdr:colOff>
      <xdr:row>65549</xdr:row>
      <xdr:rowOff>180975</xdr:rowOff>
    </xdr:to>
    <xdr:pic>
      <xdr:nvPicPr>
        <xdr:cNvPr id="1169" name="Picture 145">
          <a:extLst>
            <a:ext uri="{FF2B5EF4-FFF2-40B4-BE49-F238E27FC236}">
              <a16:creationId xmlns:a16="http://schemas.microsoft.com/office/drawing/2014/main" id="{6AB2BBB0-EEB9-49AA-8222-81CDE2BE8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131081</xdr:row>
      <xdr:rowOff>66675</xdr:rowOff>
    </xdr:from>
    <xdr:to>
      <xdr:col>2256</xdr:col>
      <xdr:colOff>1819275</xdr:colOff>
      <xdr:row>131085</xdr:row>
      <xdr:rowOff>180975</xdr:rowOff>
    </xdr:to>
    <xdr:pic>
      <xdr:nvPicPr>
        <xdr:cNvPr id="1170" name="Picture 146">
          <a:extLst>
            <a:ext uri="{FF2B5EF4-FFF2-40B4-BE49-F238E27FC236}">
              <a16:creationId xmlns:a16="http://schemas.microsoft.com/office/drawing/2014/main" id="{1FB5E512-239F-42FD-81B8-2824C6C72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196617</xdr:row>
      <xdr:rowOff>66675</xdr:rowOff>
    </xdr:from>
    <xdr:to>
      <xdr:col>2256</xdr:col>
      <xdr:colOff>1819275</xdr:colOff>
      <xdr:row>196621</xdr:row>
      <xdr:rowOff>180975</xdr:rowOff>
    </xdr:to>
    <xdr:pic>
      <xdr:nvPicPr>
        <xdr:cNvPr id="1171" name="Picture 147">
          <a:extLst>
            <a:ext uri="{FF2B5EF4-FFF2-40B4-BE49-F238E27FC236}">
              <a16:creationId xmlns:a16="http://schemas.microsoft.com/office/drawing/2014/main" id="{64A0B56B-811E-4CDB-B261-BD37F8550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262153</xdr:row>
      <xdr:rowOff>66675</xdr:rowOff>
    </xdr:from>
    <xdr:to>
      <xdr:col>2256</xdr:col>
      <xdr:colOff>1819275</xdr:colOff>
      <xdr:row>262157</xdr:row>
      <xdr:rowOff>180975</xdr:rowOff>
    </xdr:to>
    <xdr:pic>
      <xdr:nvPicPr>
        <xdr:cNvPr id="1172" name="Picture 148">
          <a:extLst>
            <a:ext uri="{FF2B5EF4-FFF2-40B4-BE49-F238E27FC236}">
              <a16:creationId xmlns:a16="http://schemas.microsoft.com/office/drawing/2014/main" id="{9166F1CA-2792-435E-AC55-5B0981888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327689</xdr:row>
      <xdr:rowOff>66675</xdr:rowOff>
    </xdr:from>
    <xdr:to>
      <xdr:col>2256</xdr:col>
      <xdr:colOff>1819275</xdr:colOff>
      <xdr:row>327693</xdr:row>
      <xdr:rowOff>180975</xdr:rowOff>
    </xdr:to>
    <xdr:pic>
      <xdr:nvPicPr>
        <xdr:cNvPr id="1173" name="Picture 149">
          <a:extLst>
            <a:ext uri="{FF2B5EF4-FFF2-40B4-BE49-F238E27FC236}">
              <a16:creationId xmlns:a16="http://schemas.microsoft.com/office/drawing/2014/main" id="{17E11A37-49CB-4688-9CA3-E86FA0047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393225</xdr:row>
      <xdr:rowOff>66675</xdr:rowOff>
    </xdr:from>
    <xdr:to>
      <xdr:col>2256</xdr:col>
      <xdr:colOff>1819275</xdr:colOff>
      <xdr:row>393229</xdr:row>
      <xdr:rowOff>180975</xdr:rowOff>
    </xdr:to>
    <xdr:pic>
      <xdr:nvPicPr>
        <xdr:cNvPr id="1174" name="Picture 150">
          <a:extLst>
            <a:ext uri="{FF2B5EF4-FFF2-40B4-BE49-F238E27FC236}">
              <a16:creationId xmlns:a16="http://schemas.microsoft.com/office/drawing/2014/main" id="{2A0E3AAE-4CB0-4347-8A16-D5EDFB756B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458761</xdr:row>
      <xdr:rowOff>66675</xdr:rowOff>
    </xdr:from>
    <xdr:to>
      <xdr:col>2256</xdr:col>
      <xdr:colOff>1819275</xdr:colOff>
      <xdr:row>458765</xdr:row>
      <xdr:rowOff>180975</xdr:rowOff>
    </xdr:to>
    <xdr:pic>
      <xdr:nvPicPr>
        <xdr:cNvPr id="1175" name="Picture 151">
          <a:extLst>
            <a:ext uri="{FF2B5EF4-FFF2-40B4-BE49-F238E27FC236}">
              <a16:creationId xmlns:a16="http://schemas.microsoft.com/office/drawing/2014/main" id="{54435388-BF90-4718-9635-2CF4440AB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524297</xdr:row>
      <xdr:rowOff>66675</xdr:rowOff>
    </xdr:from>
    <xdr:to>
      <xdr:col>2256</xdr:col>
      <xdr:colOff>1819275</xdr:colOff>
      <xdr:row>524301</xdr:row>
      <xdr:rowOff>180975</xdr:rowOff>
    </xdr:to>
    <xdr:pic>
      <xdr:nvPicPr>
        <xdr:cNvPr id="1176" name="Picture 152">
          <a:extLst>
            <a:ext uri="{FF2B5EF4-FFF2-40B4-BE49-F238E27FC236}">
              <a16:creationId xmlns:a16="http://schemas.microsoft.com/office/drawing/2014/main" id="{394544D1-81FC-4CE8-A2B1-BBB37FC0E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589833</xdr:row>
      <xdr:rowOff>66675</xdr:rowOff>
    </xdr:from>
    <xdr:to>
      <xdr:col>2256</xdr:col>
      <xdr:colOff>1819275</xdr:colOff>
      <xdr:row>589837</xdr:row>
      <xdr:rowOff>180975</xdr:rowOff>
    </xdr:to>
    <xdr:pic>
      <xdr:nvPicPr>
        <xdr:cNvPr id="1177" name="Picture 153">
          <a:extLst>
            <a:ext uri="{FF2B5EF4-FFF2-40B4-BE49-F238E27FC236}">
              <a16:creationId xmlns:a16="http://schemas.microsoft.com/office/drawing/2014/main" id="{68FEE3FB-CEE7-47F7-84BE-CDA8A25C8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655369</xdr:row>
      <xdr:rowOff>66675</xdr:rowOff>
    </xdr:from>
    <xdr:to>
      <xdr:col>2256</xdr:col>
      <xdr:colOff>1819275</xdr:colOff>
      <xdr:row>655373</xdr:row>
      <xdr:rowOff>180975</xdr:rowOff>
    </xdr:to>
    <xdr:pic>
      <xdr:nvPicPr>
        <xdr:cNvPr id="1178" name="Picture 154">
          <a:extLst>
            <a:ext uri="{FF2B5EF4-FFF2-40B4-BE49-F238E27FC236}">
              <a16:creationId xmlns:a16="http://schemas.microsoft.com/office/drawing/2014/main" id="{5A8458DF-4C9F-4CA6-9260-F38B466E5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720905</xdr:row>
      <xdr:rowOff>66675</xdr:rowOff>
    </xdr:from>
    <xdr:to>
      <xdr:col>2256</xdr:col>
      <xdr:colOff>1819275</xdr:colOff>
      <xdr:row>720909</xdr:row>
      <xdr:rowOff>180975</xdr:rowOff>
    </xdr:to>
    <xdr:pic>
      <xdr:nvPicPr>
        <xdr:cNvPr id="1179" name="Picture 155">
          <a:extLst>
            <a:ext uri="{FF2B5EF4-FFF2-40B4-BE49-F238E27FC236}">
              <a16:creationId xmlns:a16="http://schemas.microsoft.com/office/drawing/2014/main" id="{5F0DED79-B986-432E-9A04-44204D3E7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786441</xdr:row>
      <xdr:rowOff>66675</xdr:rowOff>
    </xdr:from>
    <xdr:to>
      <xdr:col>2256</xdr:col>
      <xdr:colOff>1819275</xdr:colOff>
      <xdr:row>786445</xdr:row>
      <xdr:rowOff>180975</xdr:rowOff>
    </xdr:to>
    <xdr:pic>
      <xdr:nvPicPr>
        <xdr:cNvPr id="1180" name="Picture 156">
          <a:extLst>
            <a:ext uri="{FF2B5EF4-FFF2-40B4-BE49-F238E27FC236}">
              <a16:creationId xmlns:a16="http://schemas.microsoft.com/office/drawing/2014/main" id="{35057DDB-D606-4438-8071-9ED35BFB1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851977</xdr:row>
      <xdr:rowOff>66675</xdr:rowOff>
    </xdr:from>
    <xdr:to>
      <xdr:col>2256</xdr:col>
      <xdr:colOff>1819275</xdr:colOff>
      <xdr:row>851981</xdr:row>
      <xdr:rowOff>180975</xdr:rowOff>
    </xdr:to>
    <xdr:pic>
      <xdr:nvPicPr>
        <xdr:cNvPr id="1181" name="Picture 157">
          <a:extLst>
            <a:ext uri="{FF2B5EF4-FFF2-40B4-BE49-F238E27FC236}">
              <a16:creationId xmlns:a16="http://schemas.microsoft.com/office/drawing/2014/main" id="{E9282EC4-357C-4AA4-990E-36C03E9AA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917513</xdr:row>
      <xdr:rowOff>66675</xdr:rowOff>
    </xdr:from>
    <xdr:to>
      <xdr:col>2256</xdr:col>
      <xdr:colOff>1819275</xdr:colOff>
      <xdr:row>917517</xdr:row>
      <xdr:rowOff>180975</xdr:rowOff>
    </xdr:to>
    <xdr:pic>
      <xdr:nvPicPr>
        <xdr:cNvPr id="1182" name="Picture 158">
          <a:extLst>
            <a:ext uri="{FF2B5EF4-FFF2-40B4-BE49-F238E27FC236}">
              <a16:creationId xmlns:a16="http://schemas.microsoft.com/office/drawing/2014/main" id="{694CE896-7F47-4338-8CB5-18A709996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2256</xdr:col>
      <xdr:colOff>238125</xdr:colOff>
      <xdr:row>983049</xdr:row>
      <xdr:rowOff>66675</xdr:rowOff>
    </xdr:from>
    <xdr:to>
      <xdr:col>2256</xdr:col>
      <xdr:colOff>1819275</xdr:colOff>
      <xdr:row>983053</xdr:row>
      <xdr:rowOff>180975</xdr:rowOff>
    </xdr:to>
    <xdr:pic>
      <xdr:nvPicPr>
        <xdr:cNvPr id="1183" name="Picture 159">
          <a:extLst>
            <a:ext uri="{FF2B5EF4-FFF2-40B4-BE49-F238E27FC236}">
              <a16:creationId xmlns:a16="http://schemas.microsoft.com/office/drawing/2014/main" id="{41756782-C965-4084-9BA5-12BA0A37D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829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2</xdr:row>
      <xdr:rowOff>66675</xdr:rowOff>
    </xdr:from>
    <xdr:to>
      <xdr:col>2512</xdr:col>
      <xdr:colOff>1819275</xdr:colOff>
      <xdr:row>6</xdr:row>
      <xdr:rowOff>0</xdr:rowOff>
    </xdr:to>
    <xdr:pic>
      <xdr:nvPicPr>
        <xdr:cNvPr id="1184" name="Picture 160">
          <a:extLst>
            <a:ext uri="{FF2B5EF4-FFF2-40B4-BE49-F238E27FC236}">
              <a16:creationId xmlns:a16="http://schemas.microsoft.com/office/drawing/2014/main" id="{C6FC2881-E2D0-4775-A83D-08867789B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65545</xdr:row>
      <xdr:rowOff>66675</xdr:rowOff>
    </xdr:from>
    <xdr:to>
      <xdr:col>2512</xdr:col>
      <xdr:colOff>1819275</xdr:colOff>
      <xdr:row>65549</xdr:row>
      <xdr:rowOff>180975</xdr:rowOff>
    </xdr:to>
    <xdr:pic>
      <xdr:nvPicPr>
        <xdr:cNvPr id="1185" name="Picture 161">
          <a:extLst>
            <a:ext uri="{FF2B5EF4-FFF2-40B4-BE49-F238E27FC236}">
              <a16:creationId xmlns:a16="http://schemas.microsoft.com/office/drawing/2014/main" id="{28639E41-9DE3-4B3C-9239-B7EA0836A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131081</xdr:row>
      <xdr:rowOff>66675</xdr:rowOff>
    </xdr:from>
    <xdr:to>
      <xdr:col>2512</xdr:col>
      <xdr:colOff>1819275</xdr:colOff>
      <xdr:row>131085</xdr:row>
      <xdr:rowOff>180975</xdr:rowOff>
    </xdr:to>
    <xdr:pic>
      <xdr:nvPicPr>
        <xdr:cNvPr id="1186" name="Picture 162">
          <a:extLst>
            <a:ext uri="{FF2B5EF4-FFF2-40B4-BE49-F238E27FC236}">
              <a16:creationId xmlns:a16="http://schemas.microsoft.com/office/drawing/2014/main" id="{A19A9308-FBB8-4AB3-841B-6F6E0160D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196617</xdr:row>
      <xdr:rowOff>66675</xdr:rowOff>
    </xdr:from>
    <xdr:to>
      <xdr:col>2512</xdr:col>
      <xdr:colOff>1819275</xdr:colOff>
      <xdr:row>196621</xdr:row>
      <xdr:rowOff>180975</xdr:rowOff>
    </xdr:to>
    <xdr:pic>
      <xdr:nvPicPr>
        <xdr:cNvPr id="1187" name="Picture 163">
          <a:extLst>
            <a:ext uri="{FF2B5EF4-FFF2-40B4-BE49-F238E27FC236}">
              <a16:creationId xmlns:a16="http://schemas.microsoft.com/office/drawing/2014/main" id="{3110E76B-78F0-4ECB-A69D-8C6C036BB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262153</xdr:row>
      <xdr:rowOff>66675</xdr:rowOff>
    </xdr:from>
    <xdr:to>
      <xdr:col>2512</xdr:col>
      <xdr:colOff>1819275</xdr:colOff>
      <xdr:row>262157</xdr:row>
      <xdr:rowOff>180975</xdr:rowOff>
    </xdr:to>
    <xdr:pic>
      <xdr:nvPicPr>
        <xdr:cNvPr id="1188" name="Picture 164">
          <a:extLst>
            <a:ext uri="{FF2B5EF4-FFF2-40B4-BE49-F238E27FC236}">
              <a16:creationId xmlns:a16="http://schemas.microsoft.com/office/drawing/2014/main" id="{7E2697C5-6394-4348-85E9-51F6BC834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327689</xdr:row>
      <xdr:rowOff>66675</xdr:rowOff>
    </xdr:from>
    <xdr:to>
      <xdr:col>2512</xdr:col>
      <xdr:colOff>1819275</xdr:colOff>
      <xdr:row>327693</xdr:row>
      <xdr:rowOff>180975</xdr:rowOff>
    </xdr:to>
    <xdr:pic>
      <xdr:nvPicPr>
        <xdr:cNvPr id="1189" name="Picture 165">
          <a:extLst>
            <a:ext uri="{FF2B5EF4-FFF2-40B4-BE49-F238E27FC236}">
              <a16:creationId xmlns:a16="http://schemas.microsoft.com/office/drawing/2014/main" id="{AD771A33-175B-4558-A448-2F2B9E561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393225</xdr:row>
      <xdr:rowOff>66675</xdr:rowOff>
    </xdr:from>
    <xdr:to>
      <xdr:col>2512</xdr:col>
      <xdr:colOff>1819275</xdr:colOff>
      <xdr:row>393229</xdr:row>
      <xdr:rowOff>180975</xdr:rowOff>
    </xdr:to>
    <xdr:pic>
      <xdr:nvPicPr>
        <xdr:cNvPr id="1190" name="Picture 166">
          <a:extLst>
            <a:ext uri="{FF2B5EF4-FFF2-40B4-BE49-F238E27FC236}">
              <a16:creationId xmlns:a16="http://schemas.microsoft.com/office/drawing/2014/main" id="{4092ECA9-6083-4461-B0A1-77F12D293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458761</xdr:row>
      <xdr:rowOff>66675</xdr:rowOff>
    </xdr:from>
    <xdr:to>
      <xdr:col>2512</xdr:col>
      <xdr:colOff>1819275</xdr:colOff>
      <xdr:row>458765</xdr:row>
      <xdr:rowOff>180975</xdr:rowOff>
    </xdr:to>
    <xdr:pic>
      <xdr:nvPicPr>
        <xdr:cNvPr id="1191" name="Picture 167">
          <a:extLst>
            <a:ext uri="{FF2B5EF4-FFF2-40B4-BE49-F238E27FC236}">
              <a16:creationId xmlns:a16="http://schemas.microsoft.com/office/drawing/2014/main" id="{1675323E-5C76-4068-8EE5-F63BBDBA3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524297</xdr:row>
      <xdr:rowOff>66675</xdr:rowOff>
    </xdr:from>
    <xdr:to>
      <xdr:col>2512</xdr:col>
      <xdr:colOff>1819275</xdr:colOff>
      <xdr:row>524301</xdr:row>
      <xdr:rowOff>180975</xdr:rowOff>
    </xdr:to>
    <xdr:pic>
      <xdr:nvPicPr>
        <xdr:cNvPr id="1192" name="Picture 168">
          <a:extLst>
            <a:ext uri="{FF2B5EF4-FFF2-40B4-BE49-F238E27FC236}">
              <a16:creationId xmlns:a16="http://schemas.microsoft.com/office/drawing/2014/main" id="{0F43B62E-A159-4A0A-93BF-0B5DDF7F2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589833</xdr:row>
      <xdr:rowOff>66675</xdr:rowOff>
    </xdr:from>
    <xdr:to>
      <xdr:col>2512</xdr:col>
      <xdr:colOff>1819275</xdr:colOff>
      <xdr:row>589837</xdr:row>
      <xdr:rowOff>180975</xdr:rowOff>
    </xdr:to>
    <xdr:pic>
      <xdr:nvPicPr>
        <xdr:cNvPr id="1193" name="Picture 169">
          <a:extLst>
            <a:ext uri="{FF2B5EF4-FFF2-40B4-BE49-F238E27FC236}">
              <a16:creationId xmlns:a16="http://schemas.microsoft.com/office/drawing/2014/main" id="{A3388A4E-C6AB-4614-8704-F0D8683E7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655369</xdr:row>
      <xdr:rowOff>66675</xdr:rowOff>
    </xdr:from>
    <xdr:to>
      <xdr:col>2512</xdr:col>
      <xdr:colOff>1819275</xdr:colOff>
      <xdr:row>655373</xdr:row>
      <xdr:rowOff>180975</xdr:rowOff>
    </xdr:to>
    <xdr:pic>
      <xdr:nvPicPr>
        <xdr:cNvPr id="1194" name="Picture 170">
          <a:extLst>
            <a:ext uri="{FF2B5EF4-FFF2-40B4-BE49-F238E27FC236}">
              <a16:creationId xmlns:a16="http://schemas.microsoft.com/office/drawing/2014/main" id="{80282B17-7916-4F88-A22D-02DFEF25B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720905</xdr:row>
      <xdr:rowOff>66675</xdr:rowOff>
    </xdr:from>
    <xdr:to>
      <xdr:col>2512</xdr:col>
      <xdr:colOff>1819275</xdr:colOff>
      <xdr:row>720909</xdr:row>
      <xdr:rowOff>180975</xdr:rowOff>
    </xdr:to>
    <xdr:pic>
      <xdr:nvPicPr>
        <xdr:cNvPr id="1195" name="Picture 171">
          <a:extLst>
            <a:ext uri="{FF2B5EF4-FFF2-40B4-BE49-F238E27FC236}">
              <a16:creationId xmlns:a16="http://schemas.microsoft.com/office/drawing/2014/main" id="{BF1E0F56-8F7F-4FB4-9058-18612DAC6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786441</xdr:row>
      <xdr:rowOff>66675</xdr:rowOff>
    </xdr:from>
    <xdr:to>
      <xdr:col>2512</xdr:col>
      <xdr:colOff>1819275</xdr:colOff>
      <xdr:row>786445</xdr:row>
      <xdr:rowOff>180975</xdr:rowOff>
    </xdr:to>
    <xdr:pic>
      <xdr:nvPicPr>
        <xdr:cNvPr id="1196" name="Picture 172">
          <a:extLst>
            <a:ext uri="{FF2B5EF4-FFF2-40B4-BE49-F238E27FC236}">
              <a16:creationId xmlns:a16="http://schemas.microsoft.com/office/drawing/2014/main" id="{57057041-2EB4-4F60-BC70-E92CC6FE2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851977</xdr:row>
      <xdr:rowOff>66675</xdr:rowOff>
    </xdr:from>
    <xdr:to>
      <xdr:col>2512</xdr:col>
      <xdr:colOff>1819275</xdr:colOff>
      <xdr:row>851981</xdr:row>
      <xdr:rowOff>180975</xdr:rowOff>
    </xdr:to>
    <xdr:pic>
      <xdr:nvPicPr>
        <xdr:cNvPr id="1197" name="Picture 173">
          <a:extLst>
            <a:ext uri="{FF2B5EF4-FFF2-40B4-BE49-F238E27FC236}">
              <a16:creationId xmlns:a16="http://schemas.microsoft.com/office/drawing/2014/main" id="{65389AAA-2ABD-4528-A4F3-2210FC7F3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917513</xdr:row>
      <xdr:rowOff>66675</xdr:rowOff>
    </xdr:from>
    <xdr:to>
      <xdr:col>2512</xdr:col>
      <xdr:colOff>1819275</xdr:colOff>
      <xdr:row>917517</xdr:row>
      <xdr:rowOff>180975</xdr:rowOff>
    </xdr:to>
    <xdr:pic>
      <xdr:nvPicPr>
        <xdr:cNvPr id="1198" name="Picture 174">
          <a:extLst>
            <a:ext uri="{FF2B5EF4-FFF2-40B4-BE49-F238E27FC236}">
              <a16:creationId xmlns:a16="http://schemas.microsoft.com/office/drawing/2014/main" id="{D4CB3F0A-1820-4BE8-B981-B21FAFE21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2512</xdr:col>
      <xdr:colOff>238125</xdr:colOff>
      <xdr:row>983049</xdr:row>
      <xdr:rowOff>66675</xdr:rowOff>
    </xdr:from>
    <xdr:to>
      <xdr:col>2512</xdr:col>
      <xdr:colOff>1819275</xdr:colOff>
      <xdr:row>983053</xdr:row>
      <xdr:rowOff>180975</xdr:rowOff>
    </xdr:to>
    <xdr:pic>
      <xdr:nvPicPr>
        <xdr:cNvPr id="1199" name="Picture 175">
          <a:extLst>
            <a:ext uri="{FF2B5EF4-FFF2-40B4-BE49-F238E27FC236}">
              <a16:creationId xmlns:a16="http://schemas.microsoft.com/office/drawing/2014/main" id="{B867E6D9-28B6-4D01-AE44-CD72A9488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887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2</xdr:row>
      <xdr:rowOff>66675</xdr:rowOff>
    </xdr:from>
    <xdr:to>
      <xdr:col>2768</xdr:col>
      <xdr:colOff>1819275</xdr:colOff>
      <xdr:row>6</xdr:row>
      <xdr:rowOff>0</xdr:rowOff>
    </xdr:to>
    <xdr:pic>
      <xdr:nvPicPr>
        <xdr:cNvPr id="1200" name="Picture 176">
          <a:extLst>
            <a:ext uri="{FF2B5EF4-FFF2-40B4-BE49-F238E27FC236}">
              <a16:creationId xmlns:a16="http://schemas.microsoft.com/office/drawing/2014/main" id="{F2B2B0BB-2B0D-4ED9-8F10-35FD04AD2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65545</xdr:row>
      <xdr:rowOff>66675</xdr:rowOff>
    </xdr:from>
    <xdr:to>
      <xdr:col>2768</xdr:col>
      <xdr:colOff>1819275</xdr:colOff>
      <xdr:row>65549</xdr:row>
      <xdr:rowOff>180975</xdr:rowOff>
    </xdr:to>
    <xdr:pic>
      <xdr:nvPicPr>
        <xdr:cNvPr id="1201" name="Picture 177">
          <a:extLst>
            <a:ext uri="{FF2B5EF4-FFF2-40B4-BE49-F238E27FC236}">
              <a16:creationId xmlns:a16="http://schemas.microsoft.com/office/drawing/2014/main" id="{EB69C189-11E2-4A47-898F-C3EA819C0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131081</xdr:row>
      <xdr:rowOff>66675</xdr:rowOff>
    </xdr:from>
    <xdr:to>
      <xdr:col>2768</xdr:col>
      <xdr:colOff>1819275</xdr:colOff>
      <xdr:row>131085</xdr:row>
      <xdr:rowOff>180975</xdr:rowOff>
    </xdr:to>
    <xdr:pic>
      <xdr:nvPicPr>
        <xdr:cNvPr id="1202" name="Picture 178">
          <a:extLst>
            <a:ext uri="{FF2B5EF4-FFF2-40B4-BE49-F238E27FC236}">
              <a16:creationId xmlns:a16="http://schemas.microsoft.com/office/drawing/2014/main" id="{FAD143E1-0F8A-44F3-9B03-6DEAA9F2A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196617</xdr:row>
      <xdr:rowOff>66675</xdr:rowOff>
    </xdr:from>
    <xdr:to>
      <xdr:col>2768</xdr:col>
      <xdr:colOff>1819275</xdr:colOff>
      <xdr:row>196621</xdr:row>
      <xdr:rowOff>180975</xdr:rowOff>
    </xdr:to>
    <xdr:pic>
      <xdr:nvPicPr>
        <xdr:cNvPr id="1203" name="Picture 179">
          <a:extLst>
            <a:ext uri="{FF2B5EF4-FFF2-40B4-BE49-F238E27FC236}">
              <a16:creationId xmlns:a16="http://schemas.microsoft.com/office/drawing/2014/main" id="{8AFC911A-BFAE-462C-9984-F53E24F53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262153</xdr:row>
      <xdr:rowOff>66675</xdr:rowOff>
    </xdr:from>
    <xdr:to>
      <xdr:col>2768</xdr:col>
      <xdr:colOff>1819275</xdr:colOff>
      <xdr:row>262157</xdr:row>
      <xdr:rowOff>180975</xdr:rowOff>
    </xdr:to>
    <xdr:pic>
      <xdr:nvPicPr>
        <xdr:cNvPr id="1204" name="Picture 180">
          <a:extLst>
            <a:ext uri="{FF2B5EF4-FFF2-40B4-BE49-F238E27FC236}">
              <a16:creationId xmlns:a16="http://schemas.microsoft.com/office/drawing/2014/main" id="{7B139385-80E1-41AD-8066-9F5959749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327689</xdr:row>
      <xdr:rowOff>66675</xdr:rowOff>
    </xdr:from>
    <xdr:to>
      <xdr:col>2768</xdr:col>
      <xdr:colOff>1819275</xdr:colOff>
      <xdr:row>327693</xdr:row>
      <xdr:rowOff>180975</xdr:rowOff>
    </xdr:to>
    <xdr:pic>
      <xdr:nvPicPr>
        <xdr:cNvPr id="1205" name="Picture 181">
          <a:extLst>
            <a:ext uri="{FF2B5EF4-FFF2-40B4-BE49-F238E27FC236}">
              <a16:creationId xmlns:a16="http://schemas.microsoft.com/office/drawing/2014/main" id="{EA4C161D-86ED-4724-994C-CC358CC47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393225</xdr:row>
      <xdr:rowOff>66675</xdr:rowOff>
    </xdr:from>
    <xdr:to>
      <xdr:col>2768</xdr:col>
      <xdr:colOff>1819275</xdr:colOff>
      <xdr:row>393229</xdr:row>
      <xdr:rowOff>180975</xdr:rowOff>
    </xdr:to>
    <xdr:pic>
      <xdr:nvPicPr>
        <xdr:cNvPr id="1206" name="Picture 182">
          <a:extLst>
            <a:ext uri="{FF2B5EF4-FFF2-40B4-BE49-F238E27FC236}">
              <a16:creationId xmlns:a16="http://schemas.microsoft.com/office/drawing/2014/main" id="{3C1E7C64-5950-46EB-8611-3C86CE80F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458761</xdr:row>
      <xdr:rowOff>66675</xdr:rowOff>
    </xdr:from>
    <xdr:to>
      <xdr:col>2768</xdr:col>
      <xdr:colOff>1819275</xdr:colOff>
      <xdr:row>458765</xdr:row>
      <xdr:rowOff>180975</xdr:rowOff>
    </xdr:to>
    <xdr:pic>
      <xdr:nvPicPr>
        <xdr:cNvPr id="1207" name="Picture 183">
          <a:extLst>
            <a:ext uri="{FF2B5EF4-FFF2-40B4-BE49-F238E27FC236}">
              <a16:creationId xmlns:a16="http://schemas.microsoft.com/office/drawing/2014/main" id="{4C896AEF-753B-4019-BF88-B54F263A2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524297</xdr:row>
      <xdr:rowOff>66675</xdr:rowOff>
    </xdr:from>
    <xdr:to>
      <xdr:col>2768</xdr:col>
      <xdr:colOff>1819275</xdr:colOff>
      <xdr:row>524301</xdr:row>
      <xdr:rowOff>180975</xdr:rowOff>
    </xdr:to>
    <xdr:pic>
      <xdr:nvPicPr>
        <xdr:cNvPr id="1208" name="Picture 184">
          <a:extLst>
            <a:ext uri="{FF2B5EF4-FFF2-40B4-BE49-F238E27FC236}">
              <a16:creationId xmlns:a16="http://schemas.microsoft.com/office/drawing/2014/main" id="{BCCF4762-2CEE-41FB-BDB6-4F88C45AE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589833</xdr:row>
      <xdr:rowOff>66675</xdr:rowOff>
    </xdr:from>
    <xdr:to>
      <xdr:col>2768</xdr:col>
      <xdr:colOff>1819275</xdr:colOff>
      <xdr:row>589837</xdr:row>
      <xdr:rowOff>180975</xdr:rowOff>
    </xdr:to>
    <xdr:pic>
      <xdr:nvPicPr>
        <xdr:cNvPr id="1209" name="Picture 185">
          <a:extLst>
            <a:ext uri="{FF2B5EF4-FFF2-40B4-BE49-F238E27FC236}">
              <a16:creationId xmlns:a16="http://schemas.microsoft.com/office/drawing/2014/main" id="{AA86B2FA-ABA0-4061-A62D-EAEF22D45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655369</xdr:row>
      <xdr:rowOff>66675</xdr:rowOff>
    </xdr:from>
    <xdr:to>
      <xdr:col>2768</xdr:col>
      <xdr:colOff>1819275</xdr:colOff>
      <xdr:row>655373</xdr:row>
      <xdr:rowOff>180975</xdr:rowOff>
    </xdr:to>
    <xdr:pic>
      <xdr:nvPicPr>
        <xdr:cNvPr id="1210" name="Picture 186">
          <a:extLst>
            <a:ext uri="{FF2B5EF4-FFF2-40B4-BE49-F238E27FC236}">
              <a16:creationId xmlns:a16="http://schemas.microsoft.com/office/drawing/2014/main" id="{ED255950-677F-4B07-B93B-C1CC0D3C5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720905</xdr:row>
      <xdr:rowOff>66675</xdr:rowOff>
    </xdr:from>
    <xdr:to>
      <xdr:col>2768</xdr:col>
      <xdr:colOff>1819275</xdr:colOff>
      <xdr:row>720909</xdr:row>
      <xdr:rowOff>180975</xdr:rowOff>
    </xdr:to>
    <xdr:pic>
      <xdr:nvPicPr>
        <xdr:cNvPr id="1211" name="Picture 187">
          <a:extLst>
            <a:ext uri="{FF2B5EF4-FFF2-40B4-BE49-F238E27FC236}">
              <a16:creationId xmlns:a16="http://schemas.microsoft.com/office/drawing/2014/main" id="{B9A4B7E5-A88C-481E-8791-FE198C95F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786441</xdr:row>
      <xdr:rowOff>66675</xdr:rowOff>
    </xdr:from>
    <xdr:to>
      <xdr:col>2768</xdr:col>
      <xdr:colOff>1819275</xdr:colOff>
      <xdr:row>786445</xdr:row>
      <xdr:rowOff>180975</xdr:rowOff>
    </xdr:to>
    <xdr:pic>
      <xdr:nvPicPr>
        <xdr:cNvPr id="1212" name="Picture 188">
          <a:extLst>
            <a:ext uri="{FF2B5EF4-FFF2-40B4-BE49-F238E27FC236}">
              <a16:creationId xmlns:a16="http://schemas.microsoft.com/office/drawing/2014/main" id="{DB5E03BE-B7F6-4027-B9ED-D08E4A3CD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851977</xdr:row>
      <xdr:rowOff>66675</xdr:rowOff>
    </xdr:from>
    <xdr:to>
      <xdr:col>2768</xdr:col>
      <xdr:colOff>1819275</xdr:colOff>
      <xdr:row>851981</xdr:row>
      <xdr:rowOff>180975</xdr:rowOff>
    </xdr:to>
    <xdr:pic>
      <xdr:nvPicPr>
        <xdr:cNvPr id="1213" name="Picture 189">
          <a:extLst>
            <a:ext uri="{FF2B5EF4-FFF2-40B4-BE49-F238E27FC236}">
              <a16:creationId xmlns:a16="http://schemas.microsoft.com/office/drawing/2014/main" id="{97461546-0A5A-4E8B-A4D6-16E0C1437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917513</xdr:row>
      <xdr:rowOff>66675</xdr:rowOff>
    </xdr:from>
    <xdr:to>
      <xdr:col>2768</xdr:col>
      <xdr:colOff>1819275</xdr:colOff>
      <xdr:row>917517</xdr:row>
      <xdr:rowOff>180975</xdr:rowOff>
    </xdr:to>
    <xdr:pic>
      <xdr:nvPicPr>
        <xdr:cNvPr id="1214" name="Picture 190">
          <a:extLst>
            <a:ext uri="{FF2B5EF4-FFF2-40B4-BE49-F238E27FC236}">
              <a16:creationId xmlns:a16="http://schemas.microsoft.com/office/drawing/2014/main" id="{7D23CF7F-0765-4D8A-AD91-039D7190D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2768</xdr:col>
      <xdr:colOff>238125</xdr:colOff>
      <xdr:row>983049</xdr:row>
      <xdr:rowOff>66675</xdr:rowOff>
    </xdr:from>
    <xdr:to>
      <xdr:col>2768</xdr:col>
      <xdr:colOff>1819275</xdr:colOff>
      <xdr:row>983053</xdr:row>
      <xdr:rowOff>180975</xdr:rowOff>
    </xdr:to>
    <xdr:pic>
      <xdr:nvPicPr>
        <xdr:cNvPr id="1215" name="Picture 191">
          <a:extLst>
            <a:ext uri="{FF2B5EF4-FFF2-40B4-BE49-F238E27FC236}">
              <a16:creationId xmlns:a16="http://schemas.microsoft.com/office/drawing/2014/main" id="{C8E22F4A-D094-4170-8A78-88B7AC530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1944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2</xdr:row>
      <xdr:rowOff>66675</xdr:rowOff>
    </xdr:from>
    <xdr:to>
      <xdr:col>3024</xdr:col>
      <xdr:colOff>1819275</xdr:colOff>
      <xdr:row>6</xdr:row>
      <xdr:rowOff>0</xdr:rowOff>
    </xdr:to>
    <xdr:pic>
      <xdr:nvPicPr>
        <xdr:cNvPr id="1216" name="Picture 192">
          <a:extLst>
            <a:ext uri="{FF2B5EF4-FFF2-40B4-BE49-F238E27FC236}">
              <a16:creationId xmlns:a16="http://schemas.microsoft.com/office/drawing/2014/main" id="{02C79D33-1FB4-4D76-BB88-928B4C033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65545</xdr:row>
      <xdr:rowOff>66675</xdr:rowOff>
    </xdr:from>
    <xdr:to>
      <xdr:col>3024</xdr:col>
      <xdr:colOff>1819275</xdr:colOff>
      <xdr:row>65549</xdr:row>
      <xdr:rowOff>180975</xdr:rowOff>
    </xdr:to>
    <xdr:pic>
      <xdr:nvPicPr>
        <xdr:cNvPr id="1217" name="Picture 193">
          <a:extLst>
            <a:ext uri="{FF2B5EF4-FFF2-40B4-BE49-F238E27FC236}">
              <a16:creationId xmlns:a16="http://schemas.microsoft.com/office/drawing/2014/main" id="{408B7B5E-FD3B-4EFA-BBCC-43AA3102A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131081</xdr:row>
      <xdr:rowOff>66675</xdr:rowOff>
    </xdr:from>
    <xdr:to>
      <xdr:col>3024</xdr:col>
      <xdr:colOff>1819275</xdr:colOff>
      <xdr:row>131085</xdr:row>
      <xdr:rowOff>180975</xdr:rowOff>
    </xdr:to>
    <xdr:pic>
      <xdr:nvPicPr>
        <xdr:cNvPr id="1218" name="Picture 194">
          <a:extLst>
            <a:ext uri="{FF2B5EF4-FFF2-40B4-BE49-F238E27FC236}">
              <a16:creationId xmlns:a16="http://schemas.microsoft.com/office/drawing/2014/main" id="{B08CF001-4224-46C3-BB63-1FF82BD02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196617</xdr:row>
      <xdr:rowOff>66675</xdr:rowOff>
    </xdr:from>
    <xdr:to>
      <xdr:col>3024</xdr:col>
      <xdr:colOff>1819275</xdr:colOff>
      <xdr:row>196621</xdr:row>
      <xdr:rowOff>180975</xdr:rowOff>
    </xdr:to>
    <xdr:pic>
      <xdr:nvPicPr>
        <xdr:cNvPr id="1219" name="Picture 195">
          <a:extLst>
            <a:ext uri="{FF2B5EF4-FFF2-40B4-BE49-F238E27FC236}">
              <a16:creationId xmlns:a16="http://schemas.microsoft.com/office/drawing/2014/main" id="{60B75C06-7B09-4A1D-B394-8E8D4C1F0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262153</xdr:row>
      <xdr:rowOff>66675</xdr:rowOff>
    </xdr:from>
    <xdr:to>
      <xdr:col>3024</xdr:col>
      <xdr:colOff>1819275</xdr:colOff>
      <xdr:row>262157</xdr:row>
      <xdr:rowOff>180975</xdr:rowOff>
    </xdr:to>
    <xdr:pic>
      <xdr:nvPicPr>
        <xdr:cNvPr id="1220" name="Picture 196">
          <a:extLst>
            <a:ext uri="{FF2B5EF4-FFF2-40B4-BE49-F238E27FC236}">
              <a16:creationId xmlns:a16="http://schemas.microsoft.com/office/drawing/2014/main" id="{A4C69500-599B-480B-90AD-5B94C963D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327689</xdr:row>
      <xdr:rowOff>66675</xdr:rowOff>
    </xdr:from>
    <xdr:to>
      <xdr:col>3024</xdr:col>
      <xdr:colOff>1819275</xdr:colOff>
      <xdr:row>327693</xdr:row>
      <xdr:rowOff>180975</xdr:rowOff>
    </xdr:to>
    <xdr:pic>
      <xdr:nvPicPr>
        <xdr:cNvPr id="1221" name="Picture 197">
          <a:extLst>
            <a:ext uri="{FF2B5EF4-FFF2-40B4-BE49-F238E27FC236}">
              <a16:creationId xmlns:a16="http://schemas.microsoft.com/office/drawing/2014/main" id="{4117FFC9-DF32-4DB0-8C18-6DA72F48E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393225</xdr:row>
      <xdr:rowOff>66675</xdr:rowOff>
    </xdr:from>
    <xdr:to>
      <xdr:col>3024</xdr:col>
      <xdr:colOff>1819275</xdr:colOff>
      <xdr:row>393229</xdr:row>
      <xdr:rowOff>180975</xdr:rowOff>
    </xdr:to>
    <xdr:pic>
      <xdr:nvPicPr>
        <xdr:cNvPr id="1222" name="Picture 198">
          <a:extLst>
            <a:ext uri="{FF2B5EF4-FFF2-40B4-BE49-F238E27FC236}">
              <a16:creationId xmlns:a16="http://schemas.microsoft.com/office/drawing/2014/main" id="{308C324A-FF42-4DB8-AB1A-B64A3CAD4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458761</xdr:row>
      <xdr:rowOff>66675</xdr:rowOff>
    </xdr:from>
    <xdr:to>
      <xdr:col>3024</xdr:col>
      <xdr:colOff>1819275</xdr:colOff>
      <xdr:row>458765</xdr:row>
      <xdr:rowOff>180975</xdr:rowOff>
    </xdr:to>
    <xdr:pic>
      <xdr:nvPicPr>
        <xdr:cNvPr id="1223" name="Picture 199">
          <a:extLst>
            <a:ext uri="{FF2B5EF4-FFF2-40B4-BE49-F238E27FC236}">
              <a16:creationId xmlns:a16="http://schemas.microsoft.com/office/drawing/2014/main" id="{88FB9CFF-6853-47B9-83D1-810CC1F19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524297</xdr:row>
      <xdr:rowOff>66675</xdr:rowOff>
    </xdr:from>
    <xdr:to>
      <xdr:col>3024</xdr:col>
      <xdr:colOff>1819275</xdr:colOff>
      <xdr:row>524301</xdr:row>
      <xdr:rowOff>180975</xdr:rowOff>
    </xdr:to>
    <xdr:pic>
      <xdr:nvPicPr>
        <xdr:cNvPr id="1224" name="Picture 200">
          <a:extLst>
            <a:ext uri="{FF2B5EF4-FFF2-40B4-BE49-F238E27FC236}">
              <a16:creationId xmlns:a16="http://schemas.microsoft.com/office/drawing/2014/main" id="{AA652EC5-F9E1-478B-AC86-B1AE70A92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589833</xdr:row>
      <xdr:rowOff>66675</xdr:rowOff>
    </xdr:from>
    <xdr:to>
      <xdr:col>3024</xdr:col>
      <xdr:colOff>1819275</xdr:colOff>
      <xdr:row>589837</xdr:row>
      <xdr:rowOff>180975</xdr:rowOff>
    </xdr:to>
    <xdr:pic>
      <xdr:nvPicPr>
        <xdr:cNvPr id="1225" name="Picture 201">
          <a:extLst>
            <a:ext uri="{FF2B5EF4-FFF2-40B4-BE49-F238E27FC236}">
              <a16:creationId xmlns:a16="http://schemas.microsoft.com/office/drawing/2014/main" id="{075CB1DE-9A36-450E-A2B9-CE0CECD18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655369</xdr:row>
      <xdr:rowOff>66675</xdr:rowOff>
    </xdr:from>
    <xdr:to>
      <xdr:col>3024</xdr:col>
      <xdr:colOff>1819275</xdr:colOff>
      <xdr:row>655373</xdr:row>
      <xdr:rowOff>180975</xdr:rowOff>
    </xdr:to>
    <xdr:pic>
      <xdr:nvPicPr>
        <xdr:cNvPr id="1226" name="Picture 202">
          <a:extLst>
            <a:ext uri="{FF2B5EF4-FFF2-40B4-BE49-F238E27FC236}">
              <a16:creationId xmlns:a16="http://schemas.microsoft.com/office/drawing/2014/main" id="{C790E15A-64F5-42C2-8E81-588F74BEF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720905</xdr:row>
      <xdr:rowOff>66675</xdr:rowOff>
    </xdr:from>
    <xdr:to>
      <xdr:col>3024</xdr:col>
      <xdr:colOff>1819275</xdr:colOff>
      <xdr:row>720909</xdr:row>
      <xdr:rowOff>180975</xdr:rowOff>
    </xdr:to>
    <xdr:pic>
      <xdr:nvPicPr>
        <xdr:cNvPr id="1227" name="Picture 203">
          <a:extLst>
            <a:ext uri="{FF2B5EF4-FFF2-40B4-BE49-F238E27FC236}">
              <a16:creationId xmlns:a16="http://schemas.microsoft.com/office/drawing/2014/main" id="{CAC13243-2B55-4B39-8D07-492FFB787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786441</xdr:row>
      <xdr:rowOff>66675</xdr:rowOff>
    </xdr:from>
    <xdr:to>
      <xdr:col>3024</xdr:col>
      <xdr:colOff>1819275</xdr:colOff>
      <xdr:row>786445</xdr:row>
      <xdr:rowOff>180975</xdr:rowOff>
    </xdr:to>
    <xdr:pic>
      <xdr:nvPicPr>
        <xdr:cNvPr id="1228" name="Picture 204">
          <a:extLst>
            <a:ext uri="{FF2B5EF4-FFF2-40B4-BE49-F238E27FC236}">
              <a16:creationId xmlns:a16="http://schemas.microsoft.com/office/drawing/2014/main" id="{A8BB0D21-71BB-4B5E-892D-ED3992563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851977</xdr:row>
      <xdr:rowOff>66675</xdr:rowOff>
    </xdr:from>
    <xdr:to>
      <xdr:col>3024</xdr:col>
      <xdr:colOff>1819275</xdr:colOff>
      <xdr:row>851981</xdr:row>
      <xdr:rowOff>180975</xdr:rowOff>
    </xdr:to>
    <xdr:pic>
      <xdr:nvPicPr>
        <xdr:cNvPr id="1229" name="Picture 205">
          <a:extLst>
            <a:ext uri="{FF2B5EF4-FFF2-40B4-BE49-F238E27FC236}">
              <a16:creationId xmlns:a16="http://schemas.microsoft.com/office/drawing/2014/main" id="{25FF25FF-ADE1-45A0-9C36-B63A3CB39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917513</xdr:row>
      <xdr:rowOff>66675</xdr:rowOff>
    </xdr:from>
    <xdr:to>
      <xdr:col>3024</xdr:col>
      <xdr:colOff>1819275</xdr:colOff>
      <xdr:row>917517</xdr:row>
      <xdr:rowOff>180975</xdr:rowOff>
    </xdr:to>
    <xdr:pic>
      <xdr:nvPicPr>
        <xdr:cNvPr id="1230" name="Picture 206">
          <a:extLst>
            <a:ext uri="{FF2B5EF4-FFF2-40B4-BE49-F238E27FC236}">
              <a16:creationId xmlns:a16="http://schemas.microsoft.com/office/drawing/2014/main" id="{F2E7C3C9-5AB4-4238-B8CD-5CD6F93A0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3024</xdr:col>
      <xdr:colOff>238125</xdr:colOff>
      <xdr:row>983049</xdr:row>
      <xdr:rowOff>66675</xdr:rowOff>
    </xdr:from>
    <xdr:to>
      <xdr:col>3024</xdr:col>
      <xdr:colOff>1819275</xdr:colOff>
      <xdr:row>983053</xdr:row>
      <xdr:rowOff>180975</xdr:rowOff>
    </xdr:to>
    <xdr:pic>
      <xdr:nvPicPr>
        <xdr:cNvPr id="1231" name="Picture 207">
          <a:extLst>
            <a:ext uri="{FF2B5EF4-FFF2-40B4-BE49-F238E27FC236}">
              <a16:creationId xmlns:a16="http://schemas.microsoft.com/office/drawing/2014/main" id="{26AF9469-FFCA-47DF-A066-1BD478C0D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8002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2</xdr:row>
      <xdr:rowOff>66675</xdr:rowOff>
    </xdr:from>
    <xdr:to>
      <xdr:col>3280</xdr:col>
      <xdr:colOff>1819275</xdr:colOff>
      <xdr:row>6</xdr:row>
      <xdr:rowOff>0</xdr:rowOff>
    </xdr:to>
    <xdr:pic>
      <xdr:nvPicPr>
        <xdr:cNvPr id="1232" name="Picture 208">
          <a:extLst>
            <a:ext uri="{FF2B5EF4-FFF2-40B4-BE49-F238E27FC236}">
              <a16:creationId xmlns:a16="http://schemas.microsoft.com/office/drawing/2014/main" id="{7432B419-B89E-4BA3-8F09-866C8AC49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65545</xdr:row>
      <xdr:rowOff>66675</xdr:rowOff>
    </xdr:from>
    <xdr:to>
      <xdr:col>3280</xdr:col>
      <xdr:colOff>1819275</xdr:colOff>
      <xdr:row>65549</xdr:row>
      <xdr:rowOff>180975</xdr:rowOff>
    </xdr:to>
    <xdr:pic>
      <xdr:nvPicPr>
        <xdr:cNvPr id="1233" name="Picture 209">
          <a:extLst>
            <a:ext uri="{FF2B5EF4-FFF2-40B4-BE49-F238E27FC236}">
              <a16:creationId xmlns:a16="http://schemas.microsoft.com/office/drawing/2014/main" id="{432DF879-A5D3-4D49-815C-94AE46CD0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131081</xdr:row>
      <xdr:rowOff>66675</xdr:rowOff>
    </xdr:from>
    <xdr:to>
      <xdr:col>3280</xdr:col>
      <xdr:colOff>1819275</xdr:colOff>
      <xdr:row>131085</xdr:row>
      <xdr:rowOff>180975</xdr:rowOff>
    </xdr:to>
    <xdr:pic>
      <xdr:nvPicPr>
        <xdr:cNvPr id="1234" name="Picture 210">
          <a:extLst>
            <a:ext uri="{FF2B5EF4-FFF2-40B4-BE49-F238E27FC236}">
              <a16:creationId xmlns:a16="http://schemas.microsoft.com/office/drawing/2014/main" id="{C3864678-04A9-4986-91D1-1DA4948C4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196617</xdr:row>
      <xdr:rowOff>66675</xdr:rowOff>
    </xdr:from>
    <xdr:to>
      <xdr:col>3280</xdr:col>
      <xdr:colOff>1819275</xdr:colOff>
      <xdr:row>196621</xdr:row>
      <xdr:rowOff>180975</xdr:rowOff>
    </xdr:to>
    <xdr:pic>
      <xdr:nvPicPr>
        <xdr:cNvPr id="1235" name="Picture 211">
          <a:extLst>
            <a:ext uri="{FF2B5EF4-FFF2-40B4-BE49-F238E27FC236}">
              <a16:creationId xmlns:a16="http://schemas.microsoft.com/office/drawing/2014/main" id="{F716F9D1-98E3-49C1-9416-9CD618B8C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262153</xdr:row>
      <xdr:rowOff>66675</xdr:rowOff>
    </xdr:from>
    <xdr:to>
      <xdr:col>3280</xdr:col>
      <xdr:colOff>1819275</xdr:colOff>
      <xdr:row>262157</xdr:row>
      <xdr:rowOff>180975</xdr:rowOff>
    </xdr:to>
    <xdr:pic>
      <xdr:nvPicPr>
        <xdr:cNvPr id="1236" name="Picture 212">
          <a:extLst>
            <a:ext uri="{FF2B5EF4-FFF2-40B4-BE49-F238E27FC236}">
              <a16:creationId xmlns:a16="http://schemas.microsoft.com/office/drawing/2014/main" id="{E4B4EF30-163B-4FD2-9752-750F3DC39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327689</xdr:row>
      <xdr:rowOff>66675</xdr:rowOff>
    </xdr:from>
    <xdr:to>
      <xdr:col>3280</xdr:col>
      <xdr:colOff>1819275</xdr:colOff>
      <xdr:row>327693</xdr:row>
      <xdr:rowOff>180975</xdr:rowOff>
    </xdr:to>
    <xdr:pic>
      <xdr:nvPicPr>
        <xdr:cNvPr id="1237" name="Picture 213">
          <a:extLst>
            <a:ext uri="{FF2B5EF4-FFF2-40B4-BE49-F238E27FC236}">
              <a16:creationId xmlns:a16="http://schemas.microsoft.com/office/drawing/2014/main" id="{3FE9742E-B950-4AD9-AF99-6A0BCA35E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393225</xdr:row>
      <xdr:rowOff>66675</xdr:rowOff>
    </xdr:from>
    <xdr:to>
      <xdr:col>3280</xdr:col>
      <xdr:colOff>1819275</xdr:colOff>
      <xdr:row>393229</xdr:row>
      <xdr:rowOff>180975</xdr:rowOff>
    </xdr:to>
    <xdr:pic>
      <xdr:nvPicPr>
        <xdr:cNvPr id="1238" name="Picture 214">
          <a:extLst>
            <a:ext uri="{FF2B5EF4-FFF2-40B4-BE49-F238E27FC236}">
              <a16:creationId xmlns:a16="http://schemas.microsoft.com/office/drawing/2014/main" id="{D2D538AB-2490-431A-AD7B-B38CEAFE2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458761</xdr:row>
      <xdr:rowOff>66675</xdr:rowOff>
    </xdr:from>
    <xdr:to>
      <xdr:col>3280</xdr:col>
      <xdr:colOff>1819275</xdr:colOff>
      <xdr:row>458765</xdr:row>
      <xdr:rowOff>180975</xdr:rowOff>
    </xdr:to>
    <xdr:pic>
      <xdr:nvPicPr>
        <xdr:cNvPr id="1239" name="Picture 215">
          <a:extLst>
            <a:ext uri="{FF2B5EF4-FFF2-40B4-BE49-F238E27FC236}">
              <a16:creationId xmlns:a16="http://schemas.microsoft.com/office/drawing/2014/main" id="{527BED80-9FD7-41B2-9826-A366CEE3D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524297</xdr:row>
      <xdr:rowOff>66675</xdr:rowOff>
    </xdr:from>
    <xdr:to>
      <xdr:col>3280</xdr:col>
      <xdr:colOff>1819275</xdr:colOff>
      <xdr:row>524301</xdr:row>
      <xdr:rowOff>180975</xdr:rowOff>
    </xdr:to>
    <xdr:pic>
      <xdr:nvPicPr>
        <xdr:cNvPr id="1240" name="Picture 216">
          <a:extLst>
            <a:ext uri="{FF2B5EF4-FFF2-40B4-BE49-F238E27FC236}">
              <a16:creationId xmlns:a16="http://schemas.microsoft.com/office/drawing/2014/main" id="{62E3ED3D-4B57-4D82-BBA0-2B423EB31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589833</xdr:row>
      <xdr:rowOff>66675</xdr:rowOff>
    </xdr:from>
    <xdr:to>
      <xdr:col>3280</xdr:col>
      <xdr:colOff>1819275</xdr:colOff>
      <xdr:row>589837</xdr:row>
      <xdr:rowOff>180975</xdr:rowOff>
    </xdr:to>
    <xdr:pic>
      <xdr:nvPicPr>
        <xdr:cNvPr id="1241" name="Picture 217">
          <a:extLst>
            <a:ext uri="{FF2B5EF4-FFF2-40B4-BE49-F238E27FC236}">
              <a16:creationId xmlns:a16="http://schemas.microsoft.com/office/drawing/2014/main" id="{3222CA26-8F06-497D-AEE4-A5E8AB9C4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655369</xdr:row>
      <xdr:rowOff>66675</xdr:rowOff>
    </xdr:from>
    <xdr:to>
      <xdr:col>3280</xdr:col>
      <xdr:colOff>1819275</xdr:colOff>
      <xdr:row>655373</xdr:row>
      <xdr:rowOff>180975</xdr:rowOff>
    </xdr:to>
    <xdr:pic>
      <xdr:nvPicPr>
        <xdr:cNvPr id="1242" name="Picture 218">
          <a:extLst>
            <a:ext uri="{FF2B5EF4-FFF2-40B4-BE49-F238E27FC236}">
              <a16:creationId xmlns:a16="http://schemas.microsoft.com/office/drawing/2014/main" id="{15157175-C32A-4F7F-A000-467FC8EE5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720905</xdr:row>
      <xdr:rowOff>66675</xdr:rowOff>
    </xdr:from>
    <xdr:to>
      <xdr:col>3280</xdr:col>
      <xdr:colOff>1819275</xdr:colOff>
      <xdr:row>720909</xdr:row>
      <xdr:rowOff>180975</xdr:rowOff>
    </xdr:to>
    <xdr:pic>
      <xdr:nvPicPr>
        <xdr:cNvPr id="1243" name="Picture 219">
          <a:extLst>
            <a:ext uri="{FF2B5EF4-FFF2-40B4-BE49-F238E27FC236}">
              <a16:creationId xmlns:a16="http://schemas.microsoft.com/office/drawing/2014/main" id="{8FA66F86-8AEC-40E7-B71A-89B09D770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786441</xdr:row>
      <xdr:rowOff>66675</xdr:rowOff>
    </xdr:from>
    <xdr:to>
      <xdr:col>3280</xdr:col>
      <xdr:colOff>1819275</xdr:colOff>
      <xdr:row>786445</xdr:row>
      <xdr:rowOff>180975</xdr:rowOff>
    </xdr:to>
    <xdr:pic>
      <xdr:nvPicPr>
        <xdr:cNvPr id="1244" name="Picture 220">
          <a:extLst>
            <a:ext uri="{FF2B5EF4-FFF2-40B4-BE49-F238E27FC236}">
              <a16:creationId xmlns:a16="http://schemas.microsoft.com/office/drawing/2014/main" id="{E72FE820-AE7A-48A7-B872-E42060E11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851977</xdr:row>
      <xdr:rowOff>66675</xdr:rowOff>
    </xdr:from>
    <xdr:to>
      <xdr:col>3280</xdr:col>
      <xdr:colOff>1819275</xdr:colOff>
      <xdr:row>851981</xdr:row>
      <xdr:rowOff>180975</xdr:rowOff>
    </xdr:to>
    <xdr:pic>
      <xdr:nvPicPr>
        <xdr:cNvPr id="1245" name="Picture 221">
          <a:extLst>
            <a:ext uri="{FF2B5EF4-FFF2-40B4-BE49-F238E27FC236}">
              <a16:creationId xmlns:a16="http://schemas.microsoft.com/office/drawing/2014/main" id="{AA794C20-EF00-4198-9D35-7803D80FB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917513</xdr:row>
      <xdr:rowOff>66675</xdr:rowOff>
    </xdr:from>
    <xdr:to>
      <xdr:col>3280</xdr:col>
      <xdr:colOff>1819275</xdr:colOff>
      <xdr:row>917517</xdr:row>
      <xdr:rowOff>180975</xdr:rowOff>
    </xdr:to>
    <xdr:pic>
      <xdr:nvPicPr>
        <xdr:cNvPr id="1246" name="Picture 222">
          <a:extLst>
            <a:ext uri="{FF2B5EF4-FFF2-40B4-BE49-F238E27FC236}">
              <a16:creationId xmlns:a16="http://schemas.microsoft.com/office/drawing/2014/main" id="{0270CC7D-FBAB-494C-A94D-D3EB24EB9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3280</xdr:col>
      <xdr:colOff>238125</xdr:colOff>
      <xdr:row>983049</xdr:row>
      <xdr:rowOff>66675</xdr:rowOff>
    </xdr:from>
    <xdr:to>
      <xdr:col>3280</xdr:col>
      <xdr:colOff>1819275</xdr:colOff>
      <xdr:row>983053</xdr:row>
      <xdr:rowOff>180975</xdr:rowOff>
    </xdr:to>
    <xdr:pic>
      <xdr:nvPicPr>
        <xdr:cNvPr id="1247" name="Picture 223">
          <a:extLst>
            <a:ext uri="{FF2B5EF4-FFF2-40B4-BE49-F238E27FC236}">
              <a16:creationId xmlns:a16="http://schemas.microsoft.com/office/drawing/2014/main" id="{12F2CAB2-D586-48C5-A14D-D4A34EF51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4060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2</xdr:row>
      <xdr:rowOff>66675</xdr:rowOff>
    </xdr:from>
    <xdr:to>
      <xdr:col>3536</xdr:col>
      <xdr:colOff>1819275</xdr:colOff>
      <xdr:row>6</xdr:row>
      <xdr:rowOff>0</xdr:rowOff>
    </xdr:to>
    <xdr:pic>
      <xdr:nvPicPr>
        <xdr:cNvPr id="1248" name="Picture 224">
          <a:extLst>
            <a:ext uri="{FF2B5EF4-FFF2-40B4-BE49-F238E27FC236}">
              <a16:creationId xmlns:a16="http://schemas.microsoft.com/office/drawing/2014/main" id="{B8C2DB6D-107A-4069-BB71-821B40754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65545</xdr:row>
      <xdr:rowOff>66675</xdr:rowOff>
    </xdr:from>
    <xdr:to>
      <xdr:col>3536</xdr:col>
      <xdr:colOff>1819275</xdr:colOff>
      <xdr:row>65549</xdr:row>
      <xdr:rowOff>180975</xdr:rowOff>
    </xdr:to>
    <xdr:pic>
      <xdr:nvPicPr>
        <xdr:cNvPr id="1249" name="Picture 225">
          <a:extLst>
            <a:ext uri="{FF2B5EF4-FFF2-40B4-BE49-F238E27FC236}">
              <a16:creationId xmlns:a16="http://schemas.microsoft.com/office/drawing/2014/main" id="{4467B70F-33EF-4C58-8BF8-186C8A6CB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131081</xdr:row>
      <xdr:rowOff>66675</xdr:rowOff>
    </xdr:from>
    <xdr:to>
      <xdr:col>3536</xdr:col>
      <xdr:colOff>1819275</xdr:colOff>
      <xdr:row>131085</xdr:row>
      <xdr:rowOff>180975</xdr:rowOff>
    </xdr:to>
    <xdr:pic>
      <xdr:nvPicPr>
        <xdr:cNvPr id="1250" name="Picture 226">
          <a:extLst>
            <a:ext uri="{FF2B5EF4-FFF2-40B4-BE49-F238E27FC236}">
              <a16:creationId xmlns:a16="http://schemas.microsoft.com/office/drawing/2014/main" id="{0D9A95B6-019B-48DD-BF86-2ABA0C8196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196617</xdr:row>
      <xdr:rowOff>66675</xdr:rowOff>
    </xdr:from>
    <xdr:to>
      <xdr:col>3536</xdr:col>
      <xdr:colOff>1819275</xdr:colOff>
      <xdr:row>196621</xdr:row>
      <xdr:rowOff>180975</xdr:rowOff>
    </xdr:to>
    <xdr:pic>
      <xdr:nvPicPr>
        <xdr:cNvPr id="1251" name="Picture 227">
          <a:extLst>
            <a:ext uri="{FF2B5EF4-FFF2-40B4-BE49-F238E27FC236}">
              <a16:creationId xmlns:a16="http://schemas.microsoft.com/office/drawing/2014/main" id="{95205CC6-4969-4D86-9634-D4E467552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262153</xdr:row>
      <xdr:rowOff>66675</xdr:rowOff>
    </xdr:from>
    <xdr:to>
      <xdr:col>3536</xdr:col>
      <xdr:colOff>1819275</xdr:colOff>
      <xdr:row>262157</xdr:row>
      <xdr:rowOff>180975</xdr:rowOff>
    </xdr:to>
    <xdr:pic>
      <xdr:nvPicPr>
        <xdr:cNvPr id="1252" name="Picture 228">
          <a:extLst>
            <a:ext uri="{FF2B5EF4-FFF2-40B4-BE49-F238E27FC236}">
              <a16:creationId xmlns:a16="http://schemas.microsoft.com/office/drawing/2014/main" id="{9DA4D52E-D985-4BEA-92B2-2B043472D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327689</xdr:row>
      <xdr:rowOff>66675</xdr:rowOff>
    </xdr:from>
    <xdr:to>
      <xdr:col>3536</xdr:col>
      <xdr:colOff>1819275</xdr:colOff>
      <xdr:row>327693</xdr:row>
      <xdr:rowOff>180975</xdr:rowOff>
    </xdr:to>
    <xdr:pic>
      <xdr:nvPicPr>
        <xdr:cNvPr id="1253" name="Picture 229">
          <a:extLst>
            <a:ext uri="{FF2B5EF4-FFF2-40B4-BE49-F238E27FC236}">
              <a16:creationId xmlns:a16="http://schemas.microsoft.com/office/drawing/2014/main" id="{F7BAE43A-DD5D-4294-AF78-411FC3DE6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393225</xdr:row>
      <xdr:rowOff>66675</xdr:rowOff>
    </xdr:from>
    <xdr:to>
      <xdr:col>3536</xdr:col>
      <xdr:colOff>1819275</xdr:colOff>
      <xdr:row>393229</xdr:row>
      <xdr:rowOff>180975</xdr:rowOff>
    </xdr:to>
    <xdr:pic>
      <xdr:nvPicPr>
        <xdr:cNvPr id="1254" name="Picture 230">
          <a:extLst>
            <a:ext uri="{FF2B5EF4-FFF2-40B4-BE49-F238E27FC236}">
              <a16:creationId xmlns:a16="http://schemas.microsoft.com/office/drawing/2014/main" id="{40ADE0DB-4AAC-40C3-87B5-CE1E05550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458761</xdr:row>
      <xdr:rowOff>66675</xdr:rowOff>
    </xdr:from>
    <xdr:to>
      <xdr:col>3536</xdr:col>
      <xdr:colOff>1819275</xdr:colOff>
      <xdr:row>458765</xdr:row>
      <xdr:rowOff>180975</xdr:rowOff>
    </xdr:to>
    <xdr:pic>
      <xdr:nvPicPr>
        <xdr:cNvPr id="1255" name="Picture 231">
          <a:extLst>
            <a:ext uri="{FF2B5EF4-FFF2-40B4-BE49-F238E27FC236}">
              <a16:creationId xmlns:a16="http://schemas.microsoft.com/office/drawing/2014/main" id="{EA9D68CA-B13B-48F8-A841-EFBFC1BC6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524297</xdr:row>
      <xdr:rowOff>66675</xdr:rowOff>
    </xdr:from>
    <xdr:to>
      <xdr:col>3536</xdr:col>
      <xdr:colOff>1819275</xdr:colOff>
      <xdr:row>524301</xdr:row>
      <xdr:rowOff>180975</xdr:rowOff>
    </xdr:to>
    <xdr:pic>
      <xdr:nvPicPr>
        <xdr:cNvPr id="1256" name="Picture 232">
          <a:extLst>
            <a:ext uri="{FF2B5EF4-FFF2-40B4-BE49-F238E27FC236}">
              <a16:creationId xmlns:a16="http://schemas.microsoft.com/office/drawing/2014/main" id="{40A26FDD-DFFD-42DC-8FD1-E552E8FE0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589833</xdr:row>
      <xdr:rowOff>66675</xdr:rowOff>
    </xdr:from>
    <xdr:to>
      <xdr:col>3536</xdr:col>
      <xdr:colOff>1819275</xdr:colOff>
      <xdr:row>589837</xdr:row>
      <xdr:rowOff>180975</xdr:rowOff>
    </xdr:to>
    <xdr:pic>
      <xdr:nvPicPr>
        <xdr:cNvPr id="1257" name="Picture 233">
          <a:extLst>
            <a:ext uri="{FF2B5EF4-FFF2-40B4-BE49-F238E27FC236}">
              <a16:creationId xmlns:a16="http://schemas.microsoft.com/office/drawing/2014/main" id="{F2FE6189-C2B7-48E7-A6D2-843B656BC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655369</xdr:row>
      <xdr:rowOff>66675</xdr:rowOff>
    </xdr:from>
    <xdr:to>
      <xdr:col>3536</xdr:col>
      <xdr:colOff>1819275</xdr:colOff>
      <xdr:row>655373</xdr:row>
      <xdr:rowOff>180975</xdr:rowOff>
    </xdr:to>
    <xdr:pic>
      <xdr:nvPicPr>
        <xdr:cNvPr id="1258" name="Picture 234">
          <a:extLst>
            <a:ext uri="{FF2B5EF4-FFF2-40B4-BE49-F238E27FC236}">
              <a16:creationId xmlns:a16="http://schemas.microsoft.com/office/drawing/2014/main" id="{9DF132C5-28C3-4FC1-92CC-F6959F58F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720905</xdr:row>
      <xdr:rowOff>66675</xdr:rowOff>
    </xdr:from>
    <xdr:to>
      <xdr:col>3536</xdr:col>
      <xdr:colOff>1819275</xdr:colOff>
      <xdr:row>720909</xdr:row>
      <xdr:rowOff>180975</xdr:rowOff>
    </xdr:to>
    <xdr:pic>
      <xdr:nvPicPr>
        <xdr:cNvPr id="1259" name="Picture 235">
          <a:extLst>
            <a:ext uri="{FF2B5EF4-FFF2-40B4-BE49-F238E27FC236}">
              <a16:creationId xmlns:a16="http://schemas.microsoft.com/office/drawing/2014/main" id="{F74AA6BE-3DFD-4931-9E1B-2C364E9A7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786441</xdr:row>
      <xdr:rowOff>66675</xdr:rowOff>
    </xdr:from>
    <xdr:to>
      <xdr:col>3536</xdr:col>
      <xdr:colOff>1819275</xdr:colOff>
      <xdr:row>786445</xdr:row>
      <xdr:rowOff>180975</xdr:rowOff>
    </xdr:to>
    <xdr:pic>
      <xdr:nvPicPr>
        <xdr:cNvPr id="1260" name="Picture 236">
          <a:extLst>
            <a:ext uri="{FF2B5EF4-FFF2-40B4-BE49-F238E27FC236}">
              <a16:creationId xmlns:a16="http://schemas.microsoft.com/office/drawing/2014/main" id="{37AF455A-0474-44DB-AF35-1B5CE5F04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851977</xdr:row>
      <xdr:rowOff>66675</xdr:rowOff>
    </xdr:from>
    <xdr:to>
      <xdr:col>3536</xdr:col>
      <xdr:colOff>1819275</xdr:colOff>
      <xdr:row>851981</xdr:row>
      <xdr:rowOff>180975</xdr:rowOff>
    </xdr:to>
    <xdr:pic>
      <xdr:nvPicPr>
        <xdr:cNvPr id="1261" name="Picture 237">
          <a:extLst>
            <a:ext uri="{FF2B5EF4-FFF2-40B4-BE49-F238E27FC236}">
              <a16:creationId xmlns:a16="http://schemas.microsoft.com/office/drawing/2014/main" id="{3343BEFD-ED2E-4334-8310-CDF85D763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917513</xdr:row>
      <xdr:rowOff>66675</xdr:rowOff>
    </xdr:from>
    <xdr:to>
      <xdr:col>3536</xdr:col>
      <xdr:colOff>1819275</xdr:colOff>
      <xdr:row>917517</xdr:row>
      <xdr:rowOff>180975</xdr:rowOff>
    </xdr:to>
    <xdr:pic>
      <xdr:nvPicPr>
        <xdr:cNvPr id="1262" name="Picture 238">
          <a:extLst>
            <a:ext uri="{FF2B5EF4-FFF2-40B4-BE49-F238E27FC236}">
              <a16:creationId xmlns:a16="http://schemas.microsoft.com/office/drawing/2014/main" id="{C8C8A775-B092-4F2D-B6E1-D7B3812A2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3536</xdr:col>
      <xdr:colOff>238125</xdr:colOff>
      <xdr:row>983049</xdr:row>
      <xdr:rowOff>66675</xdr:rowOff>
    </xdr:from>
    <xdr:to>
      <xdr:col>3536</xdr:col>
      <xdr:colOff>1819275</xdr:colOff>
      <xdr:row>983053</xdr:row>
      <xdr:rowOff>180975</xdr:rowOff>
    </xdr:to>
    <xdr:pic>
      <xdr:nvPicPr>
        <xdr:cNvPr id="1263" name="Picture 239">
          <a:extLst>
            <a:ext uri="{FF2B5EF4-FFF2-40B4-BE49-F238E27FC236}">
              <a16:creationId xmlns:a16="http://schemas.microsoft.com/office/drawing/2014/main" id="{B91F3A0A-5DBC-4EED-B4DB-974995055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0117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2</xdr:row>
      <xdr:rowOff>66675</xdr:rowOff>
    </xdr:from>
    <xdr:to>
      <xdr:col>3792</xdr:col>
      <xdr:colOff>1819275</xdr:colOff>
      <xdr:row>6</xdr:row>
      <xdr:rowOff>0</xdr:rowOff>
    </xdr:to>
    <xdr:pic>
      <xdr:nvPicPr>
        <xdr:cNvPr id="1264" name="Picture 240">
          <a:extLst>
            <a:ext uri="{FF2B5EF4-FFF2-40B4-BE49-F238E27FC236}">
              <a16:creationId xmlns:a16="http://schemas.microsoft.com/office/drawing/2014/main" id="{CF86ABC1-BDA0-49C8-B402-FD72BAA09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65545</xdr:row>
      <xdr:rowOff>66675</xdr:rowOff>
    </xdr:from>
    <xdr:to>
      <xdr:col>3792</xdr:col>
      <xdr:colOff>1819275</xdr:colOff>
      <xdr:row>65549</xdr:row>
      <xdr:rowOff>180975</xdr:rowOff>
    </xdr:to>
    <xdr:pic>
      <xdr:nvPicPr>
        <xdr:cNvPr id="1265" name="Picture 241">
          <a:extLst>
            <a:ext uri="{FF2B5EF4-FFF2-40B4-BE49-F238E27FC236}">
              <a16:creationId xmlns:a16="http://schemas.microsoft.com/office/drawing/2014/main" id="{20D75808-0F16-4411-B574-90218B8CE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131081</xdr:row>
      <xdr:rowOff>66675</xdr:rowOff>
    </xdr:from>
    <xdr:to>
      <xdr:col>3792</xdr:col>
      <xdr:colOff>1819275</xdr:colOff>
      <xdr:row>131085</xdr:row>
      <xdr:rowOff>180975</xdr:rowOff>
    </xdr:to>
    <xdr:pic>
      <xdr:nvPicPr>
        <xdr:cNvPr id="1266" name="Picture 242">
          <a:extLst>
            <a:ext uri="{FF2B5EF4-FFF2-40B4-BE49-F238E27FC236}">
              <a16:creationId xmlns:a16="http://schemas.microsoft.com/office/drawing/2014/main" id="{C25CA968-E3C7-40D6-80F2-F470BBE64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196617</xdr:row>
      <xdr:rowOff>66675</xdr:rowOff>
    </xdr:from>
    <xdr:to>
      <xdr:col>3792</xdr:col>
      <xdr:colOff>1819275</xdr:colOff>
      <xdr:row>196621</xdr:row>
      <xdr:rowOff>180975</xdr:rowOff>
    </xdr:to>
    <xdr:pic>
      <xdr:nvPicPr>
        <xdr:cNvPr id="1267" name="Picture 243">
          <a:extLst>
            <a:ext uri="{FF2B5EF4-FFF2-40B4-BE49-F238E27FC236}">
              <a16:creationId xmlns:a16="http://schemas.microsoft.com/office/drawing/2014/main" id="{B4410A8B-156C-4503-B9E5-4C02EDE92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262153</xdr:row>
      <xdr:rowOff>66675</xdr:rowOff>
    </xdr:from>
    <xdr:to>
      <xdr:col>3792</xdr:col>
      <xdr:colOff>1819275</xdr:colOff>
      <xdr:row>262157</xdr:row>
      <xdr:rowOff>180975</xdr:rowOff>
    </xdr:to>
    <xdr:pic>
      <xdr:nvPicPr>
        <xdr:cNvPr id="1268" name="Picture 244">
          <a:extLst>
            <a:ext uri="{FF2B5EF4-FFF2-40B4-BE49-F238E27FC236}">
              <a16:creationId xmlns:a16="http://schemas.microsoft.com/office/drawing/2014/main" id="{192DA963-48DC-44E8-AF3F-C50F4BF99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327689</xdr:row>
      <xdr:rowOff>66675</xdr:rowOff>
    </xdr:from>
    <xdr:to>
      <xdr:col>3792</xdr:col>
      <xdr:colOff>1819275</xdr:colOff>
      <xdr:row>327693</xdr:row>
      <xdr:rowOff>180975</xdr:rowOff>
    </xdr:to>
    <xdr:pic>
      <xdr:nvPicPr>
        <xdr:cNvPr id="1269" name="Picture 245">
          <a:extLst>
            <a:ext uri="{FF2B5EF4-FFF2-40B4-BE49-F238E27FC236}">
              <a16:creationId xmlns:a16="http://schemas.microsoft.com/office/drawing/2014/main" id="{ECB03D12-3501-4E85-A3F3-91BB15B38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393225</xdr:row>
      <xdr:rowOff>66675</xdr:rowOff>
    </xdr:from>
    <xdr:to>
      <xdr:col>3792</xdr:col>
      <xdr:colOff>1819275</xdr:colOff>
      <xdr:row>393229</xdr:row>
      <xdr:rowOff>180975</xdr:rowOff>
    </xdr:to>
    <xdr:pic>
      <xdr:nvPicPr>
        <xdr:cNvPr id="1270" name="Picture 246">
          <a:extLst>
            <a:ext uri="{FF2B5EF4-FFF2-40B4-BE49-F238E27FC236}">
              <a16:creationId xmlns:a16="http://schemas.microsoft.com/office/drawing/2014/main" id="{EDD3A2CC-8852-4046-A515-E1A6CF4BE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458761</xdr:row>
      <xdr:rowOff>66675</xdr:rowOff>
    </xdr:from>
    <xdr:to>
      <xdr:col>3792</xdr:col>
      <xdr:colOff>1819275</xdr:colOff>
      <xdr:row>458765</xdr:row>
      <xdr:rowOff>180975</xdr:rowOff>
    </xdr:to>
    <xdr:pic>
      <xdr:nvPicPr>
        <xdr:cNvPr id="1271" name="Picture 247">
          <a:extLst>
            <a:ext uri="{FF2B5EF4-FFF2-40B4-BE49-F238E27FC236}">
              <a16:creationId xmlns:a16="http://schemas.microsoft.com/office/drawing/2014/main" id="{59CC6C02-E2EE-4973-907A-50C8DFCE6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524297</xdr:row>
      <xdr:rowOff>66675</xdr:rowOff>
    </xdr:from>
    <xdr:to>
      <xdr:col>3792</xdr:col>
      <xdr:colOff>1819275</xdr:colOff>
      <xdr:row>524301</xdr:row>
      <xdr:rowOff>180975</xdr:rowOff>
    </xdr:to>
    <xdr:pic>
      <xdr:nvPicPr>
        <xdr:cNvPr id="1272" name="Picture 248">
          <a:extLst>
            <a:ext uri="{FF2B5EF4-FFF2-40B4-BE49-F238E27FC236}">
              <a16:creationId xmlns:a16="http://schemas.microsoft.com/office/drawing/2014/main" id="{76E94315-5C55-48CD-A307-4B8B5EA88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589833</xdr:row>
      <xdr:rowOff>66675</xdr:rowOff>
    </xdr:from>
    <xdr:to>
      <xdr:col>3792</xdr:col>
      <xdr:colOff>1819275</xdr:colOff>
      <xdr:row>589837</xdr:row>
      <xdr:rowOff>180975</xdr:rowOff>
    </xdr:to>
    <xdr:pic>
      <xdr:nvPicPr>
        <xdr:cNvPr id="1273" name="Picture 249">
          <a:extLst>
            <a:ext uri="{FF2B5EF4-FFF2-40B4-BE49-F238E27FC236}">
              <a16:creationId xmlns:a16="http://schemas.microsoft.com/office/drawing/2014/main" id="{CF73A87F-BF43-4F60-8D41-D1DBD415F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655369</xdr:row>
      <xdr:rowOff>66675</xdr:rowOff>
    </xdr:from>
    <xdr:to>
      <xdr:col>3792</xdr:col>
      <xdr:colOff>1819275</xdr:colOff>
      <xdr:row>655373</xdr:row>
      <xdr:rowOff>180975</xdr:rowOff>
    </xdr:to>
    <xdr:pic>
      <xdr:nvPicPr>
        <xdr:cNvPr id="1274" name="Picture 250">
          <a:extLst>
            <a:ext uri="{FF2B5EF4-FFF2-40B4-BE49-F238E27FC236}">
              <a16:creationId xmlns:a16="http://schemas.microsoft.com/office/drawing/2014/main" id="{8F1FFA6B-EB5B-4AA3-9F87-649EDA713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720905</xdr:row>
      <xdr:rowOff>66675</xdr:rowOff>
    </xdr:from>
    <xdr:to>
      <xdr:col>3792</xdr:col>
      <xdr:colOff>1819275</xdr:colOff>
      <xdr:row>720909</xdr:row>
      <xdr:rowOff>180975</xdr:rowOff>
    </xdr:to>
    <xdr:pic>
      <xdr:nvPicPr>
        <xdr:cNvPr id="1275" name="Picture 251">
          <a:extLst>
            <a:ext uri="{FF2B5EF4-FFF2-40B4-BE49-F238E27FC236}">
              <a16:creationId xmlns:a16="http://schemas.microsoft.com/office/drawing/2014/main" id="{DE191A3C-9E74-47D9-9032-F1D196374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786441</xdr:row>
      <xdr:rowOff>66675</xdr:rowOff>
    </xdr:from>
    <xdr:to>
      <xdr:col>3792</xdr:col>
      <xdr:colOff>1819275</xdr:colOff>
      <xdr:row>786445</xdr:row>
      <xdr:rowOff>180975</xdr:rowOff>
    </xdr:to>
    <xdr:pic>
      <xdr:nvPicPr>
        <xdr:cNvPr id="1276" name="Picture 252">
          <a:extLst>
            <a:ext uri="{FF2B5EF4-FFF2-40B4-BE49-F238E27FC236}">
              <a16:creationId xmlns:a16="http://schemas.microsoft.com/office/drawing/2014/main" id="{0B574F8B-EABB-4FCB-BBAD-D31589DD1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851977</xdr:row>
      <xdr:rowOff>66675</xdr:rowOff>
    </xdr:from>
    <xdr:to>
      <xdr:col>3792</xdr:col>
      <xdr:colOff>1819275</xdr:colOff>
      <xdr:row>851981</xdr:row>
      <xdr:rowOff>180975</xdr:rowOff>
    </xdr:to>
    <xdr:pic>
      <xdr:nvPicPr>
        <xdr:cNvPr id="1277" name="Picture 253">
          <a:extLst>
            <a:ext uri="{FF2B5EF4-FFF2-40B4-BE49-F238E27FC236}">
              <a16:creationId xmlns:a16="http://schemas.microsoft.com/office/drawing/2014/main" id="{AA740155-0591-499C-A5C0-660B7E901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917513</xdr:row>
      <xdr:rowOff>66675</xdr:rowOff>
    </xdr:from>
    <xdr:to>
      <xdr:col>3792</xdr:col>
      <xdr:colOff>1819275</xdr:colOff>
      <xdr:row>917517</xdr:row>
      <xdr:rowOff>180975</xdr:rowOff>
    </xdr:to>
    <xdr:pic>
      <xdr:nvPicPr>
        <xdr:cNvPr id="1278" name="Picture 254">
          <a:extLst>
            <a:ext uri="{FF2B5EF4-FFF2-40B4-BE49-F238E27FC236}">
              <a16:creationId xmlns:a16="http://schemas.microsoft.com/office/drawing/2014/main" id="{93559DE1-7F5D-4088-BB78-57AEC03FB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3792</xdr:col>
      <xdr:colOff>238125</xdr:colOff>
      <xdr:row>983049</xdr:row>
      <xdr:rowOff>66675</xdr:rowOff>
    </xdr:from>
    <xdr:to>
      <xdr:col>3792</xdr:col>
      <xdr:colOff>1819275</xdr:colOff>
      <xdr:row>983053</xdr:row>
      <xdr:rowOff>180975</xdr:rowOff>
    </xdr:to>
    <xdr:pic>
      <xdr:nvPicPr>
        <xdr:cNvPr id="1279" name="Picture 255">
          <a:extLst>
            <a:ext uri="{FF2B5EF4-FFF2-40B4-BE49-F238E27FC236}">
              <a16:creationId xmlns:a16="http://schemas.microsoft.com/office/drawing/2014/main" id="{82C01A27-8DC5-4241-9C6A-8DEA23FEC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175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2</xdr:row>
      <xdr:rowOff>66675</xdr:rowOff>
    </xdr:from>
    <xdr:to>
      <xdr:col>4048</xdr:col>
      <xdr:colOff>1819275</xdr:colOff>
      <xdr:row>6</xdr:row>
      <xdr:rowOff>0</xdr:rowOff>
    </xdr:to>
    <xdr:pic>
      <xdr:nvPicPr>
        <xdr:cNvPr id="1280" name="Picture 256">
          <a:extLst>
            <a:ext uri="{FF2B5EF4-FFF2-40B4-BE49-F238E27FC236}">
              <a16:creationId xmlns:a16="http://schemas.microsoft.com/office/drawing/2014/main" id="{5CBDFB14-5DD2-4A68-B470-4B6A96F1E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65545</xdr:row>
      <xdr:rowOff>66675</xdr:rowOff>
    </xdr:from>
    <xdr:to>
      <xdr:col>4048</xdr:col>
      <xdr:colOff>1819275</xdr:colOff>
      <xdr:row>65549</xdr:row>
      <xdr:rowOff>180975</xdr:rowOff>
    </xdr:to>
    <xdr:pic>
      <xdr:nvPicPr>
        <xdr:cNvPr id="1281" name="Picture 257">
          <a:extLst>
            <a:ext uri="{FF2B5EF4-FFF2-40B4-BE49-F238E27FC236}">
              <a16:creationId xmlns:a16="http://schemas.microsoft.com/office/drawing/2014/main" id="{5FEE0574-AB0F-44FA-9112-4D4042716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131081</xdr:row>
      <xdr:rowOff>66675</xdr:rowOff>
    </xdr:from>
    <xdr:to>
      <xdr:col>4048</xdr:col>
      <xdr:colOff>1819275</xdr:colOff>
      <xdr:row>131085</xdr:row>
      <xdr:rowOff>180975</xdr:rowOff>
    </xdr:to>
    <xdr:pic>
      <xdr:nvPicPr>
        <xdr:cNvPr id="1282" name="Picture 258">
          <a:extLst>
            <a:ext uri="{FF2B5EF4-FFF2-40B4-BE49-F238E27FC236}">
              <a16:creationId xmlns:a16="http://schemas.microsoft.com/office/drawing/2014/main" id="{F46A5273-09B3-436D-A269-2C85C673E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196617</xdr:row>
      <xdr:rowOff>66675</xdr:rowOff>
    </xdr:from>
    <xdr:to>
      <xdr:col>4048</xdr:col>
      <xdr:colOff>1819275</xdr:colOff>
      <xdr:row>196621</xdr:row>
      <xdr:rowOff>180975</xdr:rowOff>
    </xdr:to>
    <xdr:pic>
      <xdr:nvPicPr>
        <xdr:cNvPr id="1283" name="Picture 259">
          <a:extLst>
            <a:ext uri="{FF2B5EF4-FFF2-40B4-BE49-F238E27FC236}">
              <a16:creationId xmlns:a16="http://schemas.microsoft.com/office/drawing/2014/main" id="{2B6A60B8-0C69-4AE6-8DF4-F0411A8F8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262153</xdr:row>
      <xdr:rowOff>66675</xdr:rowOff>
    </xdr:from>
    <xdr:to>
      <xdr:col>4048</xdr:col>
      <xdr:colOff>1819275</xdr:colOff>
      <xdr:row>262157</xdr:row>
      <xdr:rowOff>180975</xdr:rowOff>
    </xdr:to>
    <xdr:pic>
      <xdr:nvPicPr>
        <xdr:cNvPr id="1284" name="Picture 260">
          <a:extLst>
            <a:ext uri="{FF2B5EF4-FFF2-40B4-BE49-F238E27FC236}">
              <a16:creationId xmlns:a16="http://schemas.microsoft.com/office/drawing/2014/main" id="{2B741565-3333-4854-942F-B60D43E7E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327689</xdr:row>
      <xdr:rowOff>66675</xdr:rowOff>
    </xdr:from>
    <xdr:to>
      <xdr:col>4048</xdr:col>
      <xdr:colOff>1819275</xdr:colOff>
      <xdr:row>327693</xdr:row>
      <xdr:rowOff>180975</xdr:rowOff>
    </xdr:to>
    <xdr:pic>
      <xdr:nvPicPr>
        <xdr:cNvPr id="1285" name="Picture 261">
          <a:extLst>
            <a:ext uri="{FF2B5EF4-FFF2-40B4-BE49-F238E27FC236}">
              <a16:creationId xmlns:a16="http://schemas.microsoft.com/office/drawing/2014/main" id="{6C781A93-97BF-4DA9-85DC-49556F25D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393225</xdr:row>
      <xdr:rowOff>66675</xdr:rowOff>
    </xdr:from>
    <xdr:to>
      <xdr:col>4048</xdr:col>
      <xdr:colOff>1819275</xdr:colOff>
      <xdr:row>393229</xdr:row>
      <xdr:rowOff>180975</xdr:rowOff>
    </xdr:to>
    <xdr:pic>
      <xdr:nvPicPr>
        <xdr:cNvPr id="1286" name="Picture 262">
          <a:extLst>
            <a:ext uri="{FF2B5EF4-FFF2-40B4-BE49-F238E27FC236}">
              <a16:creationId xmlns:a16="http://schemas.microsoft.com/office/drawing/2014/main" id="{7FAE9B14-F68B-4B9E-B7E2-E018FAF74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458761</xdr:row>
      <xdr:rowOff>66675</xdr:rowOff>
    </xdr:from>
    <xdr:to>
      <xdr:col>4048</xdr:col>
      <xdr:colOff>1819275</xdr:colOff>
      <xdr:row>458765</xdr:row>
      <xdr:rowOff>180975</xdr:rowOff>
    </xdr:to>
    <xdr:pic>
      <xdr:nvPicPr>
        <xdr:cNvPr id="1287" name="Picture 263">
          <a:extLst>
            <a:ext uri="{FF2B5EF4-FFF2-40B4-BE49-F238E27FC236}">
              <a16:creationId xmlns:a16="http://schemas.microsoft.com/office/drawing/2014/main" id="{93103563-8D53-420D-87BA-55D7D1F54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524297</xdr:row>
      <xdr:rowOff>66675</xdr:rowOff>
    </xdr:from>
    <xdr:to>
      <xdr:col>4048</xdr:col>
      <xdr:colOff>1819275</xdr:colOff>
      <xdr:row>524301</xdr:row>
      <xdr:rowOff>180975</xdr:rowOff>
    </xdr:to>
    <xdr:pic>
      <xdr:nvPicPr>
        <xdr:cNvPr id="1288" name="Picture 264">
          <a:extLst>
            <a:ext uri="{FF2B5EF4-FFF2-40B4-BE49-F238E27FC236}">
              <a16:creationId xmlns:a16="http://schemas.microsoft.com/office/drawing/2014/main" id="{5BF00CBF-C463-4EEF-9637-89D67B0B3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589833</xdr:row>
      <xdr:rowOff>66675</xdr:rowOff>
    </xdr:from>
    <xdr:to>
      <xdr:col>4048</xdr:col>
      <xdr:colOff>1819275</xdr:colOff>
      <xdr:row>589837</xdr:row>
      <xdr:rowOff>180975</xdr:rowOff>
    </xdr:to>
    <xdr:pic>
      <xdr:nvPicPr>
        <xdr:cNvPr id="1289" name="Picture 265">
          <a:extLst>
            <a:ext uri="{FF2B5EF4-FFF2-40B4-BE49-F238E27FC236}">
              <a16:creationId xmlns:a16="http://schemas.microsoft.com/office/drawing/2014/main" id="{288CAE5E-B6A5-4F05-A624-A3251587F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655369</xdr:row>
      <xdr:rowOff>66675</xdr:rowOff>
    </xdr:from>
    <xdr:to>
      <xdr:col>4048</xdr:col>
      <xdr:colOff>1819275</xdr:colOff>
      <xdr:row>655373</xdr:row>
      <xdr:rowOff>180975</xdr:rowOff>
    </xdr:to>
    <xdr:pic>
      <xdr:nvPicPr>
        <xdr:cNvPr id="1290" name="Picture 266">
          <a:extLst>
            <a:ext uri="{FF2B5EF4-FFF2-40B4-BE49-F238E27FC236}">
              <a16:creationId xmlns:a16="http://schemas.microsoft.com/office/drawing/2014/main" id="{66D463B5-A27C-466E-9879-E52462136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720905</xdr:row>
      <xdr:rowOff>66675</xdr:rowOff>
    </xdr:from>
    <xdr:to>
      <xdr:col>4048</xdr:col>
      <xdr:colOff>1819275</xdr:colOff>
      <xdr:row>720909</xdr:row>
      <xdr:rowOff>180975</xdr:rowOff>
    </xdr:to>
    <xdr:pic>
      <xdr:nvPicPr>
        <xdr:cNvPr id="1291" name="Picture 267">
          <a:extLst>
            <a:ext uri="{FF2B5EF4-FFF2-40B4-BE49-F238E27FC236}">
              <a16:creationId xmlns:a16="http://schemas.microsoft.com/office/drawing/2014/main" id="{A896A929-BE3A-4CF6-BC8C-E6C9A4AE4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786441</xdr:row>
      <xdr:rowOff>66675</xdr:rowOff>
    </xdr:from>
    <xdr:to>
      <xdr:col>4048</xdr:col>
      <xdr:colOff>1819275</xdr:colOff>
      <xdr:row>786445</xdr:row>
      <xdr:rowOff>180975</xdr:rowOff>
    </xdr:to>
    <xdr:pic>
      <xdr:nvPicPr>
        <xdr:cNvPr id="1292" name="Picture 268">
          <a:extLst>
            <a:ext uri="{FF2B5EF4-FFF2-40B4-BE49-F238E27FC236}">
              <a16:creationId xmlns:a16="http://schemas.microsoft.com/office/drawing/2014/main" id="{B22876FA-FFAF-43BB-9FBF-5552E029D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851977</xdr:row>
      <xdr:rowOff>66675</xdr:rowOff>
    </xdr:from>
    <xdr:to>
      <xdr:col>4048</xdr:col>
      <xdr:colOff>1819275</xdr:colOff>
      <xdr:row>851981</xdr:row>
      <xdr:rowOff>180975</xdr:rowOff>
    </xdr:to>
    <xdr:pic>
      <xdr:nvPicPr>
        <xdr:cNvPr id="1293" name="Picture 269">
          <a:extLst>
            <a:ext uri="{FF2B5EF4-FFF2-40B4-BE49-F238E27FC236}">
              <a16:creationId xmlns:a16="http://schemas.microsoft.com/office/drawing/2014/main" id="{3BD4C890-89D8-435B-AB1E-494838921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917513</xdr:row>
      <xdr:rowOff>66675</xdr:rowOff>
    </xdr:from>
    <xdr:to>
      <xdr:col>4048</xdr:col>
      <xdr:colOff>1819275</xdr:colOff>
      <xdr:row>917517</xdr:row>
      <xdr:rowOff>180975</xdr:rowOff>
    </xdr:to>
    <xdr:pic>
      <xdr:nvPicPr>
        <xdr:cNvPr id="1294" name="Picture 270">
          <a:extLst>
            <a:ext uri="{FF2B5EF4-FFF2-40B4-BE49-F238E27FC236}">
              <a16:creationId xmlns:a16="http://schemas.microsoft.com/office/drawing/2014/main" id="{88D9351D-B8D1-4F05-A694-B47678BB6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4048</xdr:col>
      <xdr:colOff>238125</xdr:colOff>
      <xdr:row>983049</xdr:row>
      <xdr:rowOff>66675</xdr:rowOff>
    </xdr:from>
    <xdr:to>
      <xdr:col>4048</xdr:col>
      <xdr:colOff>1819275</xdr:colOff>
      <xdr:row>983053</xdr:row>
      <xdr:rowOff>180975</xdr:rowOff>
    </xdr:to>
    <xdr:pic>
      <xdr:nvPicPr>
        <xdr:cNvPr id="1295" name="Picture 271">
          <a:extLst>
            <a:ext uri="{FF2B5EF4-FFF2-40B4-BE49-F238E27FC236}">
              <a16:creationId xmlns:a16="http://schemas.microsoft.com/office/drawing/2014/main" id="{B8C82677-FAEB-4C9D-B10E-ADBA5701B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2232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2</xdr:row>
      <xdr:rowOff>66675</xdr:rowOff>
    </xdr:from>
    <xdr:to>
      <xdr:col>4304</xdr:col>
      <xdr:colOff>1819275</xdr:colOff>
      <xdr:row>6</xdr:row>
      <xdr:rowOff>0</xdr:rowOff>
    </xdr:to>
    <xdr:pic>
      <xdr:nvPicPr>
        <xdr:cNvPr id="1296" name="Picture 272">
          <a:extLst>
            <a:ext uri="{FF2B5EF4-FFF2-40B4-BE49-F238E27FC236}">
              <a16:creationId xmlns:a16="http://schemas.microsoft.com/office/drawing/2014/main" id="{6518BB5E-5A25-44CA-A9FA-20C6C854B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65545</xdr:row>
      <xdr:rowOff>66675</xdr:rowOff>
    </xdr:from>
    <xdr:to>
      <xdr:col>4304</xdr:col>
      <xdr:colOff>1819275</xdr:colOff>
      <xdr:row>65549</xdr:row>
      <xdr:rowOff>180975</xdr:rowOff>
    </xdr:to>
    <xdr:pic>
      <xdr:nvPicPr>
        <xdr:cNvPr id="1297" name="Picture 273">
          <a:extLst>
            <a:ext uri="{FF2B5EF4-FFF2-40B4-BE49-F238E27FC236}">
              <a16:creationId xmlns:a16="http://schemas.microsoft.com/office/drawing/2014/main" id="{E417BE24-5D67-4026-B642-4C23381C1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131081</xdr:row>
      <xdr:rowOff>66675</xdr:rowOff>
    </xdr:from>
    <xdr:to>
      <xdr:col>4304</xdr:col>
      <xdr:colOff>1819275</xdr:colOff>
      <xdr:row>131085</xdr:row>
      <xdr:rowOff>180975</xdr:rowOff>
    </xdr:to>
    <xdr:pic>
      <xdr:nvPicPr>
        <xdr:cNvPr id="1298" name="Picture 274">
          <a:extLst>
            <a:ext uri="{FF2B5EF4-FFF2-40B4-BE49-F238E27FC236}">
              <a16:creationId xmlns:a16="http://schemas.microsoft.com/office/drawing/2014/main" id="{DBACB235-EC26-4B5E-8983-23BBEB57D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196617</xdr:row>
      <xdr:rowOff>66675</xdr:rowOff>
    </xdr:from>
    <xdr:to>
      <xdr:col>4304</xdr:col>
      <xdr:colOff>1819275</xdr:colOff>
      <xdr:row>196621</xdr:row>
      <xdr:rowOff>180975</xdr:rowOff>
    </xdr:to>
    <xdr:pic>
      <xdr:nvPicPr>
        <xdr:cNvPr id="1299" name="Picture 275">
          <a:extLst>
            <a:ext uri="{FF2B5EF4-FFF2-40B4-BE49-F238E27FC236}">
              <a16:creationId xmlns:a16="http://schemas.microsoft.com/office/drawing/2014/main" id="{C52817D7-F4A3-4C6B-BF14-50FDF1839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262153</xdr:row>
      <xdr:rowOff>66675</xdr:rowOff>
    </xdr:from>
    <xdr:to>
      <xdr:col>4304</xdr:col>
      <xdr:colOff>1819275</xdr:colOff>
      <xdr:row>262157</xdr:row>
      <xdr:rowOff>180975</xdr:rowOff>
    </xdr:to>
    <xdr:pic>
      <xdr:nvPicPr>
        <xdr:cNvPr id="1300" name="Picture 276">
          <a:extLst>
            <a:ext uri="{FF2B5EF4-FFF2-40B4-BE49-F238E27FC236}">
              <a16:creationId xmlns:a16="http://schemas.microsoft.com/office/drawing/2014/main" id="{9DF933BA-300E-4F9A-A434-0D918E338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327689</xdr:row>
      <xdr:rowOff>66675</xdr:rowOff>
    </xdr:from>
    <xdr:to>
      <xdr:col>4304</xdr:col>
      <xdr:colOff>1819275</xdr:colOff>
      <xdr:row>327693</xdr:row>
      <xdr:rowOff>180975</xdr:rowOff>
    </xdr:to>
    <xdr:pic>
      <xdr:nvPicPr>
        <xdr:cNvPr id="1301" name="Picture 277">
          <a:extLst>
            <a:ext uri="{FF2B5EF4-FFF2-40B4-BE49-F238E27FC236}">
              <a16:creationId xmlns:a16="http://schemas.microsoft.com/office/drawing/2014/main" id="{C12D9ED5-A38D-46A7-8691-4F53B5D20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393225</xdr:row>
      <xdr:rowOff>66675</xdr:rowOff>
    </xdr:from>
    <xdr:to>
      <xdr:col>4304</xdr:col>
      <xdr:colOff>1819275</xdr:colOff>
      <xdr:row>393229</xdr:row>
      <xdr:rowOff>180975</xdr:rowOff>
    </xdr:to>
    <xdr:pic>
      <xdr:nvPicPr>
        <xdr:cNvPr id="1302" name="Picture 278">
          <a:extLst>
            <a:ext uri="{FF2B5EF4-FFF2-40B4-BE49-F238E27FC236}">
              <a16:creationId xmlns:a16="http://schemas.microsoft.com/office/drawing/2014/main" id="{58849813-C576-415C-91D6-BAB0B5C6F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458761</xdr:row>
      <xdr:rowOff>66675</xdr:rowOff>
    </xdr:from>
    <xdr:to>
      <xdr:col>4304</xdr:col>
      <xdr:colOff>1819275</xdr:colOff>
      <xdr:row>458765</xdr:row>
      <xdr:rowOff>180975</xdr:rowOff>
    </xdr:to>
    <xdr:pic>
      <xdr:nvPicPr>
        <xdr:cNvPr id="1303" name="Picture 279">
          <a:extLst>
            <a:ext uri="{FF2B5EF4-FFF2-40B4-BE49-F238E27FC236}">
              <a16:creationId xmlns:a16="http://schemas.microsoft.com/office/drawing/2014/main" id="{717FFD76-0E4A-4F54-8237-E14FD4282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524297</xdr:row>
      <xdr:rowOff>66675</xdr:rowOff>
    </xdr:from>
    <xdr:to>
      <xdr:col>4304</xdr:col>
      <xdr:colOff>1819275</xdr:colOff>
      <xdr:row>524301</xdr:row>
      <xdr:rowOff>180975</xdr:rowOff>
    </xdr:to>
    <xdr:pic>
      <xdr:nvPicPr>
        <xdr:cNvPr id="1304" name="Picture 280">
          <a:extLst>
            <a:ext uri="{FF2B5EF4-FFF2-40B4-BE49-F238E27FC236}">
              <a16:creationId xmlns:a16="http://schemas.microsoft.com/office/drawing/2014/main" id="{C9A0F1B1-0187-4F87-AFEC-1ED617386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589833</xdr:row>
      <xdr:rowOff>66675</xdr:rowOff>
    </xdr:from>
    <xdr:to>
      <xdr:col>4304</xdr:col>
      <xdr:colOff>1819275</xdr:colOff>
      <xdr:row>589837</xdr:row>
      <xdr:rowOff>180975</xdr:rowOff>
    </xdr:to>
    <xdr:pic>
      <xdr:nvPicPr>
        <xdr:cNvPr id="1305" name="Picture 281">
          <a:extLst>
            <a:ext uri="{FF2B5EF4-FFF2-40B4-BE49-F238E27FC236}">
              <a16:creationId xmlns:a16="http://schemas.microsoft.com/office/drawing/2014/main" id="{51498072-FD33-4CBA-A7E0-F2B0096B6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655369</xdr:row>
      <xdr:rowOff>66675</xdr:rowOff>
    </xdr:from>
    <xdr:to>
      <xdr:col>4304</xdr:col>
      <xdr:colOff>1819275</xdr:colOff>
      <xdr:row>655373</xdr:row>
      <xdr:rowOff>180975</xdr:rowOff>
    </xdr:to>
    <xdr:pic>
      <xdr:nvPicPr>
        <xdr:cNvPr id="1306" name="Picture 282">
          <a:extLst>
            <a:ext uri="{FF2B5EF4-FFF2-40B4-BE49-F238E27FC236}">
              <a16:creationId xmlns:a16="http://schemas.microsoft.com/office/drawing/2014/main" id="{421976BB-8EF4-4546-AFB3-510978168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720905</xdr:row>
      <xdr:rowOff>66675</xdr:rowOff>
    </xdr:from>
    <xdr:to>
      <xdr:col>4304</xdr:col>
      <xdr:colOff>1819275</xdr:colOff>
      <xdr:row>720909</xdr:row>
      <xdr:rowOff>180975</xdr:rowOff>
    </xdr:to>
    <xdr:pic>
      <xdr:nvPicPr>
        <xdr:cNvPr id="1307" name="Picture 283">
          <a:extLst>
            <a:ext uri="{FF2B5EF4-FFF2-40B4-BE49-F238E27FC236}">
              <a16:creationId xmlns:a16="http://schemas.microsoft.com/office/drawing/2014/main" id="{8E690F8C-7A34-4669-8C96-A5BDDFD5B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786441</xdr:row>
      <xdr:rowOff>66675</xdr:rowOff>
    </xdr:from>
    <xdr:to>
      <xdr:col>4304</xdr:col>
      <xdr:colOff>1819275</xdr:colOff>
      <xdr:row>786445</xdr:row>
      <xdr:rowOff>180975</xdr:rowOff>
    </xdr:to>
    <xdr:pic>
      <xdr:nvPicPr>
        <xdr:cNvPr id="1308" name="Picture 284">
          <a:extLst>
            <a:ext uri="{FF2B5EF4-FFF2-40B4-BE49-F238E27FC236}">
              <a16:creationId xmlns:a16="http://schemas.microsoft.com/office/drawing/2014/main" id="{E224FD95-2750-487C-915E-87208FEFC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851977</xdr:row>
      <xdr:rowOff>66675</xdr:rowOff>
    </xdr:from>
    <xdr:to>
      <xdr:col>4304</xdr:col>
      <xdr:colOff>1819275</xdr:colOff>
      <xdr:row>851981</xdr:row>
      <xdr:rowOff>180975</xdr:rowOff>
    </xdr:to>
    <xdr:pic>
      <xdr:nvPicPr>
        <xdr:cNvPr id="1309" name="Picture 285">
          <a:extLst>
            <a:ext uri="{FF2B5EF4-FFF2-40B4-BE49-F238E27FC236}">
              <a16:creationId xmlns:a16="http://schemas.microsoft.com/office/drawing/2014/main" id="{EFEC331E-B2E0-44CF-B343-37749F21D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917513</xdr:row>
      <xdr:rowOff>66675</xdr:rowOff>
    </xdr:from>
    <xdr:to>
      <xdr:col>4304</xdr:col>
      <xdr:colOff>1819275</xdr:colOff>
      <xdr:row>917517</xdr:row>
      <xdr:rowOff>180975</xdr:rowOff>
    </xdr:to>
    <xdr:pic>
      <xdr:nvPicPr>
        <xdr:cNvPr id="1310" name="Picture 286">
          <a:extLst>
            <a:ext uri="{FF2B5EF4-FFF2-40B4-BE49-F238E27FC236}">
              <a16:creationId xmlns:a16="http://schemas.microsoft.com/office/drawing/2014/main" id="{D8E8D637-5CFE-4884-88F7-4B862AF85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4304</xdr:col>
      <xdr:colOff>238125</xdr:colOff>
      <xdr:row>983049</xdr:row>
      <xdr:rowOff>66675</xdr:rowOff>
    </xdr:from>
    <xdr:to>
      <xdr:col>4304</xdr:col>
      <xdr:colOff>1819275</xdr:colOff>
      <xdr:row>983053</xdr:row>
      <xdr:rowOff>180975</xdr:rowOff>
    </xdr:to>
    <xdr:pic>
      <xdr:nvPicPr>
        <xdr:cNvPr id="1311" name="Picture 287">
          <a:extLst>
            <a:ext uri="{FF2B5EF4-FFF2-40B4-BE49-F238E27FC236}">
              <a16:creationId xmlns:a16="http://schemas.microsoft.com/office/drawing/2014/main" id="{CB411E8D-603F-4C0B-A941-A54A7B86D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90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2</xdr:row>
      <xdr:rowOff>66675</xdr:rowOff>
    </xdr:from>
    <xdr:to>
      <xdr:col>4560</xdr:col>
      <xdr:colOff>1819275</xdr:colOff>
      <xdr:row>6</xdr:row>
      <xdr:rowOff>0</xdr:rowOff>
    </xdr:to>
    <xdr:pic>
      <xdr:nvPicPr>
        <xdr:cNvPr id="1312" name="Picture 288">
          <a:extLst>
            <a:ext uri="{FF2B5EF4-FFF2-40B4-BE49-F238E27FC236}">
              <a16:creationId xmlns:a16="http://schemas.microsoft.com/office/drawing/2014/main" id="{77A549CA-7810-4665-85FE-8DAEF7ECB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65545</xdr:row>
      <xdr:rowOff>66675</xdr:rowOff>
    </xdr:from>
    <xdr:to>
      <xdr:col>4560</xdr:col>
      <xdr:colOff>1819275</xdr:colOff>
      <xdr:row>65549</xdr:row>
      <xdr:rowOff>180975</xdr:rowOff>
    </xdr:to>
    <xdr:pic>
      <xdr:nvPicPr>
        <xdr:cNvPr id="1313" name="Picture 289">
          <a:extLst>
            <a:ext uri="{FF2B5EF4-FFF2-40B4-BE49-F238E27FC236}">
              <a16:creationId xmlns:a16="http://schemas.microsoft.com/office/drawing/2014/main" id="{AA53F3A9-049A-4321-ADF3-B1F7F9C15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131081</xdr:row>
      <xdr:rowOff>66675</xdr:rowOff>
    </xdr:from>
    <xdr:to>
      <xdr:col>4560</xdr:col>
      <xdr:colOff>1819275</xdr:colOff>
      <xdr:row>131085</xdr:row>
      <xdr:rowOff>180975</xdr:rowOff>
    </xdr:to>
    <xdr:pic>
      <xdr:nvPicPr>
        <xdr:cNvPr id="1314" name="Picture 290">
          <a:extLst>
            <a:ext uri="{FF2B5EF4-FFF2-40B4-BE49-F238E27FC236}">
              <a16:creationId xmlns:a16="http://schemas.microsoft.com/office/drawing/2014/main" id="{C13481EE-1AA9-4C05-BA1C-D00E6C74C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196617</xdr:row>
      <xdr:rowOff>66675</xdr:rowOff>
    </xdr:from>
    <xdr:to>
      <xdr:col>4560</xdr:col>
      <xdr:colOff>1819275</xdr:colOff>
      <xdr:row>196621</xdr:row>
      <xdr:rowOff>180975</xdr:rowOff>
    </xdr:to>
    <xdr:pic>
      <xdr:nvPicPr>
        <xdr:cNvPr id="1315" name="Picture 291">
          <a:extLst>
            <a:ext uri="{FF2B5EF4-FFF2-40B4-BE49-F238E27FC236}">
              <a16:creationId xmlns:a16="http://schemas.microsoft.com/office/drawing/2014/main" id="{83AEBDC6-5E04-43B7-AE84-5E6289815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262153</xdr:row>
      <xdr:rowOff>66675</xdr:rowOff>
    </xdr:from>
    <xdr:to>
      <xdr:col>4560</xdr:col>
      <xdr:colOff>1819275</xdr:colOff>
      <xdr:row>262157</xdr:row>
      <xdr:rowOff>180975</xdr:rowOff>
    </xdr:to>
    <xdr:pic>
      <xdr:nvPicPr>
        <xdr:cNvPr id="1316" name="Picture 292">
          <a:extLst>
            <a:ext uri="{FF2B5EF4-FFF2-40B4-BE49-F238E27FC236}">
              <a16:creationId xmlns:a16="http://schemas.microsoft.com/office/drawing/2014/main" id="{198B1BDE-F0AE-4366-8928-2F73AC39F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327689</xdr:row>
      <xdr:rowOff>66675</xdr:rowOff>
    </xdr:from>
    <xdr:to>
      <xdr:col>4560</xdr:col>
      <xdr:colOff>1819275</xdr:colOff>
      <xdr:row>327693</xdr:row>
      <xdr:rowOff>180975</xdr:rowOff>
    </xdr:to>
    <xdr:pic>
      <xdr:nvPicPr>
        <xdr:cNvPr id="1317" name="Picture 293">
          <a:extLst>
            <a:ext uri="{FF2B5EF4-FFF2-40B4-BE49-F238E27FC236}">
              <a16:creationId xmlns:a16="http://schemas.microsoft.com/office/drawing/2014/main" id="{F5F56463-93F5-44B8-B914-0838E4F16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393225</xdr:row>
      <xdr:rowOff>66675</xdr:rowOff>
    </xdr:from>
    <xdr:to>
      <xdr:col>4560</xdr:col>
      <xdr:colOff>1819275</xdr:colOff>
      <xdr:row>393229</xdr:row>
      <xdr:rowOff>180975</xdr:rowOff>
    </xdr:to>
    <xdr:pic>
      <xdr:nvPicPr>
        <xdr:cNvPr id="1318" name="Picture 294">
          <a:extLst>
            <a:ext uri="{FF2B5EF4-FFF2-40B4-BE49-F238E27FC236}">
              <a16:creationId xmlns:a16="http://schemas.microsoft.com/office/drawing/2014/main" id="{853E86B6-B281-43CB-A8A6-7934D5219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458761</xdr:row>
      <xdr:rowOff>66675</xdr:rowOff>
    </xdr:from>
    <xdr:to>
      <xdr:col>4560</xdr:col>
      <xdr:colOff>1819275</xdr:colOff>
      <xdr:row>458765</xdr:row>
      <xdr:rowOff>180975</xdr:rowOff>
    </xdr:to>
    <xdr:pic>
      <xdr:nvPicPr>
        <xdr:cNvPr id="1319" name="Picture 295">
          <a:extLst>
            <a:ext uri="{FF2B5EF4-FFF2-40B4-BE49-F238E27FC236}">
              <a16:creationId xmlns:a16="http://schemas.microsoft.com/office/drawing/2014/main" id="{8EE2C11F-1F11-4934-AA44-03E8A9803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524297</xdr:row>
      <xdr:rowOff>66675</xdr:rowOff>
    </xdr:from>
    <xdr:to>
      <xdr:col>4560</xdr:col>
      <xdr:colOff>1819275</xdr:colOff>
      <xdr:row>524301</xdr:row>
      <xdr:rowOff>180975</xdr:rowOff>
    </xdr:to>
    <xdr:pic>
      <xdr:nvPicPr>
        <xdr:cNvPr id="1320" name="Picture 296">
          <a:extLst>
            <a:ext uri="{FF2B5EF4-FFF2-40B4-BE49-F238E27FC236}">
              <a16:creationId xmlns:a16="http://schemas.microsoft.com/office/drawing/2014/main" id="{A91DBAED-CE61-4B17-9863-5F77B9F48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589833</xdr:row>
      <xdr:rowOff>66675</xdr:rowOff>
    </xdr:from>
    <xdr:to>
      <xdr:col>4560</xdr:col>
      <xdr:colOff>1819275</xdr:colOff>
      <xdr:row>589837</xdr:row>
      <xdr:rowOff>180975</xdr:rowOff>
    </xdr:to>
    <xdr:pic>
      <xdr:nvPicPr>
        <xdr:cNvPr id="1321" name="Picture 297">
          <a:extLst>
            <a:ext uri="{FF2B5EF4-FFF2-40B4-BE49-F238E27FC236}">
              <a16:creationId xmlns:a16="http://schemas.microsoft.com/office/drawing/2014/main" id="{A976CCA9-2133-499C-A5C1-5FF313DF6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655369</xdr:row>
      <xdr:rowOff>66675</xdr:rowOff>
    </xdr:from>
    <xdr:to>
      <xdr:col>4560</xdr:col>
      <xdr:colOff>1819275</xdr:colOff>
      <xdr:row>655373</xdr:row>
      <xdr:rowOff>180975</xdr:rowOff>
    </xdr:to>
    <xdr:pic>
      <xdr:nvPicPr>
        <xdr:cNvPr id="1322" name="Picture 298">
          <a:extLst>
            <a:ext uri="{FF2B5EF4-FFF2-40B4-BE49-F238E27FC236}">
              <a16:creationId xmlns:a16="http://schemas.microsoft.com/office/drawing/2014/main" id="{4F9030EC-64AD-413C-B077-22B57D2A0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720905</xdr:row>
      <xdr:rowOff>66675</xdr:rowOff>
    </xdr:from>
    <xdr:to>
      <xdr:col>4560</xdr:col>
      <xdr:colOff>1819275</xdr:colOff>
      <xdr:row>720909</xdr:row>
      <xdr:rowOff>180975</xdr:rowOff>
    </xdr:to>
    <xdr:pic>
      <xdr:nvPicPr>
        <xdr:cNvPr id="1323" name="Picture 299">
          <a:extLst>
            <a:ext uri="{FF2B5EF4-FFF2-40B4-BE49-F238E27FC236}">
              <a16:creationId xmlns:a16="http://schemas.microsoft.com/office/drawing/2014/main" id="{5EB5B000-77F8-449C-8032-74629AA5B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786441</xdr:row>
      <xdr:rowOff>66675</xdr:rowOff>
    </xdr:from>
    <xdr:to>
      <xdr:col>4560</xdr:col>
      <xdr:colOff>1819275</xdr:colOff>
      <xdr:row>786445</xdr:row>
      <xdr:rowOff>180975</xdr:rowOff>
    </xdr:to>
    <xdr:pic>
      <xdr:nvPicPr>
        <xdr:cNvPr id="1324" name="Picture 300">
          <a:extLst>
            <a:ext uri="{FF2B5EF4-FFF2-40B4-BE49-F238E27FC236}">
              <a16:creationId xmlns:a16="http://schemas.microsoft.com/office/drawing/2014/main" id="{DC125FD5-A412-4087-94C7-43FD9D9D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851977</xdr:row>
      <xdr:rowOff>66675</xdr:rowOff>
    </xdr:from>
    <xdr:to>
      <xdr:col>4560</xdr:col>
      <xdr:colOff>1819275</xdr:colOff>
      <xdr:row>851981</xdr:row>
      <xdr:rowOff>180975</xdr:rowOff>
    </xdr:to>
    <xdr:pic>
      <xdr:nvPicPr>
        <xdr:cNvPr id="1325" name="Picture 301">
          <a:extLst>
            <a:ext uri="{FF2B5EF4-FFF2-40B4-BE49-F238E27FC236}">
              <a16:creationId xmlns:a16="http://schemas.microsoft.com/office/drawing/2014/main" id="{A4A9C088-1FFE-438A-8FF5-0F118EE42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917513</xdr:row>
      <xdr:rowOff>66675</xdr:rowOff>
    </xdr:from>
    <xdr:to>
      <xdr:col>4560</xdr:col>
      <xdr:colOff>1819275</xdr:colOff>
      <xdr:row>917517</xdr:row>
      <xdr:rowOff>180975</xdr:rowOff>
    </xdr:to>
    <xdr:pic>
      <xdr:nvPicPr>
        <xdr:cNvPr id="1326" name="Picture 302">
          <a:extLst>
            <a:ext uri="{FF2B5EF4-FFF2-40B4-BE49-F238E27FC236}">
              <a16:creationId xmlns:a16="http://schemas.microsoft.com/office/drawing/2014/main" id="{F7961FBC-19AC-471B-A215-195F228C5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4560</xdr:col>
      <xdr:colOff>238125</xdr:colOff>
      <xdr:row>983049</xdr:row>
      <xdr:rowOff>66675</xdr:rowOff>
    </xdr:from>
    <xdr:to>
      <xdr:col>4560</xdr:col>
      <xdr:colOff>1819275</xdr:colOff>
      <xdr:row>983053</xdr:row>
      <xdr:rowOff>180975</xdr:rowOff>
    </xdr:to>
    <xdr:pic>
      <xdr:nvPicPr>
        <xdr:cNvPr id="1327" name="Picture 303">
          <a:extLst>
            <a:ext uri="{FF2B5EF4-FFF2-40B4-BE49-F238E27FC236}">
              <a16:creationId xmlns:a16="http://schemas.microsoft.com/office/drawing/2014/main" id="{3894D1CB-FB51-450A-BE9E-232CF084B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4348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2</xdr:row>
      <xdr:rowOff>66675</xdr:rowOff>
    </xdr:from>
    <xdr:to>
      <xdr:col>4816</xdr:col>
      <xdr:colOff>1819275</xdr:colOff>
      <xdr:row>6</xdr:row>
      <xdr:rowOff>0</xdr:rowOff>
    </xdr:to>
    <xdr:pic>
      <xdr:nvPicPr>
        <xdr:cNvPr id="1328" name="Picture 304">
          <a:extLst>
            <a:ext uri="{FF2B5EF4-FFF2-40B4-BE49-F238E27FC236}">
              <a16:creationId xmlns:a16="http://schemas.microsoft.com/office/drawing/2014/main" id="{9E84EB85-C319-438F-AA97-FCCB39F9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65545</xdr:row>
      <xdr:rowOff>66675</xdr:rowOff>
    </xdr:from>
    <xdr:to>
      <xdr:col>4816</xdr:col>
      <xdr:colOff>1819275</xdr:colOff>
      <xdr:row>65549</xdr:row>
      <xdr:rowOff>180975</xdr:rowOff>
    </xdr:to>
    <xdr:pic>
      <xdr:nvPicPr>
        <xdr:cNvPr id="1329" name="Picture 305">
          <a:extLst>
            <a:ext uri="{FF2B5EF4-FFF2-40B4-BE49-F238E27FC236}">
              <a16:creationId xmlns:a16="http://schemas.microsoft.com/office/drawing/2014/main" id="{91EBE896-9240-4C7A-8F2D-295739ACB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131081</xdr:row>
      <xdr:rowOff>66675</xdr:rowOff>
    </xdr:from>
    <xdr:to>
      <xdr:col>4816</xdr:col>
      <xdr:colOff>1819275</xdr:colOff>
      <xdr:row>131085</xdr:row>
      <xdr:rowOff>180975</xdr:rowOff>
    </xdr:to>
    <xdr:pic>
      <xdr:nvPicPr>
        <xdr:cNvPr id="1330" name="Picture 306">
          <a:extLst>
            <a:ext uri="{FF2B5EF4-FFF2-40B4-BE49-F238E27FC236}">
              <a16:creationId xmlns:a16="http://schemas.microsoft.com/office/drawing/2014/main" id="{CD13CEC8-7F8C-43A6-95F0-0EE1D1245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196617</xdr:row>
      <xdr:rowOff>66675</xdr:rowOff>
    </xdr:from>
    <xdr:to>
      <xdr:col>4816</xdr:col>
      <xdr:colOff>1819275</xdr:colOff>
      <xdr:row>196621</xdr:row>
      <xdr:rowOff>180975</xdr:rowOff>
    </xdr:to>
    <xdr:pic>
      <xdr:nvPicPr>
        <xdr:cNvPr id="1331" name="Picture 307">
          <a:extLst>
            <a:ext uri="{FF2B5EF4-FFF2-40B4-BE49-F238E27FC236}">
              <a16:creationId xmlns:a16="http://schemas.microsoft.com/office/drawing/2014/main" id="{83BFBAC5-ED29-4563-A41F-F57308A4F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262153</xdr:row>
      <xdr:rowOff>66675</xdr:rowOff>
    </xdr:from>
    <xdr:to>
      <xdr:col>4816</xdr:col>
      <xdr:colOff>1819275</xdr:colOff>
      <xdr:row>262157</xdr:row>
      <xdr:rowOff>180975</xdr:rowOff>
    </xdr:to>
    <xdr:pic>
      <xdr:nvPicPr>
        <xdr:cNvPr id="1332" name="Picture 308">
          <a:extLst>
            <a:ext uri="{FF2B5EF4-FFF2-40B4-BE49-F238E27FC236}">
              <a16:creationId xmlns:a16="http://schemas.microsoft.com/office/drawing/2014/main" id="{05129DA6-D9F2-4C45-AAEB-F081329C7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327689</xdr:row>
      <xdr:rowOff>66675</xdr:rowOff>
    </xdr:from>
    <xdr:to>
      <xdr:col>4816</xdr:col>
      <xdr:colOff>1819275</xdr:colOff>
      <xdr:row>327693</xdr:row>
      <xdr:rowOff>180975</xdr:rowOff>
    </xdr:to>
    <xdr:pic>
      <xdr:nvPicPr>
        <xdr:cNvPr id="1333" name="Picture 309">
          <a:extLst>
            <a:ext uri="{FF2B5EF4-FFF2-40B4-BE49-F238E27FC236}">
              <a16:creationId xmlns:a16="http://schemas.microsoft.com/office/drawing/2014/main" id="{7FB4BBCD-1CCC-4235-9C81-A5519502D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393225</xdr:row>
      <xdr:rowOff>66675</xdr:rowOff>
    </xdr:from>
    <xdr:to>
      <xdr:col>4816</xdr:col>
      <xdr:colOff>1819275</xdr:colOff>
      <xdr:row>393229</xdr:row>
      <xdr:rowOff>180975</xdr:rowOff>
    </xdr:to>
    <xdr:pic>
      <xdr:nvPicPr>
        <xdr:cNvPr id="1334" name="Picture 310">
          <a:extLst>
            <a:ext uri="{FF2B5EF4-FFF2-40B4-BE49-F238E27FC236}">
              <a16:creationId xmlns:a16="http://schemas.microsoft.com/office/drawing/2014/main" id="{588BE3B5-08FA-468E-A0A3-BD20A805E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458761</xdr:row>
      <xdr:rowOff>66675</xdr:rowOff>
    </xdr:from>
    <xdr:to>
      <xdr:col>4816</xdr:col>
      <xdr:colOff>1819275</xdr:colOff>
      <xdr:row>458765</xdr:row>
      <xdr:rowOff>180975</xdr:rowOff>
    </xdr:to>
    <xdr:pic>
      <xdr:nvPicPr>
        <xdr:cNvPr id="1335" name="Picture 311">
          <a:extLst>
            <a:ext uri="{FF2B5EF4-FFF2-40B4-BE49-F238E27FC236}">
              <a16:creationId xmlns:a16="http://schemas.microsoft.com/office/drawing/2014/main" id="{07F99C3D-4D7C-43BF-86B6-862C29548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524297</xdr:row>
      <xdr:rowOff>66675</xdr:rowOff>
    </xdr:from>
    <xdr:to>
      <xdr:col>4816</xdr:col>
      <xdr:colOff>1819275</xdr:colOff>
      <xdr:row>524301</xdr:row>
      <xdr:rowOff>180975</xdr:rowOff>
    </xdr:to>
    <xdr:pic>
      <xdr:nvPicPr>
        <xdr:cNvPr id="1336" name="Picture 312">
          <a:extLst>
            <a:ext uri="{FF2B5EF4-FFF2-40B4-BE49-F238E27FC236}">
              <a16:creationId xmlns:a16="http://schemas.microsoft.com/office/drawing/2014/main" id="{61DAD63E-B293-47E3-BAC1-0E9F024CA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589833</xdr:row>
      <xdr:rowOff>66675</xdr:rowOff>
    </xdr:from>
    <xdr:to>
      <xdr:col>4816</xdr:col>
      <xdr:colOff>1819275</xdr:colOff>
      <xdr:row>589837</xdr:row>
      <xdr:rowOff>180975</xdr:rowOff>
    </xdr:to>
    <xdr:pic>
      <xdr:nvPicPr>
        <xdr:cNvPr id="1337" name="Picture 313">
          <a:extLst>
            <a:ext uri="{FF2B5EF4-FFF2-40B4-BE49-F238E27FC236}">
              <a16:creationId xmlns:a16="http://schemas.microsoft.com/office/drawing/2014/main" id="{FA7D8435-C6EB-4180-8C8B-98F05D0DB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655369</xdr:row>
      <xdr:rowOff>66675</xdr:rowOff>
    </xdr:from>
    <xdr:to>
      <xdr:col>4816</xdr:col>
      <xdr:colOff>1819275</xdr:colOff>
      <xdr:row>655373</xdr:row>
      <xdr:rowOff>180975</xdr:rowOff>
    </xdr:to>
    <xdr:pic>
      <xdr:nvPicPr>
        <xdr:cNvPr id="1338" name="Picture 314">
          <a:extLst>
            <a:ext uri="{FF2B5EF4-FFF2-40B4-BE49-F238E27FC236}">
              <a16:creationId xmlns:a16="http://schemas.microsoft.com/office/drawing/2014/main" id="{A2CCE708-7034-4727-B714-1608C5CE6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720905</xdr:row>
      <xdr:rowOff>66675</xdr:rowOff>
    </xdr:from>
    <xdr:to>
      <xdr:col>4816</xdr:col>
      <xdr:colOff>1819275</xdr:colOff>
      <xdr:row>720909</xdr:row>
      <xdr:rowOff>180975</xdr:rowOff>
    </xdr:to>
    <xdr:pic>
      <xdr:nvPicPr>
        <xdr:cNvPr id="1339" name="Picture 315">
          <a:extLst>
            <a:ext uri="{FF2B5EF4-FFF2-40B4-BE49-F238E27FC236}">
              <a16:creationId xmlns:a16="http://schemas.microsoft.com/office/drawing/2014/main" id="{61D89B53-2DEF-4B61-BDAF-573BD0B3A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786441</xdr:row>
      <xdr:rowOff>66675</xdr:rowOff>
    </xdr:from>
    <xdr:to>
      <xdr:col>4816</xdr:col>
      <xdr:colOff>1819275</xdr:colOff>
      <xdr:row>786445</xdr:row>
      <xdr:rowOff>180975</xdr:rowOff>
    </xdr:to>
    <xdr:pic>
      <xdr:nvPicPr>
        <xdr:cNvPr id="1340" name="Picture 316">
          <a:extLst>
            <a:ext uri="{FF2B5EF4-FFF2-40B4-BE49-F238E27FC236}">
              <a16:creationId xmlns:a16="http://schemas.microsoft.com/office/drawing/2014/main" id="{39037516-6414-4F14-ACA5-AB2DE3112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851977</xdr:row>
      <xdr:rowOff>66675</xdr:rowOff>
    </xdr:from>
    <xdr:to>
      <xdr:col>4816</xdr:col>
      <xdr:colOff>1819275</xdr:colOff>
      <xdr:row>851981</xdr:row>
      <xdr:rowOff>180975</xdr:rowOff>
    </xdr:to>
    <xdr:pic>
      <xdr:nvPicPr>
        <xdr:cNvPr id="1341" name="Picture 317">
          <a:extLst>
            <a:ext uri="{FF2B5EF4-FFF2-40B4-BE49-F238E27FC236}">
              <a16:creationId xmlns:a16="http://schemas.microsoft.com/office/drawing/2014/main" id="{C1B2681B-6FB5-4239-9E01-1A22FD57A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917513</xdr:row>
      <xdr:rowOff>66675</xdr:rowOff>
    </xdr:from>
    <xdr:to>
      <xdr:col>4816</xdr:col>
      <xdr:colOff>1819275</xdr:colOff>
      <xdr:row>917517</xdr:row>
      <xdr:rowOff>180975</xdr:rowOff>
    </xdr:to>
    <xdr:pic>
      <xdr:nvPicPr>
        <xdr:cNvPr id="1342" name="Picture 318">
          <a:extLst>
            <a:ext uri="{FF2B5EF4-FFF2-40B4-BE49-F238E27FC236}">
              <a16:creationId xmlns:a16="http://schemas.microsoft.com/office/drawing/2014/main" id="{E9567E53-4590-4117-AF31-90F79389B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4816</xdr:col>
      <xdr:colOff>238125</xdr:colOff>
      <xdr:row>983049</xdr:row>
      <xdr:rowOff>66675</xdr:rowOff>
    </xdr:from>
    <xdr:to>
      <xdr:col>4816</xdr:col>
      <xdr:colOff>1819275</xdr:colOff>
      <xdr:row>983053</xdr:row>
      <xdr:rowOff>180975</xdr:rowOff>
    </xdr:to>
    <xdr:pic>
      <xdr:nvPicPr>
        <xdr:cNvPr id="1343" name="Picture 319">
          <a:extLst>
            <a:ext uri="{FF2B5EF4-FFF2-40B4-BE49-F238E27FC236}">
              <a16:creationId xmlns:a16="http://schemas.microsoft.com/office/drawing/2014/main" id="{1B3130D3-6FFC-4E5B-99FF-073EF76AC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405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2</xdr:row>
      <xdr:rowOff>66675</xdr:rowOff>
    </xdr:from>
    <xdr:to>
      <xdr:col>5072</xdr:col>
      <xdr:colOff>1819275</xdr:colOff>
      <xdr:row>6</xdr:row>
      <xdr:rowOff>0</xdr:rowOff>
    </xdr:to>
    <xdr:pic>
      <xdr:nvPicPr>
        <xdr:cNvPr id="1344" name="Picture 320">
          <a:extLst>
            <a:ext uri="{FF2B5EF4-FFF2-40B4-BE49-F238E27FC236}">
              <a16:creationId xmlns:a16="http://schemas.microsoft.com/office/drawing/2014/main" id="{2A12584A-B42B-46A3-89D6-88474014F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65545</xdr:row>
      <xdr:rowOff>66675</xdr:rowOff>
    </xdr:from>
    <xdr:to>
      <xdr:col>5072</xdr:col>
      <xdr:colOff>1819275</xdr:colOff>
      <xdr:row>65549</xdr:row>
      <xdr:rowOff>180975</xdr:rowOff>
    </xdr:to>
    <xdr:pic>
      <xdr:nvPicPr>
        <xdr:cNvPr id="1345" name="Picture 321">
          <a:extLst>
            <a:ext uri="{FF2B5EF4-FFF2-40B4-BE49-F238E27FC236}">
              <a16:creationId xmlns:a16="http://schemas.microsoft.com/office/drawing/2014/main" id="{40BAB554-ED22-4C7E-9279-C80A40597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131081</xdr:row>
      <xdr:rowOff>66675</xdr:rowOff>
    </xdr:from>
    <xdr:to>
      <xdr:col>5072</xdr:col>
      <xdr:colOff>1819275</xdr:colOff>
      <xdr:row>131085</xdr:row>
      <xdr:rowOff>180975</xdr:rowOff>
    </xdr:to>
    <xdr:pic>
      <xdr:nvPicPr>
        <xdr:cNvPr id="1346" name="Picture 322">
          <a:extLst>
            <a:ext uri="{FF2B5EF4-FFF2-40B4-BE49-F238E27FC236}">
              <a16:creationId xmlns:a16="http://schemas.microsoft.com/office/drawing/2014/main" id="{9C0E8591-E9F0-45ED-873B-AE208313B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196617</xdr:row>
      <xdr:rowOff>66675</xdr:rowOff>
    </xdr:from>
    <xdr:to>
      <xdr:col>5072</xdr:col>
      <xdr:colOff>1819275</xdr:colOff>
      <xdr:row>196621</xdr:row>
      <xdr:rowOff>180975</xdr:rowOff>
    </xdr:to>
    <xdr:pic>
      <xdr:nvPicPr>
        <xdr:cNvPr id="1347" name="Picture 323">
          <a:extLst>
            <a:ext uri="{FF2B5EF4-FFF2-40B4-BE49-F238E27FC236}">
              <a16:creationId xmlns:a16="http://schemas.microsoft.com/office/drawing/2014/main" id="{5BD98D98-D8F5-41AB-BF69-7801C33C8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262153</xdr:row>
      <xdr:rowOff>66675</xdr:rowOff>
    </xdr:from>
    <xdr:to>
      <xdr:col>5072</xdr:col>
      <xdr:colOff>1819275</xdr:colOff>
      <xdr:row>262157</xdr:row>
      <xdr:rowOff>180975</xdr:rowOff>
    </xdr:to>
    <xdr:pic>
      <xdr:nvPicPr>
        <xdr:cNvPr id="1348" name="Picture 324">
          <a:extLst>
            <a:ext uri="{FF2B5EF4-FFF2-40B4-BE49-F238E27FC236}">
              <a16:creationId xmlns:a16="http://schemas.microsoft.com/office/drawing/2014/main" id="{3D803751-3BA9-41C2-98D6-86511C131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327689</xdr:row>
      <xdr:rowOff>66675</xdr:rowOff>
    </xdr:from>
    <xdr:to>
      <xdr:col>5072</xdr:col>
      <xdr:colOff>1819275</xdr:colOff>
      <xdr:row>327693</xdr:row>
      <xdr:rowOff>180975</xdr:rowOff>
    </xdr:to>
    <xdr:pic>
      <xdr:nvPicPr>
        <xdr:cNvPr id="1349" name="Picture 325">
          <a:extLst>
            <a:ext uri="{FF2B5EF4-FFF2-40B4-BE49-F238E27FC236}">
              <a16:creationId xmlns:a16="http://schemas.microsoft.com/office/drawing/2014/main" id="{0342DAA0-F251-4412-BD2C-92DC8B2BD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393225</xdr:row>
      <xdr:rowOff>66675</xdr:rowOff>
    </xdr:from>
    <xdr:to>
      <xdr:col>5072</xdr:col>
      <xdr:colOff>1819275</xdr:colOff>
      <xdr:row>393229</xdr:row>
      <xdr:rowOff>180975</xdr:rowOff>
    </xdr:to>
    <xdr:pic>
      <xdr:nvPicPr>
        <xdr:cNvPr id="1350" name="Picture 326">
          <a:extLst>
            <a:ext uri="{FF2B5EF4-FFF2-40B4-BE49-F238E27FC236}">
              <a16:creationId xmlns:a16="http://schemas.microsoft.com/office/drawing/2014/main" id="{E44AACE3-62D9-4FC3-B1CC-0B42EA9D3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458761</xdr:row>
      <xdr:rowOff>66675</xdr:rowOff>
    </xdr:from>
    <xdr:to>
      <xdr:col>5072</xdr:col>
      <xdr:colOff>1819275</xdr:colOff>
      <xdr:row>458765</xdr:row>
      <xdr:rowOff>180975</xdr:rowOff>
    </xdr:to>
    <xdr:pic>
      <xdr:nvPicPr>
        <xdr:cNvPr id="1351" name="Picture 327">
          <a:extLst>
            <a:ext uri="{FF2B5EF4-FFF2-40B4-BE49-F238E27FC236}">
              <a16:creationId xmlns:a16="http://schemas.microsoft.com/office/drawing/2014/main" id="{CA9EC12C-9CFE-44FE-A590-5D69EC07F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524297</xdr:row>
      <xdr:rowOff>66675</xdr:rowOff>
    </xdr:from>
    <xdr:to>
      <xdr:col>5072</xdr:col>
      <xdr:colOff>1819275</xdr:colOff>
      <xdr:row>524301</xdr:row>
      <xdr:rowOff>180975</xdr:rowOff>
    </xdr:to>
    <xdr:pic>
      <xdr:nvPicPr>
        <xdr:cNvPr id="1352" name="Picture 328">
          <a:extLst>
            <a:ext uri="{FF2B5EF4-FFF2-40B4-BE49-F238E27FC236}">
              <a16:creationId xmlns:a16="http://schemas.microsoft.com/office/drawing/2014/main" id="{7D26D7B2-3571-4083-87AE-A93EBB2C1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589833</xdr:row>
      <xdr:rowOff>66675</xdr:rowOff>
    </xdr:from>
    <xdr:to>
      <xdr:col>5072</xdr:col>
      <xdr:colOff>1819275</xdr:colOff>
      <xdr:row>589837</xdr:row>
      <xdr:rowOff>180975</xdr:rowOff>
    </xdr:to>
    <xdr:pic>
      <xdr:nvPicPr>
        <xdr:cNvPr id="1353" name="Picture 329">
          <a:extLst>
            <a:ext uri="{FF2B5EF4-FFF2-40B4-BE49-F238E27FC236}">
              <a16:creationId xmlns:a16="http://schemas.microsoft.com/office/drawing/2014/main" id="{9111F3F5-EECD-409F-B06E-8889BF8BF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655369</xdr:row>
      <xdr:rowOff>66675</xdr:rowOff>
    </xdr:from>
    <xdr:to>
      <xdr:col>5072</xdr:col>
      <xdr:colOff>1819275</xdr:colOff>
      <xdr:row>655373</xdr:row>
      <xdr:rowOff>180975</xdr:rowOff>
    </xdr:to>
    <xdr:pic>
      <xdr:nvPicPr>
        <xdr:cNvPr id="1354" name="Picture 330">
          <a:extLst>
            <a:ext uri="{FF2B5EF4-FFF2-40B4-BE49-F238E27FC236}">
              <a16:creationId xmlns:a16="http://schemas.microsoft.com/office/drawing/2014/main" id="{8198E7EA-1298-42F2-99EF-4C9AE8565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720905</xdr:row>
      <xdr:rowOff>66675</xdr:rowOff>
    </xdr:from>
    <xdr:to>
      <xdr:col>5072</xdr:col>
      <xdr:colOff>1819275</xdr:colOff>
      <xdr:row>720909</xdr:row>
      <xdr:rowOff>180975</xdr:rowOff>
    </xdr:to>
    <xdr:pic>
      <xdr:nvPicPr>
        <xdr:cNvPr id="1355" name="Picture 331">
          <a:extLst>
            <a:ext uri="{FF2B5EF4-FFF2-40B4-BE49-F238E27FC236}">
              <a16:creationId xmlns:a16="http://schemas.microsoft.com/office/drawing/2014/main" id="{67F58FFB-BF1C-44C1-972D-8ABD02019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786441</xdr:row>
      <xdr:rowOff>66675</xdr:rowOff>
    </xdr:from>
    <xdr:to>
      <xdr:col>5072</xdr:col>
      <xdr:colOff>1819275</xdr:colOff>
      <xdr:row>786445</xdr:row>
      <xdr:rowOff>180975</xdr:rowOff>
    </xdr:to>
    <xdr:pic>
      <xdr:nvPicPr>
        <xdr:cNvPr id="1356" name="Picture 332">
          <a:extLst>
            <a:ext uri="{FF2B5EF4-FFF2-40B4-BE49-F238E27FC236}">
              <a16:creationId xmlns:a16="http://schemas.microsoft.com/office/drawing/2014/main" id="{7108F0F6-CAC2-49B3-9F29-7F4DEDBF2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851977</xdr:row>
      <xdr:rowOff>66675</xdr:rowOff>
    </xdr:from>
    <xdr:to>
      <xdr:col>5072</xdr:col>
      <xdr:colOff>1819275</xdr:colOff>
      <xdr:row>851981</xdr:row>
      <xdr:rowOff>180975</xdr:rowOff>
    </xdr:to>
    <xdr:pic>
      <xdr:nvPicPr>
        <xdr:cNvPr id="1357" name="Picture 333">
          <a:extLst>
            <a:ext uri="{FF2B5EF4-FFF2-40B4-BE49-F238E27FC236}">
              <a16:creationId xmlns:a16="http://schemas.microsoft.com/office/drawing/2014/main" id="{A11E82B6-CBE7-4C33-A611-02EF965C2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917513</xdr:row>
      <xdr:rowOff>66675</xdr:rowOff>
    </xdr:from>
    <xdr:to>
      <xdr:col>5072</xdr:col>
      <xdr:colOff>1819275</xdr:colOff>
      <xdr:row>917517</xdr:row>
      <xdr:rowOff>180975</xdr:rowOff>
    </xdr:to>
    <xdr:pic>
      <xdr:nvPicPr>
        <xdr:cNvPr id="1358" name="Picture 334">
          <a:extLst>
            <a:ext uri="{FF2B5EF4-FFF2-40B4-BE49-F238E27FC236}">
              <a16:creationId xmlns:a16="http://schemas.microsoft.com/office/drawing/2014/main" id="{E8625A2B-B90F-41A4-BA90-84C3B4165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5072</xdr:col>
      <xdr:colOff>238125</xdr:colOff>
      <xdr:row>983049</xdr:row>
      <xdr:rowOff>66675</xdr:rowOff>
    </xdr:from>
    <xdr:to>
      <xdr:col>5072</xdr:col>
      <xdr:colOff>1819275</xdr:colOff>
      <xdr:row>983053</xdr:row>
      <xdr:rowOff>180975</xdr:rowOff>
    </xdr:to>
    <xdr:pic>
      <xdr:nvPicPr>
        <xdr:cNvPr id="1359" name="Picture 335">
          <a:extLst>
            <a:ext uri="{FF2B5EF4-FFF2-40B4-BE49-F238E27FC236}">
              <a16:creationId xmlns:a16="http://schemas.microsoft.com/office/drawing/2014/main" id="{346A7609-A36D-4FAB-B21E-640481B83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463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2</xdr:row>
      <xdr:rowOff>66675</xdr:rowOff>
    </xdr:from>
    <xdr:to>
      <xdr:col>5328</xdr:col>
      <xdr:colOff>1819275</xdr:colOff>
      <xdr:row>6</xdr:row>
      <xdr:rowOff>0</xdr:rowOff>
    </xdr:to>
    <xdr:pic>
      <xdr:nvPicPr>
        <xdr:cNvPr id="1360" name="Picture 336">
          <a:extLst>
            <a:ext uri="{FF2B5EF4-FFF2-40B4-BE49-F238E27FC236}">
              <a16:creationId xmlns:a16="http://schemas.microsoft.com/office/drawing/2014/main" id="{4EEC4CAD-1E37-48D5-9759-B1F62650F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65545</xdr:row>
      <xdr:rowOff>66675</xdr:rowOff>
    </xdr:from>
    <xdr:to>
      <xdr:col>5328</xdr:col>
      <xdr:colOff>1819275</xdr:colOff>
      <xdr:row>65549</xdr:row>
      <xdr:rowOff>180975</xdr:rowOff>
    </xdr:to>
    <xdr:pic>
      <xdr:nvPicPr>
        <xdr:cNvPr id="1361" name="Picture 337">
          <a:extLst>
            <a:ext uri="{FF2B5EF4-FFF2-40B4-BE49-F238E27FC236}">
              <a16:creationId xmlns:a16="http://schemas.microsoft.com/office/drawing/2014/main" id="{4B198C8B-6C91-4476-8626-3E69C97A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131081</xdr:row>
      <xdr:rowOff>66675</xdr:rowOff>
    </xdr:from>
    <xdr:to>
      <xdr:col>5328</xdr:col>
      <xdr:colOff>1819275</xdr:colOff>
      <xdr:row>131085</xdr:row>
      <xdr:rowOff>180975</xdr:rowOff>
    </xdr:to>
    <xdr:pic>
      <xdr:nvPicPr>
        <xdr:cNvPr id="1362" name="Picture 338">
          <a:extLst>
            <a:ext uri="{FF2B5EF4-FFF2-40B4-BE49-F238E27FC236}">
              <a16:creationId xmlns:a16="http://schemas.microsoft.com/office/drawing/2014/main" id="{EBB96C7B-94F5-4E2C-9786-29D86554C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196617</xdr:row>
      <xdr:rowOff>66675</xdr:rowOff>
    </xdr:from>
    <xdr:to>
      <xdr:col>5328</xdr:col>
      <xdr:colOff>1819275</xdr:colOff>
      <xdr:row>196621</xdr:row>
      <xdr:rowOff>180975</xdr:rowOff>
    </xdr:to>
    <xdr:pic>
      <xdr:nvPicPr>
        <xdr:cNvPr id="1363" name="Picture 339">
          <a:extLst>
            <a:ext uri="{FF2B5EF4-FFF2-40B4-BE49-F238E27FC236}">
              <a16:creationId xmlns:a16="http://schemas.microsoft.com/office/drawing/2014/main" id="{754F414C-9E72-4520-B102-18F3B3A4A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262153</xdr:row>
      <xdr:rowOff>66675</xdr:rowOff>
    </xdr:from>
    <xdr:to>
      <xdr:col>5328</xdr:col>
      <xdr:colOff>1819275</xdr:colOff>
      <xdr:row>262157</xdr:row>
      <xdr:rowOff>180975</xdr:rowOff>
    </xdr:to>
    <xdr:pic>
      <xdr:nvPicPr>
        <xdr:cNvPr id="1364" name="Picture 340">
          <a:extLst>
            <a:ext uri="{FF2B5EF4-FFF2-40B4-BE49-F238E27FC236}">
              <a16:creationId xmlns:a16="http://schemas.microsoft.com/office/drawing/2014/main" id="{159E84AC-67DC-4034-AE22-29602D941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327689</xdr:row>
      <xdr:rowOff>66675</xdr:rowOff>
    </xdr:from>
    <xdr:to>
      <xdr:col>5328</xdr:col>
      <xdr:colOff>1819275</xdr:colOff>
      <xdr:row>327693</xdr:row>
      <xdr:rowOff>180975</xdr:rowOff>
    </xdr:to>
    <xdr:pic>
      <xdr:nvPicPr>
        <xdr:cNvPr id="1365" name="Picture 341">
          <a:extLst>
            <a:ext uri="{FF2B5EF4-FFF2-40B4-BE49-F238E27FC236}">
              <a16:creationId xmlns:a16="http://schemas.microsoft.com/office/drawing/2014/main" id="{F0436185-F14E-40A5-96C5-3F4E1625C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393225</xdr:row>
      <xdr:rowOff>66675</xdr:rowOff>
    </xdr:from>
    <xdr:to>
      <xdr:col>5328</xdr:col>
      <xdr:colOff>1819275</xdr:colOff>
      <xdr:row>393229</xdr:row>
      <xdr:rowOff>180975</xdr:rowOff>
    </xdr:to>
    <xdr:pic>
      <xdr:nvPicPr>
        <xdr:cNvPr id="1366" name="Picture 342">
          <a:extLst>
            <a:ext uri="{FF2B5EF4-FFF2-40B4-BE49-F238E27FC236}">
              <a16:creationId xmlns:a16="http://schemas.microsoft.com/office/drawing/2014/main" id="{63798B13-2843-43F5-8E0E-AF5F5F252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458761</xdr:row>
      <xdr:rowOff>66675</xdr:rowOff>
    </xdr:from>
    <xdr:to>
      <xdr:col>5328</xdr:col>
      <xdr:colOff>1819275</xdr:colOff>
      <xdr:row>458765</xdr:row>
      <xdr:rowOff>180975</xdr:rowOff>
    </xdr:to>
    <xdr:pic>
      <xdr:nvPicPr>
        <xdr:cNvPr id="1367" name="Picture 343">
          <a:extLst>
            <a:ext uri="{FF2B5EF4-FFF2-40B4-BE49-F238E27FC236}">
              <a16:creationId xmlns:a16="http://schemas.microsoft.com/office/drawing/2014/main" id="{595CD025-7558-4A44-97F0-442A17050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524297</xdr:row>
      <xdr:rowOff>66675</xdr:rowOff>
    </xdr:from>
    <xdr:to>
      <xdr:col>5328</xdr:col>
      <xdr:colOff>1819275</xdr:colOff>
      <xdr:row>524301</xdr:row>
      <xdr:rowOff>180975</xdr:rowOff>
    </xdr:to>
    <xdr:pic>
      <xdr:nvPicPr>
        <xdr:cNvPr id="1368" name="Picture 344">
          <a:extLst>
            <a:ext uri="{FF2B5EF4-FFF2-40B4-BE49-F238E27FC236}">
              <a16:creationId xmlns:a16="http://schemas.microsoft.com/office/drawing/2014/main" id="{6FC9E3C4-545F-4F18-829B-CB4CFB12F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589833</xdr:row>
      <xdr:rowOff>66675</xdr:rowOff>
    </xdr:from>
    <xdr:to>
      <xdr:col>5328</xdr:col>
      <xdr:colOff>1819275</xdr:colOff>
      <xdr:row>589837</xdr:row>
      <xdr:rowOff>180975</xdr:rowOff>
    </xdr:to>
    <xdr:pic>
      <xdr:nvPicPr>
        <xdr:cNvPr id="1369" name="Picture 345">
          <a:extLst>
            <a:ext uri="{FF2B5EF4-FFF2-40B4-BE49-F238E27FC236}">
              <a16:creationId xmlns:a16="http://schemas.microsoft.com/office/drawing/2014/main" id="{1549499C-DAF7-4FE3-A02C-A7ED9036C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655369</xdr:row>
      <xdr:rowOff>66675</xdr:rowOff>
    </xdr:from>
    <xdr:to>
      <xdr:col>5328</xdr:col>
      <xdr:colOff>1819275</xdr:colOff>
      <xdr:row>655373</xdr:row>
      <xdr:rowOff>180975</xdr:rowOff>
    </xdr:to>
    <xdr:pic>
      <xdr:nvPicPr>
        <xdr:cNvPr id="1370" name="Picture 346">
          <a:extLst>
            <a:ext uri="{FF2B5EF4-FFF2-40B4-BE49-F238E27FC236}">
              <a16:creationId xmlns:a16="http://schemas.microsoft.com/office/drawing/2014/main" id="{AC6721A2-1185-4BE2-AC5C-1FE2D0ABA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720905</xdr:row>
      <xdr:rowOff>66675</xdr:rowOff>
    </xdr:from>
    <xdr:to>
      <xdr:col>5328</xdr:col>
      <xdr:colOff>1819275</xdr:colOff>
      <xdr:row>720909</xdr:row>
      <xdr:rowOff>180975</xdr:rowOff>
    </xdr:to>
    <xdr:pic>
      <xdr:nvPicPr>
        <xdr:cNvPr id="1371" name="Picture 347">
          <a:extLst>
            <a:ext uri="{FF2B5EF4-FFF2-40B4-BE49-F238E27FC236}">
              <a16:creationId xmlns:a16="http://schemas.microsoft.com/office/drawing/2014/main" id="{6313DDA0-1A38-4A9B-AB73-ED5E02637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786441</xdr:row>
      <xdr:rowOff>66675</xdr:rowOff>
    </xdr:from>
    <xdr:to>
      <xdr:col>5328</xdr:col>
      <xdr:colOff>1819275</xdr:colOff>
      <xdr:row>786445</xdr:row>
      <xdr:rowOff>180975</xdr:rowOff>
    </xdr:to>
    <xdr:pic>
      <xdr:nvPicPr>
        <xdr:cNvPr id="1372" name="Picture 348">
          <a:extLst>
            <a:ext uri="{FF2B5EF4-FFF2-40B4-BE49-F238E27FC236}">
              <a16:creationId xmlns:a16="http://schemas.microsoft.com/office/drawing/2014/main" id="{EC5D2A57-AA73-4615-A4AB-907039162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851977</xdr:row>
      <xdr:rowOff>66675</xdr:rowOff>
    </xdr:from>
    <xdr:to>
      <xdr:col>5328</xdr:col>
      <xdr:colOff>1819275</xdr:colOff>
      <xdr:row>851981</xdr:row>
      <xdr:rowOff>180975</xdr:rowOff>
    </xdr:to>
    <xdr:pic>
      <xdr:nvPicPr>
        <xdr:cNvPr id="1373" name="Picture 349">
          <a:extLst>
            <a:ext uri="{FF2B5EF4-FFF2-40B4-BE49-F238E27FC236}">
              <a16:creationId xmlns:a16="http://schemas.microsoft.com/office/drawing/2014/main" id="{EB7B74BF-F3CC-4CB8-83BD-099C6D8AC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917513</xdr:row>
      <xdr:rowOff>66675</xdr:rowOff>
    </xdr:from>
    <xdr:to>
      <xdr:col>5328</xdr:col>
      <xdr:colOff>1819275</xdr:colOff>
      <xdr:row>917517</xdr:row>
      <xdr:rowOff>180975</xdr:rowOff>
    </xdr:to>
    <xdr:pic>
      <xdr:nvPicPr>
        <xdr:cNvPr id="1374" name="Picture 350">
          <a:extLst>
            <a:ext uri="{FF2B5EF4-FFF2-40B4-BE49-F238E27FC236}">
              <a16:creationId xmlns:a16="http://schemas.microsoft.com/office/drawing/2014/main" id="{F6F6E183-43B9-4C07-B564-EDC577386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5328</xdr:col>
      <xdr:colOff>238125</xdr:colOff>
      <xdr:row>983049</xdr:row>
      <xdr:rowOff>66675</xdr:rowOff>
    </xdr:from>
    <xdr:to>
      <xdr:col>5328</xdr:col>
      <xdr:colOff>1819275</xdr:colOff>
      <xdr:row>983053</xdr:row>
      <xdr:rowOff>180975</xdr:rowOff>
    </xdr:to>
    <xdr:pic>
      <xdr:nvPicPr>
        <xdr:cNvPr id="1375" name="Picture 351">
          <a:extLst>
            <a:ext uri="{FF2B5EF4-FFF2-40B4-BE49-F238E27FC236}">
              <a16:creationId xmlns:a16="http://schemas.microsoft.com/office/drawing/2014/main" id="{C32F9F4A-AF28-4A7C-B74F-13796AC15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2520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2</xdr:row>
      <xdr:rowOff>66675</xdr:rowOff>
    </xdr:from>
    <xdr:to>
      <xdr:col>5584</xdr:col>
      <xdr:colOff>1819275</xdr:colOff>
      <xdr:row>6</xdr:row>
      <xdr:rowOff>0</xdr:rowOff>
    </xdr:to>
    <xdr:pic>
      <xdr:nvPicPr>
        <xdr:cNvPr id="1376" name="Picture 352">
          <a:extLst>
            <a:ext uri="{FF2B5EF4-FFF2-40B4-BE49-F238E27FC236}">
              <a16:creationId xmlns:a16="http://schemas.microsoft.com/office/drawing/2014/main" id="{15160ABA-29BD-4D64-9A30-C80C0AA77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65545</xdr:row>
      <xdr:rowOff>66675</xdr:rowOff>
    </xdr:from>
    <xdr:to>
      <xdr:col>5584</xdr:col>
      <xdr:colOff>1819275</xdr:colOff>
      <xdr:row>65549</xdr:row>
      <xdr:rowOff>180975</xdr:rowOff>
    </xdr:to>
    <xdr:pic>
      <xdr:nvPicPr>
        <xdr:cNvPr id="1377" name="Picture 353">
          <a:extLst>
            <a:ext uri="{FF2B5EF4-FFF2-40B4-BE49-F238E27FC236}">
              <a16:creationId xmlns:a16="http://schemas.microsoft.com/office/drawing/2014/main" id="{1285C4B9-2E31-4FBF-B561-EA5CD4B38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131081</xdr:row>
      <xdr:rowOff>66675</xdr:rowOff>
    </xdr:from>
    <xdr:to>
      <xdr:col>5584</xdr:col>
      <xdr:colOff>1819275</xdr:colOff>
      <xdr:row>131085</xdr:row>
      <xdr:rowOff>180975</xdr:rowOff>
    </xdr:to>
    <xdr:pic>
      <xdr:nvPicPr>
        <xdr:cNvPr id="1378" name="Picture 354">
          <a:extLst>
            <a:ext uri="{FF2B5EF4-FFF2-40B4-BE49-F238E27FC236}">
              <a16:creationId xmlns:a16="http://schemas.microsoft.com/office/drawing/2014/main" id="{2EC2D078-2EF2-4CAA-9C17-D37DE7737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196617</xdr:row>
      <xdr:rowOff>66675</xdr:rowOff>
    </xdr:from>
    <xdr:to>
      <xdr:col>5584</xdr:col>
      <xdr:colOff>1819275</xdr:colOff>
      <xdr:row>196621</xdr:row>
      <xdr:rowOff>180975</xdr:rowOff>
    </xdr:to>
    <xdr:pic>
      <xdr:nvPicPr>
        <xdr:cNvPr id="1379" name="Picture 355">
          <a:extLst>
            <a:ext uri="{FF2B5EF4-FFF2-40B4-BE49-F238E27FC236}">
              <a16:creationId xmlns:a16="http://schemas.microsoft.com/office/drawing/2014/main" id="{77235EB1-C503-44C2-AE10-4B813D1F5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262153</xdr:row>
      <xdr:rowOff>66675</xdr:rowOff>
    </xdr:from>
    <xdr:to>
      <xdr:col>5584</xdr:col>
      <xdr:colOff>1819275</xdr:colOff>
      <xdr:row>262157</xdr:row>
      <xdr:rowOff>180975</xdr:rowOff>
    </xdr:to>
    <xdr:pic>
      <xdr:nvPicPr>
        <xdr:cNvPr id="1380" name="Picture 356">
          <a:extLst>
            <a:ext uri="{FF2B5EF4-FFF2-40B4-BE49-F238E27FC236}">
              <a16:creationId xmlns:a16="http://schemas.microsoft.com/office/drawing/2014/main" id="{86D9FAFC-3086-45F7-B4C6-C814D84BA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327689</xdr:row>
      <xdr:rowOff>66675</xdr:rowOff>
    </xdr:from>
    <xdr:to>
      <xdr:col>5584</xdr:col>
      <xdr:colOff>1819275</xdr:colOff>
      <xdr:row>327693</xdr:row>
      <xdr:rowOff>180975</xdr:rowOff>
    </xdr:to>
    <xdr:pic>
      <xdr:nvPicPr>
        <xdr:cNvPr id="1381" name="Picture 357">
          <a:extLst>
            <a:ext uri="{FF2B5EF4-FFF2-40B4-BE49-F238E27FC236}">
              <a16:creationId xmlns:a16="http://schemas.microsoft.com/office/drawing/2014/main" id="{1A8FA4FF-64CC-4E76-8875-51F59231F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393225</xdr:row>
      <xdr:rowOff>66675</xdr:rowOff>
    </xdr:from>
    <xdr:to>
      <xdr:col>5584</xdr:col>
      <xdr:colOff>1819275</xdr:colOff>
      <xdr:row>393229</xdr:row>
      <xdr:rowOff>180975</xdr:rowOff>
    </xdr:to>
    <xdr:pic>
      <xdr:nvPicPr>
        <xdr:cNvPr id="1382" name="Picture 358">
          <a:extLst>
            <a:ext uri="{FF2B5EF4-FFF2-40B4-BE49-F238E27FC236}">
              <a16:creationId xmlns:a16="http://schemas.microsoft.com/office/drawing/2014/main" id="{256C8073-3C15-4008-B539-D5E5D50A4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458761</xdr:row>
      <xdr:rowOff>66675</xdr:rowOff>
    </xdr:from>
    <xdr:to>
      <xdr:col>5584</xdr:col>
      <xdr:colOff>1819275</xdr:colOff>
      <xdr:row>458765</xdr:row>
      <xdr:rowOff>180975</xdr:rowOff>
    </xdr:to>
    <xdr:pic>
      <xdr:nvPicPr>
        <xdr:cNvPr id="1383" name="Picture 359">
          <a:extLst>
            <a:ext uri="{FF2B5EF4-FFF2-40B4-BE49-F238E27FC236}">
              <a16:creationId xmlns:a16="http://schemas.microsoft.com/office/drawing/2014/main" id="{593B2790-06E9-43C2-BD9D-5BFE328B7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524297</xdr:row>
      <xdr:rowOff>66675</xdr:rowOff>
    </xdr:from>
    <xdr:to>
      <xdr:col>5584</xdr:col>
      <xdr:colOff>1819275</xdr:colOff>
      <xdr:row>524301</xdr:row>
      <xdr:rowOff>180975</xdr:rowOff>
    </xdr:to>
    <xdr:pic>
      <xdr:nvPicPr>
        <xdr:cNvPr id="1384" name="Picture 360">
          <a:extLst>
            <a:ext uri="{FF2B5EF4-FFF2-40B4-BE49-F238E27FC236}">
              <a16:creationId xmlns:a16="http://schemas.microsoft.com/office/drawing/2014/main" id="{D0B77D7B-7A59-455B-B888-D41BF75C6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589833</xdr:row>
      <xdr:rowOff>66675</xdr:rowOff>
    </xdr:from>
    <xdr:to>
      <xdr:col>5584</xdr:col>
      <xdr:colOff>1819275</xdr:colOff>
      <xdr:row>589837</xdr:row>
      <xdr:rowOff>180975</xdr:rowOff>
    </xdr:to>
    <xdr:pic>
      <xdr:nvPicPr>
        <xdr:cNvPr id="1385" name="Picture 361">
          <a:extLst>
            <a:ext uri="{FF2B5EF4-FFF2-40B4-BE49-F238E27FC236}">
              <a16:creationId xmlns:a16="http://schemas.microsoft.com/office/drawing/2014/main" id="{FB470D79-E87E-423C-BFAB-0971F97E4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655369</xdr:row>
      <xdr:rowOff>66675</xdr:rowOff>
    </xdr:from>
    <xdr:to>
      <xdr:col>5584</xdr:col>
      <xdr:colOff>1819275</xdr:colOff>
      <xdr:row>655373</xdr:row>
      <xdr:rowOff>180975</xdr:rowOff>
    </xdr:to>
    <xdr:pic>
      <xdr:nvPicPr>
        <xdr:cNvPr id="1386" name="Picture 362">
          <a:extLst>
            <a:ext uri="{FF2B5EF4-FFF2-40B4-BE49-F238E27FC236}">
              <a16:creationId xmlns:a16="http://schemas.microsoft.com/office/drawing/2014/main" id="{671FE47D-26B5-420E-B4A0-4C631CB17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720905</xdr:row>
      <xdr:rowOff>66675</xdr:rowOff>
    </xdr:from>
    <xdr:to>
      <xdr:col>5584</xdr:col>
      <xdr:colOff>1819275</xdr:colOff>
      <xdr:row>720909</xdr:row>
      <xdr:rowOff>180975</xdr:rowOff>
    </xdr:to>
    <xdr:pic>
      <xdr:nvPicPr>
        <xdr:cNvPr id="1387" name="Picture 363">
          <a:extLst>
            <a:ext uri="{FF2B5EF4-FFF2-40B4-BE49-F238E27FC236}">
              <a16:creationId xmlns:a16="http://schemas.microsoft.com/office/drawing/2014/main" id="{EF5E38AB-B461-455B-8E03-FBA5C6840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786441</xdr:row>
      <xdr:rowOff>66675</xdr:rowOff>
    </xdr:from>
    <xdr:to>
      <xdr:col>5584</xdr:col>
      <xdr:colOff>1819275</xdr:colOff>
      <xdr:row>786445</xdr:row>
      <xdr:rowOff>180975</xdr:rowOff>
    </xdr:to>
    <xdr:pic>
      <xdr:nvPicPr>
        <xdr:cNvPr id="1388" name="Picture 364">
          <a:extLst>
            <a:ext uri="{FF2B5EF4-FFF2-40B4-BE49-F238E27FC236}">
              <a16:creationId xmlns:a16="http://schemas.microsoft.com/office/drawing/2014/main" id="{275D4EA6-F953-46FA-8ED0-ACAE5D1FA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851977</xdr:row>
      <xdr:rowOff>66675</xdr:rowOff>
    </xdr:from>
    <xdr:to>
      <xdr:col>5584</xdr:col>
      <xdr:colOff>1819275</xdr:colOff>
      <xdr:row>851981</xdr:row>
      <xdr:rowOff>180975</xdr:rowOff>
    </xdr:to>
    <xdr:pic>
      <xdr:nvPicPr>
        <xdr:cNvPr id="1389" name="Picture 365">
          <a:extLst>
            <a:ext uri="{FF2B5EF4-FFF2-40B4-BE49-F238E27FC236}">
              <a16:creationId xmlns:a16="http://schemas.microsoft.com/office/drawing/2014/main" id="{DFB9AC89-5ABB-4E91-AF38-9CBA7C3FA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917513</xdr:row>
      <xdr:rowOff>66675</xdr:rowOff>
    </xdr:from>
    <xdr:to>
      <xdr:col>5584</xdr:col>
      <xdr:colOff>1819275</xdr:colOff>
      <xdr:row>917517</xdr:row>
      <xdr:rowOff>180975</xdr:rowOff>
    </xdr:to>
    <xdr:pic>
      <xdr:nvPicPr>
        <xdr:cNvPr id="1390" name="Picture 366">
          <a:extLst>
            <a:ext uri="{FF2B5EF4-FFF2-40B4-BE49-F238E27FC236}">
              <a16:creationId xmlns:a16="http://schemas.microsoft.com/office/drawing/2014/main" id="{DDB9C7ED-CB94-4A65-974C-C45F97976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5584</xdr:col>
      <xdr:colOff>238125</xdr:colOff>
      <xdr:row>983049</xdr:row>
      <xdr:rowOff>66675</xdr:rowOff>
    </xdr:from>
    <xdr:to>
      <xdr:col>5584</xdr:col>
      <xdr:colOff>1819275</xdr:colOff>
      <xdr:row>983053</xdr:row>
      <xdr:rowOff>180975</xdr:rowOff>
    </xdr:to>
    <xdr:pic>
      <xdr:nvPicPr>
        <xdr:cNvPr id="1391" name="Picture 367">
          <a:extLst>
            <a:ext uri="{FF2B5EF4-FFF2-40B4-BE49-F238E27FC236}">
              <a16:creationId xmlns:a16="http://schemas.microsoft.com/office/drawing/2014/main" id="{2A4FB832-5C46-456C-9D7C-5E378A597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8578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2</xdr:row>
      <xdr:rowOff>66675</xdr:rowOff>
    </xdr:from>
    <xdr:to>
      <xdr:col>5840</xdr:col>
      <xdr:colOff>1819275</xdr:colOff>
      <xdr:row>6</xdr:row>
      <xdr:rowOff>0</xdr:rowOff>
    </xdr:to>
    <xdr:pic>
      <xdr:nvPicPr>
        <xdr:cNvPr id="1392" name="Picture 368">
          <a:extLst>
            <a:ext uri="{FF2B5EF4-FFF2-40B4-BE49-F238E27FC236}">
              <a16:creationId xmlns:a16="http://schemas.microsoft.com/office/drawing/2014/main" id="{A8A2655D-3902-4AE8-A9C1-E695DF0D6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65545</xdr:row>
      <xdr:rowOff>66675</xdr:rowOff>
    </xdr:from>
    <xdr:to>
      <xdr:col>5840</xdr:col>
      <xdr:colOff>1819275</xdr:colOff>
      <xdr:row>65549</xdr:row>
      <xdr:rowOff>180975</xdr:rowOff>
    </xdr:to>
    <xdr:pic>
      <xdr:nvPicPr>
        <xdr:cNvPr id="1393" name="Picture 369">
          <a:extLst>
            <a:ext uri="{FF2B5EF4-FFF2-40B4-BE49-F238E27FC236}">
              <a16:creationId xmlns:a16="http://schemas.microsoft.com/office/drawing/2014/main" id="{EEA16115-10C9-4419-86A4-296ED9CE5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131081</xdr:row>
      <xdr:rowOff>66675</xdr:rowOff>
    </xdr:from>
    <xdr:to>
      <xdr:col>5840</xdr:col>
      <xdr:colOff>1819275</xdr:colOff>
      <xdr:row>131085</xdr:row>
      <xdr:rowOff>180975</xdr:rowOff>
    </xdr:to>
    <xdr:pic>
      <xdr:nvPicPr>
        <xdr:cNvPr id="1394" name="Picture 370">
          <a:extLst>
            <a:ext uri="{FF2B5EF4-FFF2-40B4-BE49-F238E27FC236}">
              <a16:creationId xmlns:a16="http://schemas.microsoft.com/office/drawing/2014/main" id="{1594A3C3-88C8-4888-B4F9-2C0D0A2E0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196617</xdr:row>
      <xdr:rowOff>66675</xdr:rowOff>
    </xdr:from>
    <xdr:to>
      <xdr:col>5840</xdr:col>
      <xdr:colOff>1819275</xdr:colOff>
      <xdr:row>196621</xdr:row>
      <xdr:rowOff>180975</xdr:rowOff>
    </xdr:to>
    <xdr:pic>
      <xdr:nvPicPr>
        <xdr:cNvPr id="1395" name="Picture 371">
          <a:extLst>
            <a:ext uri="{FF2B5EF4-FFF2-40B4-BE49-F238E27FC236}">
              <a16:creationId xmlns:a16="http://schemas.microsoft.com/office/drawing/2014/main" id="{7950BE27-2158-4B97-A638-5F0C83232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262153</xdr:row>
      <xdr:rowOff>66675</xdr:rowOff>
    </xdr:from>
    <xdr:to>
      <xdr:col>5840</xdr:col>
      <xdr:colOff>1819275</xdr:colOff>
      <xdr:row>262157</xdr:row>
      <xdr:rowOff>180975</xdr:rowOff>
    </xdr:to>
    <xdr:pic>
      <xdr:nvPicPr>
        <xdr:cNvPr id="1396" name="Picture 372">
          <a:extLst>
            <a:ext uri="{FF2B5EF4-FFF2-40B4-BE49-F238E27FC236}">
              <a16:creationId xmlns:a16="http://schemas.microsoft.com/office/drawing/2014/main" id="{8545D22D-8EC1-4295-83B0-02DEF76A2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327689</xdr:row>
      <xdr:rowOff>66675</xdr:rowOff>
    </xdr:from>
    <xdr:to>
      <xdr:col>5840</xdr:col>
      <xdr:colOff>1819275</xdr:colOff>
      <xdr:row>327693</xdr:row>
      <xdr:rowOff>180975</xdr:rowOff>
    </xdr:to>
    <xdr:pic>
      <xdr:nvPicPr>
        <xdr:cNvPr id="1397" name="Picture 373">
          <a:extLst>
            <a:ext uri="{FF2B5EF4-FFF2-40B4-BE49-F238E27FC236}">
              <a16:creationId xmlns:a16="http://schemas.microsoft.com/office/drawing/2014/main" id="{7AECAF22-5ADB-48C5-8F2E-F56B3D089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393225</xdr:row>
      <xdr:rowOff>66675</xdr:rowOff>
    </xdr:from>
    <xdr:to>
      <xdr:col>5840</xdr:col>
      <xdr:colOff>1819275</xdr:colOff>
      <xdr:row>393229</xdr:row>
      <xdr:rowOff>180975</xdr:rowOff>
    </xdr:to>
    <xdr:pic>
      <xdr:nvPicPr>
        <xdr:cNvPr id="1398" name="Picture 374">
          <a:extLst>
            <a:ext uri="{FF2B5EF4-FFF2-40B4-BE49-F238E27FC236}">
              <a16:creationId xmlns:a16="http://schemas.microsoft.com/office/drawing/2014/main" id="{F28B925B-DBE4-4C70-92B4-47A9D9E73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458761</xdr:row>
      <xdr:rowOff>66675</xdr:rowOff>
    </xdr:from>
    <xdr:to>
      <xdr:col>5840</xdr:col>
      <xdr:colOff>1819275</xdr:colOff>
      <xdr:row>458765</xdr:row>
      <xdr:rowOff>180975</xdr:rowOff>
    </xdr:to>
    <xdr:pic>
      <xdr:nvPicPr>
        <xdr:cNvPr id="1399" name="Picture 375">
          <a:extLst>
            <a:ext uri="{FF2B5EF4-FFF2-40B4-BE49-F238E27FC236}">
              <a16:creationId xmlns:a16="http://schemas.microsoft.com/office/drawing/2014/main" id="{339E5A8B-4B72-41AE-9CDD-F28007451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524297</xdr:row>
      <xdr:rowOff>66675</xdr:rowOff>
    </xdr:from>
    <xdr:to>
      <xdr:col>5840</xdr:col>
      <xdr:colOff>1819275</xdr:colOff>
      <xdr:row>524301</xdr:row>
      <xdr:rowOff>180975</xdr:rowOff>
    </xdr:to>
    <xdr:pic>
      <xdr:nvPicPr>
        <xdr:cNvPr id="1400" name="Picture 376">
          <a:extLst>
            <a:ext uri="{FF2B5EF4-FFF2-40B4-BE49-F238E27FC236}">
              <a16:creationId xmlns:a16="http://schemas.microsoft.com/office/drawing/2014/main" id="{8D14074B-23F2-4B34-B472-B0786BF83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589833</xdr:row>
      <xdr:rowOff>66675</xdr:rowOff>
    </xdr:from>
    <xdr:to>
      <xdr:col>5840</xdr:col>
      <xdr:colOff>1819275</xdr:colOff>
      <xdr:row>589837</xdr:row>
      <xdr:rowOff>180975</xdr:rowOff>
    </xdr:to>
    <xdr:pic>
      <xdr:nvPicPr>
        <xdr:cNvPr id="1401" name="Picture 377">
          <a:extLst>
            <a:ext uri="{FF2B5EF4-FFF2-40B4-BE49-F238E27FC236}">
              <a16:creationId xmlns:a16="http://schemas.microsoft.com/office/drawing/2014/main" id="{87483B92-0587-4901-B1F1-9C49B98AA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655369</xdr:row>
      <xdr:rowOff>66675</xdr:rowOff>
    </xdr:from>
    <xdr:to>
      <xdr:col>5840</xdr:col>
      <xdr:colOff>1819275</xdr:colOff>
      <xdr:row>655373</xdr:row>
      <xdr:rowOff>180975</xdr:rowOff>
    </xdr:to>
    <xdr:pic>
      <xdr:nvPicPr>
        <xdr:cNvPr id="1402" name="Picture 378">
          <a:extLst>
            <a:ext uri="{FF2B5EF4-FFF2-40B4-BE49-F238E27FC236}">
              <a16:creationId xmlns:a16="http://schemas.microsoft.com/office/drawing/2014/main" id="{BAFC2F2F-FC33-46C3-A6E1-C64A89679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720905</xdr:row>
      <xdr:rowOff>66675</xdr:rowOff>
    </xdr:from>
    <xdr:to>
      <xdr:col>5840</xdr:col>
      <xdr:colOff>1819275</xdr:colOff>
      <xdr:row>720909</xdr:row>
      <xdr:rowOff>180975</xdr:rowOff>
    </xdr:to>
    <xdr:pic>
      <xdr:nvPicPr>
        <xdr:cNvPr id="1403" name="Picture 379">
          <a:extLst>
            <a:ext uri="{FF2B5EF4-FFF2-40B4-BE49-F238E27FC236}">
              <a16:creationId xmlns:a16="http://schemas.microsoft.com/office/drawing/2014/main" id="{00CDCE71-CA69-42DD-821D-0D5764E42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786441</xdr:row>
      <xdr:rowOff>66675</xdr:rowOff>
    </xdr:from>
    <xdr:to>
      <xdr:col>5840</xdr:col>
      <xdr:colOff>1819275</xdr:colOff>
      <xdr:row>786445</xdr:row>
      <xdr:rowOff>180975</xdr:rowOff>
    </xdr:to>
    <xdr:pic>
      <xdr:nvPicPr>
        <xdr:cNvPr id="1404" name="Picture 380">
          <a:extLst>
            <a:ext uri="{FF2B5EF4-FFF2-40B4-BE49-F238E27FC236}">
              <a16:creationId xmlns:a16="http://schemas.microsoft.com/office/drawing/2014/main" id="{8A5753A5-34B0-4D0E-9885-CD2804605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851977</xdr:row>
      <xdr:rowOff>66675</xdr:rowOff>
    </xdr:from>
    <xdr:to>
      <xdr:col>5840</xdr:col>
      <xdr:colOff>1819275</xdr:colOff>
      <xdr:row>851981</xdr:row>
      <xdr:rowOff>180975</xdr:rowOff>
    </xdr:to>
    <xdr:pic>
      <xdr:nvPicPr>
        <xdr:cNvPr id="1405" name="Picture 381">
          <a:extLst>
            <a:ext uri="{FF2B5EF4-FFF2-40B4-BE49-F238E27FC236}">
              <a16:creationId xmlns:a16="http://schemas.microsoft.com/office/drawing/2014/main" id="{854FA024-99B2-41B8-A728-D5D68AC43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917513</xdr:row>
      <xdr:rowOff>66675</xdr:rowOff>
    </xdr:from>
    <xdr:to>
      <xdr:col>5840</xdr:col>
      <xdr:colOff>1819275</xdr:colOff>
      <xdr:row>917517</xdr:row>
      <xdr:rowOff>180975</xdr:rowOff>
    </xdr:to>
    <xdr:pic>
      <xdr:nvPicPr>
        <xdr:cNvPr id="1406" name="Picture 382">
          <a:extLst>
            <a:ext uri="{FF2B5EF4-FFF2-40B4-BE49-F238E27FC236}">
              <a16:creationId xmlns:a16="http://schemas.microsoft.com/office/drawing/2014/main" id="{43B4D9CA-CD13-4A85-BD48-B184EC350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5840</xdr:col>
      <xdr:colOff>238125</xdr:colOff>
      <xdr:row>983049</xdr:row>
      <xdr:rowOff>66675</xdr:rowOff>
    </xdr:from>
    <xdr:to>
      <xdr:col>5840</xdr:col>
      <xdr:colOff>1819275</xdr:colOff>
      <xdr:row>983053</xdr:row>
      <xdr:rowOff>180975</xdr:rowOff>
    </xdr:to>
    <xdr:pic>
      <xdr:nvPicPr>
        <xdr:cNvPr id="1407" name="Picture 383">
          <a:extLst>
            <a:ext uri="{FF2B5EF4-FFF2-40B4-BE49-F238E27FC236}">
              <a16:creationId xmlns:a16="http://schemas.microsoft.com/office/drawing/2014/main" id="{DF7924E3-8D7D-4B49-A1E0-B65268880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4636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2</xdr:row>
      <xdr:rowOff>66675</xdr:rowOff>
    </xdr:from>
    <xdr:to>
      <xdr:col>6096</xdr:col>
      <xdr:colOff>1819275</xdr:colOff>
      <xdr:row>6</xdr:row>
      <xdr:rowOff>0</xdr:rowOff>
    </xdr:to>
    <xdr:pic>
      <xdr:nvPicPr>
        <xdr:cNvPr id="1408" name="Picture 384">
          <a:extLst>
            <a:ext uri="{FF2B5EF4-FFF2-40B4-BE49-F238E27FC236}">
              <a16:creationId xmlns:a16="http://schemas.microsoft.com/office/drawing/2014/main" id="{837D95DE-8B42-4453-BC00-6FAC84D6A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65545</xdr:row>
      <xdr:rowOff>66675</xdr:rowOff>
    </xdr:from>
    <xdr:to>
      <xdr:col>6096</xdr:col>
      <xdr:colOff>1819275</xdr:colOff>
      <xdr:row>65549</xdr:row>
      <xdr:rowOff>180975</xdr:rowOff>
    </xdr:to>
    <xdr:pic>
      <xdr:nvPicPr>
        <xdr:cNvPr id="1409" name="Picture 385">
          <a:extLst>
            <a:ext uri="{FF2B5EF4-FFF2-40B4-BE49-F238E27FC236}">
              <a16:creationId xmlns:a16="http://schemas.microsoft.com/office/drawing/2014/main" id="{93D09218-F8EF-4E23-A27B-65B03B70B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131081</xdr:row>
      <xdr:rowOff>66675</xdr:rowOff>
    </xdr:from>
    <xdr:to>
      <xdr:col>6096</xdr:col>
      <xdr:colOff>1819275</xdr:colOff>
      <xdr:row>131085</xdr:row>
      <xdr:rowOff>180975</xdr:rowOff>
    </xdr:to>
    <xdr:pic>
      <xdr:nvPicPr>
        <xdr:cNvPr id="1410" name="Picture 386">
          <a:extLst>
            <a:ext uri="{FF2B5EF4-FFF2-40B4-BE49-F238E27FC236}">
              <a16:creationId xmlns:a16="http://schemas.microsoft.com/office/drawing/2014/main" id="{B069F854-12F2-4594-A801-7A6C05F2A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196617</xdr:row>
      <xdr:rowOff>66675</xdr:rowOff>
    </xdr:from>
    <xdr:to>
      <xdr:col>6096</xdr:col>
      <xdr:colOff>1819275</xdr:colOff>
      <xdr:row>196621</xdr:row>
      <xdr:rowOff>180975</xdr:rowOff>
    </xdr:to>
    <xdr:pic>
      <xdr:nvPicPr>
        <xdr:cNvPr id="1411" name="Picture 387">
          <a:extLst>
            <a:ext uri="{FF2B5EF4-FFF2-40B4-BE49-F238E27FC236}">
              <a16:creationId xmlns:a16="http://schemas.microsoft.com/office/drawing/2014/main" id="{CD17BB5B-1E43-4FA4-B539-9E597485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262153</xdr:row>
      <xdr:rowOff>66675</xdr:rowOff>
    </xdr:from>
    <xdr:to>
      <xdr:col>6096</xdr:col>
      <xdr:colOff>1819275</xdr:colOff>
      <xdr:row>262157</xdr:row>
      <xdr:rowOff>180975</xdr:rowOff>
    </xdr:to>
    <xdr:pic>
      <xdr:nvPicPr>
        <xdr:cNvPr id="1412" name="Picture 388">
          <a:extLst>
            <a:ext uri="{FF2B5EF4-FFF2-40B4-BE49-F238E27FC236}">
              <a16:creationId xmlns:a16="http://schemas.microsoft.com/office/drawing/2014/main" id="{3CD6119C-E1A4-4DE4-8293-A185B0875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327689</xdr:row>
      <xdr:rowOff>66675</xdr:rowOff>
    </xdr:from>
    <xdr:to>
      <xdr:col>6096</xdr:col>
      <xdr:colOff>1819275</xdr:colOff>
      <xdr:row>327693</xdr:row>
      <xdr:rowOff>180975</xdr:rowOff>
    </xdr:to>
    <xdr:pic>
      <xdr:nvPicPr>
        <xdr:cNvPr id="1413" name="Picture 389">
          <a:extLst>
            <a:ext uri="{FF2B5EF4-FFF2-40B4-BE49-F238E27FC236}">
              <a16:creationId xmlns:a16="http://schemas.microsoft.com/office/drawing/2014/main" id="{639B2DB8-9CE9-4A5E-B37A-D9395BA50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393225</xdr:row>
      <xdr:rowOff>66675</xdr:rowOff>
    </xdr:from>
    <xdr:to>
      <xdr:col>6096</xdr:col>
      <xdr:colOff>1819275</xdr:colOff>
      <xdr:row>393229</xdr:row>
      <xdr:rowOff>180975</xdr:rowOff>
    </xdr:to>
    <xdr:pic>
      <xdr:nvPicPr>
        <xdr:cNvPr id="1414" name="Picture 390">
          <a:extLst>
            <a:ext uri="{FF2B5EF4-FFF2-40B4-BE49-F238E27FC236}">
              <a16:creationId xmlns:a16="http://schemas.microsoft.com/office/drawing/2014/main" id="{A7F1F281-EB62-42AB-8119-F0AB1CE5C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458761</xdr:row>
      <xdr:rowOff>66675</xdr:rowOff>
    </xdr:from>
    <xdr:to>
      <xdr:col>6096</xdr:col>
      <xdr:colOff>1819275</xdr:colOff>
      <xdr:row>458765</xdr:row>
      <xdr:rowOff>180975</xdr:rowOff>
    </xdr:to>
    <xdr:pic>
      <xdr:nvPicPr>
        <xdr:cNvPr id="1415" name="Picture 391">
          <a:extLst>
            <a:ext uri="{FF2B5EF4-FFF2-40B4-BE49-F238E27FC236}">
              <a16:creationId xmlns:a16="http://schemas.microsoft.com/office/drawing/2014/main" id="{B9E332FB-56F5-465B-AD6E-6E53A48F6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524297</xdr:row>
      <xdr:rowOff>66675</xdr:rowOff>
    </xdr:from>
    <xdr:to>
      <xdr:col>6096</xdr:col>
      <xdr:colOff>1819275</xdr:colOff>
      <xdr:row>524301</xdr:row>
      <xdr:rowOff>180975</xdr:rowOff>
    </xdr:to>
    <xdr:pic>
      <xdr:nvPicPr>
        <xdr:cNvPr id="1416" name="Picture 392">
          <a:extLst>
            <a:ext uri="{FF2B5EF4-FFF2-40B4-BE49-F238E27FC236}">
              <a16:creationId xmlns:a16="http://schemas.microsoft.com/office/drawing/2014/main" id="{2EDCD687-AFC2-43C8-81EA-A6C871519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589833</xdr:row>
      <xdr:rowOff>66675</xdr:rowOff>
    </xdr:from>
    <xdr:to>
      <xdr:col>6096</xdr:col>
      <xdr:colOff>1819275</xdr:colOff>
      <xdr:row>589837</xdr:row>
      <xdr:rowOff>180975</xdr:rowOff>
    </xdr:to>
    <xdr:pic>
      <xdr:nvPicPr>
        <xdr:cNvPr id="1417" name="Picture 393">
          <a:extLst>
            <a:ext uri="{FF2B5EF4-FFF2-40B4-BE49-F238E27FC236}">
              <a16:creationId xmlns:a16="http://schemas.microsoft.com/office/drawing/2014/main" id="{03E2CB68-A37C-44B7-A87E-3B5145D65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655369</xdr:row>
      <xdr:rowOff>66675</xdr:rowOff>
    </xdr:from>
    <xdr:to>
      <xdr:col>6096</xdr:col>
      <xdr:colOff>1819275</xdr:colOff>
      <xdr:row>655373</xdr:row>
      <xdr:rowOff>180975</xdr:rowOff>
    </xdr:to>
    <xdr:pic>
      <xdr:nvPicPr>
        <xdr:cNvPr id="1418" name="Picture 394">
          <a:extLst>
            <a:ext uri="{FF2B5EF4-FFF2-40B4-BE49-F238E27FC236}">
              <a16:creationId xmlns:a16="http://schemas.microsoft.com/office/drawing/2014/main" id="{7253A22D-B5E0-425E-8DC8-BADB7EC68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720905</xdr:row>
      <xdr:rowOff>66675</xdr:rowOff>
    </xdr:from>
    <xdr:to>
      <xdr:col>6096</xdr:col>
      <xdr:colOff>1819275</xdr:colOff>
      <xdr:row>720909</xdr:row>
      <xdr:rowOff>180975</xdr:rowOff>
    </xdr:to>
    <xdr:pic>
      <xdr:nvPicPr>
        <xdr:cNvPr id="1419" name="Picture 395">
          <a:extLst>
            <a:ext uri="{FF2B5EF4-FFF2-40B4-BE49-F238E27FC236}">
              <a16:creationId xmlns:a16="http://schemas.microsoft.com/office/drawing/2014/main" id="{C99627C3-B057-4B33-AE3A-66421AAF6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786441</xdr:row>
      <xdr:rowOff>66675</xdr:rowOff>
    </xdr:from>
    <xdr:to>
      <xdr:col>6096</xdr:col>
      <xdr:colOff>1819275</xdr:colOff>
      <xdr:row>786445</xdr:row>
      <xdr:rowOff>180975</xdr:rowOff>
    </xdr:to>
    <xdr:pic>
      <xdr:nvPicPr>
        <xdr:cNvPr id="1420" name="Picture 396">
          <a:extLst>
            <a:ext uri="{FF2B5EF4-FFF2-40B4-BE49-F238E27FC236}">
              <a16:creationId xmlns:a16="http://schemas.microsoft.com/office/drawing/2014/main" id="{B1050DBA-F735-4816-8164-C52F37B68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851977</xdr:row>
      <xdr:rowOff>66675</xdr:rowOff>
    </xdr:from>
    <xdr:to>
      <xdr:col>6096</xdr:col>
      <xdr:colOff>1819275</xdr:colOff>
      <xdr:row>851981</xdr:row>
      <xdr:rowOff>180975</xdr:rowOff>
    </xdr:to>
    <xdr:pic>
      <xdr:nvPicPr>
        <xdr:cNvPr id="1421" name="Picture 397">
          <a:extLst>
            <a:ext uri="{FF2B5EF4-FFF2-40B4-BE49-F238E27FC236}">
              <a16:creationId xmlns:a16="http://schemas.microsoft.com/office/drawing/2014/main" id="{DB7AE520-5CBC-4012-A7D8-0C1468A08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917513</xdr:row>
      <xdr:rowOff>66675</xdr:rowOff>
    </xdr:from>
    <xdr:to>
      <xdr:col>6096</xdr:col>
      <xdr:colOff>1819275</xdr:colOff>
      <xdr:row>917517</xdr:row>
      <xdr:rowOff>180975</xdr:rowOff>
    </xdr:to>
    <xdr:pic>
      <xdr:nvPicPr>
        <xdr:cNvPr id="1422" name="Picture 398">
          <a:extLst>
            <a:ext uri="{FF2B5EF4-FFF2-40B4-BE49-F238E27FC236}">
              <a16:creationId xmlns:a16="http://schemas.microsoft.com/office/drawing/2014/main" id="{C980A3FE-29DB-4244-B792-0024424EB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6096</xdr:col>
      <xdr:colOff>238125</xdr:colOff>
      <xdr:row>983049</xdr:row>
      <xdr:rowOff>66675</xdr:rowOff>
    </xdr:from>
    <xdr:to>
      <xdr:col>6096</xdr:col>
      <xdr:colOff>1819275</xdr:colOff>
      <xdr:row>983053</xdr:row>
      <xdr:rowOff>180975</xdr:rowOff>
    </xdr:to>
    <xdr:pic>
      <xdr:nvPicPr>
        <xdr:cNvPr id="1423" name="Picture 399">
          <a:extLst>
            <a:ext uri="{FF2B5EF4-FFF2-40B4-BE49-F238E27FC236}">
              <a16:creationId xmlns:a16="http://schemas.microsoft.com/office/drawing/2014/main" id="{2F97B096-B98B-4832-8B85-ACAE4FC2F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693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2</xdr:row>
      <xdr:rowOff>66675</xdr:rowOff>
    </xdr:from>
    <xdr:to>
      <xdr:col>6352</xdr:col>
      <xdr:colOff>1819275</xdr:colOff>
      <xdr:row>6</xdr:row>
      <xdr:rowOff>0</xdr:rowOff>
    </xdr:to>
    <xdr:pic>
      <xdr:nvPicPr>
        <xdr:cNvPr id="1424" name="Picture 400">
          <a:extLst>
            <a:ext uri="{FF2B5EF4-FFF2-40B4-BE49-F238E27FC236}">
              <a16:creationId xmlns:a16="http://schemas.microsoft.com/office/drawing/2014/main" id="{E85F59A3-A932-4657-90B0-3FCA77F08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65545</xdr:row>
      <xdr:rowOff>66675</xdr:rowOff>
    </xdr:from>
    <xdr:to>
      <xdr:col>6352</xdr:col>
      <xdr:colOff>1819275</xdr:colOff>
      <xdr:row>65549</xdr:row>
      <xdr:rowOff>180975</xdr:rowOff>
    </xdr:to>
    <xdr:pic>
      <xdr:nvPicPr>
        <xdr:cNvPr id="1425" name="Picture 401">
          <a:extLst>
            <a:ext uri="{FF2B5EF4-FFF2-40B4-BE49-F238E27FC236}">
              <a16:creationId xmlns:a16="http://schemas.microsoft.com/office/drawing/2014/main" id="{79B6B7CB-2E31-476B-9FE3-5C9FEFE58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131081</xdr:row>
      <xdr:rowOff>66675</xdr:rowOff>
    </xdr:from>
    <xdr:to>
      <xdr:col>6352</xdr:col>
      <xdr:colOff>1819275</xdr:colOff>
      <xdr:row>131085</xdr:row>
      <xdr:rowOff>180975</xdr:rowOff>
    </xdr:to>
    <xdr:pic>
      <xdr:nvPicPr>
        <xdr:cNvPr id="1426" name="Picture 402">
          <a:extLst>
            <a:ext uri="{FF2B5EF4-FFF2-40B4-BE49-F238E27FC236}">
              <a16:creationId xmlns:a16="http://schemas.microsoft.com/office/drawing/2014/main" id="{5F2757FE-7E01-4743-9D77-2FAE5DA56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196617</xdr:row>
      <xdr:rowOff>66675</xdr:rowOff>
    </xdr:from>
    <xdr:to>
      <xdr:col>6352</xdr:col>
      <xdr:colOff>1819275</xdr:colOff>
      <xdr:row>196621</xdr:row>
      <xdr:rowOff>180975</xdr:rowOff>
    </xdr:to>
    <xdr:pic>
      <xdr:nvPicPr>
        <xdr:cNvPr id="1427" name="Picture 403">
          <a:extLst>
            <a:ext uri="{FF2B5EF4-FFF2-40B4-BE49-F238E27FC236}">
              <a16:creationId xmlns:a16="http://schemas.microsoft.com/office/drawing/2014/main" id="{455FF9CE-57F3-407C-B5F8-FF5BC5565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262153</xdr:row>
      <xdr:rowOff>66675</xdr:rowOff>
    </xdr:from>
    <xdr:to>
      <xdr:col>6352</xdr:col>
      <xdr:colOff>1819275</xdr:colOff>
      <xdr:row>262157</xdr:row>
      <xdr:rowOff>180975</xdr:rowOff>
    </xdr:to>
    <xdr:pic>
      <xdr:nvPicPr>
        <xdr:cNvPr id="1428" name="Picture 404">
          <a:extLst>
            <a:ext uri="{FF2B5EF4-FFF2-40B4-BE49-F238E27FC236}">
              <a16:creationId xmlns:a16="http://schemas.microsoft.com/office/drawing/2014/main" id="{033BF3F5-727E-4080-A2C9-FC7233A15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327689</xdr:row>
      <xdr:rowOff>66675</xdr:rowOff>
    </xdr:from>
    <xdr:to>
      <xdr:col>6352</xdr:col>
      <xdr:colOff>1819275</xdr:colOff>
      <xdr:row>327693</xdr:row>
      <xdr:rowOff>180975</xdr:rowOff>
    </xdr:to>
    <xdr:pic>
      <xdr:nvPicPr>
        <xdr:cNvPr id="1429" name="Picture 405">
          <a:extLst>
            <a:ext uri="{FF2B5EF4-FFF2-40B4-BE49-F238E27FC236}">
              <a16:creationId xmlns:a16="http://schemas.microsoft.com/office/drawing/2014/main" id="{B0D84549-3039-4937-93CA-6335DAD4E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393225</xdr:row>
      <xdr:rowOff>66675</xdr:rowOff>
    </xdr:from>
    <xdr:to>
      <xdr:col>6352</xdr:col>
      <xdr:colOff>1819275</xdr:colOff>
      <xdr:row>393229</xdr:row>
      <xdr:rowOff>180975</xdr:rowOff>
    </xdr:to>
    <xdr:pic>
      <xdr:nvPicPr>
        <xdr:cNvPr id="1430" name="Picture 406">
          <a:extLst>
            <a:ext uri="{FF2B5EF4-FFF2-40B4-BE49-F238E27FC236}">
              <a16:creationId xmlns:a16="http://schemas.microsoft.com/office/drawing/2014/main" id="{E214C017-D0C1-453B-ACD4-21FFB78F5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458761</xdr:row>
      <xdr:rowOff>66675</xdr:rowOff>
    </xdr:from>
    <xdr:to>
      <xdr:col>6352</xdr:col>
      <xdr:colOff>1819275</xdr:colOff>
      <xdr:row>458765</xdr:row>
      <xdr:rowOff>180975</xdr:rowOff>
    </xdr:to>
    <xdr:pic>
      <xdr:nvPicPr>
        <xdr:cNvPr id="1431" name="Picture 407">
          <a:extLst>
            <a:ext uri="{FF2B5EF4-FFF2-40B4-BE49-F238E27FC236}">
              <a16:creationId xmlns:a16="http://schemas.microsoft.com/office/drawing/2014/main" id="{08CC7441-BAE0-40D1-8610-8018F806E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524297</xdr:row>
      <xdr:rowOff>66675</xdr:rowOff>
    </xdr:from>
    <xdr:to>
      <xdr:col>6352</xdr:col>
      <xdr:colOff>1819275</xdr:colOff>
      <xdr:row>524301</xdr:row>
      <xdr:rowOff>180975</xdr:rowOff>
    </xdr:to>
    <xdr:pic>
      <xdr:nvPicPr>
        <xdr:cNvPr id="1432" name="Picture 408">
          <a:extLst>
            <a:ext uri="{FF2B5EF4-FFF2-40B4-BE49-F238E27FC236}">
              <a16:creationId xmlns:a16="http://schemas.microsoft.com/office/drawing/2014/main" id="{45ABCC07-0FB3-4DB3-8B1F-AC0A1D03F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589833</xdr:row>
      <xdr:rowOff>66675</xdr:rowOff>
    </xdr:from>
    <xdr:to>
      <xdr:col>6352</xdr:col>
      <xdr:colOff>1819275</xdr:colOff>
      <xdr:row>589837</xdr:row>
      <xdr:rowOff>180975</xdr:rowOff>
    </xdr:to>
    <xdr:pic>
      <xdr:nvPicPr>
        <xdr:cNvPr id="1433" name="Picture 409">
          <a:extLst>
            <a:ext uri="{FF2B5EF4-FFF2-40B4-BE49-F238E27FC236}">
              <a16:creationId xmlns:a16="http://schemas.microsoft.com/office/drawing/2014/main" id="{2991BC2E-02A5-43BD-9666-DF81D821A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655369</xdr:row>
      <xdr:rowOff>66675</xdr:rowOff>
    </xdr:from>
    <xdr:to>
      <xdr:col>6352</xdr:col>
      <xdr:colOff>1819275</xdr:colOff>
      <xdr:row>655373</xdr:row>
      <xdr:rowOff>180975</xdr:rowOff>
    </xdr:to>
    <xdr:pic>
      <xdr:nvPicPr>
        <xdr:cNvPr id="1434" name="Picture 410">
          <a:extLst>
            <a:ext uri="{FF2B5EF4-FFF2-40B4-BE49-F238E27FC236}">
              <a16:creationId xmlns:a16="http://schemas.microsoft.com/office/drawing/2014/main" id="{E40F6609-9347-4D03-9C79-C95ADB1C9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720905</xdr:row>
      <xdr:rowOff>66675</xdr:rowOff>
    </xdr:from>
    <xdr:to>
      <xdr:col>6352</xdr:col>
      <xdr:colOff>1819275</xdr:colOff>
      <xdr:row>720909</xdr:row>
      <xdr:rowOff>180975</xdr:rowOff>
    </xdr:to>
    <xdr:pic>
      <xdr:nvPicPr>
        <xdr:cNvPr id="1435" name="Picture 411">
          <a:extLst>
            <a:ext uri="{FF2B5EF4-FFF2-40B4-BE49-F238E27FC236}">
              <a16:creationId xmlns:a16="http://schemas.microsoft.com/office/drawing/2014/main" id="{767E25F8-922F-4386-AB0D-E156FAE0F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786441</xdr:row>
      <xdr:rowOff>66675</xdr:rowOff>
    </xdr:from>
    <xdr:to>
      <xdr:col>6352</xdr:col>
      <xdr:colOff>1819275</xdr:colOff>
      <xdr:row>786445</xdr:row>
      <xdr:rowOff>180975</xdr:rowOff>
    </xdr:to>
    <xdr:pic>
      <xdr:nvPicPr>
        <xdr:cNvPr id="1436" name="Picture 412">
          <a:extLst>
            <a:ext uri="{FF2B5EF4-FFF2-40B4-BE49-F238E27FC236}">
              <a16:creationId xmlns:a16="http://schemas.microsoft.com/office/drawing/2014/main" id="{8BCCC067-94C4-41B8-82B9-25FA7E881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851977</xdr:row>
      <xdr:rowOff>66675</xdr:rowOff>
    </xdr:from>
    <xdr:to>
      <xdr:col>6352</xdr:col>
      <xdr:colOff>1819275</xdr:colOff>
      <xdr:row>851981</xdr:row>
      <xdr:rowOff>180975</xdr:rowOff>
    </xdr:to>
    <xdr:pic>
      <xdr:nvPicPr>
        <xdr:cNvPr id="1437" name="Picture 413">
          <a:extLst>
            <a:ext uri="{FF2B5EF4-FFF2-40B4-BE49-F238E27FC236}">
              <a16:creationId xmlns:a16="http://schemas.microsoft.com/office/drawing/2014/main" id="{E0A5B5EF-397F-4750-8553-0EDD12FA3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917513</xdr:row>
      <xdr:rowOff>66675</xdr:rowOff>
    </xdr:from>
    <xdr:to>
      <xdr:col>6352</xdr:col>
      <xdr:colOff>1819275</xdr:colOff>
      <xdr:row>917517</xdr:row>
      <xdr:rowOff>180975</xdr:rowOff>
    </xdr:to>
    <xdr:pic>
      <xdr:nvPicPr>
        <xdr:cNvPr id="1438" name="Picture 414">
          <a:extLst>
            <a:ext uri="{FF2B5EF4-FFF2-40B4-BE49-F238E27FC236}">
              <a16:creationId xmlns:a16="http://schemas.microsoft.com/office/drawing/2014/main" id="{530218C0-1767-41BD-AE43-4BCFB613C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6352</xdr:col>
      <xdr:colOff>238125</xdr:colOff>
      <xdr:row>983049</xdr:row>
      <xdr:rowOff>66675</xdr:rowOff>
    </xdr:from>
    <xdr:to>
      <xdr:col>6352</xdr:col>
      <xdr:colOff>1819275</xdr:colOff>
      <xdr:row>983053</xdr:row>
      <xdr:rowOff>180975</xdr:rowOff>
    </xdr:to>
    <xdr:pic>
      <xdr:nvPicPr>
        <xdr:cNvPr id="1439" name="Picture 415">
          <a:extLst>
            <a:ext uri="{FF2B5EF4-FFF2-40B4-BE49-F238E27FC236}">
              <a16:creationId xmlns:a16="http://schemas.microsoft.com/office/drawing/2014/main" id="{9D88D14F-1A69-4164-8207-9B89D3790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751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2</xdr:row>
      <xdr:rowOff>66675</xdr:rowOff>
    </xdr:from>
    <xdr:to>
      <xdr:col>6608</xdr:col>
      <xdr:colOff>1819275</xdr:colOff>
      <xdr:row>6</xdr:row>
      <xdr:rowOff>0</xdr:rowOff>
    </xdr:to>
    <xdr:pic>
      <xdr:nvPicPr>
        <xdr:cNvPr id="1440" name="Picture 416">
          <a:extLst>
            <a:ext uri="{FF2B5EF4-FFF2-40B4-BE49-F238E27FC236}">
              <a16:creationId xmlns:a16="http://schemas.microsoft.com/office/drawing/2014/main" id="{56748303-AF56-415A-AE91-5176AFA90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65545</xdr:row>
      <xdr:rowOff>66675</xdr:rowOff>
    </xdr:from>
    <xdr:to>
      <xdr:col>6608</xdr:col>
      <xdr:colOff>1819275</xdr:colOff>
      <xdr:row>65549</xdr:row>
      <xdr:rowOff>180975</xdr:rowOff>
    </xdr:to>
    <xdr:pic>
      <xdr:nvPicPr>
        <xdr:cNvPr id="1441" name="Picture 417">
          <a:extLst>
            <a:ext uri="{FF2B5EF4-FFF2-40B4-BE49-F238E27FC236}">
              <a16:creationId xmlns:a16="http://schemas.microsoft.com/office/drawing/2014/main" id="{43B461F5-36E8-4EAF-8E5A-DC71D6104F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131081</xdr:row>
      <xdr:rowOff>66675</xdr:rowOff>
    </xdr:from>
    <xdr:to>
      <xdr:col>6608</xdr:col>
      <xdr:colOff>1819275</xdr:colOff>
      <xdr:row>131085</xdr:row>
      <xdr:rowOff>180975</xdr:rowOff>
    </xdr:to>
    <xdr:pic>
      <xdr:nvPicPr>
        <xdr:cNvPr id="1442" name="Picture 418">
          <a:extLst>
            <a:ext uri="{FF2B5EF4-FFF2-40B4-BE49-F238E27FC236}">
              <a16:creationId xmlns:a16="http://schemas.microsoft.com/office/drawing/2014/main" id="{2FA535F9-8DDA-4B02-9F1E-CCC7D248F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196617</xdr:row>
      <xdr:rowOff>66675</xdr:rowOff>
    </xdr:from>
    <xdr:to>
      <xdr:col>6608</xdr:col>
      <xdr:colOff>1819275</xdr:colOff>
      <xdr:row>196621</xdr:row>
      <xdr:rowOff>180975</xdr:rowOff>
    </xdr:to>
    <xdr:pic>
      <xdr:nvPicPr>
        <xdr:cNvPr id="1443" name="Picture 419">
          <a:extLst>
            <a:ext uri="{FF2B5EF4-FFF2-40B4-BE49-F238E27FC236}">
              <a16:creationId xmlns:a16="http://schemas.microsoft.com/office/drawing/2014/main" id="{7508E06A-B8E5-4892-A225-BD3C6CF8A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262153</xdr:row>
      <xdr:rowOff>66675</xdr:rowOff>
    </xdr:from>
    <xdr:to>
      <xdr:col>6608</xdr:col>
      <xdr:colOff>1819275</xdr:colOff>
      <xdr:row>262157</xdr:row>
      <xdr:rowOff>180975</xdr:rowOff>
    </xdr:to>
    <xdr:pic>
      <xdr:nvPicPr>
        <xdr:cNvPr id="1444" name="Picture 420">
          <a:extLst>
            <a:ext uri="{FF2B5EF4-FFF2-40B4-BE49-F238E27FC236}">
              <a16:creationId xmlns:a16="http://schemas.microsoft.com/office/drawing/2014/main" id="{674B80C9-E285-4973-AB22-EA58FDDB9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327689</xdr:row>
      <xdr:rowOff>66675</xdr:rowOff>
    </xdr:from>
    <xdr:to>
      <xdr:col>6608</xdr:col>
      <xdr:colOff>1819275</xdr:colOff>
      <xdr:row>327693</xdr:row>
      <xdr:rowOff>180975</xdr:rowOff>
    </xdr:to>
    <xdr:pic>
      <xdr:nvPicPr>
        <xdr:cNvPr id="1445" name="Picture 421">
          <a:extLst>
            <a:ext uri="{FF2B5EF4-FFF2-40B4-BE49-F238E27FC236}">
              <a16:creationId xmlns:a16="http://schemas.microsoft.com/office/drawing/2014/main" id="{C7896FAF-25EC-4D0E-9CC2-B86C407A2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393225</xdr:row>
      <xdr:rowOff>66675</xdr:rowOff>
    </xdr:from>
    <xdr:to>
      <xdr:col>6608</xdr:col>
      <xdr:colOff>1819275</xdr:colOff>
      <xdr:row>393229</xdr:row>
      <xdr:rowOff>180975</xdr:rowOff>
    </xdr:to>
    <xdr:pic>
      <xdr:nvPicPr>
        <xdr:cNvPr id="1446" name="Picture 422">
          <a:extLst>
            <a:ext uri="{FF2B5EF4-FFF2-40B4-BE49-F238E27FC236}">
              <a16:creationId xmlns:a16="http://schemas.microsoft.com/office/drawing/2014/main" id="{73430B6E-FC0C-4C26-9700-B5C36ECD6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458761</xdr:row>
      <xdr:rowOff>66675</xdr:rowOff>
    </xdr:from>
    <xdr:to>
      <xdr:col>6608</xdr:col>
      <xdr:colOff>1819275</xdr:colOff>
      <xdr:row>458765</xdr:row>
      <xdr:rowOff>180975</xdr:rowOff>
    </xdr:to>
    <xdr:pic>
      <xdr:nvPicPr>
        <xdr:cNvPr id="1447" name="Picture 423">
          <a:extLst>
            <a:ext uri="{FF2B5EF4-FFF2-40B4-BE49-F238E27FC236}">
              <a16:creationId xmlns:a16="http://schemas.microsoft.com/office/drawing/2014/main" id="{48B2F463-F766-408F-A25A-67C47728F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524297</xdr:row>
      <xdr:rowOff>66675</xdr:rowOff>
    </xdr:from>
    <xdr:to>
      <xdr:col>6608</xdr:col>
      <xdr:colOff>1819275</xdr:colOff>
      <xdr:row>524301</xdr:row>
      <xdr:rowOff>180975</xdr:rowOff>
    </xdr:to>
    <xdr:pic>
      <xdr:nvPicPr>
        <xdr:cNvPr id="1448" name="Picture 424">
          <a:extLst>
            <a:ext uri="{FF2B5EF4-FFF2-40B4-BE49-F238E27FC236}">
              <a16:creationId xmlns:a16="http://schemas.microsoft.com/office/drawing/2014/main" id="{E025A341-E9AD-4D6A-8CA3-D8E96409E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589833</xdr:row>
      <xdr:rowOff>66675</xdr:rowOff>
    </xdr:from>
    <xdr:to>
      <xdr:col>6608</xdr:col>
      <xdr:colOff>1819275</xdr:colOff>
      <xdr:row>589837</xdr:row>
      <xdr:rowOff>180975</xdr:rowOff>
    </xdr:to>
    <xdr:pic>
      <xdr:nvPicPr>
        <xdr:cNvPr id="1449" name="Picture 425">
          <a:extLst>
            <a:ext uri="{FF2B5EF4-FFF2-40B4-BE49-F238E27FC236}">
              <a16:creationId xmlns:a16="http://schemas.microsoft.com/office/drawing/2014/main" id="{A51E0F8A-1052-4734-A41C-332B33D9D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655369</xdr:row>
      <xdr:rowOff>66675</xdr:rowOff>
    </xdr:from>
    <xdr:to>
      <xdr:col>6608</xdr:col>
      <xdr:colOff>1819275</xdr:colOff>
      <xdr:row>655373</xdr:row>
      <xdr:rowOff>180975</xdr:rowOff>
    </xdr:to>
    <xdr:pic>
      <xdr:nvPicPr>
        <xdr:cNvPr id="1450" name="Picture 426">
          <a:extLst>
            <a:ext uri="{FF2B5EF4-FFF2-40B4-BE49-F238E27FC236}">
              <a16:creationId xmlns:a16="http://schemas.microsoft.com/office/drawing/2014/main" id="{5865549E-8ABC-4EF9-89DC-4948FE48C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720905</xdr:row>
      <xdr:rowOff>66675</xdr:rowOff>
    </xdr:from>
    <xdr:to>
      <xdr:col>6608</xdr:col>
      <xdr:colOff>1819275</xdr:colOff>
      <xdr:row>720909</xdr:row>
      <xdr:rowOff>180975</xdr:rowOff>
    </xdr:to>
    <xdr:pic>
      <xdr:nvPicPr>
        <xdr:cNvPr id="1451" name="Picture 427">
          <a:extLst>
            <a:ext uri="{FF2B5EF4-FFF2-40B4-BE49-F238E27FC236}">
              <a16:creationId xmlns:a16="http://schemas.microsoft.com/office/drawing/2014/main" id="{E03C8E9A-B2CD-4C33-8348-042F058D0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786441</xdr:row>
      <xdr:rowOff>66675</xdr:rowOff>
    </xdr:from>
    <xdr:to>
      <xdr:col>6608</xdr:col>
      <xdr:colOff>1819275</xdr:colOff>
      <xdr:row>786445</xdr:row>
      <xdr:rowOff>180975</xdr:rowOff>
    </xdr:to>
    <xdr:pic>
      <xdr:nvPicPr>
        <xdr:cNvPr id="1452" name="Picture 428">
          <a:extLst>
            <a:ext uri="{FF2B5EF4-FFF2-40B4-BE49-F238E27FC236}">
              <a16:creationId xmlns:a16="http://schemas.microsoft.com/office/drawing/2014/main" id="{D1A5DF74-0253-42E1-A5ED-6635A3EBA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851977</xdr:row>
      <xdr:rowOff>66675</xdr:rowOff>
    </xdr:from>
    <xdr:to>
      <xdr:col>6608</xdr:col>
      <xdr:colOff>1819275</xdr:colOff>
      <xdr:row>851981</xdr:row>
      <xdr:rowOff>180975</xdr:rowOff>
    </xdr:to>
    <xdr:pic>
      <xdr:nvPicPr>
        <xdr:cNvPr id="1453" name="Picture 429">
          <a:extLst>
            <a:ext uri="{FF2B5EF4-FFF2-40B4-BE49-F238E27FC236}">
              <a16:creationId xmlns:a16="http://schemas.microsoft.com/office/drawing/2014/main" id="{7F006BFF-0B42-4746-BFAE-FD7E8830D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917513</xdr:row>
      <xdr:rowOff>66675</xdr:rowOff>
    </xdr:from>
    <xdr:to>
      <xdr:col>6608</xdr:col>
      <xdr:colOff>1819275</xdr:colOff>
      <xdr:row>917517</xdr:row>
      <xdr:rowOff>180975</xdr:rowOff>
    </xdr:to>
    <xdr:pic>
      <xdr:nvPicPr>
        <xdr:cNvPr id="1454" name="Picture 430">
          <a:extLst>
            <a:ext uri="{FF2B5EF4-FFF2-40B4-BE49-F238E27FC236}">
              <a16:creationId xmlns:a16="http://schemas.microsoft.com/office/drawing/2014/main" id="{5DB31134-6108-41C6-9862-9F613C83D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6608</xdr:col>
      <xdr:colOff>238125</xdr:colOff>
      <xdr:row>983049</xdr:row>
      <xdr:rowOff>66675</xdr:rowOff>
    </xdr:from>
    <xdr:to>
      <xdr:col>6608</xdr:col>
      <xdr:colOff>1819275</xdr:colOff>
      <xdr:row>983053</xdr:row>
      <xdr:rowOff>180975</xdr:rowOff>
    </xdr:to>
    <xdr:pic>
      <xdr:nvPicPr>
        <xdr:cNvPr id="1455" name="Picture 431">
          <a:extLst>
            <a:ext uri="{FF2B5EF4-FFF2-40B4-BE49-F238E27FC236}">
              <a16:creationId xmlns:a16="http://schemas.microsoft.com/office/drawing/2014/main" id="{5F4432D7-D43B-47BD-8EEC-DACA06FA7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808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2</xdr:row>
      <xdr:rowOff>66675</xdr:rowOff>
    </xdr:from>
    <xdr:to>
      <xdr:col>6864</xdr:col>
      <xdr:colOff>1819275</xdr:colOff>
      <xdr:row>6</xdr:row>
      <xdr:rowOff>0</xdr:rowOff>
    </xdr:to>
    <xdr:pic>
      <xdr:nvPicPr>
        <xdr:cNvPr id="1456" name="Picture 432">
          <a:extLst>
            <a:ext uri="{FF2B5EF4-FFF2-40B4-BE49-F238E27FC236}">
              <a16:creationId xmlns:a16="http://schemas.microsoft.com/office/drawing/2014/main" id="{47AA46DF-2C25-4092-8B23-B690F572A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65545</xdr:row>
      <xdr:rowOff>66675</xdr:rowOff>
    </xdr:from>
    <xdr:to>
      <xdr:col>6864</xdr:col>
      <xdr:colOff>1819275</xdr:colOff>
      <xdr:row>65549</xdr:row>
      <xdr:rowOff>180975</xdr:rowOff>
    </xdr:to>
    <xdr:pic>
      <xdr:nvPicPr>
        <xdr:cNvPr id="1457" name="Picture 433">
          <a:extLst>
            <a:ext uri="{FF2B5EF4-FFF2-40B4-BE49-F238E27FC236}">
              <a16:creationId xmlns:a16="http://schemas.microsoft.com/office/drawing/2014/main" id="{38242869-C4C2-4BF0-BBC6-C47B336C6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131081</xdr:row>
      <xdr:rowOff>66675</xdr:rowOff>
    </xdr:from>
    <xdr:to>
      <xdr:col>6864</xdr:col>
      <xdr:colOff>1819275</xdr:colOff>
      <xdr:row>131085</xdr:row>
      <xdr:rowOff>180975</xdr:rowOff>
    </xdr:to>
    <xdr:pic>
      <xdr:nvPicPr>
        <xdr:cNvPr id="1458" name="Picture 434">
          <a:extLst>
            <a:ext uri="{FF2B5EF4-FFF2-40B4-BE49-F238E27FC236}">
              <a16:creationId xmlns:a16="http://schemas.microsoft.com/office/drawing/2014/main" id="{622D16D0-78F4-412F-AA1A-8607AEB6F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196617</xdr:row>
      <xdr:rowOff>66675</xdr:rowOff>
    </xdr:from>
    <xdr:to>
      <xdr:col>6864</xdr:col>
      <xdr:colOff>1819275</xdr:colOff>
      <xdr:row>196621</xdr:row>
      <xdr:rowOff>180975</xdr:rowOff>
    </xdr:to>
    <xdr:pic>
      <xdr:nvPicPr>
        <xdr:cNvPr id="1459" name="Picture 435">
          <a:extLst>
            <a:ext uri="{FF2B5EF4-FFF2-40B4-BE49-F238E27FC236}">
              <a16:creationId xmlns:a16="http://schemas.microsoft.com/office/drawing/2014/main" id="{C243E592-5324-4DFE-B6B4-3A32E3741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262153</xdr:row>
      <xdr:rowOff>66675</xdr:rowOff>
    </xdr:from>
    <xdr:to>
      <xdr:col>6864</xdr:col>
      <xdr:colOff>1819275</xdr:colOff>
      <xdr:row>262157</xdr:row>
      <xdr:rowOff>180975</xdr:rowOff>
    </xdr:to>
    <xdr:pic>
      <xdr:nvPicPr>
        <xdr:cNvPr id="1460" name="Picture 436">
          <a:extLst>
            <a:ext uri="{FF2B5EF4-FFF2-40B4-BE49-F238E27FC236}">
              <a16:creationId xmlns:a16="http://schemas.microsoft.com/office/drawing/2014/main" id="{650EABBC-0529-4E28-8807-D343D0EB2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327689</xdr:row>
      <xdr:rowOff>66675</xdr:rowOff>
    </xdr:from>
    <xdr:to>
      <xdr:col>6864</xdr:col>
      <xdr:colOff>1819275</xdr:colOff>
      <xdr:row>327693</xdr:row>
      <xdr:rowOff>180975</xdr:rowOff>
    </xdr:to>
    <xdr:pic>
      <xdr:nvPicPr>
        <xdr:cNvPr id="1461" name="Picture 437">
          <a:extLst>
            <a:ext uri="{FF2B5EF4-FFF2-40B4-BE49-F238E27FC236}">
              <a16:creationId xmlns:a16="http://schemas.microsoft.com/office/drawing/2014/main" id="{D765B841-34C0-4143-93BC-4EAC5CF8D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393225</xdr:row>
      <xdr:rowOff>66675</xdr:rowOff>
    </xdr:from>
    <xdr:to>
      <xdr:col>6864</xdr:col>
      <xdr:colOff>1819275</xdr:colOff>
      <xdr:row>393229</xdr:row>
      <xdr:rowOff>180975</xdr:rowOff>
    </xdr:to>
    <xdr:pic>
      <xdr:nvPicPr>
        <xdr:cNvPr id="1462" name="Picture 438">
          <a:extLst>
            <a:ext uri="{FF2B5EF4-FFF2-40B4-BE49-F238E27FC236}">
              <a16:creationId xmlns:a16="http://schemas.microsoft.com/office/drawing/2014/main" id="{51FCA34D-7EAE-4F74-A904-1D9C0F08F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458761</xdr:row>
      <xdr:rowOff>66675</xdr:rowOff>
    </xdr:from>
    <xdr:to>
      <xdr:col>6864</xdr:col>
      <xdr:colOff>1819275</xdr:colOff>
      <xdr:row>458765</xdr:row>
      <xdr:rowOff>180975</xdr:rowOff>
    </xdr:to>
    <xdr:pic>
      <xdr:nvPicPr>
        <xdr:cNvPr id="1463" name="Picture 439">
          <a:extLst>
            <a:ext uri="{FF2B5EF4-FFF2-40B4-BE49-F238E27FC236}">
              <a16:creationId xmlns:a16="http://schemas.microsoft.com/office/drawing/2014/main" id="{4122D6D7-3CC7-4090-9659-14C48583D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524297</xdr:row>
      <xdr:rowOff>66675</xdr:rowOff>
    </xdr:from>
    <xdr:to>
      <xdr:col>6864</xdr:col>
      <xdr:colOff>1819275</xdr:colOff>
      <xdr:row>524301</xdr:row>
      <xdr:rowOff>180975</xdr:rowOff>
    </xdr:to>
    <xdr:pic>
      <xdr:nvPicPr>
        <xdr:cNvPr id="1464" name="Picture 440">
          <a:extLst>
            <a:ext uri="{FF2B5EF4-FFF2-40B4-BE49-F238E27FC236}">
              <a16:creationId xmlns:a16="http://schemas.microsoft.com/office/drawing/2014/main" id="{F5CB2DDD-4A93-4BEF-AAB2-86DFD7D6B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589833</xdr:row>
      <xdr:rowOff>66675</xdr:rowOff>
    </xdr:from>
    <xdr:to>
      <xdr:col>6864</xdr:col>
      <xdr:colOff>1819275</xdr:colOff>
      <xdr:row>589837</xdr:row>
      <xdr:rowOff>180975</xdr:rowOff>
    </xdr:to>
    <xdr:pic>
      <xdr:nvPicPr>
        <xdr:cNvPr id="1465" name="Picture 441">
          <a:extLst>
            <a:ext uri="{FF2B5EF4-FFF2-40B4-BE49-F238E27FC236}">
              <a16:creationId xmlns:a16="http://schemas.microsoft.com/office/drawing/2014/main" id="{138671F0-CB03-44BE-A1C1-112E57325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655369</xdr:row>
      <xdr:rowOff>66675</xdr:rowOff>
    </xdr:from>
    <xdr:to>
      <xdr:col>6864</xdr:col>
      <xdr:colOff>1819275</xdr:colOff>
      <xdr:row>655373</xdr:row>
      <xdr:rowOff>180975</xdr:rowOff>
    </xdr:to>
    <xdr:pic>
      <xdr:nvPicPr>
        <xdr:cNvPr id="1466" name="Picture 442">
          <a:extLst>
            <a:ext uri="{FF2B5EF4-FFF2-40B4-BE49-F238E27FC236}">
              <a16:creationId xmlns:a16="http://schemas.microsoft.com/office/drawing/2014/main" id="{95582B0C-6C30-4A9D-9B09-E975B8738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720905</xdr:row>
      <xdr:rowOff>66675</xdr:rowOff>
    </xdr:from>
    <xdr:to>
      <xdr:col>6864</xdr:col>
      <xdr:colOff>1819275</xdr:colOff>
      <xdr:row>720909</xdr:row>
      <xdr:rowOff>180975</xdr:rowOff>
    </xdr:to>
    <xdr:pic>
      <xdr:nvPicPr>
        <xdr:cNvPr id="1467" name="Picture 443">
          <a:extLst>
            <a:ext uri="{FF2B5EF4-FFF2-40B4-BE49-F238E27FC236}">
              <a16:creationId xmlns:a16="http://schemas.microsoft.com/office/drawing/2014/main" id="{01A4B655-D7C5-456A-9F0C-36BC8D8F1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786441</xdr:row>
      <xdr:rowOff>66675</xdr:rowOff>
    </xdr:from>
    <xdr:to>
      <xdr:col>6864</xdr:col>
      <xdr:colOff>1819275</xdr:colOff>
      <xdr:row>786445</xdr:row>
      <xdr:rowOff>180975</xdr:rowOff>
    </xdr:to>
    <xdr:pic>
      <xdr:nvPicPr>
        <xdr:cNvPr id="1468" name="Picture 444">
          <a:extLst>
            <a:ext uri="{FF2B5EF4-FFF2-40B4-BE49-F238E27FC236}">
              <a16:creationId xmlns:a16="http://schemas.microsoft.com/office/drawing/2014/main" id="{D88D1DA5-7284-423C-B0DD-246C72E88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851977</xdr:row>
      <xdr:rowOff>66675</xdr:rowOff>
    </xdr:from>
    <xdr:to>
      <xdr:col>6864</xdr:col>
      <xdr:colOff>1819275</xdr:colOff>
      <xdr:row>851981</xdr:row>
      <xdr:rowOff>180975</xdr:rowOff>
    </xdr:to>
    <xdr:pic>
      <xdr:nvPicPr>
        <xdr:cNvPr id="1469" name="Picture 445">
          <a:extLst>
            <a:ext uri="{FF2B5EF4-FFF2-40B4-BE49-F238E27FC236}">
              <a16:creationId xmlns:a16="http://schemas.microsoft.com/office/drawing/2014/main" id="{B96AAA23-692E-4F48-9235-6E499BF8B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917513</xdr:row>
      <xdr:rowOff>66675</xdr:rowOff>
    </xdr:from>
    <xdr:to>
      <xdr:col>6864</xdr:col>
      <xdr:colOff>1819275</xdr:colOff>
      <xdr:row>917517</xdr:row>
      <xdr:rowOff>180975</xdr:rowOff>
    </xdr:to>
    <xdr:pic>
      <xdr:nvPicPr>
        <xdr:cNvPr id="1470" name="Picture 446">
          <a:extLst>
            <a:ext uri="{FF2B5EF4-FFF2-40B4-BE49-F238E27FC236}">
              <a16:creationId xmlns:a16="http://schemas.microsoft.com/office/drawing/2014/main" id="{9FF33202-7885-4A97-B7E8-73B6B5D93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6864</xdr:col>
      <xdr:colOff>238125</xdr:colOff>
      <xdr:row>983049</xdr:row>
      <xdr:rowOff>66675</xdr:rowOff>
    </xdr:from>
    <xdr:to>
      <xdr:col>6864</xdr:col>
      <xdr:colOff>1819275</xdr:colOff>
      <xdr:row>983053</xdr:row>
      <xdr:rowOff>180975</xdr:rowOff>
    </xdr:to>
    <xdr:pic>
      <xdr:nvPicPr>
        <xdr:cNvPr id="1471" name="Picture 447">
          <a:extLst>
            <a:ext uri="{FF2B5EF4-FFF2-40B4-BE49-F238E27FC236}">
              <a16:creationId xmlns:a16="http://schemas.microsoft.com/office/drawing/2014/main" id="{1E26593D-4C92-4A78-B2CD-6A5DB4E90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8866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2</xdr:row>
      <xdr:rowOff>66675</xdr:rowOff>
    </xdr:from>
    <xdr:to>
      <xdr:col>7120</xdr:col>
      <xdr:colOff>1819275</xdr:colOff>
      <xdr:row>6</xdr:row>
      <xdr:rowOff>0</xdr:rowOff>
    </xdr:to>
    <xdr:pic>
      <xdr:nvPicPr>
        <xdr:cNvPr id="1472" name="Picture 448">
          <a:extLst>
            <a:ext uri="{FF2B5EF4-FFF2-40B4-BE49-F238E27FC236}">
              <a16:creationId xmlns:a16="http://schemas.microsoft.com/office/drawing/2014/main" id="{015B88EB-4688-4592-A07E-DD3ACF7DD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65545</xdr:row>
      <xdr:rowOff>66675</xdr:rowOff>
    </xdr:from>
    <xdr:to>
      <xdr:col>7120</xdr:col>
      <xdr:colOff>1819275</xdr:colOff>
      <xdr:row>65549</xdr:row>
      <xdr:rowOff>180975</xdr:rowOff>
    </xdr:to>
    <xdr:pic>
      <xdr:nvPicPr>
        <xdr:cNvPr id="1473" name="Picture 449">
          <a:extLst>
            <a:ext uri="{FF2B5EF4-FFF2-40B4-BE49-F238E27FC236}">
              <a16:creationId xmlns:a16="http://schemas.microsoft.com/office/drawing/2014/main" id="{DA927DCB-EFE6-4020-97F8-02042C90F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131081</xdr:row>
      <xdr:rowOff>66675</xdr:rowOff>
    </xdr:from>
    <xdr:to>
      <xdr:col>7120</xdr:col>
      <xdr:colOff>1819275</xdr:colOff>
      <xdr:row>131085</xdr:row>
      <xdr:rowOff>180975</xdr:rowOff>
    </xdr:to>
    <xdr:pic>
      <xdr:nvPicPr>
        <xdr:cNvPr id="1474" name="Picture 450">
          <a:extLst>
            <a:ext uri="{FF2B5EF4-FFF2-40B4-BE49-F238E27FC236}">
              <a16:creationId xmlns:a16="http://schemas.microsoft.com/office/drawing/2014/main" id="{131DB3E7-8F79-4E80-8F13-533B25F08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196617</xdr:row>
      <xdr:rowOff>66675</xdr:rowOff>
    </xdr:from>
    <xdr:to>
      <xdr:col>7120</xdr:col>
      <xdr:colOff>1819275</xdr:colOff>
      <xdr:row>196621</xdr:row>
      <xdr:rowOff>180975</xdr:rowOff>
    </xdr:to>
    <xdr:pic>
      <xdr:nvPicPr>
        <xdr:cNvPr id="1475" name="Picture 451">
          <a:extLst>
            <a:ext uri="{FF2B5EF4-FFF2-40B4-BE49-F238E27FC236}">
              <a16:creationId xmlns:a16="http://schemas.microsoft.com/office/drawing/2014/main" id="{D62580E4-7360-4765-B479-3211F1FFF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262153</xdr:row>
      <xdr:rowOff>66675</xdr:rowOff>
    </xdr:from>
    <xdr:to>
      <xdr:col>7120</xdr:col>
      <xdr:colOff>1819275</xdr:colOff>
      <xdr:row>262157</xdr:row>
      <xdr:rowOff>180975</xdr:rowOff>
    </xdr:to>
    <xdr:pic>
      <xdr:nvPicPr>
        <xdr:cNvPr id="1476" name="Picture 452">
          <a:extLst>
            <a:ext uri="{FF2B5EF4-FFF2-40B4-BE49-F238E27FC236}">
              <a16:creationId xmlns:a16="http://schemas.microsoft.com/office/drawing/2014/main" id="{096EA58D-9A49-4247-B211-3775485F9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327689</xdr:row>
      <xdr:rowOff>66675</xdr:rowOff>
    </xdr:from>
    <xdr:to>
      <xdr:col>7120</xdr:col>
      <xdr:colOff>1819275</xdr:colOff>
      <xdr:row>327693</xdr:row>
      <xdr:rowOff>180975</xdr:rowOff>
    </xdr:to>
    <xdr:pic>
      <xdr:nvPicPr>
        <xdr:cNvPr id="1477" name="Picture 453">
          <a:extLst>
            <a:ext uri="{FF2B5EF4-FFF2-40B4-BE49-F238E27FC236}">
              <a16:creationId xmlns:a16="http://schemas.microsoft.com/office/drawing/2014/main" id="{9DE9A058-ACFD-4802-8AE1-044B80AD5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393225</xdr:row>
      <xdr:rowOff>66675</xdr:rowOff>
    </xdr:from>
    <xdr:to>
      <xdr:col>7120</xdr:col>
      <xdr:colOff>1819275</xdr:colOff>
      <xdr:row>393229</xdr:row>
      <xdr:rowOff>180975</xdr:rowOff>
    </xdr:to>
    <xdr:pic>
      <xdr:nvPicPr>
        <xdr:cNvPr id="1478" name="Picture 454">
          <a:extLst>
            <a:ext uri="{FF2B5EF4-FFF2-40B4-BE49-F238E27FC236}">
              <a16:creationId xmlns:a16="http://schemas.microsoft.com/office/drawing/2014/main" id="{D784A1C3-709E-476A-BB1E-E96DF7329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458761</xdr:row>
      <xdr:rowOff>66675</xdr:rowOff>
    </xdr:from>
    <xdr:to>
      <xdr:col>7120</xdr:col>
      <xdr:colOff>1819275</xdr:colOff>
      <xdr:row>458765</xdr:row>
      <xdr:rowOff>180975</xdr:rowOff>
    </xdr:to>
    <xdr:pic>
      <xdr:nvPicPr>
        <xdr:cNvPr id="1479" name="Picture 455">
          <a:extLst>
            <a:ext uri="{FF2B5EF4-FFF2-40B4-BE49-F238E27FC236}">
              <a16:creationId xmlns:a16="http://schemas.microsoft.com/office/drawing/2014/main" id="{A8BA6C18-6431-4555-906B-81C718CC9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524297</xdr:row>
      <xdr:rowOff>66675</xdr:rowOff>
    </xdr:from>
    <xdr:to>
      <xdr:col>7120</xdr:col>
      <xdr:colOff>1819275</xdr:colOff>
      <xdr:row>524301</xdr:row>
      <xdr:rowOff>180975</xdr:rowOff>
    </xdr:to>
    <xdr:pic>
      <xdr:nvPicPr>
        <xdr:cNvPr id="1480" name="Picture 456">
          <a:extLst>
            <a:ext uri="{FF2B5EF4-FFF2-40B4-BE49-F238E27FC236}">
              <a16:creationId xmlns:a16="http://schemas.microsoft.com/office/drawing/2014/main" id="{B0A8CCE0-5B44-4A3D-9196-C48D5FD67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589833</xdr:row>
      <xdr:rowOff>66675</xdr:rowOff>
    </xdr:from>
    <xdr:to>
      <xdr:col>7120</xdr:col>
      <xdr:colOff>1819275</xdr:colOff>
      <xdr:row>589837</xdr:row>
      <xdr:rowOff>180975</xdr:rowOff>
    </xdr:to>
    <xdr:pic>
      <xdr:nvPicPr>
        <xdr:cNvPr id="1481" name="Picture 457">
          <a:extLst>
            <a:ext uri="{FF2B5EF4-FFF2-40B4-BE49-F238E27FC236}">
              <a16:creationId xmlns:a16="http://schemas.microsoft.com/office/drawing/2014/main" id="{2D6588BE-6431-4EF2-864B-F23781E71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655369</xdr:row>
      <xdr:rowOff>66675</xdr:rowOff>
    </xdr:from>
    <xdr:to>
      <xdr:col>7120</xdr:col>
      <xdr:colOff>1819275</xdr:colOff>
      <xdr:row>655373</xdr:row>
      <xdr:rowOff>180975</xdr:rowOff>
    </xdr:to>
    <xdr:pic>
      <xdr:nvPicPr>
        <xdr:cNvPr id="1482" name="Picture 458">
          <a:extLst>
            <a:ext uri="{FF2B5EF4-FFF2-40B4-BE49-F238E27FC236}">
              <a16:creationId xmlns:a16="http://schemas.microsoft.com/office/drawing/2014/main" id="{86CFE8CA-7335-4994-866E-A39F1A75E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720905</xdr:row>
      <xdr:rowOff>66675</xdr:rowOff>
    </xdr:from>
    <xdr:to>
      <xdr:col>7120</xdr:col>
      <xdr:colOff>1819275</xdr:colOff>
      <xdr:row>720909</xdr:row>
      <xdr:rowOff>180975</xdr:rowOff>
    </xdr:to>
    <xdr:pic>
      <xdr:nvPicPr>
        <xdr:cNvPr id="1483" name="Picture 459">
          <a:extLst>
            <a:ext uri="{FF2B5EF4-FFF2-40B4-BE49-F238E27FC236}">
              <a16:creationId xmlns:a16="http://schemas.microsoft.com/office/drawing/2014/main" id="{B0CE8645-C3C8-40A2-A402-8CED7FDFB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786441</xdr:row>
      <xdr:rowOff>66675</xdr:rowOff>
    </xdr:from>
    <xdr:to>
      <xdr:col>7120</xdr:col>
      <xdr:colOff>1819275</xdr:colOff>
      <xdr:row>786445</xdr:row>
      <xdr:rowOff>180975</xdr:rowOff>
    </xdr:to>
    <xdr:pic>
      <xdr:nvPicPr>
        <xdr:cNvPr id="1484" name="Picture 460">
          <a:extLst>
            <a:ext uri="{FF2B5EF4-FFF2-40B4-BE49-F238E27FC236}">
              <a16:creationId xmlns:a16="http://schemas.microsoft.com/office/drawing/2014/main" id="{E4AF3F02-6F42-43D5-95FB-5147DAE8D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851977</xdr:row>
      <xdr:rowOff>66675</xdr:rowOff>
    </xdr:from>
    <xdr:to>
      <xdr:col>7120</xdr:col>
      <xdr:colOff>1819275</xdr:colOff>
      <xdr:row>851981</xdr:row>
      <xdr:rowOff>180975</xdr:rowOff>
    </xdr:to>
    <xdr:pic>
      <xdr:nvPicPr>
        <xdr:cNvPr id="1485" name="Picture 461">
          <a:extLst>
            <a:ext uri="{FF2B5EF4-FFF2-40B4-BE49-F238E27FC236}">
              <a16:creationId xmlns:a16="http://schemas.microsoft.com/office/drawing/2014/main" id="{079BF8E1-B048-4A9C-B1D1-F4FD7A3F1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917513</xdr:row>
      <xdr:rowOff>66675</xdr:rowOff>
    </xdr:from>
    <xdr:to>
      <xdr:col>7120</xdr:col>
      <xdr:colOff>1819275</xdr:colOff>
      <xdr:row>917517</xdr:row>
      <xdr:rowOff>180975</xdr:rowOff>
    </xdr:to>
    <xdr:pic>
      <xdr:nvPicPr>
        <xdr:cNvPr id="1486" name="Picture 462">
          <a:extLst>
            <a:ext uri="{FF2B5EF4-FFF2-40B4-BE49-F238E27FC236}">
              <a16:creationId xmlns:a16="http://schemas.microsoft.com/office/drawing/2014/main" id="{36AB22E1-D222-4E63-B52A-52575596A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7120</xdr:col>
      <xdr:colOff>238125</xdr:colOff>
      <xdr:row>983049</xdr:row>
      <xdr:rowOff>66675</xdr:rowOff>
    </xdr:from>
    <xdr:to>
      <xdr:col>7120</xdr:col>
      <xdr:colOff>1819275</xdr:colOff>
      <xdr:row>983053</xdr:row>
      <xdr:rowOff>180975</xdr:rowOff>
    </xdr:to>
    <xdr:pic>
      <xdr:nvPicPr>
        <xdr:cNvPr id="1487" name="Picture 463">
          <a:extLst>
            <a:ext uri="{FF2B5EF4-FFF2-40B4-BE49-F238E27FC236}">
              <a16:creationId xmlns:a16="http://schemas.microsoft.com/office/drawing/2014/main" id="{FE4E0373-B703-403A-A9F1-A1BD57884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4924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2</xdr:row>
      <xdr:rowOff>66675</xdr:rowOff>
    </xdr:from>
    <xdr:to>
      <xdr:col>7376</xdr:col>
      <xdr:colOff>1819275</xdr:colOff>
      <xdr:row>6</xdr:row>
      <xdr:rowOff>0</xdr:rowOff>
    </xdr:to>
    <xdr:pic>
      <xdr:nvPicPr>
        <xdr:cNvPr id="1488" name="Picture 464">
          <a:extLst>
            <a:ext uri="{FF2B5EF4-FFF2-40B4-BE49-F238E27FC236}">
              <a16:creationId xmlns:a16="http://schemas.microsoft.com/office/drawing/2014/main" id="{0A9D462A-CAB6-4780-95C8-BF3AA8F13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65545</xdr:row>
      <xdr:rowOff>66675</xdr:rowOff>
    </xdr:from>
    <xdr:to>
      <xdr:col>7376</xdr:col>
      <xdr:colOff>1819275</xdr:colOff>
      <xdr:row>65549</xdr:row>
      <xdr:rowOff>180975</xdr:rowOff>
    </xdr:to>
    <xdr:pic>
      <xdr:nvPicPr>
        <xdr:cNvPr id="1489" name="Picture 465">
          <a:extLst>
            <a:ext uri="{FF2B5EF4-FFF2-40B4-BE49-F238E27FC236}">
              <a16:creationId xmlns:a16="http://schemas.microsoft.com/office/drawing/2014/main" id="{AC270216-9D39-4829-9D26-6F174272E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131081</xdr:row>
      <xdr:rowOff>66675</xdr:rowOff>
    </xdr:from>
    <xdr:to>
      <xdr:col>7376</xdr:col>
      <xdr:colOff>1819275</xdr:colOff>
      <xdr:row>131085</xdr:row>
      <xdr:rowOff>180975</xdr:rowOff>
    </xdr:to>
    <xdr:pic>
      <xdr:nvPicPr>
        <xdr:cNvPr id="1490" name="Picture 466">
          <a:extLst>
            <a:ext uri="{FF2B5EF4-FFF2-40B4-BE49-F238E27FC236}">
              <a16:creationId xmlns:a16="http://schemas.microsoft.com/office/drawing/2014/main" id="{CBC5F07A-BC14-4434-915A-FE321FEFE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196617</xdr:row>
      <xdr:rowOff>66675</xdr:rowOff>
    </xdr:from>
    <xdr:to>
      <xdr:col>7376</xdr:col>
      <xdr:colOff>1819275</xdr:colOff>
      <xdr:row>196621</xdr:row>
      <xdr:rowOff>180975</xdr:rowOff>
    </xdr:to>
    <xdr:pic>
      <xdr:nvPicPr>
        <xdr:cNvPr id="1491" name="Picture 467">
          <a:extLst>
            <a:ext uri="{FF2B5EF4-FFF2-40B4-BE49-F238E27FC236}">
              <a16:creationId xmlns:a16="http://schemas.microsoft.com/office/drawing/2014/main" id="{9ED24375-0522-4654-AFB2-5868F8EBE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262153</xdr:row>
      <xdr:rowOff>66675</xdr:rowOff>
    </xdr:from>
    <xdr:to>
      <xdr:col>7376</xdr:col>
      <xdr:colOff>1819275</xdr:colOff>
      <xdr:row>262157</xdr:row>
      <xdr:rowOff>180975</xdr:rowOff>
    </xdr:to>
    <xdr:pic>
      <xdr:nvPicPr>
        <xdr:cNvPr id="1492" name="Picture 468">
          <a:extLst>
            <a:ext uri="{FF2B5EF4-FFF2-40B4-BE49-F238E27FC236}">
              <a16:creationId xmlns:a16="http://schemas.microsoft.com/office/drawing/2014/main" id="{AE349C6A-6AAD-4889-A592-D655D29CA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327689</xdr:row>
      <xdr:rowOff>66675</xdr:rowOff>
    </xdr:from>
    <xdr:to>
      <xdr:col>7376</xdr:col>
      <xdr:colOff>1819275</xdr:colOff>
      <xdr:row>327693</xdr:row>
      <xdr:rowOff>180975</xdr:rowOff>
    </xdr:to>
    <xdr:pic>
      <xdr:nvPicPr>
        <xdr:cNvPr id="1493" name="Picture 469">
          <a:extLst>
            <a:ext uri="{FF2B5EF4-FFF2-40B4-BE49-F238E27FC236}">
              <a16:creationId xmlns:a16="http://schemas.microsoft.com/office/drawing/2014/main" id="{1936564A-7296-487D-B9DF-27D7397D5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393225</xdr:row>
      <xdr:rowOff>66675</xdr:rowOff>
    </xdr:from>
    <xdr:to>
      <xdr:col>7376</xdr:col>
      <xdr:colOff>1819275</xdr:colOff>
      <xdr:row>393229</xdr:row>
      <xdr:rowOff>180975</xdr:rowOff>
    </xdr:to>
    <xdr:pic>
      <xdr:nvPicPr>
        <xdr:cNvPr id="1494" name="Picture 470">
          <a:extLst>
            <a:ext uri="{FF2B5EF4-FFF2-40B4-BE49-F238E27FC236}">
              <a16:creationId xmlns:a16="http://schemas.microsoft.com/office/drawing/2014/main" id="{B6992850-E319-4319-A317-D67FA74DC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458761</xdr:row>
      <xdr:rowOff>66675</xdr:rowOff>
    </xdr:from>
    <xdr:to>
      <xdr:col>7376</xdr:col>
      <xdr:colOff>1819275</xdr:colOff>
      <xdr:row>458765</xdr:row>
      <xdr:rowOff>180975</xdr:rowOff>
    </xdr:to>
    <xdr:pic>
      <xdr:nvPicPr>
        <xdr:cNvPr id="1495" name="Picture 471">
          <a:extLst>
            <a:ext uri="{FF2B5EF4-FFF2-40B4-BE49-F238E27FC236}">
              <a16:creationId xmlns:a16="http://schemas.microsoft.com/office/drawing/2014/main" id="{3CAD4E44-1CF7-44B7-B83A-CBA174D84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524297</xdr:row>
      <xdr:rowOff>66675</xdr:rowOff>
    </xdr:from>
    <xdr:to>
      <xdr:col>7376</xdr:col>
      <xdr:colOff>1819275</xdr:colOff>
      <xdr:row>524301</xdr:row>
      <xdr:rowOff>180975</xdr:rowOff>
    </xdr:to>
    <xdr:pic>
      <xdr:nvPicPr>
        <xdr:cNvPr id="1496" name="Picture 472">
          <a:extLst>
            <a:ext uri="{FF2B5EF4-FFF2-40B4-BE49-F238E27FC236}">
              <a16:creationId xmlns:a16="http://schemas.microsoft.com/office/drawing/2014/main" id="{FE0743D8-2122-4C49-B270-66F4B44BD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589833</xdr:row>
      <xdr:rowOff>66675</xdr:rowOff>
    </xdr:from>
    <xdr:to>
      <xdr:col>7376</xdr:col>
      <xdr:colOff>1819275</xdr:colOff>
      <xdr:row>589837</xdr:row>
      <xdr:rowOff>180975</xdr:rowOff>
    </xdr:to>
    <xdr:pic>
      <xdr:nvPicPr>
        <xdr:cNvPr id="1497" name="Picture 473">
          <a:extLst>
            <a:ext uri="{FF2B5EF4-FFF2-40B4-BE49-F238E27FC236}">
              <a16:creationId xmlns:a16="http://schemas.microsoft.com/office/drawing/2014/main" id="{99A72424-E6FB-43C5-B836-AF559F3F7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655369</xdr:row>
      <xdr:rowOff>66675</xdr:rowOff>
    </xdr:from>
    <xdr:to>
      <xdr:col>7376</xdr:col>
      <xdr:colOff>1819275</xdr:colOff>
      <xdr:row>655373</xdr:row>
      <xdr:rowOff>180975</xdr:rowOff>
    </xdr:to>
    <xdr:pic>
      <xdr:nvPicPr>
        <xdr:cNvPr id="1498" name="Picture 474">
          <a:extLst>
            <a:ext uri="{FF2B5EF4-FFF2-40B4-BE49-F238E27FC236}">
              <a16:creationId xmlns:a16="http://schemas.microsoft.com/office/drawing/2014/main" id="{74390875-126A-4A28-A53D-767827BFE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720905</xdr:row>
      <xdr:rowOff>66675</xdr:rowOff>
    </xdr:from>
    <xdr:to>
      <xdr:col>7376</xdr:col>
      <xdr:colOff>1819275</xdr:colOff>
      <xdr:row>720909</xdr:row>
      <xdr:rowOff>180975</xdr:rowOff>
    </xdr:to>
    <xdr:pic>
      <xdr:nvPicPr>
        <xdr:cNvPr id="1499" name="Picture 475">
          <a:extLst>
            <a:ext uri="{FF2B5EF4-FFF2-40B4-BE49-F238E27FC236}">
              <a16:creationId xmlns:a16="http://schemas.microsoft.com/office/drawing/2014/main" id="{6614F394-0FC1-4BA9-AC93-04E94A358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786441</xdr:row>
      <xdr:rowOff>66675</xdr:rowOff>
    </xdr:from>
    <xdr:to>
      <xdr:col>7376</xdr:col>
      <xdr:colOff>1819275</xdr:colOff>
      <xdr:row>786445</xdr:row>
      <xdr:rowOff>180975</xdr:rowOff>
    </xdr:to>
    <xdr:pic>
      <xdr:nvPicPr>
        <xdr:cNvPr id="1500" name="Picture 476">
          <a:extLst>
            <a:ext uri="{FF2B5EF4-FFF2-40B4-BE49-F238E27FC236}">
              <a16:creationId xmlns:a16="http://schemas.microsoft.com/office/drawing/2014/main" id="{F44C095C-C49D-4937-A33D-C2DBE2A57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851977</xdr:row>
      <xdr:rowOff>66675</xdr:rowOff>
    </xdr:from>
    <xdr:to>
      <xdr:col>7376</xdr:col>
      <xdr:colOff>1819275</xdr:colOff>
      <xdr:row>851981</xdr:row>
      <xdr:rowOff>180975</xdr:rowOff>
    </xdr:to>
    <xdr:pic>
      <xdr:nvPicPr>
        <xdr:cNvPr id="1501" name="Picture 477">
          <a:extLst>
            <a:ext uri="{FF2B5EF4-FFF2-40B4-BE49-F238E27FC236}">
              <a16:creationId xmlns:a16="http://schemas.microsoft.com/office/drawing/2014/main" id="{08F3FDF2-1201-41A9-B636-426258E87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917513</xdr:row>
      <xdr:rowOff>66675</xdr:rowOff>
    </xdr:from>
    <xdr:to>
      <xdr:col>7376</xdr:col>
      <xdr:colOff>1819275</xdr:colOff>
      <xdr:row>917517</xdr:row>
      <xdr:rowOff>180975</xdr:rowOff>
    </xdr:to>
    <xdr:pic>
      <xdr:nvPicPr>
        <xdr:cNvPr id="1502" name="Picture 478">
          <a:extLst>
            <a:ext uri="{FF2B5EF4-FFF2-40B4-BE49-F238E27FC236}">
              <a16:creationId xmlns:a16="http://schemas.microsoft.com/office/drawing/2014/main" id="{851F70C5-625A-478F-B798-D920276A5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7376</xdr:col>
      <xdr:colOff>238125</xdr:colOff>
      <xdr:row>983049</xdr:row>
      <xdr:rowOff>66675</xdr:rowOff>
    </xdr:from>
    <xdr:to>
      <xdr:col>7376</xdr:col>
      <xdr:colOff>1819275</xdr:colOff>
      <xdr:row>983053</xdr:row>
      <xdr:rowOff>180975</xdr:rowOff>
    </xdr:to>
    <xdr:pic>
      <xdr:nvPicPr>
        <xdr:cNvPr id="1503" name="Picture 479">
          <a:extLst>
            <a:ext uri="{FF2B5EF4-FFF2-40B4-BE49-F238E27FC236}">
              <a16:creationId xmlns:a16="http://schemas.microsoft.com/office/drawing/2014/main" id="{B858D7B9-3A23-45A2-8D24-0A5EC36A2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0981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2</xdr:row>
      <xdr:rowOff>66675</xdr:rowOff>
    </xdr:from>
    <xdr:to>
      <xdr:col>7632</xdr:col>
      <xdr:colOff>1819275</xdr:colOff>
      <xdr:row>6</xdr:row>
      <xdr:rowOff>0</xdr:rowOff>
    </xdr:to>
    <xdr:pic>
      <xdr:nvPicPr>
        <xdr:cNvPr id="1504" name="Picture 480">
          <a:extLst>
            <a:ext uri="{FF2B5EF4-FFF2-40B4-BE49-F238E27FC236}">
              <a16:creationId xmlns:a16="http://schemas.microsoft.com/office/drawing/2014/main" id="{9B1D203C-E79E-4309-B695-7B0F190AA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65545</xdr:row>
      <xdr:rowOff>66675</xdr:rowOff>
    </xdr:from>
    <xdr:to>
      <xdr:col>7632</xdr:col>
      <xdr:colOff>1819275</xdr:colOff>
      <xdr:row>65549</xdr:row>
      <xdr:rowOff>180975</xdr:rowOff>
    </xdr:to>
    <xdr:pic>
      <xdr:nvPicPr>
        <xdr:cNvPr id="1505" name="Picture 481">
          <a:extLst>
            <a:ext uri="{FF2B5EF4-FFF2-40B4-BE49-F238E27FC236}">
              <a16:creationId xmlns:a16="http://schemas.microsoft.com/office/drawing/2014/main" id="{CA9FFFFF-B1F6-4E0C-B057-A8F0B990E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131081</xdr:row>
      <xdr:rowOff>66675</xdr:rowOff>
    </xdr:from>
    <xdr:to>
      <xdr:col>7632</xdr:col>
      <xdr:colOff>1819275</xdr:colOff>
      <xdr:row>131085</xdr:row>
      <xdr:rowOff>180975</xdr:rowOff>
    </xdr:to>
    <xdr:pic>
      <xdr:nvPicPr>
        <xdr:cNvPr id="1506" name="Picture 482">
          <a:extLst>
            <a:ext uri="{FF2B5EF4-FFF2-40B4-BE49-F238E27FC236}">
              <a16:creationId xmlns:a16="http://schemas.microsoft.com/office/drawing/2014/main" id="{E781F826-543D-4033-8CDC-B26C96E61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196617</xdr:row>
      <xdr:rowOff>66675</xdr:rowOff>
    </xdr:from>
    <xdr:to>
      <xdr:col>7632</xdr:col>
      <xdr:colOff>1819275</xdr:colOff>
      <xdr:row>196621</xdr:row>
      <xdr:rowOff>180975</xdr:rowOff>
    </xdr:to>
    <xdr:pic>
      <xdr:nvPicPr>
        <xdr:cNvPr id="1507" name="Picture 483">
          <a:extLst>
            <a:ext uri="{FF2B5EF4-FFF2-40B4-BE49-F238E27FC236}">
              <a16:creationId xmlns:a16="http://schemas.microsoft.com/office/drawing/2014/main" id="{86F05028-2BDB-4831-922E-CED1E2E4B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262153</xdr:row>
      <xdr:rowOff>66675</xdr:rowOff>
    </xdr:from>
    <xdr:to>
      <xdr:col>7632</xdr:col>
      <xdr:colOff>1819275</xdr:colOff>
      <xdr:row>262157</xdr:row>
      <xdr:rowOff>180975</xdr:rowOff>
    </xdr:to>
    <xdr:pic>
      <xdr:nvPicPr>
        <xdr:cNvPr id="1508" name="Picture 484">
          <a:extLst>
            <a:ext uri="{FF2B5EF4-FFF2-40B4-BE49-F238E27FC236}">
              <a16:creationId xmlns:a16="http://schemas.microsoft.com/office/drawing/2014/main" id="{F52CAC8C-51F4-4220-8407-D33D157AB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327689</xdr:row>
      <xdr:rowOff>66675</xdr:rowOff>
    </xdr:from>
    <xdr:to>
      <xdr:col>7632</xdr:col>
      <xdr:colOff>1819275</xdr:colOff>
      <xdr:row>327693</xdr:row>
      <xdr:rowOff>180975</xdr:rowOff>
    </xdr:to>
    <xdr:pic>
      <xdr:nvPicPr>
        <xdr:cNvPr id="1509" name="Picture 485">
          <a:extLst>
            <a:ext uri="{FF2B5EF4-FFF2-40B4-BE49-F238E27FC236}">
              <a16:creationId xmlns:a16="http://schemas.microsoft.com/office/drawing/2014/main" id="{A32BF53A-7261-43C6-A937-66BA30C75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393225</xdr:row>
      <xdr:rowOff>66675</xdr:rowOff>
    </xdr:from>
    <xdr:to>
      <xdr:col>7632</xdr:col>
      <xdr:colOff>1819275</xdr:colOff>
      <xdr:row>393229</xdr:row>
      <xdr:rowOff>180975</xdr:rowOff>
    </xdr:to>
    <xdr:pic>
      <xdr:nvPicPr>
        <xdr:cNvPr id="1510" name="Picture 486">
          <a:extLst>
            <a:ext uri="{FF2B5EF4-FFF2-40B4-BE49-F238E27FC236}">
              <a16:creationId xmlns:a16="http://schemas.microsoft.com/office/drawing/2014/main" id="{9AB0F014-47AE-4D27-AD6B-B1DDA8C4C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458761</xdr:row>
      <xdr:rowOff>66675</xdr:rowOff>
    </xdr:from>
    <xdr:to>
      <xdr:col>7632</xdr:col>
      <xdr:colOff>1819275</xdr:colOff>
      <xdr:row>458765</xdr:row>
      <xdr:rowOff>180975</xdr:rowOff>
    </xdr:to>
    <xdr:pic>
      <xdr:nvPicPr>
        <xdr:cNvPr id="1511" name="Picture 487">
          <a:extLst>
            <a:ext uri="{FF2B5EF4-FFF2-40B4-BE49-F238E27FC236}">
              <a16:creationId xmlns:a16="http://schemas.microsoft.com/office/drawing/2014/main" id="{A1A1E1B6-67AF-46DB-AC8B-DB1E12133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524297</xdr:row>
      <xdr:rowOff>66675</xdr:rowOff>
    </xdr:from>
    <xdr:to>
      <xdr:col>7632</xdr:col>
      <xdr:colOff>1819275</xdr:colOff>
      <xdr:row>524301</xdr:row>
      <xdr:rowOff>180975</xdr:rowOff>
    </xdr:to>
    <xdr:pic>
      <xdr:nvPicPr>
        <xdr:cNvPr id="1512" name="Picture 488">
          <a:extLst>
            <a:ext uri="{FF2B5EF4-FFF2-40B4-BE49-F238E27FC236}">
              <a16:creationId xmlns:a16="http://schemas.microsoft.com/office/drawing/2014/main" id="{BE1301B1-72D4-4CAD-852F-BFEFC25FA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589833</xdr:row>
      <xdr:rowOff>66675</xdr:rowOff>
    </xdr:from>
    <xdr:to>
      <xdr:col>7632</xdr:col>
      <xdr:colOff>1819275</xdr:colOff>
      <xdr:row>589837</xdr:row>
      <xdr:rowOff>180975</xdr:rowOff>
    </xdr:to>
    <xdr:pic>
      <xdr:nvPicPr>
        <xdr:cNvPr id="1513" name="Picture 489">
          <a:extLst>
            <a:ext uri="{FF2B5EF4-FFF2-40B4-BE49-F238E27FC236}">
              <a16:creationId xmlns:a16="http://schemas.microsoft.com/office/drawing/2014/main" id="{C30D74C6-31FF-4437-89BF-B4AA607BD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655369</xdr:row>
      <xdr:rowOff>66675</xdr:rowOff>
    </xdr:from>
    <xdr:to>
      <xdr:col>7632</xdr:col>
      <xdr:colOff>1819275</xdr:colOff>
      <xdr:row>655373</xdr:row>
      <xdr:rowOff>180975</xdr:rowOff>
    </xdr:to>
    <xdr:pic>
      <xdr:nvPicPr>
        <xdr:cNvPr id="1514" name="Picture 490">
          <a:extLst>
            <a:ext uri="{FF2B5EF4-FFF2-40B4-BE49-F238E27FC236}">
              <a16:creationId xmlns:a16="http://schemas.microsoft.com/office/drawing/2014/main" id="{6C65C87A-F583-496C-853D-A282F3F95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720905</xdr:row>
      <xdr:rowOff>66675</xdr:rowOff>
    </xdr:from>
    <xdr:to>
      <xdr:col>7632</xdr:col>
      <xdr:colOff>1819275</xdr:colOff>
      <xdr:row>720909</xdr:row>
      <xdr:rowOff>180975</xdr:rowOff>
    </xdr:to>
    <xdr:pic>
      <xdr:nvPicPr>
        <xdr:cNvPr id="1515" name="Picture 491">
          <a:extLst>
            <a:ext uri="{FF2B5EF4-FFF2-40B4-BE49-F238E27FC236}">
              <a16:creationId xmlns:a16="http://schemas.microsoft.com/office/drawing/2014/main" id="{49CFB928-6B42-4301-B788-E0C86C57A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786441</xdr:row>
      <xdr:rowOff>66675</xdr:rowOff>
    </xdr:from>
    <xdr:to>
      <xdr:col>7632</xdr:col>
      <xdr:colOff>1819275</xdr:colOff>
      <xdr:row>786445</xdr:row>
      <xdr:rowOff>180975</xdr:rowOff>
    </xdr:to>
    <xdr:pic>
      <xdr:nvPicPr>
        <xdr:cNvPr id="1516" name="Picture 492">
          <a:extLst>
            <a:ext uri="{FF2B5EF4-FFF2-40B4-BE49-F238E27FC236}">
              <a16:creationId xmlns:a16="http://schemas.microsoft.com/office/drawing/2014/main" id="{CFD62791-A071-4C15-BC85-8277177D5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851977</xdr:row>
      <xdr:rowOff>66675</xdr:rowOff>
    </xdr:from>
    <xdr:to>
      <xdr:col>7632</xdr:col>
      <xdr:colOff>1819275</xdr:colOff>
      <xdr:row>851981</xdr:row>
      <xdr:rowOff>180975</xdr:rowOff>
    </xdr:to>
    <xdr:pic>
      <xdr:nvPicPr>
        <xdr:cNvPr id="1517" name="Picture 493">
          <a:extLst>
            <a:ext uri="{FF2B5EF4-FFF2-40B4-BE49-F238E27FC236}">
              <a16:creationId xmlns:a16="http://schemas.microsoft.com/office/drawing/2014/main" id="{88E7DC3B-1001-4BFA-9A5A-3DBE7DBBD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917513</xdr:row>
      <xdr:rowOff>66675</xdr:rowOff>
    </xdr:from>
    <xdr:to>
      <xdr:col>7632</xdr:col>
      <xdr:colOff>1819275</xdr:colOff>
      <xdr:row>917517</xdr:row>
      <xdr:rowOff>180975</xdr:rowOff>
    </xdr:to>
    <xdr:pic>
      <xdr:nvPicPr>
        <xdr:cNvPr id="1518" name="Picture 494">
          <a:extLst>
            <a:ext uri="{FF2B5EF4-FFF2-40B4-BE49-F238E27FC236}">
              <a16:creationId xmlns:a16="http://schemas.microsoft.com/office/drawing/2014/main" id="{6BE063EF-D0C4-49F8-BDB1-FFA125196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7632</xdr:col>
      <xdr:colOff>238125</xdr:colOff>
      <xdr:row>983049</xdr:row>
      <xdr:rowOff>66675</xdr:rowOff>
    </xdr:from>
    <xdr:to>
      <xdr:col>7632</xdr:col>
      <xdr:colOff>1819275</xdr:colOff>
      <xdr:row>983053</xdr:row>
      <xdr:rowOff>180975</xdr:rowOff>
    </xdr:to>
    <xdr:pic>
      <xdr:nvPicPr>
        <xdr:cNvPr id="1519" name="Picture 495">
          <a:extLst>
            <a:ext uri="{FF2B5EF4-FFF2-40B4-BE49-F238E27FC236}">
              <a16:creationId xmlns:a16="http://schemas.microsoft.com/office/drawing/2014/main" id="{DE8C5620-7CC4-4FF5-A7B9-C90B9DEA9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039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2</xdr:row>
      <xdr:rowOff>66675</xdr:rowOff>
    </xdr:from>
    <xdr:to>
      <xdr:col>7888</xdr:col>
      <xdr:colOff>1819275</xdr:colOff>
      <xdr:row>6</xdr:row>
      <xdr:rowOff>0</xdr:rowOff>
    </xdr:to>
    <xdr:pic>
      <xdr:nvPicPr>
        <xdr:cNvPr id="1520" name="Picture 496">
          <a:extLst>
            <a:ext uri="{FF2B5EF4-FFF2-40B4-BE49-F238E27FC236}">
              <a16:creationId xmlns:a16="http://schemas.microsoft.com/office/drawing/2014/main" id="{30053484-338B-46CC-BD00-BB4B41B2B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65545</xdr:row>
      <xdr:rowOff>66675</xdr:rowOff>
    </xdr:from>
    <xdr:to>
      <xdr:col>7888</xdr:col>
      <xdr:colOff>1819275</xdr:colOff>
      <xdr:row>65549</xdr:row>
      <xdr:rowOff>180975</xdr:rowOff>
    </xdr:to>
    <xdr:pic>
      <xdr:nvPicPr>
        <xdr:cNvPr id="1521" name="Picture 497">
          <a:extLst>
            <a:ext uri="{FF2B5EF4-FFF2-40B4-BE49-F238E27FC236}">
              <a16:creationId xmlns:a16="http://schemas.microsoft.com/office/drawing/2014/main" id="{A7477C6C-9619-4DD6-A48A-7F7B2BF0C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131081</xdr:row>
      <xdr:rowOff>66675</xdr:rowOff>
    </xdr:from>
    <xdr:to>
      <xdr:col>7888</xdr:col>
      <xdr:colOff>1819275</xdr:colOff>
      <xdr:row>131085</xdr:row>
      <xdr:rowOff>180975</xdr:rowOff>
    </xdr:to>
    <xdr:pic>
      <xdr:nvPicPr>
        <xdr:cNvPr id="1522" name="Picture 498">
          <a:extLst>
            <a:ext uri="{FF2B5EF4-FFF2-40B4-BE49-F238E27FC236}">
              <a16:creationId xmlns:a16="http://schemas.microsoft.com/office/drawing/2014/main" id="{4D8A048D-572D-46E0-83D6-18E5CEBCC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196617</xdr:row>
      <xdr:rowOff>66675</xdr:rowOff>
    </xdr:from>
    <xdr:to>
      <xdr:col>7888</xdr:col>
      <xdr:colOff>1819275</xdr:colOff>
      <xdr:row>196621</xdr:row>
      <xdr:rowOff>180975</xdr:rowOff>
    </xdr:to>
    <xdr:pic>
      <xdr:nvPicPr>
        <xdr:cNvPr id="1523" name="Picture 499">
          <a:extLst>
            <a:ext uri="{FF2B5EF4-FFF2-40B4-BE49-F238E27FC236}">
              <a16:creationId xmlns:a16="http://schemas.microsoft.com/office/drawing/2014/main" id="{38004B8B-651B-44A0-B9A9-487EFE96D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262153</xdr:row>
      <xdr:rowOff>66675</xdr:rowOff>
    </xdr:from>
    <xdr:to>
      <xdr:col>7888</xdr:col>
      <xdr:colOff>1819275</xdr:colOff>
      <xdr:row>262157</xdr:row>
      <xdr:rowOff>180975</xdr:rowOff>
    </xdr:to>
    <xdr:pic>
      <xdr:nvPicPr>
        <xdr:cNvPr id="1524" name="Picture 500">
          <a:extLst>
            <a:ext uri="{FF2B5EF4-FFF2-40B4-BE49-F238E27FC236}">
              <a16:creationId xmlns:a16="http://schemas.microsoft.com/office/drawing/2014/main" id="{5407CA65-D6DB-44F1-BC2E-E66855BFD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327689</xdr:row>
      <xdr:rowOff>66675</xdr:rowOff>
    </xdr:from>
    <xdr:to>
      <xdr:col>7888</xdr:col>
      <xdr:colOff>1819275</xdr:colOff>
      <xdr:row>327693</xdr:row>
      <xdr:rowOff>180975</xdr:rowOff>
    </xdr:to>
    <xdr:pic>
      <xdr:nvPicPr>
        <xdr:cNvPr id="1525" name="Picture 501">
          <a:extLst>
            <a:ext uri="{FF2B5EF4-FFF2-40B4-BE49-F238E27FC236}">
              <a16:creationId xmlns:a16="http://schemas.microsoft.com/office/drawing/2014/main" id="{78539076-F91D-4E72-A948-C48348663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393225</xdr:row>
      <xdr:rowOff>66675</xdr:rowOff>
    </xdr:from>
    <xdr:to>
      <xdr:col>7888</xdr:col>
      <xdr:colOff>1819275</xdr:colOff>
      <xdr:row>393229</xdr:row>
      <xdr:rowOff>180975</xdr:rowOff>
    </xdr:to>
    <xdr:pic>
      <xdr:nvPicPr>
        <xdr:cNvPr id="1526" name="Picture 502">
          <a:extLst>
            <a:ext uri="{FF2B5EF4-FFF2-40B4-BE49-F238E27FC236}">
              <a16:creationId xmlns:a16="http://schemas.microsoft.com/office/drawing/2014/main" id="{CEE06A63-14A4-4803-8F77-95B0B4D1B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458761</xdr:row>
      <xdr:rowOff>66675</xdr:rowOff>
    </xdr:from>
    <xdr:to>
      <xdr:col>7888</xdr:col>
      <xdr:colOff>1819275</xdr:colOff>
      <xdr:row>458765</xdr:row>
      <xdr:rowOff>180975</xdr:rowOff>
    </xdr:to>
    <xdr:pic>
      <xdr:nvPicPr>
        <xdr:cNvPr id="1527" name="Picture 503">
          <a:extLst>
            <a:ext uri="{FF2B5EF4-FFF2-40B4-BE49-F238E27FC236}">
              <a16:creationId xmlns:a16="http://schemas.microsoft.com/office/drawing/2014/main" id="{EA0F762E-0F55-4954-9440-30BF8BFD3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524297</xdr:row>
      <xdr:rowOff>66675</xdr:rowOff>
    </xdr:from>
    <xdr:to>
      <xdr:col>7888</xdr:col>
      <xdr:colOff>1819275</xdr:colOff>
      <xdr:row>524301</xdr:row>
      <xdr:rowOff>180975</xdr:rowOff>
    </xdr:to>
    <xdr:pic>
      <xdr:nvPicPr>
        <xdr:cNvPr id="1528" name="Picture 504">
          <a:extLst>
            <a:ext uri="{FF2B5EF4-FFF2-40B4-BE49-F238E27FC236}">
              <a16:creationId xmlns:a16="http://schemas.microsoft.com/office/drawing/2014/main" id="{E041E2ED-85A4-4AF5-8D9E-8D0657847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589833</xdr:row>
      <xdr:rowOff>66675</xdr:rowOff>
    </xdr:from>
    <xdr:to>
      <xdr:col>7888</xdr:col>
      <xdr:colOff>1819275</xdr:colOff>
      <xdr:row>589837</xdr:row>
      <xdr:rowOff>180975</xdr:rowOff>
    </xdr:to>
    <xdr:pic>
      <xdr:nvPicPr>
        <xdr:cNvPr id="1529" name="Picture 505">
          <a:extLst>
            <a:ext uri="{FF2B5EF4-FFF2-40B4-BE49-F238E27FC236}">
              <a16:creationId xmlns:a16="http://schemas.microsoft.com/office/drawing/2014/main" id="{E2914DBA-8907-434B-B5FE-49A6E700B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655369</xdr:row>
      <xdr:rowOff>66675</xdr:rowOff>
    </xdr:from>
    <xdr:to>
      <xdr:col>7888</xdr:col>
      <xdr:colOff>1819275</xdr:colOff>
      <xdr:row>655373</xdr:row>
      <xdr:rowOff>180975</xdr:rowOff>
    </xdr:to>
    <xdr:pic>
      <xdr:nvPicPr>
        <xdr:cNvPr id="1530" name="Picture 506">
          <a:extLst>
            <a:ext uri="{FF2B5EF4-FFF2-40B4-BE49-F238E27FC236}">
              <a16:creationId xmlns:a16="http://schemas.microsoft.com/office/drawing/2014/main" id="{5131EC8B-EE70-4797-A615-4D021BDE7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720905</xdr:row>
      <xdr:rowOff>66675</xdr:rowOff>
    </xdr:from>
    <xdr:to>
      <xdr:col>7888</xdr:col>
      <xdr:colOff>1819275</xdr:colOff>
      <xdr:row>720909</xdr:row>
      <xdr:rowOff>180975</xdr:rowOff>
    </xdr:to>
    <xdr:pic>
      <xdr:nvPicPr>
        <xdr:cNvPr id="1531" name="Picture 507">
          <a:extLst>
            <a:ext uri="{FF2B5EF4-FFF2-40B4-BE49-F238E27FC236}">
              <a16:creationId xmlns:a16="http://schemas.microsoft.com/office/drawing/2014/main" id="{407BD829-75F5-44A1-B9EA-E9F7197CE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786441</xdr:row>
      <xdr:rowOff>66675</xdr:rowOff>
    </xdr:from>
    <xdr:to>
      <xdr:col>7888</xdr:col>
      <xdr:colOff>1819275</xdr:colOff>
      <xdr:row>786445</xdr:row>
      <xdr:rowOff>180975</xdr:rowOff>
    </xdr:to>
    <xdr:pic>
      <xdr:nvPicPr>
        <xdr:cNvPr id="1532" name="Picture 508">
          <a:extLst>
            <a:ext uri="{FF2B5EF4-FFF2-40B4-BE49-F238E27FC236}">
              <a16:creationId xmlns:a16="http://schemas.microsoft.com/office/drawing/2014/main" id="{38116F87-0CD3-4B33-B3BE-BB4B836E8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851977</xdr:row>
      <xdr:rowOff>66675</xdr:rowOff>
    </xdr:from>
    <xdr:to>
      <xdr:col>7888</xdr:col>
      <xdr:colOff>1819275</xdr:colOff>
      <xdr:row>851981</xdr:row>
      <xdr:rowOff>180975</xdr:rowOff>
    </xdr:to>
    <xdr:pic>
      <xdr:nvPicPr>
        <xdr:cNvPr id="1533" name="Picture 509">
          <a:extLst>
            <a:ext uri="{FF2B5EF4-FFF2-40B4-BE49-F238E27FC236}">
              <a16:creationId xmlns:a16="http://schemas.microsoft.com/office/drawing/2014/main" id="{367243F2-59BE-4693-ADB6-F73EAE1B4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917513</xdr:row>
      <xdr:rowOff>66675</xdr:rowOff>
    </xdr:from>
    <xdr:to>
      <xdr:col>7888</xdr:col>
      <xdr:colOff>1819275</xdr:colOff>
      <xdr:row>917517</xdr:row>
      <xdr:rowOff>180975</xdr:rowOff>
    </xdr:to>
    <xdr:pic>
      <xdr:nvPicPr>
        <xdr:cNvPr id="1534" name="Picture 510">
          <a:extLst>
            <a:ext uri="{FF2B5EF4-FFF2-40B4-BE49-F238E27FC236}">
              <a16:creationId xmlns:a16="http://schemas.microsoft.com/office/drawing/2014/main" id="{4FD9FBDA-8234-43BC-A86C-607CD0D29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7888</xdr:col>
      <xdr:colOff>238125</xdr:colOff>
      <xdr:row>983049</xdr:row>
      <xdr:rowOff>66675</xdr:rowOff>
    </xdr:from>
    <xdr:to>
      <xdr:col>7888</xdr:col>
      <xdr:colOff>1819275</xdr:colOff>
      <xdr:row>983053</xdr:row>
      <xdr:rowOff>180975</xdr:rowOff>
    </xdr:to>
    <xdr:pic>
      <xdr:nvPicPr>
        <xdr:cNvPr id="1535" name="Picture 511">
          <a:extLst>
            <a:ext uri="{FF2B5EF4-FFF2-40B4-BE49-F238E27FC236}">
              <a16:creationId xmlns:a16="http://schemas.microsoft.com/office/drawing/2014/main" id="{7F75A098-0216-45D9-BE72-56E3AFB9D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3096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2</xdr:row>
      <xdr:rowOff>66675</xdr:rowOff>
    </xdr:from>
    <xdr:to>
      <xdr:col>8144</xdr:col>
      <xdr:colOff>1819275</xdr:colOff>
      <xdr:row>6</xdr:row>
      <xdr:rowOff>0</xdr:rowOff>
    </xdr:to>
    <xdr:pic>
      <xdr:nvPicPr>
        <xdr:cNvPr id="1536" name="Picture 512">
          <a:extLst>
            <a:ext uri="{FF2B5EF4-FFF2-40B4-BE49-F238E27FC236}">
              <a16:creationId xmlns:a16="http://schemas.microsoft.com/office/drawing/2014/main" id="{D195F4DB-2D92-496C-9B64-43B950121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65545</xdr:row>
      <xdr:rowOff>66675</xdr:rowOff>
    </xdr:from>
    <xdr:to>
      <xdr:col>8144</xdr:col>
      <xdr:colOff>1819275</xdr:colOff>
      <xdr:row>65549</xdr:row>
      <xdr:rowOff>180975</xdr:rowOff>
    </xdr:to>
    <xdr:pic>
      <xdr:nvPicPr>
        <xdr:cNvPr id="1537" name="Picture 513">
          <a:extLst>
            <a:ext uri="{FF2B5EF4-FFF2-40B4-BE49-F238E27FC236}">
              <a16:creationId xmlns:a16="http://schemas.microsoft.com/office/drawing/2014/main" id="{CB195B9B-14F4-4781-807C-088F09613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131081</xdr:row>
      <xdr:rowOff>66675</xdr:rowOff>
    </xdr:from>
    <xdr:to>
      <xdr:col>8144</xdr:col>
      <xdr:colOff>1819275</xdr:colOff>
      <xdr:row>131085</xdr:row>
      <xdr:rowOff>180975</xdr:rowOff>
    </xdr:to>
    <xdr:pic>
      <xdr:nvPicPr>
        <xdr:cNvPr id="1538" name="Picture 514">
          <a:extLst>
            <a:ext uri="{FF2B5EF4-FFF2-40B4-BE49-F238E27FC236}">
              <a16:creationId xmlns:a16="http://schemas.microsoft.com/office/drawing/2014/main" id="{FD9F456A-B3F6-4EF6-BDFD-0FF7697B8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196617</xdr:row>
      <xdr:rowOff>66675</xdr:rowOff>
    </xdr:from>
    <xdr:to>
      <xdr:col>8144</xdr:col>
      <xdr:colOff>1819275</xdr:colOff>
      <xdr:row>196621</xdr:row>
      <xdr:rowOff>180975</xdr:rowOff>
    </xdr:to>
    <xdr:pic>
      <xdr:nvPicPr>
        <xdr:cNvPr id="1539" name="Picture 515">
          <a:extLst>
            <a:ext uri="{FF2B5EF4-FFF2-40B4-BE49-F238E27FC236}">
              <a16:creationId xmlns:a16="http://schemas.microsoft.com/office/drawing/2014/main" id="{661A11A2-6ADD-4766-A1C6-ACC0EBB0C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262153</xdr:row>
      <xdr:rowOff>66675</xdr:rowOff>
    </xdr:from>
    <xdr:to>
      <xdr:col>8144</xdr:col>
      <xdr:colOff>1819275</xdr:colOff>
      <xdr:row>262157</xdr:row>
      <xdr:rowOff>180975</xdr:rowOff>
    </xdr:to>
    <xdr:pic>
      <xdr:nvPicPr>
        <xdr:cNvPr id="1540" name="Picture 516">
          <a:extLst>
            <a:ext uri="{FF2B5EF4-FFF2-40B4-BE49-F238E27FC236}">
              <a16:creationId xmlns:a16="http://schemas.microsoft.com/office/drawing/2014/main" id="{0BBC0A80-3181-4E17-9935-0547D2C31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327689</xdr:row>
      <xdr:rowOff>66675</xdr:rowOff>
    </xdr:from>
    <xdr:to>
      <xdr:col>8144</xdr:col>
      <xdr:colOff>1819275</xdr:colOff>
      <xdr:row>327693</xdr:row>
      <xdr:rowOff>180975</xdr:rowOff>
    </xdr:to>
    <xdr:pic>
      <xdr:nvPicPr>
        <xdr:cNvPr id="1541" name="Picture 517">
          <a:extLst>
            <a:ext uri="{FF2B5EF4-FFF2-40B4-BE49-F238E27FC236}">
              <a16:creationId xmlns:a16="http://schemas.microsoft.com/office/drawing/2014/main" id="{6711FD1C-05B1-4948-BE26-9732D1A39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393225</xdr:row>
      <xdr:rowOff>66675</xdr:rowOff>
    </xdr:from>
    <xdr:to>
      <xdr:col>8144</xdr:col>
      <xdr:colOff>1819275</xdr:colOff>
      <xdr:row>393229</xdr:row>
      <xdr:rowOff>180975</xdr:rowOff>
    </xdr:to>
    <xdr:pic>
      <xdr:nvPicPr>
        <xdr:cNvPr id="1542" name="Picture 518">
          <a:extLst>
            <a:ext uri="{FF2B5EF4-FFF2-40B4-BE49-F238E27FC236}">
              <a16:creationId xmlns:a16="http://schemas.microsoft.com/office/drawing/2014/main" id="{FFAF98E7-898C-40E2-8404-CFAABC446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458761</xdr:row>
      <xdr:rowOff>66675</xdr:rowOff>
    </xdr:from>
    <xdr:to>
      <xdr:col>8144</xdr:col>
      <xdr:colOff>1819275</xdr:colOff>
      <xdr:row>458765</xdr:row>
      <xdr:rowOff>180975</xdr:rowOff>
    </xdr:to>
    <xdr:pic>
      <xdr:nvPicPr>
        <xdr:cNvPr id="1543" name="Picture 519">
          <a:extLst>
            <a:ext uri="{FF2B5EF4-FFF2-40B4-BE49-F238E27FC236}">
              <a16:creationId xmlns:a16="http://schemas.microsoft.com/office/drawing/2014/main" id="{1477A685-873D-4D94-8031-A3081E2F2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524297</xdr:row>
      <xdr:rowOff>66675</xdr:rowOff>
    </xdr:from>
    <xdr:to>
      <xdr:col>8144</xdr:col>
      <xdr:colOff>1819275</xdr:colOff>
      <xdr:row>524301</xdr:row>
      <xdr:rowOff>180975</xdr:rowOff>
    </xdr:to>
    <xdr:pic>
      <xdr:nvPicPr>
        <xdr:cNvPr id="1544" name="Picture 520">
          <a:extLst>
            <a:ext uri="{FF2B5EF4-FFF2-40B4-BE49-F238E27FC236}">
              <a16:creationId xmlns:a16="http://schemas.microsoft.com/office/drawing/2014/main" id="{20AD0417-BE15-4E04-836F-33E56D5AC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589833</xdr:row>
      <xdr:rowOff>66675</xdr:rowOff>
    </xdr:from>
    <xdr:to>
      <xdr:col>8144</xdr:col>
      <xdr:colOff>1819275</xdr:colOff>
      <xdr:row>589837</xdr:row>
      <xdr:rowOff>180975</xdr:rowOff>
    </xdr:to>
    <xdr:pic>
      <xdr:nvPicPr>
        <xdr:cNvPr id="1545" name="Picture 521">
          <a:extLst>
            <a:ext uri="{FF2B5EF4-FFF2-40B4-BE49-F238E27FC236}">
              <a16:creationId xmlns:a16="http://schemas.microsoft.com/office/drawing/2014/main" id="{F4FAE361-A852-4A9D-9D57-5B3077869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655369</xdr:row>
      <xdr:rowOff>66675</xdr:rowOff>
    </xdr:from>
    <xdr:to>
      <xdr:col>8144</xdr:col>
      <xdr:colOff>1819275</xdr:colOff>
      <xdr:row>655373</xdr:row>
      <xdr:rowOff>180975</xdr:rowOff>
    </xdr:to>
    <xdr:pic>
      <xdr:nvPicPr>
        <xdr:cNvPr id="1546" name="Picture 522">
          <a:extLst>
            <a:ext uri="{FF2B5EF4-FFF2-40B4-BE49-F238E27FC236}">
              <a16:creationId xmlns:a16="http://schemas.microsoft.com/office/drawing/2014/main" id="{ABAB1246-5356-4360-AE3A-94FF63520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720905</xdr:row>
      <xdr:rowOff>66675</xdr:rowOff>
    </xdr:from>
    <xdr:to>
      <xdr:col>8144</xdr:col>
      <xdr:colOff>1819275</xdr:colOff>
      <xdr:row>720909</xdr:row>
      <xdr:rowOff>180975</xdr:rowOff>
    </xdr:to>
    <xdr:pic>
      <xdr:nvPicPr>
        <xdr:cNvPr id="1547" name="Picture 523">
          <a:extLst>
            <a:ext uri="{FF2B5EF4-FFF2-40B4-BE49-F238E27FC236}">
              <a16:creationId xmlns:a16="http://schemas.microsoft.com/office/drawing/2014/main" id="{BFF84BCE-9AEF-4442-A13F-15F18B6C0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786441</xdr:row>
      <xdr:rowOff>66675</xdr:rowOff>
    </xdr:from>
    <xdr:to>
      <xdr:col>8144</xdr:col>
      <xdr:colOff>1819275</xdr:colOff>
      <xdr:row>786445</xdr:row>
      <xdr:rowOff>180975</xdr:rowOff>
    </xdr:to>
    <xdr:pic>
      <xdr:nvPicPr>
        <xdr:cNvPr id="1548" name="Picture 524">
          <a:extLst>
            <a:ext uri="{FF2B5EF4-FFF2-40B4-BE49-F238E27FC236}">
              <a16:creationId xmlns:a16="http://schemas.microsoft.com/office/drawing/2014/main" id="{A9212534-22F4-479F-9099-CC0B8C213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851977</xdr:row>
      <xdr:rowOff>66675</xdr:rowOff>
    </xdr:from>
    <xdr:to>
      <xdr:col>8144</xdr:col>
      <xdr:colOff>1819275</xdr:colOff>
      <xdr:row>851981</xdr:row>
      <xdr:rowOff>180975</xdr:rowOff>
    </xdr:to>
    <xdr:pic>
      <xdr:nvPicPr>
        <xdr:cNvPr id="1549" name="Picture 525">
          <a:extLst>
            <a:ext uri="{FF2B5EF4-FFF2-40B4-BE49-F238E27FC236}">
              <a16:creationId xmlns:a16="http://schemas.microsoft.com/office/drawing/2014/main" id="{20CB3C83-6219-4CB8-B487-116D116E1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917513</xdr:row>
      <xdr:rowOff>66675</xdr:rowOff>
    </xdr:from>
    <xdr:to>
      <xdr:col>8144</xdr:col>
      <xdr:colOff>1819275</xdr:colOff>
      <xdr:row>917517</xdr:row>
      <xdr:rowOff>180975</xdr:rowOff>
    </xdr:to>
    <xdr:pic>
      <xdr:nvPicPr>
        <xdr:cNvPr id="1550" name="Picture 526">
          <a:extLst>
            <a:ext uri="{FF2B5EF4-FFF2-40B4-BE49-F238E27FC236}">
              <a16:creationId xmlns:a16="http://schemas.microsoft.com/office/drawing/2014/main" id="{9C41B0C6-3585-4234-85A7-DECC16566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8144</xdr:col>
      <xdr:colOff>238125</xdr:colOff>
      <xdr:row>983049</xdr:row>
      <xdr:rowOff>66675</xdr:rowOff>
    </xdr:from>
    <xdr:to>
      <xdr:col>8144</xdr:col>
      <xdr:colOff>1819275</xdr:colOff>
      <xdr:row>983053</xdr:row>
      <xdr:rowOff>180975</xdr:rowOff>
    </xdr:to>
    <xdr:pic>
      <xdr:nvPicPr>
        <xdr:cNvPr id="1551" name="Picture 527">
          <a:extLst>
            <a:ext uri="{FF2B5EF4-FFF2-40B4-BE49-F238E27FC236}">
              <a16:creationId xmlns:a16="http://schemas.microsoft.com/office/drawing/2014/main" id="{CBA5AEF6-3B7E-4F19-8DAD-573A0E7B7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154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2</xdr:row>
      <xdr:rowOff>66675</xdr:rowOff>
    </xdr:from>
    <xdr:to>
      <xdr:col>8400</xdr:col>
      <xdr:colOff>1819275</xdr:colOff>
      <xdr:row>6</xdr:row>
      <xdr:rowOff>0</xdr:rowOff>
    </xdr:to>
    <xdr:pic>
      <xdr:nvPicPr>
        <xdr:cNvPr id="1552" name="Picture 528">
          <a:extLst>
            <a:ext uri="{FF2B5EF4-FFF2-40B4-BE49-F238E27FC236}">
              <a16:creationId xmlns:a16="http://schemas.microsoft.com/office/drawing/2014/main" id="{9EDCEEC2-53DC-43F5-95A1-47CB48B24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65545</xdr:row>
      <xdr:rowOff>66675</xdr:rowOff>
    </xdr:from>
    <xdr:to>
      <xdr:col>8400</xdr:col>
      <xdr:colOff>1819275</xdr:colOff>
      <xdr:row>65549</xdr:row>
      <xdr:rowOff>180975</xdr:rowOff>
    </xdr:to>
    <xdr:pic>
      <xdr:nvPicPr>
        <xdr:cNvPr id="1553" name="Picture 529">
          <a:extLst>
            <a:ext uri="{FF2B5EF4-FFF2-40B4-BE49-F238E27FC236}">
              <a16:creationId xmlns:a16="http://schemas.microsoft.com/office/drawing/2014/main" id="{5E2860BB-B3E8-4675-BAEF-F9BFA2A13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131081</xdr:row>
      <xdr:rowOff>66675</xdr:rowOff>
    </xdr:from>
    <xdr:to>
      <xdr:col>8400</xdr:col>
      <xdr:colOff>1819275</xdr:colOff>
      <xdr:row>131085</xdr:row>
      <xdr:rowOff>180975</xdr:rowOff>
    </xdr:to>
    <xdr:pic>
      <xdr:nvPicPr>
        <xdr:cNvPr id="1554" name="Picture 530">
          <a:extLst>
            <a:ext uri="{FF2B5EF4-FFF2-40B4-BE49-F238E27FC236}">
              <a16:creationId xmlns:a16="http://schemas.microsoft.com/office/drawing/2014/main" id="{A72342B4-B23D-459C-9971-63A89B629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196617</xdr:row>
      <xdr:rowOff>66675</xdr:rowOff>
    </xdr:from>
    <xdr:to>
      <xdr:col>8400</xdr:col>
      <xdr:colOff>1819275</xdr:colOff>
      <xdr:row>196621</xdr:row>
      <xdr:rowOff>180975</xdr:rowOff>
    </xdr:to>
    <xdr:pic>
      <xdr:nvPicPr>
        <xdr:cNvPr id="1555" name="Picture 531">
          <a:extLst>
            <a:ext uri="{FF2B5EF4-FFF2-40B4-BE49-F238E27FC236}">
              <a16:creationId xmlns:a16="http://schemas.microsoft.com/office/drawing/2014/main" id="{7A0DE6EB-31EC-49A4-A346-FFAF51B6E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262153</xdr:row>
      <xdr:rowOff>66675</xdr:rowOff>
    </xdr:from>
    <xdr:to>
      <xdr:col>8400</xdr:col>
      <xdr:colOff>1819275</xdr:colOff>
      <xdr:row>262157</xdr:row>
      <xdr:rowOff>180975</xdr:rowOff>
    </xdr:to>
    <xdr:pic>
      <xdr:nvPicPr>
        <xdr:cNvPr id="1556" name="Picture 532">
          <a:extLst>
            <a:ext uri="{FF2B5EF4-FFF2-40B4-BE49-F238E27FC236}">
              <a16:creationId xmlns:a16="http://schemas.microsoft.com/office/drawing/2014/main" id="{21F3D942-8431-4EF6-8BCD-6BAC99716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327689</xdr:row>
      <xdr:rowOff>66675</xdr:rowOff>
    </xdr:from>
    <xdr:to>
      <xdr:col>8400</xdr:col>
      <xdr:colOff>1819275</xdr:colOff>
      <xdr:row>327693</xdr:row>
      <xdr:rowOff>180975</xdr:rowOff>
    </xdr:to>
    <xdr:pic>
      <xdr:nvPicPr>
        <xdr:cNvPr id="1557" name="Picture 533">
          <a:extLst>
            <a:ext uri="{FF2B5EF4-FFF2-40B4-BE49-F238E27FC236}">
              <a16:creationId xmlns:a16="http://schemas.microsoft.com/office/drawing/2014/main" id="{D9DCD3FB-57F3-4972-ACBB-30AFABC10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393225</xdr:row>
      <xdr:rowOff>66675</xdr:rowOff>
    </xdr:from>
    <xdr:to>
      <xdr:col>8400</xdr:col>
      <xdr:colOff>1819275</xdr:colOff>
      <xdr:row>393229</xdr:row>
      <xdr:rowOff>180975</xdr:rowOff>
    </xdr:to>
    <xdr:pic>
      <xdr:nvPicPr>
        <xdr:cNvPr id="1558" name="Picture 534">
          <a:extLst>
            <a:ext uri="{FF2B5EF4-FFF2-40B4-BE49-F238E27FC236}">
              <a16:creationId xmlns:a16="http://schemas.microsoft.com/office/drawing/2014/main" id="{0D7E4E1B-2A53-4B3E-997D-1D1142925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458761</xdr:row>
      <xdr:rowOff>66675</xdr:rowOff>
    </xdr:from>
    <xdr:to>
      <xdr:col>8400</xdr:col>
      <xdr:colOff>1819275</xdr:colOff>
      <xdr:row>458765</xdr:row>
      <xdr:rowOff>180975</xdr:rowOff>
    </xdr:to>
    <xdr:pic>
      <xdr:nvPicPr>
        <xdr:cNvPr id="1559" name="Picture 535">
          <a:extLst>
            <a:ext uri="{FF2B5EF4-FFF2-40B4-BE49-F238E27FC236}">
              <a16:creationId xmlns:a16="http://schemas.microsoft.com/office/drawing/2014/main" id="{BAE63ADB-1144-4C21-87FE-FFC915592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524297</xdr:row>
      <xdr:rowOff>66675</xdr:rowOff>
    </xdr:from>
    <xdr:to>
      <xdr:col>8400</xdr:col>
      <xdr:colOff>1819275</xdr:colOff>
      <xdr:row>524301</xdr:row>
      <xdr:rowOff>180975</xdr:rowOff>
    </xdr:to>
    <xdr:pic>
      <xdr:nvPicPr>
        <xdr:cNvPr id="1560" name="Picture 536">
          <a:extLst>
            <a:ext uri="{FF2B5EF4-FFF2-40B4-BE49-F238E27FC236}">
              <a16:creationId xmlns:a16="http://schemas.microsoft.com/office/drawing/2014/main" id="{420AD5A2-71A8-49E0-AD4F-7FE7B44A0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589833</xdr:row>
      <xdr:rowOff>66675</xdr:rowOff>
    </xdr:from>
    <xdr:to>
      <xdr:col>8400</xdr:col>
      <xdr:colOff>1819275</xdr:colOff>
      <xdr:row>589837</xdr:row>
      <xdr:rowOff>180975</xdr:rowOff>
    </xdr:to>
    <xdr:pic>
      <xdr:nvPicPr>
        <xdr:cNvPr id="1561" name="Picture 537">
          <a:extLst>
            <a:ext uri="{FF2B5EF4-FFF2-40B4-BE49-F238E27FC236}">
              <a16:creationId xmlns:a16="http://schemas.microsoft.com/office/drawing/2014/main" id="{5DD72042-CA97-47A1-A793-1F2328D90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655369</xdr:row>
      <xdr:rowOff>66675</xdr:rowOff>
    </xdr:from>
    <xdr:to>
      <xdr:col>8400</xdr:col>
      <xdr:colOff>1819275</xdr:colOff>
      <xdr:row>655373</xdr:row>
      <xdr:rowOff>180975</xdr:rowOff>
    </xdr:to>
    <xdr:pic>
      <xdr:nvPicPr>
        <xdr:cNvPr id="1562" name="Picture 538">
          <a:extLst>
            <a:ext uri="{FF2B5EF4-FFF2-40B4-BE49-F238E27FC236}">
              <a16:creationId xmlns:a16="http://schemas.microsoft.com/office/drawing/2014/main" id="{09ED5B08-1805-4EF8-A792-2D6FC7DBC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720905</xdr:row>
      <xdr:rowOff>66675</xdr:rowOff>
    </xdr:from>
    <xdr:to>
      <xdr:col>8400</xdr:col>
      <xdr:colOff>1819275</xdr:colOff>
      <xdr:row>720909</xdr:row>
      <xdr:rowOff>180975</xdr:rowOff>
    </xdr:to>
    <xdr:pic>
      <xdr:nvPicPr>
        <xdr:cNvPr id="1563" name="Picture 539">
          <a:extLst>
            <a:ext uri="{FF2B5EF4-FFF2-40B4-BE49-F238E27FC236}">
              <a16:creationId xmlns:a16="http://schemas.microsoft.com/office/drawing/2014/main" id="{BA7CF93D-E307-440C-989B-73134EDD1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786441</xdr:row>
      <xdr:rowOff>66675</xdr:rowOff>
    </xdr:from>
    <xdr:to>
      <xdr:col>8400</xdr:col>
      <xdr:colOff>1819275</xdr:colOff>
      <xdr:row>786445</xdr:row>
      <xdr:rowOff>180975</xdr:rowOff>
    </xdr:to>
    <xdr:pic>
      <xdr:nvPicPr>
        <xdr:cNvPr id="1564" name="Picture 540">
          <a:extLst>
            <a:ext uri="{FF2B5EF4-FFF2-40B4-BE49-F238E27FC236}">
              <a16:creationId xmlns:a16="http://schemas.microsoft.com/office/drawing/2014/main" id="{4AE49722-DE35-4FA7-9478-6A5E995C2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851977</xdr:row>
      <xdr:rowOff>66675</xdr:rowOff>
    </xdr:from>
    <xdr:to>
      <xdr:col>8400</xdr:col>
      <xdr:colOff>1819275</xdr:colOff>
      <xdr:row>851981</xdr:row>
      <xdr:rowOff>180975</xdr:rowOff>
    </xdr:to>
    <xdr:pic>
      <xdr:nvPicPr>
        <xdr:cNvPr id="1565" name="Picture 541">
          <a:extLst>
            <a:ext uri="{FF2B5EF4-FFF2-40B4-BE49-F238E27FC236}">
              <a16:creationId xmlns:a16="http://schemas.microsoft.com/office/drawing/2014/main" id="{D29D6013-21D0-4D33-9253-0B41E5E87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917513</xdr:row>
      <xdr:rowOff>66675</xdr:rowOff>
    </xdr:from>
    <xdr:to>
      <xdr:col>8400</xdr:col>
      <xdr:colOff>1819275</xdr:colOff>
      <xdr:row>917517</xdr:row>
      <xdr:rowOff>180975</xdr:rowOff>
    </xdr:to>
    <xdr:pic>
      <xdr:nvPicPr>
        <xdr:cNvPr id="1566" name="Picture 542">
          <a:extLst>
            <a:ext uri="{FF2B5EF4-FFF2-40B4-BE49-F238E27FC236}">
              <a16:creationId xmlns:a16="http://schemas.microsoft.com/office/drawing/2014/main" id="{B4E81493-7CFE-4406-A6E3-82CB664D3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8400</xdr:col>
      <xdr:colOff>238125</xdr:colOff>
      <xdr:row>983049</xdr:row>
      <xdr:rowOff>66675</xdr:rowOff>
    </xdr:from>
    <xdr:to>
      <xdr:col>8400</xdr:col>
      <xdr:colOff>1819275</xdr:colOff>
      <xdr:row>983053</xdr:row>
      <xdr:rowOff>180975</xdr:rowOff>
    </xdr:to>
    <xdr:pic>
      <xdr:nvPicPr>
        <xdr:cNvPr id="1567" name="Picture 543">
          <a:extLst>
            <a:ext uri="{FF2B5EF4-FFF2-40B4-BE49-F238E27FC236}">
              <a16:creationId xmlns:a16="http://schemas.microsoft.com/office/drawing/2014/main" id="{71BE9EFE-1221-43B3-BA44-5538290FB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5212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2</xdr:row>
      <xdr:rowOff>66675</xdr:rowOff>
    </xdr:from>
    <xdr:to>
      <xdr:col>8656</xdr:col>
      <xdr:colOff>1819275</xdr:colOff>
      <xdr:row>6</xdr:row>
      <xdr:rowOff>0</xdr:rowOff>
    </xdr:to>
    <xdr:pic>
      <xdr:nvPicPr>
        <xdr:cNvPr id="1568" name="Picture 544">
          <a:extLst>
            <a:ext uri="{FF2B5EF4-FFF2-40B4-BE49-F238E27FC236}">
              <a16:creationId xmlns:a16="http://schemas.microsoft.com/office/drawing/2014/main" id="{45104C4D-CB21-4890-8DD6-73D6D2034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65545</xdr:row>
      <xdr:rowOff>66675</xdr:rowOff>
    </xdr:from>
    <xdr:to>
      <xdr:col>8656</xdr:col>
      <xdr:colOff>1819275</xdr:colOff>
      <xdr:row>65549</xdr:row>
      <xdr:rowOff>180975</xdr:rowOff>
    </xdr:to>
    <xdr:pic>
      <xdr:nvPicPr>
        <xdr:cNvPr id="1569" name="Picture 545">
          <a:extLst>
            <a:ext uri="{FF2B5EF4-FFF2-40B4-BE49-F238E27FC236}">
              <a16:creationId xmlns:a16="http://schemas.microsoft.com/office/drawing/2014/main" id="{8A9C3A1F-D3D6-4380-A93C-8299A0197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131081</xdr:row>
      <xdr:rowOff>66675</xdr:rowOff>
    </xdr:from>
    <xdr:to>
      <xdr:col>8656</xdr:col>
      <xdr:colOff>1819275</xdr:colOff>
      <xdr:row>131085</xdr:row>
      <xdr:rowOff>180975</xdr:rowOff>
    </xdr:to>
    <xdr:pic>
      <xdr:nvPicPr>
        <xdr:cNvPr id="1570" name="Picture 546">
          <a:extLst>
            <a:ext uri="{FF2B5EF4-FFF2-40B4-BE49-F238E27FC236}">
              <a16:creationId xmlns:a16="http://schemas.microsoft.com/office/drawing/2014/main" id="{8C14C1BA-221B-4233-8408-2E21D1EF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196617</xdr:row>
      <xdr:rowOff>66675</xdr:rowOff>
    </xdr:from>
    <xdr:to>
      <xdr:col>8656</xdr:col>
      <xdr:colOff>1819275</xdr:colOff>
      <xdr:row>196621</xdr:row>
      <xdr:rowOff>180975</xdr:rowOff>
    </xdr:to>
    <xdr:pic>
      <xdr:nvPicPr>
        <xdr:cNvPr id="1571" name="Picture 547">
          <a:extLst>
            <a:ext uri="{FF2B5EF4-FFF2-40B4-BE49-F238E27FC236}">
              <a16:creationId xmlns:a16="http://schemas.microsoft.com/office/drawing/2014/main" id="{6092BABF-E164-46F1-91DC-AD5FD6C7B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262153</xdr:row>
      <xdr:rowOff>66675</xdr:rowOff>
    </xdr:from>
    <xdr:to>
      <xdr:col>8656</xdr:col>
      <xdr:colOff>1819275</xdr:colOff>
      <xdr:row>262157</xdr:row>
      <xdr:rowOff>180975</xdr:rowOff>
    </xdr:to>
    <xdr:pic>
      <xdr:nvPicPr>
        <xdr:cNvPr id="1572" name="Picture 548">
          <a:extLst>
            <a:ext uri="{FF2B5EF4-FFF2-40B4-BE49-F238E27FC236}">
              <a16:creationId xmlns:a16="http://schemas.microsoft.com/office/drawing/2014/main" id="{C5EF770B-6180-4445-8C84-EC78B7067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327689</xdr:row>
      <xdr:rowOff>66675</xdr:rowOff>
    </xdr:from>
    <xdr:to>
      <xdr:col>8656</xdr:col>
      <xdr:colOff>1819275</xdr:colOff>
      <xdr:row>327693</xdr:row>
      <xdr:rowOff>180975</xdr:rowOff>
    </xdr:to>
    <xdr:pic>
      <xdr:nvPicPr>
        <xdr:cNvPr id="1573" name="Picture 549">
          <a:extLst>
            <a:ext uri="{FF2B5EF4-FFF2-40B4-BE49-F238E27FC236}">
              <a16:creationId xmlns:a16="http://schemas.microsoft.com/office/drawing/2014/main" id="{42EB9B21-7992-4F40-B02A-56BBB76D6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393225</xdr:row>
      <xdr:rowOff>66675</xdr:rowOff>
    </xdr:from>
    <xdr:to>
      <xdr:col>8656</xdr:col>
      <xdr:colOff>1819275</xdr:colOff>
      <xdr:row>393229</xdr:row>
      <xdr:rowOff>180975</xdr:rowOff>
    </xdr:to>
    <xdr:pic>
      <xdr:nvPicPr>
        <xdr:cNvPr id="1574" name="Picture 550">
          <a:extLst>
            <a:ext uri="{FF2B5EF4-FFF2-40B4-BE49-F238E27FC236}">
              <a16:creationId xmlns:a16="http://schemas.microsoft.com/office/drawing/2014/main" id="{5E71E304-0A78-4E4D-BF55-A30719DEE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458761</xdr:row>
      <xdr:rowOff>66675</xdr:rowOff>
    </xdr:from>
    <xdr:to>
      <xdr:col>8656</xdr:col>
      <xdr:colOff>1819275</xdr:colOff>
      <xdr:row>458765</xdr:row>
      <xdr:rowOff>180975</xdr:rowOff>
    </xdr:to>
    <xdr:pic>
      <xdr:nvPicPr>
        <xdr:cNvPr id="1575" name="Picture 551">
          <a:extLst>
            <a:ext uri="{FF2B5EF4-FFF2-40B4-BE49-F238E27FC236}">
              <a16:creationId xmlns:a16="http://schemas.microsoft.com/office/drawing/2014/main" id="{C5B72EB2-ACD3-407F-846B-B37C2FAD3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524297</xdr:row>
      <xdr:rowOff>66675</xdr:rowOff>
    </xdr:from>
    <xdr:to>
      <xdr:col>8656</xdr:col>
      <xdr:colOff>1819275</xdr:colOff>
      <xdr:row>524301</xdr:row>
      <xdr:rowOff>180975</xdr:rowOff>
    </xdr:to>
    <xdr:pic>
      <xdr:nvPicPr>
        <xdr:cNvPr id="1576" name="Picture 552">
          <a:extLst>
            <a:ext uri="{FF2B5EF4-FFF2-40B4-BE49-F238E27FC236}">
              <a16:creationId xmlns:a16="http://schemas.microsoft.com/office/drawing/2014/main" id="{5FDA33FB-CAC6-457F-9D06-2774F5EFE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589833</xdr:row>
      <xdr:rowOff>66675</xdr:rowOff>
    </xdr:from>
    <xdr:to>
      <xdr:col>8656</xdr:col>
      <xdr:colOff>1819275</xdr:colOff>
      <xdr:row>589837</xdr:row>
      <xdr:rowOff>180975</xdr:rowOff>
    </xdr:to>
    <xdr:pic>
      <xdr:nvPicPr>
        <xdr:cNvPr id="1577" name="Picture 553">
          <a:extLst>
            <a:ext uri="{FF2B5EF4-FFF2-40B4-BE49-F238E27FC236}">
              <a16:creationId xmlns:a16="http://schemas.microsoft.com/office/drawing/2014/main" id="{4081B520-5BF3-4F54-A432-6E804E730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655369</xdr:row>
      <xdr:rowOff>66675</xdr:rowOff>
    </xdr:from>
    <xdr:to>
      <xdr:col>8656</xdr:col>
      <xdr:colOff>1819275</xdr:colOff>
      <xdr:row>655373</xdr:row>
      <xdr:rowOff>180975</xdr:rowOff>
    </xdr:to>
    <xdr:pic>
      <xdr:nvPicPr>
        <xdr:cNvPr id="1578" name="Picture 554">
          <a:extLst>
            <a:ext uri="{FF2B5EF4-FFF2-40B4-BE49-F238E27FC236}">
              <a16:creationId xmlns:a16="http://schemas.microsoft.com/office/drawing/2014/main" id="{3B4A4FBE-13E1-4C9D-B203-6B7C1387F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720905</xdr:row>
      <xdr:rowOff>66675</xdr:rowOff>
    </xdr:from>
    <xdr:to>
      <xdr:col>8656</xdr:col>
      <xdr:colOff>1819275</xdr:colOff>
      <xdr:row>720909</xdr:row>
      <xdr:rowOff>180975</xdr:rowOff>
    </xdr:to>
    <xdr:pic>
      <xdr:nvPicPr>
        <xdr:cNvPr id="1579" name="Picture 555">
          <a:extLst>
            <a:ext uri="{FF2B5EF4-FFF2-40B4-BE49-F238E27FC236}">
              <a16:creationId xmlns:a16="http://schemas.microsoft.com/office/drawing/2014/main" id="{3F6A1318-F16D-4DFE-AC42-C01BD694D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786441</xdr:row>
      <xdr:rowOff>66675</xdr:rowOff>
    </xdr:from>
    <xdr:to>
      <xdr:col>8656</xdr:col>
      <xdr:colOff>1819275</xdr:colOff>
      <xdr:row>786445</xdr:row>
      <xdr:rowOff>180975</xdr:rowOff>
    </xdr:to>
    <xdr:pic>
      <xdr:nvPicPr>
        <xdr:cNvPr id="1580" name="Picture 556">
          <a:extLst>
            <a:ext uri="{FF2B5EF4-FFF2-40B4-BE49-F238E27FC236}">
              <a16:creationId xmlns:a16="http://schemas.microsoft.com/office/drawing/2014/main" id="{2542CFE4-F01B-454E-A301-C4880E710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851977</xdr:row>
      <xdr:rowOff>66675</xdr:rowOff>
    </xdr:from>
    <xdr:to>
      <xdr:col>8656</xdr:col>
      <xdr:colOff>1819275</xdr:colOff>
      <xdr:row>851981</xdr:row>
      <xdr:rowOff>180975</xdr:rowOff>
    </xdr:to>
    <xdr:pic>
      <xdr:nvPicPr>
        <xdr:cNvPr id="1581" name="Picture 557">
          <a:extLst>
            <a:ext uri="{FF2B5EF4-FFF2-40B4-BE49-F238E27FC236}">
              <a16:creationId xmlns:a16="http://schemas.microsoft.com/office/drawing/2014/main" id="{8CC5135A-058D-4EE4-BDCE-83621EB08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917513</xdr:row>
      <xdr:rowOff>66675</xdr:rowOff>
    </xdr:from>
    <xdr:to>
      <xdr:col>8656</xdr:col>
      <xdr:colOff>1819275</xdr:colOff>
      <xdr:row>917517</xdr:row>
      <xdr:rowOff>180975</xdr:rowOff>
    </xdr:to>
    <xdr:pic>
      <xdr:nvPicPr>
        <xdr:cNvPr id="1582" name="Picture 558">
          <a:extLst>
            <a:ext uri="{FF2B5EF4-FFF2-40B4-BE49-F238E27FC236}">
              <a16:creationId xmlns:a16="http://schemas.microsoft.com/office/drawing/2014/main" id="{D78B7C6D-D41E-429B-B459-C8BF99FD8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8656</xdr:col>
      <xdr:colOff>238125</xdr:colOff>
      <xdr:row>983049</xdr:row>
      <xdr:rowOff>66675</xdr:rowOff>
    </xdr:from>
    <xdr:to>
      <xdr:col>8656</xdr:col>
      <xdr:colOff>1819275</xdr:colOff>
      <xdr:row>983053</xdr:row>
      <xdr:rowOff>180975</xdr:rowOff>
    </xdr:to>
    <xdr:pic>
      <xdr:nvPicPr>
        <xdr:cNvPr id="1583" name="Picture 559">
          <a:extLst>
            <a:ext uri="{FF2B5EF4-FFF2-40B4-BE49-F238E27FC236}">
              <a16:creationId xmlns:a16="http://schemas.microsoft.com/office/drawing/2014/main" id="{F7B1D5FB-7EAC-40F5-97C2-ED00786C1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1269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2</xdr:row>
      <xdr:rowOff>66675</xdr:rowOff>
    </xdr:from>
    <xdr:to>
      <xdr:col>8912</xdr:col>
      <xdr:colOff>1819275</xdr:colOff>
      <xdr:row>6</xdr:row>
      <xdr:rowOff>0</xdr:rowOff>
    </xdr:to>
    <xdr:pic>
      <xdr:nvPicPr>
        <xdr:cNvPr id="1584" name="Picture 560">
          <a:extLst>
            <a:ext uri="{FF2B5EF4-FFF2-40B4-BE49-F238E27FC236}">
              <a16:creationId xmlns:a16="http://schemas.microsoft.com/office/drawing/2014/main" id="{90B53A72-A466-4226-BC11-756C409C3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65545</xdr:row>
      <xdr:rowOff>66675</xdr:rowOff>
    </xdr:from>
    <xdr:to>
      <xdr:col>8912</xdr:col>
      <xdr:colOff>1819275</xdr:colOff>
      <xdr:row>65549</xdr:row>
      <xdr:rowOff>180975</xdr:rowOff>
    </xdr:to>
    <xdr:pic>
      <xdr:nvPicPr>
        <xdr:cNvPr id="1585" name="Picture 561">
          <a:extLst>
            <a:ext uri="{FF2B5EF4-FFF2-40B4-BE49-F238E27FC236}">
              <a16:creationId xmlns:a16="http://schemas.microsoft.com/office/drawing/2014/main" id="{ED8BB373-8594-4DCF-BF29-0DF613611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131081</xdr:row>
      <xdr:rowOff>66675</xdr:rowOff>
    </xdr:from>
    <xdr:to>
      <xdr:col>8912</xdr:col>
      <xdr:colOff>1819275</xdr:colOff>
      <xdr:row>131085</xdr:row>
      <xdr:rowOff>180975</xdr:rowOff>
    </xdr:to>
    <xdr:pic>
      <xdr:nvPicPr>
        <xdr:cNvPr id="1586" name="Picture 562">
          <a:extLst>
            <a:ext uri="{FF2B5EF4-FFF2-40B4-BE49-F238E27FC236}">
              <a16:creationId xmlns:a16="http://schemas.microsoft.com/office/drawing/2014/main" id="{F34BC0B9-8A59-4C13-B214-178CDF599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196617</xdr:row>
      <xdr:rowOff>66675</xdr:rowOff>
    </xdr:from>
    <xdr:to>
      <xdr:col>8912</xdr:col>
      <xdr:colOff>1819275</xdr:colOff>
      <xdr:row>196621</xdr:row>
      <xdr:rowOff>180975</xdr:rowOff>
    </xdr:to>
    <xdr:pic>
      <xdr:nvPicPr>
        <xdr:cNvPr id="1587" name="Picture 563">
          <a:extLst>
            <a:ext uri="{FF2B5EF4-FFF2-40B4-BE49-F238E27FC236}">
              <a16:creationId xmlns:a16="http://schemas.microsoft.com/office/drawing/2014/main" id="{CDC3D250-C6FF-4C11-8397-8F391846C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262153</xdr:row>
      <xdr:rowOff>66675</xdr:rowOff>
    </xdr:from>
    <xdr:to>
      <xdr:col>8912</xdr:col>
      <xdr:colOff>1819275</xdr:colOff>
      <xdr:row>262157</xdr:row>
      <xdr:rowOff>180975</xdr:rowOff>
    </xdr:to>
    <xdr:pic>
      <xdr:nvPicPr>
        <xdr:cNvPr id="1588" name="Picture 564">
          <a:extLst>
            <a:ext uri="{FF2B5EF4-FFF2-40B4-BE49-F238E27FC236}">
              <a16:creationId xmlns:a16="http://schemas.microsoft.com/office/drawing/2014/main" id="{F349583F-2417-4AB3-9241-A0E8C8E01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327689</xdr:row>
      <xdr:rowOff>66675</xdr:rowOff>
    </xdr:from>
    <xdr:to>
      <xdr:col>8912</xdr:col>
      <xdr:colOff>1819275</xdr:colOff>
      <xdr:row>327693</xdr:row>
      <xdr:rowOff>180975</xdr:rowOff>
    </xdr:to>
    <xdr:pic>
      <xdr:nvPicPr>
        <xdr:cNvPr id="1589" name="Picture 565">
          <a:extLst>
            <a:ext uri="{FF2B5EF4-FFF2-40B4-BE49-F238E27FC236}">
              <a16:creationId xmlns:a16="http://schemas.microsoft.com/office/drawing/2014/main" id="{89D8851F-AA87-4036-B082-002A80D4A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393225</xdr:row>
      <xdr:rowOff>66675</xdr:rowOff>
    </xdr:from>
    <xdr:to>
      <xdr:col>8912</xdr:col>
      <xdr:colOff>1819275</xdr:colOff>
      <xdr:row>393229</xdr:row>
      <xdr:rowOff>180975</xdr:rowOff>
    </xdr:to>
    <xdr:pic>
      <xdr:nvPicPr>
        <xdr:cNvPr id="1590" name="Picture 566">
          <a:extLst>
            <a:ext uri="{FF2B5EF4-FFF2-40B4-BE49-F238E27FC236}">
              <a16:creationId xmlns:a16="http://schemas.microsoft.com/office/drawing/2014/main" id="{E3FBB93E-F5FB-4567-8E4F-77D1FFAEA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458761</xdr:row>
      <xdr:rowOff>66675</xdr:rowOff>
    </xdr:from>
    <xdr:to>
      <xdr:col>8912</xdr:col>
      <xdr:colOff>1819275</xdr:colOff>
      <xdr:row>458765</xdr:row>
      <xdr:rowOff>180975</xdr:rowOff>
    </xdr:to>
    <xdr:pic>
      <xdr:nvPicPr>
        <xdr:cNvPr id="1591" name="Picture 567">
          <a:extLst>
            <a:ext uri="{FF2B5EF4-FFF2-40B4-BE49-F238E27FC236}">
              <a16:creationId xmlns:a16="http://schemas.microsoft.com/office/drawing/2014/main" id="{C7C6169D-5684-4648-8CA7-D148A821D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524297</xdr:row>
      <xdr:rowOff>66675</xdr:rowOff>
    </xdr:from>
    <xdr:to>
      <xdr:col>8912</xdr:col>
      <xdr:colOff>1819275</xdr:colOff>
      <xdr:row>524301</xdr:row>
      <xdr:rowOff>180975</xdr:rowOff>
    </xdr:to>
    <xdr:pic>
      <xdr:nvPicPr>
        <xdr:cNvPr id="1592" name="Picture 568">
          <a:extLst>
            <a:ext uri="{FF2B5EF4-FFF2-40B4-BE49-F238E27FC236}">
              <a16:creationId xmlns:a16="http://schemas.microsoft.com/office/drawing/2014/main" id="{25130565-9F88-421D-B102-4B30C75B2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589833</xdr:row>
      <xdr:rowOff>66675</xdr:rowOff>
    </xdr:from>
    <xdr:to>
      <xdr:col>8912</xdr:col>
      <xdr:colOff>1819275</xdr:colOff>
      <xdr:row>589837</xdr:row>
      <xdr:rowOff>180975</xdr:rowOff>
    </xdr:to>
    <xdr:pic>
      <xdr:nvPicPr>
        <xdr:cNvPr id="1593" name="Picture 569">
          <a:extLst>
            <a:ext uri="{FF2B5EF4-FFF2-40B4-BE49-F238E27FC236}">
              <a16:creationId xmlns:a16="http://schemas.microsoft.com/office/drawing/2014/main" id="{368B7C50-9B3C-4AD5-B26B-70396F157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655369</xdr:row>
      <xdr:rowOff>66675</xdr:rowOff>
    </xdr:from>
    <xdr:to>
      <xdr:col>8912</xdr:col>
      <xdr:colOff>1819275</xdr:colOff>
      <xdr:row>655373</xdr:row>
      <xdr:rowOff>180975</xdr:rowOff>
    </xdr:to>
    <xdr:pic>
      <xdr:nvPicPr>
        <xdr:cNvPr id="1594" name="Picture 570">
          <a:extLst>
            <a:ext uri="{FF2B5EF4-FFF2-40B4-BE49-F238E27FC236}">
              <a16:creationId xmlns:a16="http://schemas.microsoft.com/office/drawing/2014/main" id="{607ABA91-3E4A-4C8B-B3C7-BD6685AAC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720905</xdr:row>
      <xdr:rowOff>66675</xdr:rowOff>
    </xdr:from>
    <xdr:to>
      <xdr:col>8912</xdr:col>
      <xdr:colOff>1819275</xdr:colOff>
      <xdr:row>720909</xdr:row>
      <xdr:rowOff>180975</xdr:rowOff>
    </xdr:to>
    <xdr:pic>
      <xdr:nvPicPr>
        <xdr:cNvPr id="1595" name="Picture 571">
          <a:extLst>
            <a:ext uri="{FF2B5EF4-FFF2-40B4-BE49-F238E27FC236}">
              <a16:creationId xmlns:a16="http://schemas.microsoft.com/office/drawing/2014/main" id="{70AFBB38-8280-4918-8F35-2BD6AD328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786441</xdr:row>
      <xdr:rowOff>66675</xdr:rowOff>
    </xdr:from>
    <xdr:to>
      <xdr:col>8912</xdr:col>
      <xdr:colOff>1819275</xdr:colOff>
      <xdr:row>786445</xdr:row>
      <xdr:rowOff>180975</xdr:rowOff>
    </xdr:to>
    <xdr:pic>
      <xdr:nvPicPr>
        <xdr:cNvPr id="1596" name="Picture 572">
          <a:extLst>
            <a:ext uri="{FF2B5EF4-FFF2-40B4-BE49-F238E27FC236}">
              <a16:creationId xmlns:a16="http://schemas.microsoft.com/office/drawing/2014/main" id="{2ABA30A8-8F94-4EC3-B3F0-A64467DAC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851977</xdr:row>
      <xdr:rowOff>66675</xdr:rowOff>
    </xdr:from>
    <xdr:to>
      <xdr:col>8912</xdr:col>
      <xdr:colOff>1819275</xdr:colOff>
      <xdr:row>851981</xdr:row>
      <xdr:rowOff>180975</xdr:rowOff>
    </xdr:to>
    <xdr:pic>
      <xdr:nvPicPr>
        <xdr:cNvPr id="1597" name="Picture 573">
          <a:extLst>
            <a:ext uri="{FF2B5EF4-FFF2-40B4-BE49-F238E27FC236}">
              <a16:creationId xmlns:a16="http://schemas.microsoft.com/office/drawing/2014/main" id="{CB206D72-B7CE-4D1B-8CAC-FA728484F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917513</xdr:row>
      <xdr:rowOff>66675</xdr:rowOff>
    </xdr:from>
    <xdr:to>
      <xdr:col>8912</xdr:col>
      <xdr:colOff>1819275</xdr:colOff>
      <xdr:row>917517</xdr:row>
      <xdr:rowOff>180975</xdr:rowOff>
    </xdr:to>
    <xdr:pic>
      <xdr:nvPicPr>
        <xdr:cNvPr id="1598" name="Picture 574">
          <a:extLst>
            <a:ext uri="{FF2B5EF4-FFF2-40B4-BE49-F238E27FC236}">
              <a16:creationId xmlns:a16="http://schemas.microsoft.com/office/drawing/2014/main" id="{103AACF6-56F5-4F8A-95B8-0D9A836FD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8912</xdr:col>
      <xdr:colOff>238125</xdr:colOff>
      <xdr:row>983049</xdr:row>
      <xdr:rowOff>66675</xdr:rowOff>
    </xdr:from>
    <xdr:to>
      <xdr:col>8912</xdr:col>
      <xdr:colOff>1819275</xdr:colOff>
      <xdr:row>983053</xdr:row>
      <xdr:rowOff>180975</xdr:rowOff>
    </xdr:to>
    <xdr:pic>
      <xdr:nvPicPr>
        <xdr:cNvPr id="1599" name="Picture 575">
          <a:extLst>
            <a:ext uri="{FF2B5EF4-FFF2-40B4-BE49-F238E27FC236}">
              <a16:creationId xmlns:a16="http://schemas.microsoft.com/office/drawing/2014/main" id="{5426AFA8-8E95-442A-A793-8CD45ECE3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7327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2</xdr:row>
      <xdr:rowOff>66675</xdr:rowOff>
    </xdr:from>
    <xdr:to>
      <xdr:col>9168</xdr:col>
      <xdr:colOff>1819275</xdr:colOff>
      <xdr:row>6</xdr:row>
      <xdr:rowOff>0</xdr:rowOff>
    </xdr:to>
    <xdr:pic>
      <xdr:nvPicPr>
        <xdr:cNvPr id="1600" name="Picture 576">
          <a:extLst>
            <a:ext uri="{FF2B5EF4-FFF2-40B4-BE49-F238E27FC236}">
              <a16:creationId xmlns:a16="http://schemas.microsoft.com/office/drawing/2014/main" id="{F5DD4872-B0E5-44BD-B841-22F4B9F0E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65545</xdr:row>
      <xdr:rowOff>66675</xdr:rowOff>
    </xdr:from>
    <xdr:to>
      <xdr:col>9168</xdr:col>
      <xdr:colOff>1819275</xdr:colOff>
      <xdr:row>65549</xdr:row>
      <xdr:rowOff>180975</xdr:rowOff>
    </xdr:to>
    <xdr:pic>
      <xdr:nvPicPr>
        <xdr:cNvPr id="1601" name="Picture 577">
          <a:extLst>
            <a:ext uri="{FF2B5EF4-FFF2-40B4-BE49-F238E27FC236}">
              <a16:creationId xmlns:a16="http://schemas.microsoft.com/office/drawing/2014/main" id="{A1E251CB-5C45-493B-84B3-6851B8922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131081</xdr:row>
      <xdr:rowOff>66675</xdr:rowOff>
    </xdr:from>
    <xdr:to>
      <xdr:col>9168</xdr:col>
      <xdr:colOff>1819275</xdr:colOff>
      <xdr:row>131085</xdr:row>
      <xdr:rowOff>180975</xdr:rowOff>
    </xdr:to>
    <xdr:pic>
      <xdr:nvPicPr>
        <xdr:cNvPr id="1602" name="Picture 578">
          <a:extLst>
            <a:ext uri="{FF2B5EF4-FFF2-40B4-BE49-F238E27FC236}">
              <a16:creationId xmlns:a16="http://schemas.microsoft.com/office/drawing/2014/main" id="{640D8468-96A2-460B-8628-34A32EE27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196617</xdr:row>
      <xdr:rowOff>66675</xdr:rowOff>
    </xdr:from>
    <xdr:to>
      <xdr:col>9168</xdr:col>
      <xdr:colOff>1819275</xdr:colOff>
      <xdr:row>196621</xdr:row>
      <xdr:rowOff>180975</xdr:rowOff>
    </xdr:to>
    <xdr:pic>
      <xdr:nvPicPr>
        <xdr:cNvPr id="1603" name="Picture 579">
          <a:extLst>
            <a:ext uri="{FF2B5EF4-FFF2-40B4-BE49-F238E27FC236}">
              <a16:creationId xmlns:a16="http://schemas.microsoft.com/office/drawing/2014/main" id="{B86BB2BD-689A-4191-8CEC-05B204EE4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262153</xdr:row>
      <xdr:rowOff>66675</xdr:rowOff>
    </xdr:from>
    <xdr:to>
      <xdr:col>9168</xdr:col>
      <xdr:colOff>1819275</xdr:colOff>
      <xdr:row>262157</xdr:row>
      <xdr:rowOff>180975</xdr:rowOff>
    </xdr:to>
    <xdr:pic>
      <xdr:nvPicPr>
        <xdr:cNvPr id="1604" name="Picture 580">
          <a:extLst>
            <a:ext uri="{FF2B5EF4-FFF2-40B4-BE49-F238E27FC236}">
              <a16:creationId xmlns:a16="http://schemas.microsoft.com/office/drawing/2014/main" id="{6622159C-0ED0-424E-8FCF-365789067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327689</xdr:row>
      <xdr:rowOff>66675</xdr:rowOff>
    </xdr:from>
    <xdr:to>
      <xdr:col>9168</xdr:col>
      <xdr:colOff>1819275</xdr:colOff>
      <xdr:row>327693</xdr:row>
      <xdr:rowOff>180975</xdr:rowOff>
    </xdr:to>
    <xdr:pic>
      <xdr:nvPicPr>
        <xdr:cNvPr id="1605" name="Picture 581">
          <a:extLst>
            <a:ext uri="{FF2B5EF4-FFF2-40B4-BE49-F238E27FC236}">
              <a16:creationId xmlns:a16="http://schemas.microsoft.com/office/drawing/2014/main" id="{1CE5C9D5-3A83-4F5E-A156-30883D412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393225</xdr:row>
      <xdr:rowOff>66675</xdr:rowOff>
    </xdr:from>
    <xdr:to>
      <xdr:col>9168</xdr:col>
      <xdr:colOff>1819275</xdr:colOff>
      <xdr:row>393229</xdr:row>
      <xdr:rowOff>180975</xdr:rowOff>
    </xdr:to>
    <xdr:pic>
      <xdr:nvPicPr>
        <xdr:cNvPr id="1606" name="Picture 582">
          <a:extLst>
            <a:ext uri="{FF2B5EF4-FFF2-40B4-BE49-F238E27FC236}">
              <a16:creationId xmlns:a16="http://schemas.microsoft.com/office/drawing/2014/main" id="{117AC510-A7C6-4F6C-91BC-8652AE537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458761</xdr:row>
      <xdr:rowOff>66675</xdr:rowOff>
    </xdr:from>
    <xdr:to>
      <xdr:col>9168</xdr:col>
      <xdr:colOff>1819275</xdr:colOff>
      <xdr:row>458765</xdr:row>
      <xdr:rowOff>180975</xdr:rowOff>
    </xdr:to>
    <xdr:pic>
      <xdr:nvPicPr>
        <xdr:cNvPr id="1607" name="Picture 583">
          <a:extLst>
            <a:ext uri="{FF2B5EF4-FFF2-40B4-BE49-F238E27FC236}">
              <a16:creationId xmlns:a16="http://schemas.microsoft.com/office/drawing/2014/main" id="{0B844AF6-A7BC-42D8-8212-78A1FA5F6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524297</xdr:row>
      <xdr:rowOff>66675</xdr:rowOff>
    </xdr:from>
    <xdr:to>
      <xdr:col>9168</xdr:col>
      <xdr:colOff>1819275</xdr:colOff>
      <xdr:row>524301</xdr:row>
      <xdr:rowOff>180975</xdr:rowOff>
    </xdr:to>
    <xdr:pic>
      <xdr:nvPicPr>
        <xdr:cNvPr id="1608" name="Picture 584">
          <a:extLst>
            <a:ext uri="{FF2B5EF4-FFF2-40B4-BE49-F238E27FC236}">
              <a16:creationId xmlns:a16="http://schemas.microsoft.com/office/drawing/2014/main" id="{304CC234-05C7-45CC-943B-BE3A48EE0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589833</xdr:row>
      <xdr:rowOff>66675</xdr:rowOff>
    </xdr:from>
    <xdr:to>
      <xdr:col>9168</xdr:col>
      <xdr:colOff>1819275</xdr:colOff>
      <xdr:row>589837</xdr:row>
      <xdr:rowOff>180975</xdr:rowOff>
    </xdr:to>
    <xdr:pic>
      <xdr:nvPicPr>
        <xdr:cNvPr id="1609" name="Picture 585">
          <a:extLst>
            <a:ext uri="{FF2B5EF4-FFF2-40B4-BE49-F238E27FC236}">
              <a16:creationId xmlns:a16="http://schemas.microsoft.com/office/drawing/2014/main" id="{781FFF13-C187-4B52-9C63-4097D6338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655369</xdr:row>
      <xdr:rowOff>66675</xdr:rowOff>
    </xdr:from>
    <xdr:to>
      <xdr:col>9168</xdr:col>
      <xdr:colOff>1819275</xdr:colOff>
      <xdr:row>655373</xdr:row>
      <xdr:rowOff>180975</xdr:rowOff>
    </xdr:to>
    <xdr:pic>
      <xdr:nvPicPr>
        <xdr:cNvPr id="1610" name="Picture 586">
          <a:extLst>
            <a:ext uri="{FF2B5EF4-FFF2-40B4-BE49-F238E27FC236}">
              <a16:creationId xmlns:a16="http://schemas.microsoft.com/office/drawing/2014/main" id="{3833B362-72BF-4A26-8F9F-FAFB24635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720905</xdr:row>
      <xdr:rowOff>66675</xdr:rowOff>
    </xdr:from>
    <xdr:to>
      <xdr:col>9168</xdr:col>
      <xdr:colOff>1819275</xdr:colOff>
      <xdr:row>720909</xdr:row>
      <xdr:rowOff>180975</xdr:rowOff>
    </xdr:to>
    <xdr:pic>
      <xdr:nvPicPr>
        <xdr:cNvPr id="1611" name="Picture 587">
          <a:extLst>
            <a:ext uri="{FF2B5EF4-FFF2-40B4-BE49-F238E27FC236}">
              <a16:creationId xmlns:a16="http://schemas.microsoft.com/office/drawing/2014/main" id="{2063B9DE-3EF4-44B6-8E5D-B2AA160C0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786441</xdr:row>
      <xdr:rowOff>66675</xdr:rowOff>
    </xdr:from>
    <xdr:to>
      <xdr:col>9168</xdr:col>
      <xdr:colOff>1819275</xdr:colOff>
      <xdr:row>786445</xdr:row>
      <xdr:rowOff>180975</xdr:rowOff>
    </xdr:to>
    <xdr:pic>
      <xdr:nvPicPr>
        <xdr:cNvPr id="1612" name="Picture 588">
          <a:extLst>
            <a:ext uri="{FF2B5EF4-FFF2-40B4-BE49-F238E27FC236}">
              <a16:creationId xmlns:a16="http://schemas.microsoft.com/office/drawing/2014/main" id="{02566798-70CC-438E-8D3E-E0C71EA33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851977</xdr:row>
      <xdr:rowOff>66675</xdr:rowOff>
    </xdr:from>
    <xdr:to>
      <xdr:col>9168</xdr:col>
      <xdr:colOff>1819275</xdr:colOff>
      <xdr:row>851981</xdr:row>
      <xdr:rowOff>180975</xdr:rowOff>
    </xdr:to>
    <xdr:pic>
      <xdr:nvPicPr>
        <xdr:cNvPr id="1613" name="Picture 589">
          <a:extLst>
            <a:ext uri="{FF2B5EF4-FFF2-40B4-BE49-F238E27FC236}">
              <a16:creationId xmlns:a16="http://schemas.microsoft.com/office/drawing/2014/main" id="{B9982A20-B727-4814-8281-5887A1924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917513</xdr:row>
      <xdr:rowOff>66675</xdr:rowOff>
    </xdr:from>
    <xdr:to>
      <xdr:col>9168</xdr:col>
      <xdr:colOff>1819275</xdr:colOff>
      <xdr:row>917517</xdr:row>
      <xdr:rowOff>180975</xdr:rowOff>
    </xdr:to>
    <xdr:pic>
      <xdr:nvPicPr>
        <xdr:cNvPr id="1614" name="Picture 590">
          <a:extLst>
            <a:ext uri="{FF2B5EF4-FFF2-40B4-BE49-F238E27FC236}">
              <a16:creationId xmlns:a16="http://schemas.microsoft.com/office/drawing/2014/main" id="{5B92EEBE-733F-4548-A638-CAF52C7E3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9168</xdr:col>
      <xdr:colOff>238125</xdr:colOff>
      <xdr:row>983049</xdr:row>
      <xdr:rowOff>66675</xdr:rowOff>
    </xdr:from>
    <xdr:to>
      <xdr:col>9168</xdr:col>
      <xdr:colOff>1819275</xdr:colOff>
      <xdr:row>983053</xdr:row>
      <xdr:rowOff>180975</xdr:rowOff>
    </xdr:to>
    <xdr:pic>
      <xdr:nvPicPr>
        <xdr:cNvPr id="1615" name="Picture 591">
          <a:extLst>
            <a:ext uri="{FF2B5EF4-FFF2-40B4-BE49-F238E27FC236}">
              <a16:creationId xmlns:a16="http://schemas.microsoft.com/office/drawing/2014/main" id="{51939042-4FD9-4C78-8D90-3D9814A94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3384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2</xdr:row>
      <xdr:rowOff>66675</xdr:rowOff>
    </xdr:from>
    <xdr:to>
      <xdr:col>9424</xdr:col>
      <xdr:colOff>1819275</xdr:colOff>
      <xdr:row>6</xdr:row>
      <xdr:rowOff>0</xdr:rowOff>
    </xdr:to>
    <xdr:pic>
      <xdr:nvPicPr>
        <xdr:cNvPr id="1616" name="Picture 592">
          <a:extLst>
            <a:ext uri="{FF2B5EF4-FFF2-40B4-BE49-F238E27FC236}">
              <a16:creationId xmlns:a16="http://schemas.microsoft.com/office/drawing/2014/main" id="{3AE63588-74C7-43B3-88CB-985D22FB8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65545</xdr:row>
      <xdr:rowOff>66675</xdr:rowOff>
    </xdr:from>
    <xdr:to>
      <xdr:col>9424</xdr:col>
      <xdr:colOff>1819275</xdr:colOff>
      <xdr:row>65549</xdr:row>
      <xdr:rowOff>180975</xdr:rowOff>
    </xdr:to>
    <xdr:pic>
      <xdr:nvPicPr>
        <xdr:cNvPr id="1617" name="Picture 593">
          <a:extLst>
            <a:ext uri="{FF2B5EF4-FFF2-40B4-BE49-F238E27FC236}">
              <a16:creationId xmlns:a16="http://schemas.microsoft.com/office/drawing/2014/main" id="{6FC82F29-1621-487E-A59F-9DBD258A1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131081</xdr:row>
      <xdr:rowOff>66675</xdr:rowOff>
    </xdr:from>
    <xdr:to>
      <xdr:col>9424</xdr:col>
      <xdr:colOff>1819275</xdr:colOff>
      <xdr:row>131085</xdr:row>
      <xdr:rowOff>180975</xdr:rowOff>
    </xdr:to>
    <xdr:pic>
      <xdr:nvPicPr>
        <xdr:cNvPr id="1618" name="Picture 594">
          <a:extLst>
            <a:ext uri="{FF2B5EF4-FFF2-40B4-BE49-F238E27FC236}">
              <a16:creationId xmlns:a16="http://schemas.microsoft.com/office/drawing/2014/main" id="{5EFE70FD-0A35-40BA-9E97-EDA45010E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196617</xdr:row>
      <xdr:rowOff>66675</xdr:rowOff>
    </xdr:from>
    <xdr:to>
      <xdr:col>9424</xdr:col>
      <xdr:colOff>1819275</xdr:colOff>
      <xdr:row>196621</xdr:row>
      <xdr:rowOff>180975</xdr:rowOff>
    </xdr:to>
    <xdr:pic>
      <xdr:nvPicPr>
        <xdr:cNvPr id="1619" name="Picture 595">
          <a:extLst>
            <a:ext uri="{FF2B5EF4-FFF2-40B4-BE49-F238E27FC236}">
              <a16:creationId xmlns:a16="http://schemas.microsoft.com/office/drawing/2014/main" id="{649A0E68-ACEF-451D-9A7D-B1523139D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262153</xdr:row>
      <xdr:rowOff>66675</xdr:rowOff>
    </xdr:from>
    <xdr:to>
      <xdr:col>9424</xdr:col>
      <xdr:colOff>1819275</xdr:colOff>
      <xdr:row>262157</xdr:row>
      <xdr:rowOff>180975</xdr:rowOff>
    </xdr:to>
    <xdr:pic>
      <xdr:nvPicPr>
        <xdr:cNvPr id="1620" name="Picture 596">
          <a:extLst>
            <a:ext uri="{FF2B5EF4-FFF2-40B4-BE49-F238E27FC236}">
              <a16:creationId xmlns:a16="http://schemas.microsoft.com/office/drawing/2014/main" id="{5E5D1053-03EA-411D-8B42-44A859CE3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327689</xdr:row>
      <xdr:rowOff>66675</xdr:rowOff>
    </xdr:from>
    <xdr:to>
      <xdr:col>9424</xdr:col>
      <xdr:colOff>1819275</xdr:colOff>
      <xdr:row>327693</xdr:row>
      <xdr:rowOff>180975</xdr:rowOff>
    </xdr:to>
    <xdr:pic>
      <xdr:nvPicPr>
        <xdr:cNvPr id="1621" name="Picture 597">
          <a:extLst>
            <a:ext uri="{FF2B5EF4-FFF2-40B4-BE49-F238E27FC236}">
              <a16:creationId xmlns:a16="http://schemas.microsoft.com/office/drawing/2014/main" id="{0D693BAC-80D2-4607-AE61-F52806AA0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393225</xdr:row>
      <xdr:rowOff>66675</xdr:rowOff>
    </xdr:from>
    <xdr:to>
      <xdr:col>9424</xdr:col>
      <xdr:colOff>1819275</xdr:colOff>
      <xdr:row>393229</xdr:row>
      <xdr:rowOff>180975</xdr:rowOff>
    </xdr:to>
    <xdr:pic>
      <xdr:nvPicPr>
        <xdr:cNvPr id="1622" name="Picture 598">
          <a:extLst>
            <a:ext uri="{FF2B5EF4-FFF2-40B4-BE49-F238E27FC236}">
              <a16:creationId xmlns:a16="http://schemas.microsoft.com/office/drawing/2014/main" id="{A1D1EBCF-7B24-4A8A-B8B1-5133A9FC9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458761</xdr:row>
      <xdr:rowOff>66675</xdr:rowOff>
    </xdr:from>
    <xdr:to>
      <xdr:col>9424</xdr:col>
      <xdr:colOff>1819275</xdr:colOff>
      <xdr:row>458765</xdr:row>
      <xdr:rowOff>180975</xdr:rowOff>
    </xdr:to>
    <xdr:pic>
      <xdr:nvPicPr>
        <xdr:cNvPr id="1623" name="Picture 599">
          <a:extLst>
            <a:ext uri="{FF2B5EF4-FFF2-40B4-BE49-F238E27FC236}">
              <a16:creationId xmlns:a16="http://schemas.microsoft.com/office/drawing/2014/main" id="{F94B5678-20F2-4416-86B0-8A22D776C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524297</xdr:row>
      <xdr:rowOff>66675</xdr:rowOff>
    </xdr:from>
    <xdr:to>
      <xdr:col>9424</xdr:col>
      <xdr:colOff>1819275</xdr:colOff>
      <xdr:row>524301</xdr:row>
      <xdr:rowOff>180975</xdr:rowOff>
    </xdr:to>
    <xdr:pic>
      <xdr:nvPicPr>
        <xdr:cNvPr id="1624" name="Picture 600">
          <a:extLst>
            <a:ext uri="{FF2B5EF4-FFF2-40B4-BE49-F238E27FC236}">
              <a16:creationId xmlns:a16="http://schemas.microsoft.com/office/drawing/2014/main" id="{A6543A97-ADD7-40F5-980C-49920AC28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589833</xdr:row>
      <xdr:rowOff>66675</xdr:rowOff>
    </xdr:from>
    <xdr:to>
      <xdr:col>9424</xdr:col>
      <xdr:colOff>1819275</xdr:colOff>
      <xdr:row>589837</xdr:row>
      <xdr:rowOff>180975</xdr:rowOff>
    </xdr:to>
    <xdr:pic>
      <xdr:nvPicPr>
        <xdr:cNvPr id="1625" name="Picture 601">
          <a:extLst>
            <a:ext uri="{FF2B5EF4-FFF2-40B4-BE49-F238E27FC236}">
              <a16:creationId xmlns:a16="http://schemas.microsoft.com/office/drawing/2014/main" id="{AF0D754F-455B-4B7A-A3CE-3C9F1BFA3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655369</xdr:row>
      <xdr:rowOff>66675</xdr:rowOff>
    </xdr:from>
    <xdr:to>
      <xdr:col>9424</xdr:col>
      <xdr:colOff>1819275</xdr:colOff>
      <xdr:row>655373</xdr:row>
      <xdr:rowOff>180975</xdr:rowOff>
    </xdr:to>
    <xdr:pic>
      <xdr:nvPicPr>
        <xdr:cNvPr id="1626" name="Picture 602">
          <a:extLst>
            <a:ext uri="{FF2B5EF4-FFF2-40B4-BE49-F238E27FC236}">
              <a16:creationId xmlns:a16="http://schemas.microsoft.com/office/drawing/2014/main" id="{AF056AC5-F731-45CA-8CCA-68B3FCE10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720905</xdr:row>
      <xdr:rowOff>66675</xdr:rowOff>
    </xdr:from>
    <xdr:to>
      <xdr:col>9424</xdr:col>
      <xdr:colOff>1819275</xdr:colOff>
      <xdr:row>720909</xdr:row>
      <xdr:rowOff>180975</xdr:rowOff>
    </xdr:to>
    <xdr:pic>
      <xdr:nvPicPr>
        <xdr:cNvPr id="1627" name="Picture 603">
          <a:extLst>
            <a:ext uri="{FF2B5EF4-FFF2-40B4-BE49-F238E27FC236}">
              <a16:creationId xmlns:a16="http://schemas.microsoft.com/office/drawing/2014/main" id="{1B610208-1388-4986-8AA4-E5942C75A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786441</xdr:row>
      <xdr:rowOff>66675</xdr:rowOff>
    </xdr:from>
    <xdr:to>
      <xdr:col>9424</xdr:col>
      <xdr:colOff>1819275</xdr:colOff>
      <xdr:row>786445</xdr:row>
      <xdr:rowOff>180975</xdr:rowOff>
    </xdr:to>
    <xdr:pic>
      <xdr:nvPicPr>
        <xdr:cNvPr id="1628" name="Picture 604">
          <a:extLst>
            <a:ext uri="{FF2B5EF4-FFF2-40B4-BE49-F238E27FC236}">
              <a16:creationId xmlns:a16="http://schemas.microsoft.com/office/drawing/2014/main" id="{F1E55691-F2E7-4EDE-93C6-211D48C14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851977</xdr:row>
      <xdr:rowOff>66675</xdr:rowOff>
    </xdr:from>
    <xdr:to>
      <xdr:col>9424</xdr:col>
      <xdr:colOff>1819275</xdr:colOff>
      <xdr:row>851981</xdr:row>
      <xdr:rowOff>180975</xdr:rowOff>
    </xdr:to>
    <xdr:pic>
      <xdr:nvPicPr>
        <xdr:cNvPr id="1629" name="Picture 605">
          <a:extLst>
            <a:ext uri="{FF2B5EF4-FFF2-40B4-BE49-F238E27FC236}">
              <a16:creationId xmlns:a16="http://schemas.microsoft.com/office/drawing/2014/main" id="{9EEA18E6-0A78-4710-B3FC-15194740E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917513</xdr:row>
      <xdr:rowOff>66675</xdr:rowOff>
    </xdr:from>
    <xdr:to>
      <xdr:col>9424</xdr:col>
      <xdr:colOff>1819275</xdr:colOff>
      <xdr:row>917517</xdr:row>
      <xdr:rowOff>180975</xdr:rowOff>
    </xdr:to>
    <xdr:pic>
      <xdr:nvPicPr>
        <xdr:cNvPr id="1630" name="Picture 606">
          <a:extLst>
            <a:ext uri="{FF2B5EF4-FFF2-40B4-BE49-F238E27FC236}">
              <a16:creationId xmlns:a16="http://schemas.microsoft.com/office/drawing/2014/main" id="{0FBAE955-4411-44EE-90DD-B85570EB9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9424</xdr:col>
      <xdr:colOff>238125</xdr:colOff>
      <xdr:row>983049</xdr:row>
      <xdr:rowOff>66675</xdr:rowOff>
    </xdr:from>
    <xdr:to>
      <xdr:col>9424</xdr:col>
      <xdr:colOff>1819275</xdr:colOff>
      <xdr:row>983053</xdr:row>
      <xdr:rowOff>180975</xdr:rowOff>
    </xdr:to>
    <xdr:pic>
      <xdr:nvPicPr>
        <xdr:cNvPr id="1631" name="Picture 607">
          <a:extLst>
            <a:ext uri="{FF2B5EF4-FFF2-40B4-BE49-F238E27FC236}">
              <a16:creationId xmlns:a16="http://schemas.microsoft.com/office/drawing/2014/main" id="{CAA0B6BC-30E1-4D64-9B1D-F040D31BD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442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2</xdr:row>
      <xdr:rowOff>66675</xdr:rowOff>
    </xdr:from>
    <xdr:to>
      <xdr:col>9680</xdr:col>
      <xdr:colOff>1819275</xdr:colOff>
      <xdr:row>6</xdr:row>
      <xdr:rowOff>0</xdr:rowOff>
    </xdr:to>
    <xdr:pic>
      <xdr:nvPicPr>
        <xdr:cNvPr id="1632" name="Picture 608">
          <a:extLst>
            <a:ext uri="{FF2B5EF4-FFF2-40B4-BE49-F238E27FC236}">
              <a16:creationId xmlns:a16="http://schemas.microsoft.com/office/drawing/2014/main" id="{5BB65758-F7CF-46D6-A724-E18597013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65545</xdr:row>
      <xdr:rowOff>66675</xdr:rowOff>
    </xdr:from>
    <xdr:to>
      <xdr:col>9680</xdr:col>
      <xdr:colOff>1819275</xdr:colOff>
      <xdr:row>65549</xdr:row>
      <xdr:rowOff>180975</xdr:rowOff>
    </xdr:to>
    <xdr:pic>
      <xdr:nvPicPr>
        <xdr:cNvPr id="1633" name="Picture 609">
          <a:extLst>
            <a:ext uri="{FF2B5EF4-FFF2-40B4-BE49-F238E27FC236}">
              <a16:creationId xmlns:a16="http://schemas.microsoft.com/office/drawing/2014/main" id="{36181D98-65A6-47E3-BEAD-B8E9C5D01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131081</xdr:row>
      <xdr:rowOff>66675</xdr:rowOff>
    </xdr:from>
    <xdr:to>
      <xdr:col>9680</xdr:col>
      <xdr:colOff>1819275</xdr:colOff>
      <xdr:row>131085</xdr:row>
      <xdr:rowOff>180975</xdr:rowOff>
    </xdr:to>
    <xdr:pic>
      <xdr:nvPicPr>
        <xdr:cNvPr id="1634" name="Picture 610">
          <a:extLst>
            <a:ext uri="{FF2B5EF4-FFF2-40B4-BE49-F238E27FC236}">
              <a16:creationId xmlns:a16="http://schemas.microsoft.com/office/drawing/2014/main" id="{A347AFF3-97AA-4E3B-B343-8A17FE0DD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196617</xdr:row>
      <xdr:rowOff>66675</xdr:rowOff>
    </xdr:from>
    <xdr:to>
      <xdr:col>9680</xdr:col>
      <xdr:colOff>1819275</xdr:colOff>
      <xdr:row>196621</xdr:row>
      <xdr:rowOff>180975</xdr:rowOff>
    </xdr:to>
    <xdr:pic>
      <xdr:nvPicPr>
        <xdr:cNvPr id="1635" name="Picture 611">
          <a:extLst>
            <a:ext uri="{FF2B5EF4-FFF2-40B4-BE49-F238E27FC236}">
              <a16:creationId xmlns:a16="http://schemas.microsoft.com/office/drawing/2014/main" id="{38E19DF2-761A-40C6-A65D-F2413DFAF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262153</xdr:row>
      <xdr:rowOff>66675</xdr:rowOff>
    </xdr:from>
    <xdr:to>
      <xdr:col>9680</xdr:col>
      <xdr:colOff>1819275</xdr:colOff>
      <xdr:row>262157</xdr:row>
      <xdr:rowOff>180975</xdr:rowOff>
    </xdr:to>
    <xdr:pic>
      <xdr:nvPicPr>
        <xdr:cNvPr id="1636" name="Picture 612">
          <a:extLst>
            <a:ext uri="{FF2B5EF4-FFF2-40B4-BE49-F238E27FC236}">
              <a16:creationId xmlns:a16="http://schemas.microsoft.com/office/drawing/2014/main" id="{14E5384E-2A57-4741-9AB7-4A75329C7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327689</xdr:row>
      <xdr:rowOff>66675</xdr:rowOff>
    </xdr:from>
    <xdr:to>
      <xdr:col>9680</xdr:col>
      <xdr:colOff>1819275</xdr:colOff>
      <xdr:row>327693</xdr:row>
      <xdr:rowOff>180975</xdr:rowOff>
    </xdr:to>
    <xdr:pic>
      <xdr:nvPicPr>
        <xdr:cNvPr id="1637" name="Picture 613">
          <a:extLst>
            <a:ext uri="{FF2B5EF4-FFF2-40B4-BE49-F238E27FC236}">
              <a16:creationId xmlns:a16="http://schemas.microsoft.com/office/drawing/2014/main" id="{CD3DE5DA-2C45-45FD-A70F-3D8F5BF3E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393225</xdr:row>
      <xdr:rowOff>66675</xdr:rowOff>
    </xdr:from>
    <xdr:to>
      <xdr:col>9680</xdr:col>
      <xdr:colOff>1819275</xdr:colOff>
      <xdr:row>393229</xdr:row>
      <xdr:rowOff>180975</xdr:rowOff>
    </xdr:to>
    <xdr:pic>
      <xdr:nvPicPr>
        <xdr:cNvPr id="1638" name="Picture 614">
          <a:extLst>
            <a:ext uri="{FF2B5EF4-FFF2-40B4-BE49-F238E27FC236}">
              <a16:creationId xmlns:a16="http://schemas.microsoft.com/office/drawing/2014/main" id="{CCF321E3-0227-4F08-8248-9FEE8ACAD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458761</xdr:row>
      <xdr:rowOff>66675</xdr:rowOff>
    </xdr:from>
    <xdr:to>
      <xdr:col>9680</xdr:col>
      <xdr:colOff>1819275</xdr:colOff>
      <xdr:row>458765</xdr:row>
      <xdr:rowOff>180975</xdr:rowOff>
    </xdr:to>
    <xdr:pic>
      <xdr:nvPicPr>
        <xdr:cNvPr id="1639" name="Picture 615">
          <a:extLst>
            <a:ext uri="{FF2B5EF4-FFF2-40B4-BE49-F238E27FC236}">
              <a16:creationId xmlns:a16="http://schemas.microsoft.com/office/drawing/2014/main" id="{2BC587E8-7078-40F1-98F6-01494211B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524297</xdr:row>
      <xdr:rowOff>66675</xdr:rowOff>
    </xdr:from>
    <xdr:to>
      <xdr:col>9680</xdr:col>
      <xdr:colOff>1819275</xdr:colOff>
      <xdr:row>524301</xdr:row>
      <xdr:rowOff>180975</xdr:rowOff>
    </xdr:to>
    <xdr:pic>
      <xdr:nvPicPr>
        <xdr:cNvPr id="1640" name="Picture 616">
          <a:extLst>
            <a:ext uri="{FF2B5EF4-FFF2-40B4-BE49-F238E27FC236}">
              <a16:creationId xmlns:a16="http://schemas.microsoft.com/office/drawing/2014/main" id="{460E1FA2-800C-42B2-BF6F-991ADEFA7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589833</xdr:row>
      <xdr:rowOff>66675</xdr:rowOff>
    </xdr:from>
    <xdr:to>
      <xdr:col>9680</xdr:col>
      <xdr:colOff>1819275</xdr:colOff>
      <xdr:row>589837</xdr:row>
      <xdr:rowOff>180975</xdr:rowOff>
    </xdr:to>
    <xdr:pic>
      <xdr:nvPicPr>
        <xdr:cNvPr id="1641" name="Picture 617">
          <a:extLst>
            <a:ext uri="{FF2B5EF4-FFF2-40B4-BE49-F238E27FC236}">
              <a16:creationId xmlns:a16="http://schemas.microsoft.com/office/drawing/2014/main" id="{D3706757-BFA5-4513-8F64-1001DB3FE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655369</xdr:row>
      <xdr:rowOff>66675</xdr:rowOff>
    </xdr:from>
    <xdr:to>
      <xdr:col>9680</xdr:col>
      <xdr:colOff>1819275</xdr:colOff>
      <xdr:row>655373</xdr:row>
      <xdr:rowOff>180975</xdr:rowOff>
    </xdr:to>
    <xdr:pic>
      <xdr:nvPicPr>
        <xdr:cNvPr id="1642" name="Picture 618">
          <a:extLst>
            <a:ext uri="{FF2B5EF4-FFF2-40B4-BE49-F238E27FC236}">
              <a16:creationId xmlns:a16="http://schemas.microsoft.com/office/drawing/2014/main" id="{76F20669-67CB-47D7-B3AD-81D7DF1A3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720905</xdr:row>
      <xdr:rowOff>66675</xdr:rowOff>
    </xdr:from>
    <xdr:to>
      <xdr:col>9680</xdr:col>
      <xdr:colOff>1819275</xdr:colOff>
      <xdr:row>720909</xdr:row>
      <xdr:rowOff>180975</xdr:rowOff>
    </xdr:to>
    <xdr:pic>
      <xdr:nvPicPr>
        <xdr:cNvPr id="1643" name="Picture 619">
          <a:extLst>
            <a:ext uri="{FF2B5EF4-FFF2-40B4-BE49-F238E27FC236}">
              <a16:creationId xmlns:a16="http://schemas.microsoft.com/office/drawing/2014/main" id="{5205B13A-9332-4332-90E4-BAA71B802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786441</xdr:row>
      <xdr:rowOff>66675</xdr:rowOff>
    </xdr:from>
    <xdr:to>
      <xdr:col>9680</xdr:col>
      <xdr:colOff>1819275</xdr:colOff>
      <xdr:row>786445</xdr:row>
      <xdr:rowOff>180975</xdr:rowOff>
    </xdr:to>
    <xdr:pic>
      <xdr:nvPicPr>
        <xdr:cNvPr id="1644" name="Picture 620">
          <a:extLst>
            <a:ext uri="{FF2B5EF4-FFF2-40B4-BE49-F238E27FC236}">
              <a16:creationId xmlns:a16="http://schemas.microsoft.com/office/drawing/2014/main" id="{554577DA-1DE4-4713-8CE1-44F09FCED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851977</xdr:row>
      <xdr:rowOff>66675</xdr:rowOff>
    </xdr:from>
    <xdr:to>
      <xdr:col>9680</xdr:col>
      <xdr:colOff>1819275</xdr:colOff>
      <xdr:row>851981</xdr:row>
      <xdr:rowOff>180975</xdr:rowOff>
    </xdr:to>
    <xdr:pic>
      <xdr:nvPicPr>
        <xdr:cNvPr id="1645" name="Picture 621">
          <a:extLst>
            <a:ext uri="{FF2B5EF4-FFF2-40B4-BE49-F238E27FC236}">
              <a16:creationId xmlns:a16="http://schemas.microsoft.com/office/drawing/2014/main" id="{A1CE9811-E4EB-48C9-A6A0-3CE1EF3A4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917513</xdr:row>
      <xdr:rowOff>66675</xdr:rowOff>
    </xdr:from>
    <xdr:to>
      <xdr:col>9680</xdr:col>
      <xdr:colOff>1819275</xdr:colOff>
      <xdr:row>917517</xdr:row>
      <xdr:rowOff>180975</xdr:rowOff>
    </xdr:to>
    <xdr:pic>
      <xdr:nvPicPr>
        <xdr:cNvPr id="1646" name="Picture 622">
          <a:extLst>
            <a:ext uri="{FF2B5EF4-FFF2-40B4-BE49-F238E27FC236}">
              <a16:creationId xmlns:a16="http://schemas.microsoft.com/office/drawing/2014/main" id="{7C625C81-8CA4-486F-B6E4-C762B6BCA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9680</xdr:col>
      <xdr:colOff>238125</xdr:colOff>
      <xdr:row>983049</xdr:row>
      <xdr:rowOff>66675</xdr:rowOff>
    </xdr:from>
    <xdr:to>
      <xdr:col>9680</xdr:col>
      <xdr:colOff>1819275</xdr:colOff>
      <xdr:row>983053</xdr:row>
      <xdr:rowOff>180975</xdr:rowOff>
    </xdr:to>
    <xdr:pic>
      <xdr:nvPicPr>
        <xdr:cNvPr id="1647" name="Picture 623">
          <a:extLst>
            <a:ext uri="{FF2B5EF4-FFF2-40B4-BE49-F238E27FC236}">
              <a16:creationId xmlns:a16="http://schemas.microsoft.com/office/drawing/2014/main" id="{A13DEC97-FB82-47C4-90E0-BE549B7F7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2</xdr:row>
      <xdr:rowOff>66675</xdr:rowOff>
    </xdr:from>
    <xdr:to>
      <xdr:col>9936</xdr:col>
      <xdr:colOff>1819275</xdr:colOff>
      <xdr:row>6</xdr:row>
      <xdr:rowOff>0</xdr:rowOff>
    </xdr:to>
    <xdr:pic>
      <xdr:nvPicPr>
        <xdr:cNvPr id="1648" name="Picture 624">
          <a:extLst>
            <a:ext uri="{FF2B5EF4-FFF2-40B4-BE49-F238E27FC236}">
              <a16:creationId xmlns:a16="http://schemas.microsoft.com/office/drawing/2014/main" id="{55989FC1-A8E5-432F-BACE-7ED71306E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65545</xdr:row>
      <xdr:rowOff>66675</xdr:rowOff>
    </xdr:from>
    <xdr:to>
      <xdr:col>9936</xdr:col>
      <xdr:colOff>1819275</xdr:colOff>
      <xdr:row>65549</xdr:row>
      <xdr:rowOff>180975</xdr:rowOff>
    </xdr:to>
    <xdr:pic>
      <xdr:nvPicPr>
        <xdr:cNvPr id="1649" name="Picture 625">
          <a:extLst>
            <a:ext uri="{FF2B5EF4-FFF2-40B4-BE49-F238E27FC236}">
              <a16:creationId xmlns:a16="http://schemas.microsoft.com/office/drawing/2014/main" id="{55FF63F0-1DE1-478D-99DC-EC31923C4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131081</xdr:row>
      <xdr:rowOff>66675</xdr:rowOff>
    </xdr:from>
    <xdr:to>
      <xdr:col>9936</xdr:col>
      <xdr:colOff>1819275</xdr:colOff>
      <xdr:row>131085</xdr:row>
      <xdr:rowOff>180975</xdr:rowOff>
    </xdr:to>
    <xdr:pic>
      <xdr:nvPicPr>
        <xdr:cNvPr id="1650" name="Picture 626">
          <a:extLst>
            <a:ext uri="{FF2B5EF4-FFF2-40B4-BE49-F238E27FC236}">
              <a16:creationId xmlns:a16="http://schemas.microsoft.com/office/drawing/2014/main" id="{7E914136-0BB6-44F0-8562-5C018157E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196617</xdr:row>
      <xdr:rowOff>66675</xdr:rowOff>
    </xdr:from>
    <xdr:to>
      <xdr:col>9936</xdr:col>
      <xdr:colOff>1819275</xdr:colOff>
      <xdr:row>196621</xdr:row>
      <xdr:rowOff>180975</xdr:rowOff>
    </xdr:to>
    <xdr:pic>
      <xdr:nvPicPr>
        <xdr:cNvPr id="1651" name="Picture 627">
          <a:extLst>
            <a:ext uri="{FF2B5EF4-FFF2-40B4-BE49-F238E27FC236}">
              <a16:creationId xmlns:a16="http://schemas.microsoft.com/office/drawing/2014/main" id="{77FF835E-69E6-48E2-B45C-A6475BC12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262153</xdr:row>
      <xdr:rowOff>66675</xdr:rowOff>
    </xdr:from>
    <xdr:to>
      <xdr:col>9936</xdr:col>
      <xdr:colOff>1819275</xdr:colOff>
      <xdr:row>262157</xdr:row>
      <xdr:rowOff>180975</xdr:rowOff>
    </xdr:to>
    <xdr:pic>
      <xdr:nvPicPr>
        <xdr:cNvPr id="1652" name="Picture 628">
          <a:extLst>
            <a:ext uri="{FF2B5EF4-FFF2-40B4-BE49-F238E27FC236}">
              <a16:creationId xmlns:a16="http://schemas.microsoft.com/office/drawing/2014/main" id="{B13C949F-45DC-43E3-ACB3-D6EF76B9B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327689</xdr:row>
      <xdr:rowOff>66675</xdr:rowOff>
    </xdr:from>
    <xdr:to>
      <xdr:col>9936</xdr:col>
      <xdr:colOff>1819275</xdr:colOff>
      <xdr:row>327693</xdr:row>
      <xdr:rowOff>180975</xdr:rowOff>
    </xdr:to>
    <xdr:pic>
      <xdr:nvPicPr>
        <xdr:cNvPr id="1653" name="Picture 629">
          <a:extLst>
            <a:ext uri="{FF2B5EF4-FFF2-40B4-BE49-F238E27FC236}">
              <a16:creationId xmlns:a16="http://schemas.microsoft.com/office/drawing/2014/main" id="{1F6A15AA-B0F8-48A2-B48F-107B83F94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393225</xdr:row>
      <xdr:rowOff>66675</xdr:rowOff>
    </xdr:from>
    <xdr:to>
      <xdr:col>9936</xdr:col>
      <xdr:colOff>1819275</xdr:colOff>
      <xdr:row>393229</xdr:row>
      <xdr:rowOff>180975</xdr:rowOff>
    </xdr:to>
    <xdr:pic>
      <xdr:nvPicPr>
        <xdr:cNvPr id="1654" name="Picture 630">
          <a:extLst>
            <a:ext uri="{FF2B5EF4-FFF2-40B4-BE49-F238E27FC236}">
              <a16:creationId xmlns:a16="http://schemas.microsoft.com/office/drawing/2014/main" id="{B1D08E79-FA12-41AE-AA1B-D7628E2BF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458761</xdr:row>
      <xdr:rowOff>66675</xdr:rowOff>
    </xdr:from>
    <xdr:to>
      <xdr:col>9936</xdr:col>
      <xdr:colOff>1819275</xdr:colOff>
      <xdr:row>458765</xdr:row>
      <xdr:rowOff>180975</xdr:rowOff>
    </xdr:to>
    <xdr:pic>
      <xdr:nvPicPr>
        <xdr:cNvPr id="1655" name="Picture 631">
          <a:extLst>
            <a:ext uri="{FF2B5EF4-FFF2-40B4-BE49-F238E27FC236}">
              <a16:creationId xmlns:a16="http://schemas.microsoft.com/office/drawing/2014/main" id="{D81E8D05-126E-4E0E-BAA6-D21F6DF7D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524297</xdr:row>
      <xdr:rowOff>66675</xdr:rowOff>
    </xdr:from>
    <xdr:to>
      <xdr:col>9936</xdr:col>
      <xdr:colOff>1819275</xdr:colOff>
      <xdr:row>524301</xdr:row>
      <xdr:rowOff>180975</xdr:rowOff>
    </xdr:to>
    <xdr:pic>
      <xdr:nvPicPr>
        <xdr:cNvPr id="1656" name="Picture 632">
          <a:extLst>
            <a:ext uri="{FF2B5EF4-FFF2-40B4-BE49-F238E27FC236}">
              <a16:creationId xmlns:a16="http://schemas.microsoft.com/office/drawing/2014/main" id="{A16D8257-E9D6-4B53-BEBD-D19F93C87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589833</xdr:row>
      <xdr:rowOff>66675</xdr:rowOff>
    </xdr:from>
    <xdr:to>
      <xdr:col>9936</xdr:col>
      <xdr:colOff>1819275</xdr:colOff>
      <xdr:row>589837</xdr:row>
      <xdr:rowOff>180975</xdr:rowOff>
    </xdr:to>
    <xdr:pic>
      <xdr:nvPicPr>
        <xdr:cNvPr id="1657" name="Picture 633">
          <a:extLst>
            <a:ext uri="{FF2B5EF4-FFF2-40B4-BE49-F238E27FC236}">
              <a16:creationId xmlns:a16="http://schemas.microsoft.com/office/drawing/2014/main" id="{A37E52A4-66F9-4261-A30F-C7A8BAD09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655369</xdr:row>
      <xdr:rowOff>66675</xdr:rowOff>
    </xdr:from>
    <xdr:to>
      <xdr:col>9936</xdr:col>
      <xdr:colOff>1819275</xdr:colOff>
      <xdr:row>655373</xdr:row>
      <xdr:rowOff>180975</xdr:rowOff>
    </xdr:to>
    <xdr:pic>
      <xdr:nvPicPr>
        <xdr:cNvPr id="1658" name="Picture 634">
          <a:extLst>
            <a:ext uri="{FF2B5EF4-FFF2-40B4-BE49-F238E27FC236}">
              <a16:creationId xmlns:a16="http://schemas.microsoft.com/office/drawing/2014/main" id="{B05F532C-139D-4EB6-9F59-DB3D2BD37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720905</xdr:row>
      <xdr:rowOff>66675</xdr:rowOff>
    </xdr:from>
    <xdr:to>
      <xdr:col>9936</xdr:col>
      <xdr:colOff>1819275</xdr:colOff>
      <xdr:row>720909</xdr:row>
      <xdr:rowOff>180975</xdr:rowOff>
    </xdr:to>
    <xdr:pic>
      <xdr:nvPicPr>
        <xdr:cNvPr id="1659" name="Picture 635">
          <a:extLst>
            <a:ext uri="{FF2B5EF4-FFF2-40B4-BE49-F238E27FC236}">
              <a16:creationId xmlns:a16="http://schemas.microsoft.com/office/drawing/2014/main" id="{C4157D1D-5EEC-4EEE-936E-70506F475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786441</xdr:row>
      <xdr:rowOff>66675</xdr:rowOff>
    </xdr:from>
    <xdr:to>
      <xdr:col>9936</xdr:col>
      <xdr:colOff>1819275</xdr:colOff>
      <xdr:row>786445</xdr:row>
      <xdr:rowOff>180975</xdr:rowOff>
    </xdr:to>
    <xdr:pic>
      <xdr:nvPicPr>
        <xdr:cNvPr id="1660" name="Picture 636">
          <a:extLst>
            <a:ext uri="{FF2B5EF4-FFF2-40B4-BE49-F238E27FC236}">
              <a16:creationId xmlns:a16="http://schemas.microsoft.com/office/drawing/2014/main" id="{E87A767A-FB5B-4AF9-B334-369D3B3AB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851977</xdr:row>
      <xdr:rowOff>66675</xdr:rowOff>
    </xdr:from>
    <xdr:to>
      <xdr:col>9936</xdr:col>
      <xdr:colOff>1819275</xdr:colOff>
      <xdr:row>851981</xdr:row>
      <xdr:rowOff>180975</xdr:rowOff>
    </xdr:to>
    <xdr:pic>
      <xdr:nvPicPr>
        <xdr:cNvPr id="1661" name="Picture 637">
          <a:extLst>
            <a:ext uri="{FF2B5EF4-FFF2-40B4-BE49-F238E27FC236}">
              <a16:creationId xmlns:a16="http://schemas.microsoft.com/office/drawing/2014/main" id="{C7063481-4134-41D0-A744-6822AB8B9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917513</xdr:row>
      <xdr:rowOff>66675</xdr:rowOff>
    </xdr:from>
    <xdr:to>
      <xdr:col>9936</xdr:col>
      <xdr:colOff>1819275</xdr:colOff>
      <xdr:row>917517</xdr:row>
      <xdr:rowOff>180975</xdr:rowOff>
    </xdr:to>
    <xdr:pic>
      <xdr:nvPicPr>
        <xdr:cNvPr id="1662" name="Picture 638">
          <a:extLst>
            <a:ext uri="{FF2B5EF4-FFF2-40B4-BE49-F238E27FC236}">
              <a16:creationId xmlns:a16="http://schemas.microsoft.com/office/drawing/2014/main" id="{DC3A6386-A5BE-4DC8-ABF7-0B2AA28CA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9936</xdr:col>
      <xdr:colOff>238125</xdr:colOff>
      <xdr:row>983049</xdr:row>
      <xdr:rowOff>66675</xdr:rowOff>
    </xdr:from>
    <xdr:to>
      <xdr:col>9936</xdr:col>
      <xdr:colOff>1819275</xdr:colOff>
      <xdr:row>983053</xdr:row>
      <xdr:rowOff>180975</xdr:rowOff>
    </xdr:to>
    <xdr:pic>
      <xdr:nvPicPr>
        <xdr:cNvPr id="1663" name="Picture 639">
          <a:extLst>
            <a:ext uri="{FF2B5EF4-FFF2-40B4-BE49-F238E27FC236}">
              <a16:creationId xmlns:a16="http://schemas.microsoft.com/office/drawing/2014/main" id="{429CFEAB-5791-453D-BB13-7B849C801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1557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2</xdr:row>
      <xdr:rowOff>66675</xdr:rowOff>
    </xdr:from>
    <xdr:to>
      <xdr:col>10192</xdr:col>
      <xdr:colOff>1819275</xdr:colOff>
      <xdr:row>6</xdr:row>
      <xdr:rowOff>0</xdr:rowOff>
    </xdr:to>
    <xdr:pic>
      <xdr:nvPicPr>
        <xdr:cNvPr id="1664" name="Picture 640">
          <a:extLst>
            <a:ext uri="{FF2B5EF4-FFF2-40B4-BE49-F238E27FC236}">
              <a16:creationId xmlns:a16="http://schemas.microsoft.com/office/drawing/2014/main" id="{8DF6FA42-5F78-4F63-8558-34FEC48CD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65545</xdr:row>
      <xdr:rowOff>66675</xdr:rowOff>
    </xdr:from>
    <xdr:to>
      <xdr:col>10192</xdr:col>
      <xdr:colOff>1819275</xdr:colOff>
      <xdr:row>65549</xdr:row>
      <xdr:rowOff>180975</xdr:rowOff>
    </xdr:to>
    <xdr:pic>
      <xdr:nvPicPr>
        <xdr:cNvPr id="1665" name="Picture 641">
          <a:extLst>
            <a:ext uri="{FF2B5EF4-FFF2-40B4-BE49-F238E27FC236}">
              <a16:creationId xmlns:a16="http://schemas.microsoft.com/office/drawing/2014/main" id="{17F37995-35D4-4941-849C-81DFEFAEE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131081</xdr:row>
      <xdr:rowOff>66675</xdr:rowOff>
    </xdr:from>
    <xdr:to>
      <xdr:col>10192</xdr:col>
      <xdr:colOff>1819275</xdr:colOff>
      <xdr:row>131085</xdr:row>
      <xdr:rowOff>180975</xdr:rowOff>
    </xdr:to>
    <xdr:pic>
      <xdr:nvPicPr>
        <xdr:cNvPr id="1666" name="Picture 642">
          <a:extLst>
            <a:ext uri="{FF2B5EF4-FFF2-40B4-BE49-F238E27FC236}">
              <a16:creationId xmlns:a16="http://schemas.microsoft.com/office/drawing/2014/main" id="{52171B51-DC61-4D0E-90D3-DAAA06384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196617</xdr:row>
      <xdr:rowOff>66675</xdr:rowOff>
    </xdr:from>
    <xdr:to>
      <xdr:col>10192</xdr:col>
      <xdr:colOff>1819275</xdr:colOff>
      <xdr:row>196621</xdr:row>
      <xdr:rowOff>180975</xdr:rowOff>
    </xdr:to>
    <xdr:pic>
      <xdr:nvPicPr>
        <xdr:cNvPr id="1667" name="Picture 643">
          <a:extLst>
            <a:ext uri="{FF2B5EF4-FFF2-40B4-BE49-F238E27FC236}">
              <a16:creationId xmlns:a16="http://schemas.microsoft.com/office/drawing/2014/main" id="{D7C15379-D183-4B63-A42F-1A1BA9B05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262153</xdr:row>
      <xdr:rowOff>66675</xdr:rowOff>
    </xdr:from>
    <xdr:to>
      <xdr:col>10192</xdr:col>
      <xdr:colOff>1819275</xdr:colOff>
      <xdr:row>262157</xdr:row>
      <xdr:rowOff>180975</xdr:rowOff>
    </xdr:to>
    <xdr:pic>
      <xdr:nvPicPr>
        <xdr:cNvPr id="1668" name="Picture 644">
          <a:extLst>
            <a:ext uri="{FF2B5EF4-FFF2-40B4-BE49-F238E27FC236}">
              <a16:creationId xmlns:a16="http://schemas.microsoft.com/office/drawing/2014/main" id="{A0016DB3-7F02-4F94-A561-312036024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327689</xdr:row>
      <xdr:rowOff>66675</xdr:rowOff>
    </xdr:from>
    <xdr:to>
      <xdr:col>10192</xdr:col>
      <xdr:colOff>1819275</xdr:colOff>
      <xdr:row>327693</xdr:row>
      <xdr:rowOff>180975</xdr:rowOff>
    </xdr:to>
    <xdr:pic>
      <xdr:nvPicPr>
        <xdr:cNvPr id="1669" name="Picture 645">
          <a:extLst>
            <a:ext uri="{FF2B5EF4-FFF2-40B4-BE49-F238E27FC236}">
              <a16:creationId xmlns:a16="http://schemas.microsoft.com/office/drawing/2014/main" id="{1A250B4B-6F2D-4298-A4A1-853E7F4FB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393225</xdr:row>
      <xdr:rowOff>66675</xdr:rowOff>
    </xdr:from>
    <xdr:to>
      <xdr:col>10192</xdr:col>
      <xdr:colOff>1819275</xdr:colOff>
      <xdr:row>393229</xdr:row>
      <xdr:rowOff>180975</xdr:rowOff>
    </xdr:to>
    <xdr:pic>
      <xdr:nvPicPr>
        <xdr:cNvPr id="1670" name="Picture 646">
          <a:extLst>
            <a:ext uri="{FF2B5EF4-FFF2-40B4-BE49-F238E27FC236}">
              <a16:creationId xmlns:a16="http://schemas.microsoft.com/office/drawing/2014/main" id="{0C163AB7-3838-4278-9037-F262DD304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458761</xdr:row>
      <xdr:rowOff>66675</xdr:rowOff>
    </xdr:from>
    <xdr:to>
      <xdr:col>10192</xdr:col>
      <xdr:colOff>1819275</xdr:colOff>
      <xdr:row>458765</xdr:row>
      <xdr:rowOff>180975</xdr:rowOff>
    </xdr:to>
    <xdr:pic>
      <xdr:nvPicPr>
        <xdr:cNvPr id="1671" name="Picture 647">
          <a:extLst>
            <a:ext uri="{FF2B5EF4-FFF2-40B4-BE49-F238E27FC236}">
              <a16:creationId xmlns:a16="http://schemas.microsoft.com/office/drawing/2014/main" id="{08B1B226-CEA6-4CDC-878D-DF11F0232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524297</xdr:row>
      <xdr:rowOff>66675</xdr:rowOff>
    </xdr:from>
    <xdr:to>
      <xdr:col>10192</xdr:col>
      <xdr:colOff>1819275</xdr:colOff>
      <xdr:row>524301</xdr:row>
      <xdr:rowOff>180975</xdr:rowOff>
    </xdr:to>
    <xdr:pic>
      <xdr:nvPicPr>
        <xdr:cNvPr id="1672" name="Picture 648">
          <a:extLst>
            <a:ext uri="{FF2B5EF4-FFF2-40B4-BE49-F238E27FC236}">
              <a16:creationId xmlns:a16="http://schemas.microsoft.com/office/drawing/2014/main" id="{3CCB4F58-84AC-425F-BABD-9B0077600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589833</xdr:row>
      <xdr:rowOff>66675</xdr:rowOff>
    </xdr:from>
    <xdr:to>
      <xdr:col>10192</xdr:col>
      <xdr:colOff>1819275</xdr:colOff>
      <xdr:row>589837</xdr:row>
      <xdr:rowOff>180975</xdr:rowOff>
    </xdr:to>
    <xdr:pic>
      <xdr:nvPicPr>
        <xdr:cNvPr id="1673" name="Picture 649">
          <a:extLst>
            <a:ext uri="{FF2B5EF4-FFF2-40B4-BE49-F238E27FC236}">
              <a16:creationId xmlns:a16="http://schemas.microsoft.com/office/drawing/2014/main" id="{ABDF4CEE-4832-4ED6-920F-E0A6EF671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655369</xdr:row>
      <xdr:rowOff>66675</xdr:rowOff>
    </xdr:from>
    <xdr:to>
      <xdr:col>10192</xdr:col>
      <xdr:colOff>1819275</xdr:colOff>
      <xdr:row>655373</xdr:row>
      <xdr:rowOff>180975</xdr:rowOff>
    </xdr:to>
    <xdr:pic>
      <xdr:nvPicPr>
        <xdr:cNvPr id="1674" name="Picture 650">
          <a:extLst>
            <a:ext uri="{FF2B5EF4-FFF2-40B4-BE49-F238E27FC236}">
              <a16:creationId xmlns:a16="http://schemas.microsoft.com/office/drawing/2014/main" id="{7E471FC8-603C-44A3-A584-76D7E8362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720905</xdr:row>
      <xdr:rowOff>66675</xdr:rowOff>
    </xdr:from>
    <xdr:to>
      <xdr:col>10192</xdr:col>
      <xdr:colOff>1819275</xdr:colOff>
      <xdr:row>720909</xdr:row>
      <xdr:rowOff>180975</xdr:rowOff>
    </xdr:to>
    <xdr:pic>
      <xdr:nvPicPr>
        <xdr:cNvPr id="1675" name="Picture 651">
          <a:extLst>
            <a:ext uri="{FF2B5EF4-FFF2-40B4-BE49-F238E27FC236}">
              <a16:creationId xmlns:a16="http://schemas.microsoft.com/office/drawing/2014/main" id="{2F9C5A2A-15C4-4954-86B9-1B46C2811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786441</xdr:row>
      <xdr:rowOff>66675</xdr:rowOff>
    </xdr:from>
    <xdr:to>
      <xdr:col>10192</xdr:col>
      <xdr:colOff>1819275</xdr:colOff>
      <xdr:row>786445</xdr:row>
      <xdr:rowOff>180975</xdr:rowOff>
    </xdr:to>
    <xdr:pic>
      <xdr:nvPicPr>
        <xdr:cNvPr id="1676" name="Picture 652">
          <a:extLst>
            <a:ext uri="{FF2B5EF4-FFF2-40B4-BE49-F238E27FC236}">
              <a16:creationId xmlns:a16="http://schemas.microsoft.com/office/drawing/2014/main" id="{309CDC36-1947-4DF4-B298-B201CF691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851977</xdr:row>
      <xdr:rowOff>66675</xdr:rowOff>
    </xdr:from>
    <xdr:to>
      <xdr:col>10192</xdr:col>
      <xdr:colOff>1819275</xdr:colOff>
      <xdr:row>851981</xdr:row>
      <xdr:rowOff>180975</xdr:rowOff>
    </xdr:to>
    <xdr:pic>
      <xdr:nvPicPr>
        <xdr:cNvPr id="1677" name="Picture 653">
          <a:extLst>
            <a:ext uri="{FF2B5EF4-FFF2-40B4-BE49-F238E27FC236}">
              <a16:creationId xmlns:a16="http://schemas.microsoft.com/office/drawing/2014/main" id="{D0D0C48C-FAA6-4AC1-BB39-B415BDE0C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917513</xdr:row>
      <xdr:rowOff>66675</xdr:rowOff>
    </xdr:from>
    <xdr:to>
      <xdr:col>10192</xdr:col>
      <xdr:colOff>1819275</xdr:colOff>
      <xdr:row>917517</xdr:row>
      <xdr:rowOff>180975</xdr:rowOff>
    </xdr:to>
    <xdr:pic>
      <xdr:nvPicPr>
        <xdr:cNvPr id="1678" name="Picture 654">
          <a:extLst>
            <a:ext uri="{FF2B5EF4-FFF2-40B4-BE49-F238E27FC236}">
              <a16:creationId xmlns:a16="http://schemas.microsoft.com/office/drawing/2014/main" id="{8CB908C2-C531-45F4-9927-6C7A1D51E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10192</xdr:col>
      <xdr:colOff>238125</xdr:colOff>
      <xdr:row>983049</xdr:row>
      <xdr:rowOff>66675</xdr:rowOff>
    </xdr:from>
    <xdr:to>
      <xdr:col>10192</xdr:col>
      <xdr:colOff>1819275</xdr:colOff>
      <xdr:row>983053</xdr:row>
      <xdr:rowOff>180975</xdr:rowOff>
    </xdr:to>
    <xdr:pic>
      <xdr:nvPicPr>
        <xdr:cNvPr id="1679" name="Picture 655">
          <a:extLst>
            <a:ext uri="{FF2B5EF4-FFF2-40B4-BE49-F238E27FC236}">
              <a16:creationId xmlns:a16="http://schemas.microsoft.com/office/drawing/2014/main" id="{1BBF8AAC-4860-4D99-9BAC-8D1D51FEE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7615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2</xdr:row>
      <xdr:rowOff>66675</xdr:rowOff>
    </xdr:from>
    <xdr:to>
      <xdr:col>10448</xdr:col>
      <xdr:colOff>1819275</xdr:colOff>
      <xdr:row>6</xdr:row>
      <xdr:rowOff>0</xdr:rowOff>
    </xdr:to>
    <xdr:pic>
      <xdr:nvPicPr>
        <xdr:cNvPr id="1680" name="Picture 656">
          <a:extLst>
            <a:ext uri="{FF2B5EF4-FFF2-40B4-BE49-F238E27FC236}">
              <a16:creationId xmlns:a16="http://schemas.microsoft.com/office/drawing/2014/main" id="{0B58AA60-55EB-4720-9578-C7322A7F2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65545</xdr:row>
      <xdr:rowOff>66675</xdr:rowOff>
    </xdr:from>
    <xdr:to>
      <xdr:col>10448</xdr:col>
      <xdr:colOff>1819275</xdr:colOff>
      <xdr:row>65549</xdr:row>
      <xdr:rowOff>180975</xdr:rowOff>
    </xdr:to>
    <xdr:pic>
      <xdr:nvPicPr>
        <xdr:cNvPr id="1681" name="Picture 657">
          <a:extLst>
            <a:ext uri="{FF2B5EF4-FFF2-40B4-BE49-F238E27FC236}">
              <a16:creationId xmlns:a16="http://schemas.microsoft.com/office/drawing/2014/main" id="{77EE745E-8053-4548-99C9-9AAEDCDF2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131081</xdr:row>
      <xdr:rowOff>66675</xdr:rowOff>
    </xdr:from>
    <xdr:to>
      <xdr:col>10448</xdr:col>
      <xdr:colOff>1819275</xdr:colOff>
      <xdr:row>131085</xdr:row>
      <xdr:rowOff>180975</xdr:rowOff>
    </xdr:to>
    <xdr:pic>
      <xdr:nvPicPr>
        <xdr:cNvPr id="1682" name="Picture 658">
          <a:extLst>
            <a:ext uri="{FF2B5EF4-FFF2-40B4-BE49-F238E27FC236}">
              <a16:creationId xmlns:a16="http://schemas.microsoft.com/office/drawing/2014/main" id="{A6E1E48D-1864-4C45-8A9C-7F35EEAA5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196617</xdr:row>
      <xdr:rowOff>66675</xdr:rowOff>
    </xdr:from>
    <xdr:to>
      <xdr:col>10448</xdr:col>
      <xdr:colOff>1819275</xdr:colOff>
      <xdr:row>196621</xdr:row>
      <xdr:rowOff>180975</xdr:rowOff>
    </xdr:to>
    <xdr:pic>
      <xdr:nvPicPr>
        <xdr:cNvPr id="1683" name="Picture 659">
          <a:extLst>
            <a:ext uri="{FF2B5EF4-FFF2-40B4-BE49-F238E27FC236}">
              <a16:creationId xmlns:a16="http://schemas.microsoft.com/office/drawing/2014/main" id="{6784399D-7B53-4059-BCEA-182F18FBA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262153</xdr:row>
      <xdr:rowOff>66675</xdr:rowOff>
    </xdr:from>
    <xdr:to>
      <xdr:col>10448</xdr:col>
      <xdr:colOff>1819275</xdr:colOff>
      <xdr:row>262157</xdr:row>
      <xdr:rowOff>180975</xdr:rowOff>
    </xdr:to>
    <xdr:pic>
      <xdr:nvPicPr>
        <xdr:cNvPr id="1684" name="Picture 660">
          <a:extLst>
            <a:ext uri="{FF2B5EF4-FFF2-40B4-BE49-F238E27FC236}">
              <a16:creationId xmlns:a16="http://schemas.microsoft.com/office/drawing/2014/main" id="{13C9AEE5-0E2C-4C1F-A143-D66136F98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327689</xdr:row>
      <xdr:rowOff>66675</xdr:rowOff>
    </xdr:from>
    <xdr:to>
      <xdr:col>10448</xdr:col>
      <xdr:colOff>1819275</xdr:colOff>
      <xdr:row>327693</xdr:row>
      <xdr:rowOff>180975</xdr:rowOff>
    </xdr:to>
    <xdr:pic>
      <xdr:nvPicPr>
        <xdr:cNvPr id="1685" name="Picture 661">
          <a:extLst>
            <a:ext uri="{FF2B5EF4-FFF2-40B4-BE49-F238E27FC236}">
              <a16:creationId xmlns:a16="http://schemas.microsoft.com/office/drawing/2014/main" id="{DCE68630-7449-4FD5-BA28-3299F0D2A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393225</xdr:row>
      <xdr:rowOff>66675</xdr:rowOff>
    </xdr:from>
    <xdr:to>
      <xdr:col>10448</xdr:col>
      <xdr:colOff>1819275</xdr:colOff>
      <xdr:row>393229</xdr:row>
      <xdr:rowOff>180975</xdr:rowOff>
    </xdr:to>
    <xdr:pic>
      <xdr:nvPicPr>
        <xdr:cNvPr id="1686" name="Picture 662">
          <a:extLst>
            <a:ext uri="{FF2B5EF4-FFF2-40B4-BE49-F238E27FC236}">
              <a16:creationId xmlns:a16="http://schemas.microsoft.com/office/drawing/2014/main" id="{9EC8C67C-6CA6-4DE4-9A3B-100CF2873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458761</xdr:row>
      <xdr:rowOff>66675</xdr:rowOff>
    </xdr:from>
    <xdr:to>
      <xdr:col>10448</xdr:col>
      <xdr:colOff>1819275</xdr:colOff>
      <xdr:row>458765</xdr:row>
      <xdr:rowOff>180975</xdr:rowOff>
    </xdr:to>
    <xdr:pic>
      <xdr:nvPicPr>
        <xdr:cNvPr id="1687" name="Picture 663">
          <a:extLst>
            <a:ext uri="{FF2B5EF4-FFF2-40B4-BE49-F238E27FC236}">
              <a16:creationId xmlns:a16="http://schemas.microsoft.com/office/drawing/2014/main" id="{E466876D-0CE5-4E72-847F-29BA05252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524297</xdr:row>
      <xdr:rowOff>66675</xdr:rowOff>
    </xdr:from>
    <xdr:to>
      <xdr:col>10448</xdr:col>
      <xdr:colOff>1819275</xdr:colOff>
      <xdr:row>524301</xdr:row>
      <xdr:rowOff>180975</xdr:rowOff>
    </xdr:to>
    <xdr:pic>
      <xdr:nvPicPr>
        <xdr:cNvPr id="1688" name="Picture 664">
          <a:extLst>
            <a:ext uri="{FF2B5EF4-FFF2-40B4-BE49-F238E27FC236}">
              <a16:creationId xmlns:a16="http://schemas.microsoft.com/office/drawing/2014/main" id="{36442381-6FC2-4E10-855F-A81081B3B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589833</xdr:row>
      <xdr:rowOff>66675</xdr:rowOff>
    </xdr:from>
    <xdr:to>
      <xdr:col>10448</xdr:col>
      <xdr:colOff>1819275</xdr:colOff>
      <xdr:row>589837</xdr:row>
      <xdr:rowOff>180975</xdr:rowOff>
    </xdr:to>
    <xdr:pic>
      <xdr:nvPicPr>
        <xdr:cNvPr id="1689" name="Picture 665">
          <a:extLst>
            <a:ext uri="{FF2B5EF4-FFF2-40B4-BE49-F238E27FC236}">
              <a16:creationId xmlns:a16="http://schemas.microsoft.com/office/drawing/2014/main" id="{DA4BCFC2-882B-4685-A5B1-D261B58E4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655369</xdr:row>
      <xdr:rowOff>66675</xdr:rowOff>
    </xdr:from>
    <xdr:to>
      <xdr:col>10448</xdr:col>
      <xdr:colOff>1819275</xdr:colOff>
      <xdr:row>655373</xdr:row>
      <xdr:rowOff>180975</xdr:rowOff>
    </xdr:to>
    <xdr:pic>
      <xdr:nvPicPr>
        <xdr:cNvPr id="1690" name="Picture 666">
          <a:extLst>
            <a:ext uri="{FF2B5EF4-FFF2-40B4-BE49-F238E27FC236}">
              <a16:creationId xmlns:a16="http://schemas.microsoft.com/office/drawing/2014/main" id="{ADD13C0C-9DF8-4725-B8A9-D635DB612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720905</xdr:row>
      <xdr:rowOff>66675</xdr:rowOff>
    </xdr:from>
    <xdr:to>
      <xdr:col>10448</xdr:col>
      <xdr:colOff>1819275</xdr:colOff>
      <xdr:row>720909</xdr:row>
      <xdr:rowOff>180975</xdr:rowOff>
    </xdr:to>
    <xdr:pic>
      <xdr:nvPicPr>
        <xdr:cNvPr id="1691" name="Picture 667">
          <a:extLst>
            <a:ext uri="{FF2B5EF4-FFF2-40B4-BE49-F238E27FC236}">
              <a16:creationId xmlns:a16="http://schemas.microsoft.com/office/drawing/2014/main" id="{E5EEB143-7081-41B5-B2DB-569647F97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786441</xdr:row>
      <xdr:rowOff>66675</xdr:rowOff>
    </xdr:from>
    <xdr:to>
      <xdr:col>10448</xdr:col>
      <xdr:colOff>1819275</xdr:colOff>
      <xdr:row>786445</xdr:row>
      <xdr:rowOff>180975</xdr:rowOff>
    </xdr:to>
    <xdr:pic>
      <xdr:nvPicPr>
        <xdr:cNvPr id="1692" name="Picture 668">
          <a:extLst>
            <a:ext uri="{FF2B5EF4-FFF2-40B4-BE49-F238E27FC236}">
              <a16:creationId xmlns:a16="http://schemas.microsoft.com/office/drawing/2014/main" id="{C47E6A3F-9F32-407A-B3C1-A0D7CF930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851977</xdr:row>
      <xdr:rowOff>66675</xdr:rowOff>
    </xdr:from>
    <xdr:to>
      <xdr:col>10448</xdr:col>
      <xdr:colOff>1819275</xdr:colOff>
      <xdr:row>851981</xdr:row>
      <xdr:rowOff>180975</xdr:rowOff>
    </xdr:to>
    <xdr:pic>
      <xdr:nvPicPr>
        <xdr:cNvPr id="1693" name="Picture 669">
          <a:extLst>
            <a:ext uri="{FF2B5EF4-FFF2-40B4-BE49-F238E27FC236}">
              <a16:creationId xmlns:a16="http://schemas.microsoft.com/office/drawing/2014/main" id="{21F554C1-BC7F-4694-ADFE-048C47F89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917513</xdr:row>
      <xdr:rowOff>66675</xdr:rowOff>
    </xdr:from>
    <xdr:to>
      <xdr:col>10448</xdr:col>
      <xdr:colOff>1819275</xdr:colOff>
      <xdr:row>917517</xdr:row>
      <xdr:rowOff>180975</xdr:rowOff>
    </xdr:to>
    <xdr:pic>
      <xdr:nvPicPr>
        <xdr:cNvPr id="1694" name="Picture 670">
          <a:extLst>
            <a:ext uri="{FF2B5EF4-FFF2-40B4-BE49-F238E27FC236}">
              <a16:creationId xmlns:a16="http://schemas.microsoft.com/office/drawing/2014/main" id="{6A821BF3-EBE2-4F0D-BB2F-9EA2996BF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10448</xdr:col>
      <xdr:colOff>238125</xdr:colOff>
      <xdr:row>983049</xdr:row>
      <xdr:rowOff>66675</xdr:rowOff>
    </xdr:from>
    <xdr:to>
      <xdr:col>10448</xdr:col>
      <xdr:colOff>1819275</xdr:colOff>
      <xdr:row>983053</xdr:row>
      <xdr:rowOff>180975</xdr:rowOff>
    </xdr:to>
    <xdr:pic>
      <xdr:nvPicPr>
        <xdr:cNvPr id="1695" name="Picture 671">
          <a:extLst>
            <a:ext uri="{FF2B5EF4-FFF2-40B4-BE49-F238E27FC236}">
              <a16:creationId xmlns:a16="http://schemas.microsoft.com/office/drawing/2014/main" id="{D25D5402-F249-4F24-81D9-25998B50E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3672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2</xdr:row>
      <xdr:rowOff>66675</xdr:rowOff>
    </xdr:from>
    <xdr:to>
      <xdr:col>10704</xdr:col>
      <xdr:colOff>1819275</xdr:colOff>
      <xdr:row>6</xdr:row>
      <xdr:rowOff>0</xdr:rowOff>
    </xdr:to>
    <xdr:pic>
      <xdr:nvPicPr>
        <xdr:cNvPr id="1696" name="Picture 672">
          <a:extLst>
            <a:ext uri="{FF2B5EF4-FFF2-40B4-BE49-F238E27FC236}">
              <a16:creationId xmlns:a16="http://schemas.microsoft.com/office/drawing/2014/main" id="{635D6EBA-EAF0-478C-808B-2095EA41C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65545</xdr:row>
      <xdr:rowOff>66675</xdr:rowOff>
    </xdr:from>
    <xdr:to>
      <xdr:col>10704</xdr:col>
      <xdr:colOff>1819275</xdr:colOff>
      <xdr:row>65549</xdr:row>
      <xdr:rowOff>180975</xdr:rowOff>
    </xdr:to>
    <xdr:pic>
      <xdr:nvPicPr>
        <xdr:cNvPr id="1697" name="Picture 673">
          <a:extLst>
            <a:ext uri="{FF2B5EF4-FFF2-40B4-BE49-F238E27FC236}">
              <a16:creationId xmlns:a16="http://schemas.microsoft.com/office/drawing/2014/main" id="{FFD22DFD-6247-4FC2-A39A-BBE0DB6F5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131081</xdr:row>
      <xdr:rowOff>66675</xdr:rowOff>
    </xdr:from>
    <xdr:to>
      <xdr:col>10704</xdr:col>
      <xdr:colOff>1819275</xdr:colOff>
      <xdr:row>131085</xdr:row>
      <xdr:rowOff>180975</xdr:rowOff>
    </xdr:to>
    <xdr:pic>
      <xdr:nvPicPr>
        <xdr:cNvPr id="1698" name="Picture 674">
          <a:extLst>
            <a:ext uri="{FF2B5EF4-FFF2-40B4-BE49-F238E27FC236}">
              <a16:creationId xmlns:a16="http://schemas.microsoft.com/office/drawing/2014/main" id="{63FA0400-3FD8-4432-8BCD-0BCEE15B2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196617</xdr:row>
      <xdr:rowOff>66675</xdr:rowOff>
    </xdr:from>
    <xdr:to>
      <xdr:col>10704</xdr:col>
      <xdr:colOff>1819275</xdr:colOff>
      <xdr:row>196621</xdr:row>
      <xdr:rowOff>180975</xdr:rowOff>
    </xdr:to>
    <xdr:pic>
      <xdr:nvPicPr>
        <xdr:cNvPr id="1699" name="Picture 675">
          <a:extLst>
            <a:ext uri="{FF2B5EF4-FFF2-40B4-BE49-F238E27FC236}">
              <a16:creationId xmlns:a16="http://schemas.microsoft.com/office/drawing/2014/main" id="{2F9E7648-E716-411E-8F8E-E57288DD3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262153</xdr:row>
      <xdr:rowOff>66675</xdr:rowOff>
    </xdr:from>
    <xdr:to>
      <xdr:col>10704</xdr:col>
      <xdr:colOff>1819275</xdr:colOff>
      <xdr:row>262157</xdr:row>
      <xdr:rowOff>180975</xdr:rowOff>
    </xdr:to>
    <xdr:pic>
      <xdr:nvPicPr>
        <xdr:cNvPr id="1700" name="Picture 676">
          <a:extLst>
            <a:ext uri="{FF2B5EF4-FFF2-40B4-BE49-F238E27FC236}">
              <a16:creationId xmlns:a16="http://schemas.microsoft.com/office/drawing/2014/main" id="{946F36CD-3124-488F-B480-5653EFD9F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327689</xdr:row>
      <xdr:rowOff>66675</xdr:rowOff>
    </xdr:from>
    <xdr:to>
      <xdr:col>10704</xdr:col>
      <xdr:colOff>1819275</xdr:colOff>
      <xdr:row>327693</xdr:row>
      <xdr:rowOff>180975</xdr:rowOff>
    </xdr:to>
    <xdr:pic>
      <xdr:nvPicPr>
        <xdr:cNvPr id="1701" name="Picture 677">
          <a:extLst>
            <a:ext uri="{FF2B5EF4-FFF2-40B4-BE49-F238E27FC236}">
              <a16:creationId xmlns:a16="http://schemas.microsoft.com/office/drawing/2014/main" id="{2CB4EC09-E290-481C-BE2C-A4459EE3F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393225</xdr:row>
      <xdr:rowOff>66675</xdr:rowOff>
    </xdr:from>
    <xdr:to>
      <xdr:col>10704</xdr:col>
      <xdr:colOff>1819275</xdr:colOff>
      <xdr:row>393229</xdr:row>
      <xdr:rowOff>180975</xdr:rowOff>
    </xdr:to>
    <xdr:pic>
      <xdr:nvPicPr>
        <xdr:cNvPr id="1702" name="Picture 678">
          <a:extLst>
            <a:ext uri="{FF2B5EF4-FFF2-40B4-BE49-F238E27FC236}">
              <a16:creationId xmlns:a16="http://schemas.microsoft.com/office/drawing/2014/main" id="{F8295F5A-1D27-40FA-9642-46FFAB282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458761</xdr:row>
      <xdr:rowOff>66675</xdr:rowOff>
    </xdr:from>
    <xdr:to>
      <xdr:col>10704</xdr:col>
      <xdr:colOff>1819275</xdr:colOff>
      <xdr:row>458765</xdr:row>
      <xdr:rowOff>180975</xdr:rowOff>
    </xdr:to>
    <xdr:pic>
      <xdr:nvPicPr>
        <xdr:cNvPr id="1703" name="Picture 679">
          <a:extLst>
            <a:ext uri="{FF2B5EF4-FFF2-40B4-BE49-F238E27FC236}">
              <a16:creationId xmlns:a16="http://schemas.microsoft.com/office/drawing/2014/main" id="{CC11F7E8-7256-4623-844A-C8FE18342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524297</xdr:row>
      <xdr:rowOff>66675</xdr:rowOff>
    </xdr:from>
    <xdr:to>
      <xdr:col>10704</xdr:col>
      <xdr:colOff>1819275</xdr:colOff>
      <xdr:row>524301</xdr:row>
      <xdr:rowOff>180975</xdr:rowOff>
    </xdr:to>
    <xdr:pic>
      <xdr:nvPicPr>
        <xdr:cNvPr id="1704" name="Picture 680">
          <a:extLst>
            <a:ext uri="{FF2B5EF4-FFF2-40B4-BE49-F238E27FC236}">
              <a16:creationId xmlns:a16="http://schemas.microsoft.com/office/drawing/2014/main" id="{FC4AAB65-129E-4C44-B64A-596CD7E04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589833</xdr:row>
      <xdr:rowOff>66675</xdr:rowOff>
    </xdr:from>
    <xdr:to>
      <xdr:col>10704</xdr:col>
      <xdr:colOff>1819275</xdr:colOff>
      <xdr:row>589837</xdr:row>
      <xdr:rowOff>180975</xdr:rowOff>
    </xdr:to>
    <xdr:pic>
      <xdr:nvPicPr>
        <xdr:cNvPr id="1705" name="Picture 681">
          <a:extLst>
            <a:ext uri="{FF2B5EF4-FFF2-40B4-BE49-F238E27FC236}">
              <a16:creationId xmlns:a16="http://schemas.microsoft.com/office/drawing/2014/main" id="{AA2958EB-5255-400E-BB40-E3A62D284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655369</xdr:row>
      <xdr:rowOff>66675</xdr:rowOff>
    </xdr:from>
    <xdr:to>
      <xdr:col>10704</xdr:col>
      <xdr:colOff>1819275</xdr:colOff>
      <xdr:row>655373</xdr:row>
      <xdr:rowOff>180975</xdr:rowOff>
    </xdr:to>
    <xdr:pic>
      <xdr:nvPicPr>
        <xdr:cNvPr id="1706" name="Picture 682">
          <a:extLst>
            <a:ext uri="{FF2B5EF4-FFF2-40B4-BE49-F238E27FC236}">
              <a16:creationId xmlns:a16="http://schemas.microsoft.com/office/drawing/2014/main" id="{130504E8-9711-40F8-96B4-1DC56B8A6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720905</xdr:row>
      <xdr:rowOff>66675</xdr:rowOff>
    </xdr:from>
    <xdr:to>
      <xdr:col>10704</xdr:col>
      <xdr:colOff>1819275</xdr:colOff>
      <xdr:row>720909</xdr:row>
      <xdr:rowOff>180975</xdr:rowOff>
    </xdr:to>
    <xdr:pic>
      <xdr:nvPicPr>
        <xdr:cNvPr id="1707" name="Picture 683">
          <a:extLst>
            <a:ext uri="{FF2B5EF4-FFF2-40B4-BE49-F238E27FC236}">
              <a16:creationId xmlns:a16="http://schemas.microsoft.com/office/drawing/2014/main" id="{7EB5B9C3-5579-482A-973F-35652791D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786441</xdr:row>
      <xdr:rowOff>66675</xdr:rowOff>
    </xdr:from>
    <xdr:to>
      <xdr:col>10704</xdr:col>
      <xdr:colOff>1819275</xdr:colOff>
      <xdr:row>786445</xdr:row>
      <xdr:rowOff>180975</xdr:rowOff>
    </xdr:to>
    <xdr:pic>
      <xdr:nvPicPr>
        <xdr:cNvPr id="1708" name="Picture 684">
          <a:extLst>
            <a:ext uri="{FF2B5EF4-FFF2-40B4-BE49-F238E27FC236}">
              <a16:creationId xmlns:a16="http://schemas.microsoft.com/office/drawing/2014/main" id="{122270B0-42F0-460A-99C2-EDA92DDE7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851977</xdr:row>
      <xdr:rowOff>66675</xdr:rowOff>
    </xdr:from>
    <xdr:to>
      <xdr:col>10704</xdr:col>
      <xdr:colOff>1819275</xdr:colOff>
      <xdr:row>851981</xdr:row>
      <xdr:rowOff>180975</xdr:rowOff>
    </xdr:to>
    <xdr:pic>
      <xdr:nvPicPr>
        <xdr:cNvPr id="1709" name="Picture 685">
          <a:extLst>
            <a:ext uri="{FF2B5EF4-FFF2-40B4-BE49-F238E27FC236}">
              <a16:creationId xmlns:a16="http://schemas.microsoft.com/office/drawing/2014/main" id="{6098F4EC-6983-46A0-8891-D6FF5FC24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917513</xdr:row>
      <xdr:rowOff>66675</xdr:rowOff>
    </xdr:from>
    <xdr:to>
      <xdr:col>10704</xdr:col>
      <xdr:colOff>1819275</xdr:colOff>
      <xdr:row>917517</xdr:row>
      <xdr:rowOff>180975</xdr:rowOff>
    </xdr:to>
    <xdr:pic>
      <xdr:nvPicPr>
        <xdr:cNvPr id="1710" name="Picture 686">
          <a:extLst>
            <a:ext uri="{FF2B5EF4-FFF2-40B4-BE49-F238E27FC236}">
              <a16:creationId xmlns:a16="http://schemas.microsoft.com/office/drawing/2014/main" id="{2D3C8F5C-52D2-46E4-8700-5A08232C1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10704</xdr:col>
      <xdr:colOff>238125</xdr:colOff>
      <xdr:row>983049</xdr:row>
      <xdr:rowOff>66675</xdr:rowOff>
    </xdr:from>
    <xdr:to>
      <xdr:col>10704</xdr:col>
      <xdr:colOff>1819275</xdr:colOff>
      <xdr:row>983053</xdr:row>
      <xdr:rowOff>180975</xdr:rowOff>
    </xdr:to>
    <xdr:pic>
      <xdr:nvPicPr>
        <xdr:cNvPr id="1711" name="Picture 687">
          <a:extLst>
            <a:ext uri="{FF2B5EF4-FFF2-40B4-BE49-F238E27FC236}">
              <a16:creationId xmlns:a16="http://schemas.microsoft.com/office/drawing/2014/main" id="{9D2D1096-3894-4E5F-86F9-C2E2E6179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9730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2</xdr:row>
      <xdr:rowOff>66675</xdr:rowOff>
    </xdr:from>
    <xdr:to>
      <xdr:col>10960</xdr:col>
      <xdr:colOff>1819275</xdr:colOff>
      <xdr:row>6</xdr:row>
      <xdr:rowOff>0</xdr:rowOff>
    </xdr:to>
    <xdr:pic>
      <xdr:nvPicPr>
        <xdr:cNvPr id="1712" name="Picture 688">
          <a:extLst>
            <a:ext uri="{FF2B5EF4-FFF2-40B4-BE49-F238E27FC236}">
              <a16:creationId xmlns:a16="http://schemas.microsoft.com/office/drawing/2014/main" id="{1D568443-4F91-4196-970C-7EB57D45E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65545</xdr:row>
      <xdr:rowOff>66675</xdr:rowOff>
    </xdr:from>
    <xdr:to>
      <xdr:col>10960</xdr:col>
      <xdr:colOff>1819275</xdr:colOff>
      <xdr:row>65549</xdr:row>
      <xdr:rowOff>180975</xdr:rowOff>
    </xdr:to>
    <xdr:pic>
      <xdr:nvPicPr>
        <xdr:cNvPr id="1713" name="Picture 689">
          <a:extLst>
            <a:ext uri="{FF2B5EF4-FFF2-40B4-BE49-F238E27FC236}">
              <a16:creationId xmlns:a16="http://schemas.microsoft.com/office/drawing/2014/main" id="{5507EA30-BB95-4662-B719-A97F8E7E6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131081</xdr:row>
      <xdr:rowOff>66675</xdr:rowOff>
    </xdr:from>
    <xdr:to>
      <xdr:col>10960</xdr:col>
      <xdr:colOff>1819275</xdr:colOff>
      <xdr:row>131085</xdr:row>
      <xdr:rowOff>180975</xdr:rowOff>
    </xdr:to>
    <xdr:pic>
      <xdr:nvPicPr>
        <xdr:cNvPr id="1714" name="Picture 690">
          <a:extLst>
            <a:ext uri="{FF2B5EF4-FFF2-40B4-BE49-F238E27FC236}">
              <a16:creationId xmlns:a16="http://schemas.microsoft.com/office/drawing/2014/main" id="{91D70C7A-977B-4ABB-8458-32036B582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196617</xdr:row>
      <xdr:rowOff>66675</xdr:rowOff>
    </xdr:from>
    <xdr:to>
      <xdr:col>10960</xdr:col>
      <xdr:colOff>1819275</xdr:colOff>
      <xdr:row>196621</xdr:row>
      <xdr:rowOff>180975</xdr:rowOff>
    </xdr:to>
    <xdr:pic>
      <xdr:nvPicPr>
        <xdr:cNvPr id="1715" name="Picture 691">
          <a:extLst>
            <a:ext uri="{FF2B5EF4-FFF2-40B4-BE49-F238E27FC236}">
              <a16:creationId xmlns:a16="http://schemas.microsoft.com/office/drawing/2014/main" id="{73EA66EF-27DB-4579-BF38-F6C45E400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262153</xdr:row>
      <xdr:rowOff>66675</xdr:rowOff>
    </xdr:from>
    <xdr:to>
      <xdr:col>10960</xdr:col>
      <xdr:colOff>1819275</xdr:colOff>
      <xdr:row>262157</xdr:row>
      <xdr:rowOff>180975</xdr:rowOff>
    </xdr:to>
    <xdr:pic>
      <xdr:nvPicPr>
        <xdr:cNvPr id="1716" name="Picture 692">
          <a:extLst>
            <a:ext uri="{FF2B5EF4-FFF2-40B4-BE49-F238E27FC236}">
              <a16:creationId xmlns:a16="http://schemas.microsoft.com/office/drawing/2014/main" id="{1E21BA60-9411-42B7-BD7F-A88C9AAE5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327689</xdr:row>
      <xdr:rowOff>66675</xdr:rowOff>
    </xdr:from>
    <xdr:to>
      <xdr:col>10960</xdr:col>
      <xdr:colOff>1819275</xdr:colOff>
      <xdr:row>327693</xdr:row>
      <xdr:rowOff>180975</xdr:rowOff>
    </xdr:to>
    <xdr:pic>
      <xdr:nvPicPr>
        <xdr:cNvPr id="1717" name="Picture 693">
          <a:extLst>
            <a:ext uri="{FF2B5EF4-FFF2-40B4-BE49-F238E27FC236}">
              <a16:creationId xmlns:a16="http://schemas.microsoft.com/office/drawing/2014/main" id="{0F95D86D-FD77-4DF3-9609-F1A989987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393225</xdr:row>
      <xdr:rowOff>66675</xdr:rowOff>
    </xdr:from>
    <xdr:to>
      <xdr:col>10960</xdr:col>
      <xdr:colOff>1819275</xdr:colOff>
      <xdr:row>393229</xdr:row>
      <xdr:rowOff>180975</xdr:rowOff>
    </xdr:to>
    <xdr:pic>
      <xdr:nvPicPr>
        <xdr:cNvPr id="1718" name="Picture 694">
          <a:extLst>
            <a:ext uri="{FF2B5EF4-FFF2-40B4-BE49-F238E27FC236}">
              <a16:creationId xmlns:a16="http://schemas.microsoft.com/office/drawing/2014/main" id="{99D44D9A-3287-4DD1-A20E-0954CACA4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458761</xdr:row>
      <xdr:rowOff>66675</xdr:rowOff>
    </xdr:from>
    <xdr:to>
      <xdr:col>10960</xdr:col>
      <xdr:colOff>1819275</xdr:colOff>
      <xdr:row>458765</xdr:row>
      <xdr:rowOff>180975</xdr:rowOff>
    </xdr:to>
    <xdr:pic>
      <xdr:nvPicPr>
        <xdr:cNvPr id="1719" name="Picture 695">
          <a:extLst>
            <a:ext uri="{FF2B5EF4-FFF2-40B4-BE49-F238E27FC236}">
              <a16:creationId xmlns:a16="http://schemas.microsoft.com/office/drawing/2014/main" id="{3B2A0AF6-B3FF-4B10-A946-2C3BE3CC2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524297</xdr:row>
      <xdr:rowOff>66675</xdr:rowOff>
    </xdr:from>
    <xdr:to>
      <xdr:col>10960</xdr:col>
      <xdr:colOff>1819275</xdr:colOff>
      <xdr:row>524301</xdr:row>
      <xdr:rowOff>180975</xdr:rowOff>
    </xdr:to>
    <xdr:pic>
      <xdr:nvPicPr>
        <xdr:cNvPr id="1720" name="Picture 696">
          <a:extLst>
            <a:ext uri="{FF2B5EF4-FFF2-40B4-BE49-F238E27FC236}">
              <a16:creationId xmlns:a16="http://schemas.microsoft.com/office/drawing/2014/main" id="{15DFE1F8-951E-4108-B1FA-08CDC9B28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589833</xdr:row>
      <xdr:rowOff>66675</xdr:rowOff>
    </xdr:from>
    <xdr:to>
      <xdr:col>10960</xdr:col>
      <xdr:colOff>1819275</xdr:colOff>
      <xdr:row>589837</xdr:row>
      <xdr:rowOff>180975</xdr:rowOff>
    </xdr:to>
    <xdr:pic>
      <xdr:nvPicPr>
        <xdr:cNvPr id="1721" name="Picture 697">
          <a:extLst>
            <a:ext uri="{FF2B5EF4-FFF2-40B4-BE49-F238E27FC236}">
              <a16:creationId xmlns:a16="http://schemas.microsoft.com/office/drawing/2014/main" id="{2AD0E17F-3373-4AAC-8331-29C53FBEB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655369</xdr:row>
      <xdr:rowOff>66675</xdr:rowOff>
    </xdr:from>
    <xdr:to>
      <xdr:col>10960</xdr:col>
      <xdr:colOff>1819275</xdr:colOff>
      <xdr:row>655373</xdr:row>
      <xdr:rowOff>180975</xdr:rowOff>
    </xdr:to>
    <xdr:pic>
      <xdr:nvPicPr>
        <xdr:cNvPr id="1722" name="Picture 698">
          <a:extLst>
            <a:ext uri="{FF2B5EF4-FFF2-40B4-BE49-F238E27FC236}">
              <a16:creationId xmlns:a16="http://schemas.microsoft.com/office/drawing/2014/main" id="{E82E9EA6-11F8-4AF7-9E5D-076AE4854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720905</xdr:row>
      <xdr:rowOff>66675</xdr:rowOff>
    </xdr:from>
    <xdr:to>
      <xdr:col>10960</xdr:col>
      <xdr:colOff>1819275</xdr:colOff>
      <xdr:row>720909</xdr:row>
      <xdr:rowOff>180975</xdr:rowOff>
    </xdr:to>
    <xdr:pic>
      <xdr:nvPicPr>
        <xdr:cNvPr id="1723" name="Picture 699">
          <a:extLst>
            <a:ext uri="{FF2B5EF4-FFF2-40B4-BE49-F238E27FC236}">
              <a16:creationId xmlns:a16="http://schemas.microsoft.com/office/drawing/2014/main" id="{CFA85A19-342B-4734-B093-3CEC434C3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786441</xdr:row>
      <xdr:rowOff>66675</xdr:rowOff>
    </xdr:from>
    <xdr:to>
      <xdr:col>10960</xdr:col>
      <xdr:colOff>1819275</xdr:colOff>
      <xdr:row>786445</xdr:row>
      <xdr:rowOff>180975</xdr:rowOff>
    </xdr:to>
    <xdr:pic>
      <xdr:nvPicPr>
        <xdr:cNvPr id="1724" name="Picture 700">
          <a:extLst>
            <a:ext uri="{FF2B5EF4-FFF2-40B4-BE49-F238E27FC236}">
              <a16:creationId xmlns:a16="http://schemas.microsoft.com/office/drawing/2014/main" id="{D46ED3BA-C46F-4AD9-A006-220C8BA57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851977</xdr:row>
      <xdr:rowOff>66675</xdr:rowOff>
    </xdr:from>
    <xdr:to>
      <xdr:col>10960</xdr:col>
      <xdr:colOff>1819275</xdr:colOff>
      <xdr:row>851981</xdr:row>
      <xdr:rowOff>180975</xdr:rowOff>
    </xdr:to>
    <xdr:pic>
      <xdr:nvPicPr>
        <xdr:cNvPr id="1725" name="Picture 701">
          <a:extLst>
            <a:ext uri="{FF2B5EF4-FFF2-40B4-BE49-F238E27FC236}">
              <a16:creationId xmlns:a16="http://schemas.microsoft.com/office/drawing/2014/main" id="{6259D81D-A188-49D9-81E5-CCC8CE5EF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917513</xdr:row>
      <xdr:rowOff>66675</xdr:rowOff>
    </xdr:from>
    <xdr:to>
      <xdr:col>10960</xdr:col>
      <xdr:colOff>1819275</xdr:colOff>
      <xdr:row>917517</xdr:row>
      <xdr:rowOff>180975</xdr:rowOff>
    </xdr:to>
    <xdr:pic>
      <xdr:nvPicPr>
        <xdr:cNvPr id="1726" name="Picture 702">
          <a:extLst>
            <a:ext uri="{FF2B5EF4-FFF2-40B4-BE49-F238E27FC236}">
              <a16:creationId xmlns:a16="http://schemas.microsoft.com/office/drawing/2014/main" id="{7CBA79ED-B682-41A8-B2EA-994224714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10960</xdr:col>
      <xdr:colOff>238125</xdr:colOff>
      <xdr:row>983049</xdr:row>
      <xdr:rowOff>66675</xdr:rowOff>
    </xdr:from>
    <xdr:to>
      <xdr:col>10960</xdr:col>
      <xdr:colOff>1819275</xdr:colOff>
      <xdr:row>983053</xdr:row>
      <xdr:rowOff>180975</xdr:rowOff>
    </xdr:to>
    <xdr:pic>
      <xdr:nvPicPr>
        <xdr:cNvPr id="1727" name="Picture 703">
          <a:extLst>
            <a:ext uri="{FF2B5EF4-FFF2-40B4-BE49-F238E27FC236}">
              <a16:creationId xmlns:a16="http://schemas.microsoft.com/office/drawing/2014/main" id="{04250EC8-49FE-42EB-BF71-9E4A0B3AC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5788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2</xdr:row>
      <xdr:rowOff>66675</xdr:rowOff>
    </xdr:from>
    <xdr:to>
      <xdr:col>11216</xdr:col>
      <xdr:colOff>1819275</xdr:colOff>
      <xdr:row>6</xdr:row>
      <xdr:rowOff>0</xdr:rowOff>
    </xdr:to>
    <xdr:pic>
      <xdr:nvPicPr>
        <xdr:cNvPr id="1728" name="Picture 704">
          <a:extLst>
            <a:ext uri="{FF2B5EF4-FFF2-40B4-BE49-F238E27FC236}">
              <a16:creationId xmlns:a16="http://schemas.microsoft.com/office/drawing/2014/main" id="{AAE1C997-C7E5-49AD-A54F-FDB923385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65545</xdr:row>
      <xdr:rowOff>66675</xdr:rowOff>
    </xdr:from>
    <xdr:to>
      <xdr:col>11216</xdr:col>
      <xdr:colOff>1819275</xdr:colOff>
      <xdr:row>65549</xdr:row>
      <xdr:rowOff>180975</xdr:rowOff>
    </xdr:to>
    <xdr:pic>
      <xdr:nvPicPr>
        <xdr:cNvPr id="1729" name="Picture 705">
          <a:extLst>
            <a:ext uri="{FF2B5EF4-FFF2-40B4-BE49-F238E27FC236}">
              <a16:creationId xmlns:a16="http://schemas.microsoft.com/office/drawing/2014/main" id="{0CE54055-9250-41A8-9ACC-7EF536775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131081</xdr:row>
      <xdr:rowOff>66675</xdr:rowOff>
    </xdr:from>
    <xdr:to>
      <xdr:col>11216</xdr:col>
      <xdr:colOff>1819275</xdr:colOff>
      <xdr:row>131085</xdr:row>
      <xdr:rowOff>180975</xdr:rowOff>
    </xdr:to>
    <xdr:pic>
      <xdr:nvPicPr>
        <xdr:cNvPr id="1730" name="Picture 706">
          <a:extLst>
            <a:ext uri="{FF2B5EF4-FFF2-40B4-BE49-F238E27FC236}">
              <a16:creationId xmlns:a16="http://schemas.microsoft.com/office/drawing/2014/main" id="{F819E24E-37FF-4881-B611-8428470E0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196617</xdr:row>
      <xdr:rowOff>66675</xdr:rowOff>
    </xdr:from>
    <xdr:to>
      <xdr:col>11216</xdr:col>
      <xdr:colOff>1819275</xdr:colOff>
      <xdr:row>196621</xdr:row>
      <xdr:rowOff>180975</xdr:rowOff>
    </xdr:to>
    <xdr:pic>
      <xdr:nvPicPr>
        <xdr:cNvPr id="1731" name="Picture 707">
          <a:extLst>
            <a:ext uri="{FF2B5EF4-FFF2-40B4-BE49-F238E27FC236}">
              <a16:creationId xmlns:a16="http://schemas.microsoft.com/office/drawing/2014/main" id="{B8917BB1-24E9-4F2B-A082-98B0DB668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262153</xdr:row>
      <xdr:rowOff>66675</xdr:rowOff>
    </xdr:from>
    <xdr:to>
      <xdr:col>11216</xdr:col>
      <xdr:colOff>1819275</xdr:colOff>
      <xdr:row>262157</xdr:row>
      <xdr:rowOff>180975</xdr:rowOff>
    </xdr:to>
    <xdr:pic>
      <xdr:nvPicPr>
        <xdr:cNvPr id="1732" name="Picture 708">
          <a:extLst>
            <a:ext uri="{FF2B5EF4-FFF2-40B4-BE49-F238E27FC236}">
              <a16:creationId xmlns:a16="http://schemas.microsoft.com/office/drawing/2014/main" id="{F3EBF04D-4BCD-4CCE-93B2-4B18B8E88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327689</xdr:row>
      <xdr:rowOff>66675</xdr:rowOff>
    </xdr:from>
    <xdr:to>
      <xdr:col>11216</xdr:col>
      <xdr:colOff>1819275</xdr:colOff>
      <xdr:row>327693</xdr:row>
      <xdr:rowOff>180975</xdr:rowOff>
    </xdr:to>
    <xdr:pic>
      <xdr:nvPicPr>
        <xdr:cNvPr id="1733" name="Picture 709">
          <a:extLst>
            <a:ext uri="{FF2B5EF4-FFF2-40B4-BE49-F238E27FC236}">
              <a16:creationId xmlns:a16="http://schemas.microsoft.com/office/drawing/2014/main" id="{D1CD1162-DA53-4F55-B337-F6BB0C03F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393225</xdr:row>
      <xdr:rowOff>66675</xdr:rowOff>
    </xdr:from>
    <xdr:to>
      <xdr:col>11216</xdr:col>
      <xdr:colOff>1819275</xdr:colOff>
      <xdr:row>393229</xdr:row>
      <xdr:rowOff>180975</xdr:rowOff>
    </xdr:to>
    <xdr:pic>
      <xdr:nvPicPr>
        <xdr:cNvPr id="1734" name="Picture 710">
          <a:extLst>
            <a:ext uri="{FF2B5EF4-FFF2-40B4-BE49-F238E27FC236}">
              <a16:creationId xmlns:a16="http://schemas.microsoft.com/office/drawing/2014/main" id="{EF930CD4-EA24-4DFF-B359-56B125402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458761</xdr:row>
      <xdr:rowOff>66675</xdr:rowOff>
    </xdr:from>
    <xdr:to>
      <xdr:col>11216</xdr:col>
      <xdr:colOff>1819275</xdr:colOff>
      <xdr:row>458765</xdr:row>
      <xdr:rowOff>180975</xdr:rowOff>
    </xdr:to>
    <xdr:pic>
      <xdr:nvPicPr>
        <xdr:cNvPr id="1735" name="Picture 711">
          <a:extLst>
            <a:ext uri="{FF2B5EF4-FFF2-40B4-BE49-F238E27FC236}">
              <a16:creationId xmlns:a16="http://schemas.microsoft.com/office/drawing/2014/main" id="{93D5FABF-9B68-46FF-9915-723D73D26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524297</xdr:row>
      <xdr:rowOff>66675</xdr:rowOff>
    </xdr:from>
    <xdr:to>
      <xdr:col>11216</xdr:col>
      <xdr:colOff>1819275</xdr:colOff>
      <xdr:row>524301</xdr:row>
      <xdr:rowOff>180975</xdr:rowOff>
    </xdr:to>
    <xdr:pic>
      <xdr:nvPicPr>
        <xdr:cNvPr id="1736" name="Picture 712">
          <a:extLst>
            <a:ext uri="{FF2B5EF4-FFF2-40B4-BE49-F238E27FC236}">
              <a16:creationId xmlns:a16="http://schemas.microsoft.com/office/drawing/2014/main" id="{23113907-DBDF-4F0F-9FF3-ADE1C7FC3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589833</xdr:row>
      <xdr:rowOff>66675</xdr:rowOff>
    </xdr:from>
    <xdr:to>
      <xdr:col>11216</xdr:col>
      <xdr:colOff>1819275</xdr:colOff>
      <xdr:row>589837</xdr:row>
      <xdr:rowOff>180975</xdr:rowOff>
    </xdr:to>
    <xdr:pic>
      <xdr:nvPicPr>
        <xdr:cNvPr id="1737" name="Picture 713">
          <a:extLst>
            <a:ext uri="{FF2B5EF4-FFF2-40B4-BE49-F238E27FC236}">
              <a16:creationId xmlns:a16="http://schemas.microsoft.com/office/drawing/2014/main" id="{94F4DC89-5A6E-4583-9515-602B6897D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655369</xdr:row>
      <xdr:rowOff>66675</xdr:rowOff>
    </xdr:from>
    <xdr:to>
      <xdr:col>11216</xdr:col>
      <xdr:colOff>1819275</xdr:colOff>
      <xdr:row>655373</xdr:row>
      <xdr:rowOff>180975</xdr:rowOff>
    </xdr:to>
    <xdr:pic>
      <xdr:nvPicPr>
        <xdr:cNvPr id="1738" name="Picture 714">
          <a:extLst>
            <a:ext uri="{FF2B5EF4-FFF2-40B4-BE49-F238E27FC236}">
              <a16:creationId xmlns:a16="http://schemas.microsoft.com/office/drawing/2014/main" id="{4633A435-AB5F-4CD6-8F26-BEAA6CB3D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720905</xdr:row>
      <xdr:rowOff>66675</xdr:rowOff>
    </xdr:from>
    <xdr:to>
      <xdr:col>11216</xdr:col>
      <xdr:colOff>1819275</xdr:colOff>
      <xdr:row>720909</xdr:row>
      <xdr:rowOff>180975</xdr:rowOff>
    </xdr:to>
    <xdr:pic>
      <xdr:nvPicPr>
        <xdr:cNvPr id="1739" name="Picture 715">
          <a:extLst>
            <a:ext uri="{FF2B5EF4-FFF2-40B4-BE49-F238E27FC236}">
              <a16:creationId xmlns:a16="http://schemas.microsoft.com/office/drawing/2014/main" id="{DF6E0C15-B5B3-4C57-B088-B20ED5D18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786441</xdr:row>
      <xdr:rowOff>66675</xdr:rowOff>
    </xdr:from>
    <xdr:to>
      <xdr:col>11216</xdr:col>
      <xdr:colOff>1819275</xdr:colOff>
      <xdr:row>786445</xdr:row>
      <xdr:rowOff>180975</xdr:rowOff>
    </xdr:to>
    <xdr:pic>
      <xdr:nvPicPr>
        <xdr:cNvPr id="1740" name="Picture 716">
          <a:extLst>
            <a:ext uri="{FF2B5EF4-FFF2-40B4-BE49-F238E27FC236}">
              <a16:creationId xmlns:a16="http://schemas.microsoft.com/office/drawing/2014/main" id="{9545A1DB-9889-4F0E-9864-35C1C827F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851977</xdr:row>
      <xdr:rowOff>66675</xdr:rowOff>
    </xdr:from>
    <xdr:to>
      <xdr:col>11216</xdr:col>
      <xdr:colOff>1819275</xdr:colOff>
      <xdr:row>851981</xdr:row>
      <xdr:rowOff>180975</xdr:rowOff>
    </xdr:to>
    <xdr:pic>
      <xdr:nvPicPr>
        <xdr:cNvPr id="1741" name="Picture 717">
          <a:extLst>
            <a:ext uri="{FF2B5EF4-FFF2-40B4-BE49-F238E27FC236}">
              <a16:creationId xmlns:a16="http://schemas.microsoft.com/office/drawing/2014/main" id="{5909FB12-1165-4237-90B1-818D45824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917513</xdr:row>
      <xdr:rowOff>66675</xdr:rowOff>
    </xdr:from>
    <xdr:to>
      <xdr:col>11216</xdr:col>
      <xdr:colOff>1819275</xdr:colOff>
      <xdr:row>917517</xdr:row>
      <xdr:rowOff>180975</xdr:rowOff>
    </xdr:to>
    <xdr:pic>
      <xdr:nvPicPr>
        <xdr:cNvPr id="1742" name="Picture 718">
          <a:extLst>
            <a:ext uri="{FF2B5EF4-FFF2-40B4-BE49-F238E27FC236}">
              <a16:creationId xmlns:a16="http://schemas.microsoft.com/office/drawing/2014/main" id="{3768A432-C956-4329-862F-992F890AE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11216</xdr:col>
      <xdr:colOff>238125</xdr:colOff>
      <xdr:row>983049</xdr:row>
      <xdr:rowOff>66675</xdr:rowOff>
    </xdr:from>
    <xdr:to>
      <xdr:col>11216</xdr:col>
      <xdr:colOff>1819275</xdr:colOff>
      <xdr:row>983053</xdr:row>
      <xdr:rowOff>180975</xdr:rowOff>
    </xdr:to>
    <xdr:pic>
      <xdr:nvPicPr>
        <xdr:cNvPr id="1743" name="Picture 719">
          <a:extLst>
            <a:ext uri="{FF2B5EF4-FFF2-40B4-BE49-F238E27FC236}">
              <a16:creationId xmlns:a16="http://schemas.microsoft.com/office/drawing/2014/main" id="{63F72D32-173B-4C7E-9BFB-C49F158EF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845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2</xdr:row>
      <xdr:rowOff>66675</xdr:rowOff>
    </xdr:from>
    <xdr:to>
      <xdr:col>11472</xdr:col>
      <xdr:colOff>1819275</xdr:colOff>
      <xdr:row>6</xdr:row>
      <xdr:rowOff>0</xdr:rowOff>
    </xdr:to>
    <xdr:pic>
      <xdr:nvPicPr>
        <xdr:cNvPr id="1744" name="Picture 720">
          <a:extLst>
            <a:ext uri="{FF2B5EF4-FFF2-40B4-BE49-F238E27FC236}">
              <a16:creationId xmlns:a16="http://schemas.microsoft.com/office/drawing/2014/main" id="{31BD2CA7-782F-45E1-BBE4-365DC0030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65545</xdr:row>
      <xdr:rowOff>66675</xdr:rowOff>
    </xdr:from>
    <xdr:to>
      <xdr:col>11472</xdr:col>
      <xdr:colOff>1819275</xdr:colOff>
      <xdr:row>65549</xdr:row>
      <xdr:rowOff>180975</xdr:rowOff>
    </xdr:to>
    <xdr:pic>
      <xdr:nvPicPr>
        <xdr:cNvPr id="1745" name="Picture 721">
          <a:extLst>
            <a:ext uri="{FF2B5EF4-FFF2-40B4-BE49-F238E27FC236}">
              <a16:creationId xmlns:a16="http://schemas.microsoft.com/office/drawing/2014/main" id="{D00D93F9-0F3E-4E5B-8426-235A37B9B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131081</xdr:row>
      <xdr:rowOff>66675</xdr:rowOff>
    </xdr:from>
    <xdr:to>
      <xdr:col>11472</xdr:col>
      <xdr:colOff>1819275</xdr:colOff>
      <xdr:row>131085</xdr:row>
      <xdr:rowOff>180975</xdr:rowOff>
    </xdr:to>
    <xdr:pic>
      <xdr:nvPicPr>
        <xdr:cNvPr id="1746" name="Picture 722">
          <a:extLst>
            <a:ext uri="{FF2B5EF4-FFF2-40B4-BE49-F238E27FC236}">
              <a16:creationId xmlns:a16="http://schemas.microsoft.com/office/drawing/2014/main" id="{A774FB87-9695-457D-B9AE-367FCA27D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196617</xdr:row>
      <xdr:rowOff>66675</xdr:rowOff>
    </xdr:from>
    <xdr:to>
      <xdr:col>11472</xdr:col>
      <xdr:colOff>1819275</xdr:colOff>
      <xdr:row>196621</xdr:row>
      <xdr:rowOff>180975</xdr:rowOff>
    </xdr:to>
    <xdr:pic>
      <xdr:nvPicPr>
        <xdr:cNvPr id="1747" name="Picture 723">
          <a:extLst>
            <a:ext uri="{FF2B5EF4-FFF2-40B4-BE49-F238E27FC236}">
              <a16:creationId xmlns:a16="http://schemas.microsoft.com/office/drawing/2014/main" id="{5542CB59-F236-4ED6-A0A2-396D5F602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262153</xdr:row>
      <xdr:rowOff>66675</xdr:rowOff>
    </xdr:from>
    <xdr:to>
      <xdr:col>11472</xdr:col>
      <xdr:colOff>1819275</xdr:colOff>
      <xdr:row>262157</xdr:row>
      <xdr:rowOff>180975</xdr:rowOff>
    </xdr:to>
    <xdr:pic>
      <xdr:nvPicPr>
        <xdr:cNvPr id="1748" name="Picture 724">
          <a:extLst>
            <a:ext uri="{FF2B5EF4-FFF2-40B4-BE49-F238E27FC236}">
              <a16:creationId xmlns:a16="http://schemas.microsoft.com/office/drawing/2014/main" id="{10ABA129-9BCC-43DB-83DE-8C4EC5CCA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327689</xdr:row>
      <xdr:rowOff>66675</xdr:rowOff>
    </xdr:from>
    <xdr:to>
      <xdr:col>11472</xdr:col>
      <xdr:colOff>1819275</xdr:colOff>
      <xdr:row>327693</xdr:row>
      <xdr:rowOff>180975</xdr:rowOff>
    </xdr:to>
    <xdr:pic>
      <xdr:nvPicPr>
        <xdr:cNvPr id="1749" name="Picture 725">
          <a:extLst>
            <a:ext uri="{FF2B5EF4-FFF2-40B4-BE49-F238E27FC236}">
              <a16:creationId xmlns:a16="http://schemas.microsoft.com/office/drawing/2014/main" id="{51DB7335-B18B-467D-BD84-9C80BC5EF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393225</xdr:row>
      <xdr:rowOff>66675</xdr:rowOff>
    </xdr:from>
    <xdr:to>
      <xdr:col>11472</xdr:col>
      <xdr:colOff>1819275</xdr:colOff>
      <xdr:row>393229</xdr:row>
      <xdr:rowOff>180975</xdr:rowOff>
    </xdr:to>
    <xdr:pic>
      <xdr:nvPicPr>
        <xdr:cNvPr id="1750" name="Picture 726">
          <a:extLst>
            <a:ext uri="{FF2B5EF4-FFF2-40B4-BE49-F238E27FC236}">
              <a16:creationId xmlns:a16="http://schemas.microsoft.com/office/drawing/2014/main" id="{943637FB-1AE4-4A17-99DA-252588A05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458761</xdr:row>
      <xdr:rowOff>66675</xdr:rowOff>
    </xdr:from>
    <xdr:to>
      <xdr:col>11472</xdr:col>
      <xdr:colOff>1819275</xdr:colOff>
      <xdr:row>458765</xdr:row>
      <xdr:rowOff>180975</xdr:rowOff>
    </xdr:to>
    <xdr:pic>
      <xdr:nvPicPr>
        <xdr:cNvPr id="1751" name="Picture 727">
          <a:extLst>
            <a:ext uri="{FF2B5EF4-FFF2-40B4-BE49-F238E27FC236}">
              <a16:creationId xmlns:a16="http://schemas.microsoft.com/office/drawing/2014/main" id="{2DA0845E-AEF0-44B8-8A2D-C0B5DCF0E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524297</xdr:row>
      <xdr:rowOff>66675</xdr:rowOff>
    </xdr:from>
    <xdr:to>
      <xdr:col>11472</xdr:col>
      <xdr:colOff>1819275</xdr:colOff>
      <xdr:row>524301</xdr:row>
      <xdr:rowOff>180975</xdr:rowOff>
    </xdr:to>
    <xdr:pic>
      <xdr:nvPicPr>
        <xdr:cNvPr id="1752" name="Picture 728">
          <a:extLst>
            <a:ext uri="{FF2B5EF4-FFF2-40B4-BE49-F238E27FC236}">
              <a16:creationId xmlns:a16="http://schemas.microsoft.com/office/drawing/2014/main" id="{8E3DA49E-C787-457B-B701-7D9D6386D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589833</xdr:row>
      <xdr:rowOff>66675</xdr:rowOff>
    </xdr:from>
    <xdr:to>
      <xdr:col>11472</xdr:col>
      <xdr:colOff>1819275</xdr:colOff>
      <xdr:row>589837</xdr:row>
      <xdr:rowOff>180975</xdr:rowOff>
    </xdr:to>
    <xdr:pic>
      <xdr:nvPicPr>
        <xdr:cNvPr id="1753" name="Picture 729">
          <a:extLst>
            <a:ext uri="{FF2B5EF4-FFF2-40B4-BE49-F238E27FC236}">
              <a16:creationId xmlns:a16="http://schemas.microsoft.com/office/drawing/2014/main" id="{10F9BB89-EED2-4396-800C-DC457B248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655369</xdr:row>
      <xdr:rowOff>66675</xdr:rowOff>
    </xdr:from>
    <xdr:to>
      <xdr:col>11472</xdr:col>
      <xdr:colOff>1819275</xdr:colOff>
      <xdr:row>655373</xdr:row>
      <xdr:rowOff>180975</xdr:rowOff>
    </xdr:to>
    <xdr:pic>
      <xdr:nvPicPr>
        <xdr:cNvPr id="1754" name="Picture 730">
          <a:extLst>
            <a:ext uri="{FF2B5EF4-FFF2-40B4-BE49-F238E27FC236}">
              <a16:creationId xmlns:a16="http://schemas.microsoft.com/office/drawing/2014/main" id="{ACF8B278-04C9-451A-80F9-BBA1FBBB2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720905</xdr:row>
      <xdr:rowOff>66675</xdr:rowOff>
    </xdr:from>
    <xdr:to>
      <xdr:col>11472</xdr:col>
      <xdr:colOff>1819275</xdr:colOff>
      <xdr:row>720909</xdr:row>
      <xdr:rowOff>180975</xdr:rowOff>
    </xdr:to>
    <xdr:pic>
      <xdr:nvPicPr>
        <xdr:cNvPr id="1755" name="Picture 731">
          <a:extLst>
            <a:ext uri="{FF2B5EF4-FFF2-40B4-BE49-F238E27FC236}">
              <a16:creationId xmlns:a16="http://schemas.microsoft.com/office/drawing/2014/main" id="{49B69C03-C0A4-43AD-84CD-82A3BF6F7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786441</xdr:row>
      <xdr:rowOff>66675</xdr:rowOff>
    </xdr:from>
    <xdr:to>
      <xdr:col>11472</xdr:col>
      <xdr:colOff>1819275</xdr:colOff>
      <xdr:row>786445</xdr:row>
      <xdr:rowOff>180975</xdr:rowOff>
    </xdr:to>
    <xdr:pic>
      <xdr:nvPicPr>
        <xdr:cNvPr id="1756" name="Picture 732">
          <a:extLst>
            <a:ext uri="{FF2B5EF4-FFF2-40B4-BE49-F238E27FC236}">
              <a16:creationId xmlns:a16="http://schemas.microsoft.com/office/drawing/2014/main" id="{C7256FC1-6199-49C2-A960-EA30D6A54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851977</xdr:row>
      <xdr:rowOff>66675</xdr:rowOff>
    </xdr:from>
    <xdr:to>
      <xdr:col>11472</xdr:col>
      <xdr:colOff>1819275</xdr:colOff>
      <xdr:row>851981</xdr:row>
      <xdr:rowOff>180975</xdr:rowOff>
    </xdr:to>
    <xdr:pic>
      <xdr:nvPicPr>
        <xdr:cNvPr id="1757" name="Picture 733">
          <a:extLst>
            <a:ext uri="{FF2B5EF4-FFF2-40B4-BE49-F238E27FC236}">
              <a16:creationId xmlns:a16="http://schemas.microsoft.com/office/drawing/2014/main" id="{608F6476-B9A1-4AEE-A976-A64DC7054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917513</xdr:row>
      <xdr:rowOff>66675</xdr:rowOff>
    </xdr:from>
    <xdr:to>
      <xdr:col>11472</xdr:col>
      <xdr:colOff>1819275</xdr:colOff>
      <xdr:row>917517</xdr:row>
      <xdr:rowOff>180975</xdr:rowOff>
    </xdr:to>
    <xdr:pic>
      <xdr:nvPicPr>
        <xdr:cNvPr id="1758" name="Picture 734">
          <a:extLst>
            <a:ext uri="{FF2B5EF4-FFF2-40B4-BE49-F238E27FC236}">
              <a16:creationId xmlns:a16="http://schemas.microsoft.com/office/drawing/2014/main" id="{E2F16A92-9F0B-4126-A4E9-B5E1F65D7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11472</xdr:col>
      <xdr:colOff>238125</xdr:colOff>
      <xdr:row>983049</xdr:row>
      <xdr:rowOff>66675</xdr:rowOff>
    </xdr:from>
    <xdr:to>
      <xdr:col>11472</xdr:col>
      <xdr:colOff>1819275</xdr:colOff>
      <xdr:row>983053</xdr:row>
      <xdr:rowOff>180975</xdr:rowOff>
    </xdr:to>
    <xdr:pic>
      <xdr:nvPicPr>
        <xdr:cNvPr id="1759" name="Picture 735">
          <a:extLst>
            <a:ext uri="{FF2B5EF4-FFF2-40B4-BE49-F238E27FC236}">
              <a16:creationId xmlns:a16="http://schemas.microsoft.com/office/drawing/2014/main" id="{548C1AFC-B51D-4B7C-9389-C107877CC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903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2</xdr:row>
      <xdr:rowOff>66675</xdr:rowOff>
    </xdr:from>
    <xdr:to>
      <xdr:col>11728</xdr:col>
      <xdr:colOff>1819275</xdr:colOff>
      <xdr:row>6</xdr:row>
      <xdr:rowOff>0</xdr:rowOff>
    </xdr:to>
    <xdr:pic>
      <xdr:nvPicPr>
        <xdr:cNvPr id="1760" name="Picture 736">
          <a:extLst>
            <a:ext uri="{FF2B5EF4-FFF2-40B4-BE49-F238E27FC236}">
              <a16:creationId xmlns:a16="http://schemas.microsoft.com/office/drawing/2014/main" id="{4B82397A-9EBB-4425-9018-29DD72EE1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65545</xdr:row>
      <xdr:rowOff>66675</xdr:rowOff>
    </xdr:from>
    <xdr:to>
      <xdr:col>11728</xdr:col>
      <xdr:colOff>1819275</xdr:colOff>
      <xdr:row>65549</xdr:row>
      <xdr:rowOff>180975</xdr:rowOff>
    </xdr:to>
    <xdr:pic>
      <xdr:nvPicPr>
        <xdr:cNvPr id="1761" name="Picture 737">
          <a:extLst>
            <a:ext uri="{FF2B5EF4-FFF2-40B4-BE49-F238E27FC236}">
              <a16:creationId xmlns:a16="http://schemas.microsoft.com/office/drawing/2014/main" id="{00166A35-853C-4917-A35B-B206CAEF2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131081</xdr:row>
      <xdr:rowOff>66675</xdr:rowOff>
    </xdr:from>
    <xdr:to>
      <xdr:col>11728</xdr:col>
      <xdr:colOff>1819275</xdr:colOff>
      <xdr:row>131085</xdr:row>
      <xdr:rowOff>180975</xdr:rowOff>
    </xdr:to>
    <xdr:pic>
      <xdr:nvPicPr>
        <xdr:cNvPr id="1762" name="Picture 738">
          <a:extLst>
            <a:ext uri="{FF2B5EF4-FFF2-40B4-BE49-F238E27FC236}">
              <a16:creationId xmlns:a16="http://schemas.microsoft.com/office/drawing/2014/main" id="{F17132DC-3475-4EC0-89D9-C538BE020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196617</xdr:row>
      <xdr:rowOff>66675</xdr:rowOff>
    </xdr:from>
    <xdr:to>
      <xdr:col>11728</xdr:col>
      <xdr:colOff>1819275</xdr:colOff>
      <xdr:row>196621</xdr:row>
      <xdr:rowOff>180975</xdr:rowOff>
    </xdr:to>
    <xdr:pic>
      <xdr:nvPicPr>
        <xdr:cNvPr id="1763" name="Picture 739">
          <a:extLst>
            <a:ext uri="{FF2B5EF4-FFF2-40B4-BE49-F238E27FC236}">
              <a16:creationId xmlns:a16="http://schemas.microsoft.com/office/drawing/2014/main" id="{3B587303-14CA-4813-B3A5-9513E96FF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262153</xdr:row>
      <xdr:rowOff>66675</xdr:rowOff>
    </xdr:from>
    <xdr:to>
      <xdr:col>11728</xdr:col>
      <xdr:colOff>1819275</xdr:colOff>
      <xdr:row>262157</xdr:row>
      <xdr:rowOff>180975</xdr:rowOff>
    </xdr:to>
    <xdr:pic>
      <xdr:nvPicPr>
        <xdr:cNvPr id="1764" name="Picture 740">
          <a:extLst>
            <a:ext uri="{FF2B5EF4-FFF2-40B4-BE49-F238E27FC236}">
              <a16:creationId xmlns:a16="http://schemas.microsoft.com/office/drawing/2014/main" id="{E2CB16B6-071A-4545-8422-0B0C0C825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327689</xdr:row>
      <xdr:rowOff>66675</xdr:rowOff>
    </xdr:from>
    <xdr:to>
      <xdr:col>11728</xdr:col>
      <xdr:colOff>1819275</xdr:colOff>
      <xdr:row>327693</xdr:row>
      <xdr:rowOff>180975</xdr:rowOff>
    </xdr:to>
    <xdr:pic>
      <xdr:nvPicPr>
        <xdr:cNvPr id="1765" name="Picture 741">
          <a:extLst>
            <a:ext uri="{FF2B5EF4-FFF2-40B4-BE49-F238E27FC236}">
              <a16:creationId xmlns:a16="http://schemas.microsoft.com/office/drawing/2014/main" id="{0CF0C47D-EBEF-43F9-B097-3E6D276C9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393225</xdr:row>
      <xdr:rowOff>66675</xdr:rowOff>
    </xdr:from>
    <xdr:to>
      <xdr:col>11728</xdr:col>
      <xdr:colOff>1819275</xdr:colOff>
      <xdr:row>393229</xdr:row>
      <xdr:rowOff>180975</xdr:rowOff>
    </xdr:to>
    <xdr:pic>
      <xdr:nvPicPr>
        <xdr:cNvPr id="1766" name="Picture 742">
          <a:extLst>
            <a:ext uri="{FF2B5EF4-FFF2-40B4-BE49-F238E27FC236}">
              <a16:creationId xmlns:a16="http://schemas.microsoft.com/office/drawing/2014/main" id="{EEBEF719-6319-4A07-AA27-DBE0AF026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458761</xdr:row>
      <xdr:rowOff>66675</xdr:rowOff>
    </xdr:from>
    <xdr:to>
      <xdr:col>11728</xdr:col>
      <xdr:colOff>1819275</xdr:colOff>
      <xdr:row>458765</xdr:row>
      <xdr:rowOff>180975</xdr:rowOff>
    </xdr:to>
    <xdr:pic>
      <xdr:nvPicPr>
        <xdr:cNvPr id="1767" name="Picture 743">
          <a:extLst>
            <a:ext uri="{FF2B5EF4-FFF2-40B4-BE49-F238E27FC236}">
              <a16:creationId xmlns:a16="http://schemas.microsoft.com/office/drawing/2014/main" id="{6C5ABF73-8D8C-4CC7-A7FD-49F0B8E68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524297</xdr:row>
      <xdr:rowOff>66675</xdr:rowOff>
    </xdr:from>
    <xdr:to>
      <xdr:col>11728</xdr:col>
      <xdr:colOff>1819275</xdr:colOff>
      <xdr:row>524301</xdr:row>
      <xdr:rowOff>180975</xdr:rowOff>
    </xdr:to>
    <xdr:pic>
      <xdr:nvPicPr>
        <xdr:cNvPr id="1768" name="Picture 744">
          <a:extLst>
            <a:ext uri="{FF2B5EF4-FFF2-40B4-BE49-F238E27FC236}">
              <a16:creationId xmlns:a16="http://schemas.microsoft.com/office/drawing/2014/main" id="{6BEA58F8-DA6F-4578-9C4C-854C14CA2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589833</xdr:row>
      <xdr:rowOff>66675</xdr:rowOff>
    </xdr:from>
    <xdr:to>
      <xdr:col>11728</xdr:col>
      <xdr:colOff>1819275</xdr:colOff>
      <xdr:row>589837</xdr:row>
      <xdr:rowOff>180975</xdr:rowOff>
    </xdr:to>
    <xdr:pic>
      <xdr:nvPicPr>
        <xdr:cNvPr id="1769" name="Picture 745">
          <a:extLst>
            <a:ext uri="{FF2B5EF4-FFF2-40B4-BE49-F238E27FC236}">
              <a16:creationId xmlns:a16="http://schemas.microsoft.com/office/drawing/2014/main" id="{989C7AF2-D54B-4AAA-A392-7D7E22295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655369</xdr:row>
      <xdr:rowOff>66675</xdr:rowOff>
    </xdr:from>
    <xdr:to>
      <xdr:col>11728</xdr:col>
      <xdr:colOff>1819275</xdr:colOff>
      <xdr:row>655373</xdr:row>
      <xdr:rowOff>180975</xdr:rowOff>
    </xdr:to>
    <xdr:pic>
      <xdr:nvPicPr>
        <xdr:cNvPr id="1770" name="Picture 746">
          <a:extLst>
            <a:ext uri="{FF2B5EF4-FFF2-40B4-BE49-F238E27FC236}">
              <a16:creationId xmlns:a16="http://schemas.microsoft.com/office/drawing/2014/main" id="{8CDB2F3C-0C6B-45DE-B152-F56024A22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720905</xdr:row>
      <xdr:rowOff>66675</xdr:rowOff>
    </xdr:from>
    <xdr:to>
      <xdr:col>11728</xdr:col>
      <xdr:colOff>1819275</xdr:colOff>
      <xdr:row>720909</xdr:row>
      <xdr:rowOff>180975</xdr:rowOff>
    </xdr:to>
    <xdr:pic>
      <xdr:nvPicPr>
        <xdr:cNvPr id="1771" name="Picture 747">
          <a:extLst>
            <a:ext uri="{FF2B5EF4-FFF2-40B4-BE49-F238E27FC236}">
              <a16:creationId xmlns:a16="http://schemas.microsoft.com/office/drawing/2014/main" id="{2DC87633-10E2-4D71-9BFA-D192DEC6E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786441</xdr:row>
      <xdr:rowOff>66675</xdr:rowOff>
    </xdr:from>
    <xdr:to>
      <xdr:col>11728</xdr:col>
      <xdr:colOff>1819275</xdr:colOff>
      <xdr:row>786445</xdr:row>
      <xdr:rowOff>180975</xdr:rowOff>
    </xdr:to>
    <xdr:pic>
      <xdr:nvPicPr>
        <xdr:cNvPr id="1772" name="Picture 748">
          <a:extLst>
            <a:ext uri="{FF2B5EF4-FFF2-40B4-BE49-F238E27FC236}">
              <a16:creationId xmlns:a16="http://schemas.microsoft.com/office/drawing/2014/main" id="{571305EF-8B04-4F98-834C-2ECF6891A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851977</xdr:row>
      <xdr:rowOff>66675</xdr:rowOff>
    </xdr:from>
    <xdr:to>
      <xdr:col>11728</xdr:col>
      <xdr:colOff>1819275</xdr:colOff>
      <xdr:row>851981</xdr:row>
      <xdr:rowOff>180975</xdr:rowOff>
    </xdr:to>
    <xdr:pic>
      <xdr:nvPicPr>
        <xdr:cNvPr id="1773" name="Picture 749">
          <a:extLst>
            <a:ext uri="{FF2B5EF4-FFF2-40B4-BE49-F238E27FC236}">
              <a16:creationId xmlns:a16="http://schemas.microsoft.com/office/drawing/2014/main" id="{A9F6C9FF-1A47-4F08-95A0-04E6361FD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917513</xdr:row>
      <xdr:rowOff>66675</xdr:rowOff>
    </xdr:from>
    <xdr:to>
      <xdr:col>11728</xdr:col>
      <xdr:colOff>1819275</xdr:colOff>
      <xdr:row>917517</xdr:row>
      <xdr:rowOff>180975</xdr:rowOff>
    </xdr:to>
    <xdr:pic>
      <xdr:nvPicPr>
        <xdr:cNvPr id="1774" name="Picture 750">
          <a:extLst>
            <a:ext uri="{FF2B5EF4-FFF2-40B4-BE49-F238E27FC236}">
              <a16:creationId xmlns:a16="http://schemas.microsoft.com/office/drawing/2014/main" id="{564BC8D9-CFED-4E06-A9A2-293FF0137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11728</xdr:col>
      <xdr:colOff>238125</xdr:colOff>
      <xdr:row>983049</xdr:row>
      <xdr:rowOff>66675</xdr:rowOff>
    </xdr:from>
    <xdr:to>
      <xdr:col>11728</xdr:col>
      <xdr:colOff>1819275</xdr:colOff>
      <xdr:row>983053</xdr:row>
      <xdr:rowOff>180975</xdr:rowOff>
    </xdr:to>
    <xdr:pic>
      <xdr:nvPicPr>
        <xdr:cNvPr id="1775" name="Picture 751">
          <a:extLst>
            <a:ext uri="{FF2B5EF4-FFF2-40B4-BE49-F238E27FC236}">
              <a16:creationId xmlns:a16="http://schemas.microsoft.com/office/drawing/2014/main" id="{E6AEB242-B53C-483F-B4E2-B87BA3C17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960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2</xdr:row>
      <xdr:rowOff>66675</xdr:rowOff>
    </xdr:from>
    <xdr:to>
      <xdr:col>11984</xdr:col>
      <xdr:colOff>1819275</xdr:colOff>
      <xdr:row>6</xdr:row>
      <xdr:rowOff>0</xdr:rowOff>
    </xdr:to>
    <xdr:pic>
      <xdr:nvPicPr>
        <xdr:cNvPr id="1776" name="Picture 752">
          <a:extLst>
            <a:ext uri="{FF2B5EF4-FFF2-40B4-BE49-F238E27FC236}">
              <a16:creationId xmlns:a16="http://schemas.microsoft.com/office/drawing/2014/main" id="{EA0B4AD7-EB61-45B8-BD99-68C6FF9E8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65545</xdr:row>
      <xdr:rowOff>66675</xdr:rowOff>
    </xdr:from>
    <xdr:to>
      <xdr:col>11984</xdr:col>
      <xdr:colOff>1819275</xdr:colOff>
      <xdr:row>65549</xdr:row>
      <xdr:rowOff>180975</xdr:rowOff>
    </xdr:to>
    <xdr:pic>
      <xdr:nvPicPr>
        <xdr:cNvPr id="1777" name="Picture 753">
          <a:extLst>
            <a:ext uri="{FF2B5EF4-FFF2-40B4-BE49-F238E27FC236}">
              <a16:creationId xmlns:a16="http://schemas.microsoft.com/office/drawing/2014/main" id="{01D08D87-408D-4D9F-99CE-1CBC857E4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131081</xdr:row>
      <xdr:rowOff>66675</xdr:rowOff>
    </xdr:from>
    <xdr:to>
      <xdr:col>11984</xdr:col>
      <xdr:colOff>1819275</xdr:colOff>
      <xdr:row>131085</xdr:row>
      <xdr:rowOff>180975</xdr:rowOff>
    </xdr:to>
    <xdr:pic>
      <xdr:nvPicPr>
        <xdr:cNvPr id="1778" name="Picture 754">
          <a:extLst>
            <a:ext uri="{FF2B5EF4-FFF2-40B4-BE49-F238E27FC236}">
              <a16:creationId xmlns:a16="http://schemas.microsoft.com/office/drawing/2014/main" id="{52538552-4458-47FB-9054-E9F658001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196617</xdr:row>
      <xdr:rowOff>66675</xdr:rowOff>
    </xdr:from>
    <xdr:to>
      <xdr:col>11984</xdr:col>
      <xdr:colOff>1819275</xdr:colOff>
      <xdr:row>196621</xdr:row>
      <xdr:rowOff>180975</xdr:rowOff>
    </xdr:to>
    <xdr:pic>
      <xdr:nvPicPr>
        <xdr:cNvPr id="1779" name="Picture 755">
          <a:extLst>
            <a:ext uri="{FF2B5EF4-FFF2-40B4-BE49-F238E27FC236}">
              <a16:creationId xmlns:a16="http://schemas.microsoft.com/office/drawing/2014/main" id="{ECA45385-7579-494D-A008-76446ED17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262153</xdr:row>
      <xdr:rowOff>66675</xdr:rowOff>
    </xdr:from>
    <xdr:to>
      <xdr:col>11984</xdr:col>
      <xdr:colOff>1819275</xdr:colOff>
      <xdr:row>262157</xdr:row>
      <xdr:rowOff>180975</xdr:rowOff>
    </xdr:to>
    <xdr:pic>
      <xdr:nvPicPr>
        <xdr:cNvPr id="1780" name="Picture 756">
          <a:extLst>
            <a:ext uri="{FF2B5EF4-FFF2-40B4-BE49-F238E27FC236}">
              <a16:creationId xmlns:a16="http://schemas.microsoft.com/office/drawing/2014/main" id="{22146ABE-723E-4696-94D2-A4E98ADAC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327689</xdr:row>
      <xdr:rowOff>66675</xdr:rowOff>
    </xdr:from>
    <xdr:to>
      <xdr:col>11984</xdr:col>
      <xdr:colOff>1819275</xdr:colOff>
      <xdr:row>327693</xdr:row>
      <xdr:rowOff>180975</xdr:rowOff>
    </xdr:to>
    <xdr:pic>
      <xdr:nvPicPr>
        <xdr:cNvPr id="1781" name="Picture 757">
          <a:extLst>
            <a:ext uri="{FF2B5EF4-FFF2-40B4-BE49-F238E27FC236}">
              <a16:creationId xmlns:a16="http://schemas.microsoft.com/office/drawing/2014/main" id="{4B305E2E-9D95-40F5-9B23-4C60C50F3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393225</xdr:row>
      <xdr:rowOff>66675</xdr:rowOff>
    </xdr:from>
    <xdr:to>
      <xdr:col>11984</xdr:col>
      <xdr:colOff>1819275</xdr:colOff>
      <xdr:row>393229</xdr:row>
      <xdr:rowOff>180975</xdr:rowOff>
    </xdr:to>
    <xdr:pic>
      <xdr:nvPicPr>
        <xdr:cNvPr id="1782" name="Picture 758">
          <a:extLst>
            <a:ext uri="{FF2B5EF4-FFF2-40B4-BE49-F238E27FC236}">
              <a16:creationId xmlns:a16="http://schemas.microsoft.com/office/drawing/2014/main" id="{81EEF890-4F92-48BA-881B-085914C14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458761</xdr:row>
      <xdr:rowOff>66675</xdr:rowOff>
    </xdr:from>
    <xdr:to>
      <xdr:col>11984</xdr:col>
      <xdr:colOff>1819275</xdr:colOff>
      <xdr:row>458765</xdr:row>
      <xdr:rowOff>180975</xdr:rowOff>
    </xdr:to>
    <xdr:pic>
      <xdr:nvPicPr>
        <xdr:cNvPr id="1783" name="Picture 759">
          <a:extLst>
            <a:ext uri="{FF2B5EF4-FFF2-40B4-BE49-F238E27FC236}">
              <a16:creationId xmlns:a16="http://schemas.microsoft.com/office/drawing/2014/main" id="{75CFCA4D-1280-42BD-B38E-E99AA94CD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524297</xdr:row>
      <xdr:rowOff>66675</xdr:rowOff>
    </xdr:from>
    <xdr:to>
      <xdr:col>11984</xdr:col>
      <xdr:colOff>1819275</xdr:colOff>
      <xdr:row>524301</xdr:row>
      <xdr:rowOff>180975</xdr:rowOff>
    </xdr:to>
    <xdr:pic>
      <xdr:nvPicPr>
        <xdr:cNvPr id="1784" name="Picture 760">
          <a:extLst>
            <a:ext uri="{FF2B5EF4-FFF2-40B4-BE49-F238E27FC236}">
              <a16:creationId xmlns:a16="http://schemas.microsoft.com/office/drawing/2014/main" id="{B278FE82-B0A4-4702-B0D2-060F2B3B6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589833</xdr:row>
      <xdr:rowOff>66675</xdr:rowOff>
    </xdr:from>
    <xdr:to>
      <xdr:col>11984</xdr:col>
      <xdr:colOff>1819275</xdr:colOff>
      <xdr:row>589837</xdr:row>
      <xdr:rowOff>180975</xdr:rowOff>
    </xdr:to>
    <xdr:pic>
      <xdr:nvPicPr>
        <xdr:cNvPr id="1785" name="Picture 761">
          <a:extLst>
            <a:ext uri="{FF2B5EF4-FFF2-40B4-BE49-F238E27FC236}">
              <a16:creationId xmlns:a16="http://schemas.microsoft.com/office/drawing/2014/main" id="{F49FB8B5-BCF4-424C-915A-AF02A0834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655369</xdr:row>
      <xdr:rowOff>66675</xdr:rowOff>
    </xdr:from>
    <xdr:to>
      <xdr:col>11984</xdr:col>
      <xdr:colOff>1819275</xdr:colOff>
      <xdr:row>655373</xdr:row>
      <xdr:rowOff>180975</xdr:rowOff>
    </xdr:to>
    <xdr:pic>
      <xdr:nvPicPr>
        <xdr:cNvPr id="1786" name="Picture 762">
          <a:extLst>
            <a:ext uri="{FF2B5EF4-FFF2-40B4-BE49-F238E27FC236}">
              <a16:creationId xmlns:a16="http://schemas.microsoft.com/office/drawing/2014/main" id="{727472BC-D95C-474A-9B2C-028AFA861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720905</xdr:row>
      <xdr:rowOff>66675</xdr:rowOff>
    </xdr:from>
    <xdr:to>
      <xdr:col>11984</xdr:col>
      <xdr:colOff>1819275</xdr:colOff>
      <xdr:row>720909</xdr:row>
      <xdr:rowOff>180975</xdr:rowOff>
    </xdr:to>
    <xdr:pic>
      <xdr:nvPicPr>
        <xdr:cNvPr id="1787" name="Picture 763">
          <a:extLst>
            <a:ext uri="{FF2B5EF4-FFF2-40B4-BE49-F238E27FC236}">
              <a16:creationId xmlns:a16="http://schemas.microsoft.com/office/drawing/2014/main" id="{F8903FD8-B112-4549-9781-4B74A15B8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786441</xdr:row>
      <xdr:rowOff>66675</xdr:rowOff>
    </xdr:from>
    <xdr:to>
      <xdr:col>11984</xdr:col>
      <xdr:colOff>1819275</xdr:colOff>
      <xdr:row>786445</xdr:row>
      <xdr:rowOff>180975</xdr:rowOff>
    </xdr:to>
    <xdr:pic>
      <xdr:nvPicPr>
        <xdr:cNvPr id="1788" name="Picture 764">
          <a:extLst>
            <a:ext uri="{FF2B5EF4-FFF2-40B4-BE49-F238E27FC236}">
              <a16:creationId xmlns:a16="http://schemas.microsoft.com/office/drawing/2014/main" id="{AB00A713-7BD2-43B5-9343-C42C5D435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851977</xdr:row>
      <xdr:rowOff>66675</xdr:rowOff>
    </xdr:from>
    <xdr:to>
      <xdr:col>11984</xdr:col>
      <xdr:colOff>1819275</xdr:colOff>
      <xdr:row>851981</xdr:row>
      <xdr:rowOff>180975</xdr:rowOff>
    </xdr:to>
    <xdr:pic>
      <xdr:nvPicPr>
        <xdr:cNvPr id="1789" name="Picture 765">
          <a:extLst>
            <a:ext uri="{FF2B5EF4-FFF2-40B4-BE49-F238E27FC236}">
              <a16:creationId xmlns:a16="http://schemas.microsoft.com/office/drawing/2014/main" id="{89F5A00E-EE74-4A2E-83AE-51FF16AE7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917513</xdr:row>
      <xdr:rowOff>66675</xdr:rowOff>
    </xdr:from>
    <xdr:to>
      <xdr:col>11984</xdr:col>
      <xdr:colOff>1819275</xdr:colOff>
      <xdr:row>917517</xdr:row>
      <xdr:rowOff>180975</xdr:rowOff>
    </xdr:to>
    <xdr:pic>
      <xdr:nvPicPr>
        <xdr:cNvPr id="1790" name="Picture 766">
          <a:extLst>
            <a:ext uri="{FF2B5EF4-FFF2-40B4-BE49-F238E27FC236}">
              <a16:creationId xmlns:a16="http://schemas.microsoft.com/office/drawing/2014/main" id="{56AA0E7E-E089-43C3-92E2-928A7283D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11984</xdr:col>
      <xdr:colOff>238125</xdr:colOff>
      <xdr:row>983049</xdr:row>
      <xdr:rowOff>66675</xdr:rowOff>
    </xdr:from>
    <xdr:to>
      <xdr:col>11984</xdr:col>
      <xdr:colOff>1819275</xdr:colOff>
      <xdr:row>983053</xdr:row>
      <xdr:rowOff>180975</xdr:rowOff>
    </xdr:to>
    <xdr:pic>
      <xdr:nvPicPr>
        <xdr:cNvPr id="1791" name="Picture 767">
          <a:extLst>
            <a:ext uri="{FF2B5EF4-FFF2-40B4-BE49-F238E27FC236}">
              <a16:creationId xmlns:a16="http://schemas.microsoft.com/office/drawing/2014/main" id="{D625F807-2E92-4E23-92F0-35C2AB208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0018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2</xdr:row>
      <xdr:rowOff>66675</xdr:rowOff>
    </xdr:from>
    <xdr:to>
      <xdr:col>12240</xdr:col>
      <xdr:colOff>1819275</xdr:colOff>
      <xdr:row>6</xdr:row>
      <xdr:rowOff>0</xdr:rowOff>
    </xdr:to>
    <xdr:pic>
      <xdr:nvPicPr>
        <xdr:cNvPr id="1792" name="Picture 768">
          <a:extLst>
            <a:ext uri="{FF2B5EF4-FFF2-40B4-BE49-F238E27FC236}">
              <a16:creationId xmlns:a16="http://schemas.microsoft.com/office/drawing/2014/main" id="{D12C4568-91FA-4EBE-90F8-14EDAE061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65545</xdr:row>
      <xdr:rowOff>66675</xdr:rowOff>
    </xdr:from>
    <xdr:to>
      <xdr:col>12240</xdr:col>
      <xdr:colOff>1819275</xdr:colOff>
      <xdr:row>65549</xdr:row>
      <xdr:rowOff>180975</xdr:rowOff>
    </xdr:to>
    <xdr:pic>
      <xdr:nvPicPr>
        <xdr:cNvPr id="1793" name="Picture 769">
          <a:extLst>
            <a:ext uri="{FF2B5EF4-FFF2-40B4-BE49-F238E27FC236}">
              <a16:creationId xmlns:a16="http://schemas.microsoft.com/office/drawing/2014/main" id="{BDAAD544-3CD3-4D40-B8CD-18EC23204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131081</xdr:row>
      <xdr:rowOff>66675</xdr:rowOff>
    </xdr:from>
    <xdr:to>
      <xdr:col>12240</xdr:col>
      <xdr:colOff>1819275</xdr:colOff>
      <xdr:row>131085</xdr:row>
      <xdr:rowOff>180975</xdr:rowOff>
    </xdr:to>
    <xdr:pic>
      <xdr:nvPicPr>
        <xdr:cNvPr id="1794" name="Picture 770">
          <a:extLst>
            <a:ext uri="{FF2B5EF4-FFF2-40B4-BE49-F238E27FC236}">
              <a16:creationId xmlns:a16="http://schemas.microsoft.com/office/drawing/2014/main" id="{943FA9D8-1BAA-4711-916D-5FF3CB23D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196617</xdr:row>
      <xdr:rowOff>66675</xdr:rowOff>
    </xdr:from>
    <xdr:to>
      <xdr:col>12240</xdr:col>
      <xdr:colOff>1819275</xdr:colOff>
      <xdr:row>196621</xdr:row>
      <xdr:rowOff>180975</xdr:rowOff>
    </xdr:to>
    <xdr:pic>
      <xdr:nvPicPr>
        <xdr:cNvPr id="1795" name="Picture 771">
          <a:extLst>
            <a:ext uri="{FF2B5EF4-FFF2-40B4-BE49-F238E27FC236}">
              <a16:creationId xmlns:a16="http://schemas.microsoft.com/office/drawing/2014/main" id="{89FB39D2-6248-43D9-AA53-CD9FED689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262153</xdr:row>
      <xdr:rowOff>66675</xdr:rowOff>
    </xdr:from>
    <xdr:to>
      <xdr:col>12240</xdr:col>
      <xdr:colOff>1819275</xdr:colOff>
      <xdr:row>262157</xdr:row>
      <xdr:rowOff>180975</xdr:rowOff>
    </xdr:to>
    <xdr:pic>
      <xdr:nvPicPr>
        <xdr:cNvPr id="1796" name="Picture 772">
          <a:extLst>
            <a:ext uri="{FF2B5EF4-FFF2-40B4-BE49-F238E27FC236}">
              <a16:creationId xmlns:a16="http://schemas.microsoft.com/office/drawing/2014/main" id="{828A3655-E6D9-4599-ACD1-4F8EE7C8B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327689</xdr:row>
      <xdr:rowOff>66675</xdr:rowOff>
    </xdr:from>
    <xdr:to>
      <xdr:col>12240</xdr:col>
      <xdr:colOff>1819275</xdr:colOff>
      <xdr:row>327693</xdr:row>
      <xdr:rowOff>180975</xdr:rowOff>
    </xdr:to>
    <xdr:pic>
      <xdr:nvPicPr>
        <xdr:cNvPr id="1797" name="Picture 773">
          <a:extLst>
            <a:ext uri="{FF2B5EF4-FFF2-40B4-BE49-F238E27FC236}">
              <a16:creationId xmlns:a16="http://schemas.microsoft.com/office/drawing/2014/main" id="{B2E064F6-4C4D-4193-BB9A-7C2E6482A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393225</xdr:row>
      <xdr:rowOff>66675</xdr:rowOff>
    </xdr:from>
    <xdr:to>
      <xdr:col>12240</xdr:col>
      <xdr:colOff>1819275</xdr:colOff>
      <xdr:row>393229</xdr:row>
      <xdr:rowOff>180975</xdr:rowOff>
    </xdr:to>
    <xdr:pic>
      <xdr:nvPicPr>
        <xdr:cNvPr id="1798" name="Picture 774">
          <a:extLst>
            <a:ext uri="{FF2B5EF4-FFF2-40B4-BE49-F238E27FC236}">
              <a16:creationId xmlns:a16="http://schemas.microsoft.com/office/drawing/2014/main" id="{8E4C2D08-C733-4AC5-BE6B-81C48876F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458761</xdr:row>
      <xdr:rowOff>66675</xdr:rowOff>
    </xdr:from>
    <xdr:to>
      <xdr:col>12240</xdr:col>
      <xdr:colOff>1819275</xdr:colOff>
      <xdr:row>458765</xdr:row>
      <xdr:rowOff>180975</xdr:rowOff>
    </xdr:to>
    <xdr:pic>
      <xdr:nvPicPr>
        <xdr:cNvPr id="1799" name="Picture 775">
          <a:extLst>
            <a:ext uri="{FF2B5EF4-FFF2-40B4-BE49-F238E27FC236}">
              <a16:creationId xmlns:a16="http://schemas.microsoft.com/office/drawing/2014/main" id="{96880AE7-C756-43AB-B012-77470ADB8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524297</xdr:row>
      <xdr:rowOff>66675</xdr:rowOff>
    </xdr:from>
    <xdr:to>
      <xdr:col>12240</xdr:col>
      <xdr:colOff>1819275</xdr:colOff>
      <xdr:row>524301</xdr:row>
      <xdr:rowOff>180975</xdr:rowOff>
    </xdr:to>
    <xdr:pic>
      <xdr:nvPicPr>
        <xdr:cNvPr id="1800" name="Picture 776">
          <a:extLst>
            <a:ext uri="{FF2B5EF4-FFF2-40B4-BE49-F238E27FC236}">
              <a16:creationId xmlns:a16="http://schemas.microsoft.com/office/drawing/2014/main" id="{994B4467-2A29-4138-9941-54D154820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589833</xdr:row>
      <xdr:rowOff>66675</xdr:rowOff>
    </xdr:from>
    <xdr:to>
      <xdr:col>12240</xdr:col>
      <xdr:colOff>1819275</xdr:colOff>
      <xdr:row>589837</xdr:row>
      <xdr:rowOff>180975</xdr:rowOff>
    </xdr:to>
    <xdr:pic>
      <xdr:nvPicPr>
        <xdr:cNvPr id="1801" name="Picture 777">
          <a:extLst>
            <a:ext uri="{FF2B5EF4-FFF2-40B4-BE49-F238E27FC236}">
              <a16:creationId xmlns:a16="http://schemas.microsoft.com/office/drawing/2014/main" id="{9B498AF6-4933-49CB-BB14-410EA1F25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655369</xdr:row>
      <xdr:rowOff>66675</xdr:rowOff>
    </xdr:from>
    <xdr:to>
      <xdr:col>12240</xdr:col>
      <xdr:colOff>1819275</xdr:colOff>
      <xdr:row>655373</xdr:row>
      <xdr:rowOff>180975</xdr:rowOff>
    </xdr:to>
    <xdr:pic>
      <xdr:nvPicPr>
        <xdr:cNvPr id="1802" name="Picture 778">
          <a:extLst>
            <a:ext uri="{FF2B5EF4-FFF2-40B4-BE49-F238E27FC236}">
              <a16:creationId xmlns:a16="http://schemas.microsoft.com/office/drawing/2014/main" id="{2D2AD09E-495E-4D20-9FFC-03E1D72DB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720905</xdr:row>
      <xdr:rowOff>66675</xdr:rowOff>
    </xdr:from>
    <xdr:to>
      <xdr:col>12240</xdr:col>
      <xdr:colOff>1819275</xdr:colOff>
      <xdr:row>720909</xdr:row>
      <xdr:rowOff>180975</xdr:rowOff>
    </xdr:to>
    <xdr:pic>
      <xdr:nvPicPr>
        <xdr:cNvPr id="1803" name="Picture 779">
          <a:extLst>
            <a:ext uri="{FF2B5EF4-FFF2-40B4-BE49-F238E27FC236}">
              <a16:creationId xmlns:a16="http://schemas.microsoft.com/office/drawing/2014/main" id="{929FC040-CDE8-4A7D-88A8-6A7EA453F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786441</xdr:row>
      <xdr:rowOff>66675</xdr:rowOff>
    </xdr:from>
    <xdr:to>
      <xdr:col>12240</xdr:col>
      <xdr:colOff>1819275</xdr:colOff>
      <xdr:row>786445</xdr:row>
      <xdr:rowOff>180975</xdr:rowOff>
    </xdr:to>
    <xdr:pic>
      <xdr:nvPicPr>
        <xdr:cNvPr id="1804" name="Picture 780">
          <a:extLst>
            <a:ext uri="{FF2B5EF4-FFF2-40B4-BE49-F238E27FC236}">
              <a16:creationId xmlns:a16="http://schemas.microsoft.com/office/drawing/2014/main" id="{56DF0B79-E8D6-40D9-9678-9F546AB93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851977</xdr:row>
      <xdr:rowOff>66675</xdr:rowOff>
    </xdr:from>
    <xdr:to>
      <xdr:col>12240</xdr:col>
      <xdr:colOff>1819275</xdr:colOff>
      <xdr:row>851981</xdr:row>
      <xdr:rowOff>180975</xdr:rowOff>
    </xdr:to>
    <xdr:pic>
      <xdr:nvPicPr>
        <xdr:cNvPr id="1805" name="Picture 781">
          <a:extLst>
            <a:ext uri="{FF2B5EF4-FFF2-40B4-BE49-F238E27FC236}">
              <a16:creationId xmlns:a16="http://schemas.microsoft.com/office/drawing/2014/main" id="{82D5AD98-B73F-450F-B2B5-49F2F78FB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917513</xdr:row>
      <xdr:rowOff>66675</xdr:rowOff>
    </xdr:from>
    <xdr:to>
      <xdr:col>12240</xdr:col>
      <xdr:colOff>1819275</xdr:colOff>
      <xdr:row>917517</xdr:row>
      <xdr:rowOff>180975</xdr:rowOff>
    </xdr:to>
    <xdr:pic>
      <xdr:nvPicPr>
        <xdr:cNvPr id="1806" name="Picture 782">
          <a:extLst>
            <a:ext uri="{FF2B5EF4-FFF2-40B4-BE49-F238E27FC236}">
              <a16:creationId xmlns:a16="http://schemas.microsoft.com/office/drawing/2014/main" id="{4C848323-93BF-4885-B946-FBF61AD3E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12240</xdr:col>
      <xdr:colOff>238125</xdr:colOff>
      <xdr:row>983049</xdr:row>
      <xdr:rowOff>66675</xdr:rowOff>
    </xdr:from>
    <xdr:to>
      <xdr:col>12240</xdr:col>
      <xdr:colOff>1819275</xdr:colOff>
      <xdr:row>983053</xdr:row>
      <xdr:rowOff>180975</xdr:rowOff>
    </xdr:to>
    <xdr:pic>
      <xdr:nvPicPr>
        <xdr:cNvPr id="1807" name="Picture 783">
          <a:extLst>
            <a:ext uri="{FF2B5EF4-FFF2-40B4-BE49-F238E27FC236}">
              <a16:creationId xmlns:a16="http://schemas.microsoft.com/office/drawing/2014/main" id="{FEBD52DE-E7F6-4DAF-B069-A874BE088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6076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2</xdr:row>
      <xdr:rowOff>66675</xdr:rowOff>
    </xdr:from>
    <xdr:to>
      <xdr:col>12496</xdr:col>
      <xdr:colOff>1819275</xdr:colOff>
      <xdr:row>6</xdr:row>
      <xdr:rowOff>0</xdr:rowOff>
    </xdr:to>
    <xdr:pic>
      <xdr:nvPicPr>
        <xdr:cNvPr id="1808" name="Picture 784">
          <a:extLst>
            <a:ext uri="{FF2B5EF4-FFF2-40B4-BE49-F238E27FC236}">
              <a16:creationId xmlns:a16="http://schemas.microsoft.com/office/drawing/2014/main" id="{3FFCE725-8F6A-4717-9A4F-D8862BDB4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65545</xdr:row>
      <xdr:rowOff>66675</xdr:rowOff>
    </xdr:from>
    <xdr:to>
      <xdr:col>12496</xdr:col>
      <xdr:colOff>1819275</xdr:colOff>
      <xdr:row>65549</xdr:row>
      <xdr:rowOff>180975</xdr:rowOff>
    </xdr:to>
    <xdr:pic>
      <xdr:nvPicPr>
        <xdr:cNvPr id="1809" name="Picture 785">
          <a:extLst>
            <a:ext uri="{FF2B5EF4-FFF2-40B4-BE49-F238E27FC236}">
              <a16:creationId xmlns:a16="http://schemas.microsoft.com/office/drawing/2014/main" id="{96023D21-BA9C-4D0C-8D13-5710D0D7A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131081</xdr:row>
      <xdr:rowOff>66675</xdr:rowOff>
    </xdr:from>
    <xdr:to>
      <xdr:col>12496</xdr:col>
      <xdr:colOff>1819275</xdr:colOff>
      <xdr:row>131085</xdr:row>
      <xdr:rowOff>180975</xdr:rowOff>
    </xdr:to>
    <xdr:pic>
      <xdr:nvPicPr>
        <xdr:cNvPr id="1810" name="Picture 786">
          <a:extLst>
            <a:ext uri="{FF2B5EF4-FFF2-40B4-BE49-F238E27FC236}">
              <a16:creationId xmlns:a16="http://schemas.microsoft.com/office/drawing/2014/main" id="{3A415B98-8E6F-44DD-9B67-7190CAA84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196617</xdr:row>
      <xdr:rowOff>66675</xdr:rowOff>
    </xdr:from>
    <xdr:to>
      <xdr:col>12496</xdr:col>
      <xdr:colOff>1819275</xdr:colOff>
      <xdr:row>196621</xdr:row>
      <xdr:rowOff>180975</xdr:rowOff>
    </xdr:to>
    <xdr:pic>
      <xdr:nvPicPr>
        <xdr:cNvPr id="1811" name="Picture 787">
          <a:extLst>
            <a:ext uri="{FF2B5EF4-FFF2-40B4-BE49-F238E27FC236}">
              <a16:creationId xmlns:a16="http://schemas.microsoft.com/office/drawing/2014/main" id="{23D7AA91-1799-4CF7-957A-9623A5A64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262153</xdr:row>
      <xdr:rowOff>66675</xdr:rowOff>
    </xdr:from>
    <xdr:to>
      <xdr:col>12496</xdr:col>
      <xdr:colOff>1819275</xdr:colOff>
      <xdr:row>262157</xdr:row>
      <xdr:rowOff>180975</xdr:rowOff>
    </xdr:to>
    <xdr:pic>
      <xdr:nvPicPr>
        <xdr:cNvPr id="1812" name="Picture 788">
          <a:extLst>
            <a:ext uri="{FF2B5EF4-FFF2-40B4-BE49-F238E27FC236}">
              <a16:creationId xmlns:a16="http://schemas.microsoft.com/office/drawing/2014/main" id="{A7D19963-7957-4CD7-A4A3-7322E5B65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327689</xdr:row>
      <xdr:rowOff>66675</xdr:rowOff>
    </xdr:from>
    <xdr:to>
      <xdr:col>12496</xdr:col>
      <xdr:colOff>1819275</xdr:colOff>
      <xdr:row>327693</xdr:row>
      <xdr:rowOff>180975</xdr:rowOff>
    </xdr:to>
    <xdr:pic>
      <xdr:nvPicPr>
        <xdr:cNvPr id="1813" name="Picture 789">
          <a:extLst>
            <a:ext uri="{FF2B5EF4-FFF2-40B4-BE49-F238E27FC236}">
              <a16:creationId xmlns:a16="http://schemas.microsoft.com/office/drawing/2014/main" id="{D3740097-E4BC-4205-8456-C5974B522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393225</xdr:row>
      <xdr:rowOff>66675</xdr:rowOff>
    </xdr:from>
    <xdr:to>
      <xdr:col>12496</xdr:col>
      <xdr:colOff>1819275</xdr:colOff>
      <xdr:row>393229</xdr:row>
      <xdr:rowOff>180975</xdr:rowOff>
    </xdr:to>
    <xdr:pic>
      <xdr:nvPicPr>
        <xdr:cNvPr id="1814" name="Picture 790">
          <a:extLst>
            <a:ext uri="{FF2B5EF4-FFF2-40B4-BE49-F238E27FC236}">
              <a16:creationId xmlns:a16="http://schemas.microsoft.com/office/drawing/2014/main" id="{447C36F1-FE2C-4D16-9AEA-EF169478F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458761</xdr:row>
      <xdr:rowOff>66675</xdr:rowOff>
    </xdr:from>
    <xdr:to>
      <xdr:col>12496</xdr:col>
      <xdr:colOff>1819275</xdr:colOff>
      <xdr:row>458765</xdr:row>
      <xdr:rowOff>180975</xdr:rowOff>
    </xdr:to>
    <xdr:pic>
      <xdr:nvPicPr>
        <xdr:cNvPr id="1815" name="Picture 791">
          <a:extLst>
            <a:ext uri="{FF2B5EF4-FFF2-40B4-BE49-F238E27FC236}">
              <a16:creationId xmlns:a16="http://schemas.microsoft.com/office/drawing/2014/main" id="{566B49E3-7BBD-4556-B995-8A3BCFED7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524297</xdr:row>
      <xdr:rowOff>66675</xdr:rowOff>
    </xdr:from>
    <xdr:to>
      <xdr:col>12496</xdr:col>
      <xdr:colOff>1819275</xdr:colOff>
      <xdr:row>524301</xdr:row>
      <xdr:rowOff>180975</xdr:rowOff>
    </xdr:to>
    <xdr:pic>
      <xdr:nvPicPr>
        <xdr:cNvPr id="1816" name="Picture 792">
          <a:extLst>
            <a:ext uri="{FF2B5EF4-FFF2-40B4-BE49-F238E27FC236}">
              <a16:creationId xmlns:a16="http://schemas.microsoft.com/office/drawing/2014/main" id="{1E28E162-8E30-4BDA-9144-C888A8369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589833</xdr:row>
      <xdr:rowOff>66675</xdr:rowOff>
    </xdr:from>
    <xdr:to>
      <xdr:col>12496</xdr:col>
      <xdr:colOff>1819275</xdr:colOff>
      <xdr:row>589837</xdr:row>
      <xdr:rowOff>180975</xdr:rowOff>
    </xdr:to>
    <xdr:pic>
      <xdr:nvPicPr>
        <xdr:cNvPr id="1817" name="Picture 793">
          <a:extLst>
            <a:ext uri="{FF2B5EF4-FFF2-40B4-BE49-F238E27FC236}">
              <a16:creationId xmlns:a16="http://schemas.microsoft.com/office/drawing/2014/main" id="{D6671A7C-2FF8-43B5-8A83-0366D6CCB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655369</xdr:row>
      <xdr:rowOff>66675</xdr:rowOff>
    </xdr:from>
    <xdr:to>
      <xdr:col>12496</xdr:col>
      <xdr:colOff>1819275</xdr:colOff>
      <xdr:row>655373</xdr:row>
      <xdr:rowOff>180975</xdr:rowOff>
    </xdr:to>
    <xdr:pic>
      <xdr:nvPicPr>
        <xdr:cNvPr id="1818" name="Picture 794">
          <a:extLst>
            <a:ext uri="{FF2B5EF4-FFF2-40B4-BE49-F238E27FC236}">
              <a16:creationId xmlns:a16="http://schemas.microsoft.com/office/drawing/2014/main" id="{9F267327-3739-41B9-8752-7FBA219C1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720905</xdr:row>
      <xdr:rowOff>66675</xdr:rowOff>
    </xdr:from>
    <xdr:to>
      <xdr:col>12496</xdr:col>
      <xdr:colOff>1819275</xdr:colOff>
      <xdr:row>720909</xdr:row>
      <xdr:rowOff>180975</xdr:rowOff>
    </xdr:to>
    <xdr:pic>
      <xdr:nvPicPr>
        <xdr:cNvPr id="1819" name="Picture 795">
          <a:extLst>
            <a:ext uri="{FF2B5EF4-FFF2-40B4-BE49-F238E27FC236}">
              <a16:creationId xmlns:a16="http://schemas.microsoft.com/office/drawing/2014/main" id="{06753B41-921D-433D-BD9F-D50535FAC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786441</xdr:row>
      <xdr:rowOff>66675</xdr:rowOff>
    </xdr:from>
    <xdr:to>
      <xdr:col>12496</xdr:col>
      <xdr:colOff>1819275</xdr:colOff>
      <xdr:row>786445</xdr:row>
      <xdr:rowOff>180975</xdr:rowOff>
    </xdr:to>
    <xdr:pic>
      <xdr:nvPicPr>
        <xdr:cNvPr id="1820" name="Picture 796">
          <a:extLst>
            <a:ext uri="{FF2B5EF4-FFF2-40B4-BE49-F238E27FC236}">
              <a16:creationId xmlns:a16="http://schemas.microsoft.com/office/drawing/2014/main" id="{8E7480C4-915E-494D-9E20-153864C00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851977</xdr:row>
      <xdr:rowOff>66675</xdr:rowOff>
    </xdr:from>
    <xdr:to>
      <xdr:col>12496</xdr:col>
      <xdr:colOff>1819275</xdr:colOff>
      <xdr:row>851981</xdr:row>
      <xdr:rowOff>180975</xdr:rowOff>
    </xdr:to>
    <xdr:pic>
      <xdr:nvPicPr>
        <xdr:cNvPr id="1821" name="Picture 797">
          <a:extLst>
            <a:ext uri="{FF2B5EF4-FFF2-40B4-BE49-F238E27FC236}">
              <a16:creationId xmlns:a16="http://schemas.microsoft.com/office/drawing/2014/main" id="{E98F853E-F5A5-4202-82E6-583DE6680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917513</xdr:row>
      <xdr:rowOff>66675</xdr:rowOff>
    </xdr:from>
    <xdr:to>
      <xdr:col>12496</xdr:col>
      <xdr:colOff>1819275</xdr:colOff>
      <xdr:row>917517</xdr:row>
      <xdr:rowOff>180975</xdr:rowOff>
    </xdr:to>
    <xdr:pic>
      <xdr:nvPicPr>
        <xdr:cNvPr id="1822" name="Picture 798">
          <a:extLst>
            <a:ext uri="{FF2B5EF4-FFF2-40B4-BE49-F238E27FC236}">
              <a16:creationId xmlns:a16="http://schemas.microsoft.com/office/drawing/2014/main" id="{9A54AF8E-0BEB-44D7-AD54-73ED6E9F0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12496</xdr:col>
      <xdr:colOff>238125</xdr:colOff>
      <xdr:row>983049</xdr:row>
      <xdr:rowOff>66675</xdr:rowOff>
    </xdr:from>
    <xdr:to>
      <xdr:col>12496</xdr:col>
      <xdr:colOff>1819275</xdr:colOff>
      <xdr:row>983053</xdr:row>
      <xdr:rowOff>180975</xdr:rowOff>
    </xdr:to>
    <xdr:pic>
      <xdr:nvPicPr>
        <xdr:cNvPr id="1823" name="Picture 799">
          <a:extLst>
            <a:ext uri="{FF2B5EF4-FFF2-40B4-BE49-F238E27FC236}">
              <a16:creationId xmlns:a16="http://schemas.microsoft.com/office/drawing/2014/main" id="{E063B895-E12C-4017-BEB1-E9649AF88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2133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2</xdr:row>
      <xdr:rowOff>66675</xdr:rowOff>
    </xdr:from>
    <xdr:to>
      <xdr:col>12752</xdr:col>
      <xdr:colOff>1819275</xdr:colOff>
      <xdr:row>6</xdr:row>
      <xdr:rowOff>0</xdr:rowOff>
    </xdr:to>
    <xdr:pic>
      <xdr:nvPicPr>
        <xdr:cNvPr id="1824" name="Picture 800">
          <a:extLst>
            <a:ext uri="{FF2B5EF4-FFF2-40B4-BE49-F238E27FC236}">
              <a16:creationId xmlns:a16="http://schemas.microsoft.com/office/drawing/2014/main" id="{3A986196-6D8A-4F70-93AC-1689C874F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65545</xdr:row>
      <xdr:rowOff>66675</xdr:rowOff>
    </xdr:from>
    <xdr:to>
      <xdr:col>12752</xdr:col>
      <xdr:colOff>1819275</xdr:colOff>
      <xdr:row>65549</xdr:row>
      <xdr:rowOff>180975</xdr:rowOff>
    </xdr:to>
    <xdr:pic>
      <xdr:nvPicPr>
        <xdr:cNvPr id="1825" name="Picture 801">
          <a:extLst>
            <a:ext uri="{FF2B5EF4-FFF2-40B4-BE49-F238E27FC236}">
              <a16:creationId xmlns:a16="http://schemas.microsoft.com/office/drawing/2014/main" id="{E13DEF7F-5E35-4923-A17E-98436557E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131081</xdr:row>
      <xdr:rowOff>66675</xdr:rowOff>
    </xdr:from>
    <xdr:to>
      <xdr:col>12752</xdr:col>
      <xdr:colOff>1819275</xdr:colOff>
      <xdr:row>131085</xdr:row>
      <xdr:rowOff>180975</xdr:rowOff>
    </xdr:to>
    <xdr:pic>
      <xdr:nvPicPr>
        <xdr:cNvPr id="1826" name="Picture 802">
          <a:extLst>
            <a:ext uri="{FF2B5EF4-FFF2-40B4-BE49-F238E27FC236}">
              <a16:creationId xmlns:a16="http://schemas.microsoft.com/office/drawing/2014/main" id="{6B7AD3D0-F21F-4531-A298-C0E3BC9DF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196617</xdr:row>
      <xdr:rowOff>66675</xdr:rowOff>
    </xdr:from>
    <xdr:to>
      <xdr:col>12752</xdr:col>
      <xdr:colOff>1819275</xdr:colOff>
      <xdr:row>196621</xdr:row>
      <xdr:rowOff>180975</xdr:rowOff>
    </xdr:to>
    <xdr:pic>
      <xdr:nvPicPr>
        <xdr:cNvPr id="1827" name="Picture 803">
          <a:extLst>
            <a:ext uri="{FF2B5EF4-FFF2-40B4-BE49-F238E27FC236}">
              <a16:creationId xmlns:a16="http://schemas.microsoft.com/office/drawing/2014/main" id="{CE4CEDF5-58DC-45D4-A06B-82A2C6B28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262153</xdr:row>
      <xdr:rowOff>66675</xdr:rowOff>
    </xdr:from>
    <xdr:to>
      <xdr:col>12752</xdr:col>
      <xdr:colOff>1819275</xdr:colOff>
      <xdr:row>262157</xdr:row>
      <xdr:rowOff>180975</xdr:rowOff>
    </xdr:to>
    <xdr:pic>
      <xdr:nvPicPr>
        <xdr:cNvPr id="1828" name="Picture 804">
          <a:extLst>
            <a:ext uri="{FF2B5EF4-FFF2-40B4-BE49-F238E27FC236}">
              <a16:creationId xmlns:a16="http://schemas.microsoft.com/office/drawing/2014/main" id="{91E233E4-D03F-4D32-B73E-4B2CE8BED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327689</xdr:row>
      <xdr:rowOff>66675</xdr:rowOff>
    </xdr:from>
    <xdr:to>
      <xdr:col>12752</xdr:col>
      <xdr:colOff>1819275</xdr:colOff>
      <xdr:row>327693</xdr:row>
      <xdr:rowOff>180975</xdr:rowOff>
    </xdr:to>
    <xdr:pic>
      <xdr:nvPicPr>
        <xdr:cNvPr id="1829" name="Picture 805">
          <a:extLst>
            <a:ext uri="{FF2B5EF4-FFF2-40B4-BE49-F238E27FC236}">
              <a16:creationId xmlns:a16="http://schemas.microsoft.com/office/drawing/2014/main" id="{6CF2E4CE-7A7D-4784-B2FD-E29696AC6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393225</xdr:row>
      <xdr:rowOff>66675</xdr:rowOff>
    </xdr:from>
    <xdr:to>
      <xdr:col>12752</xdr:col>
      <xdr:colOff>1819275</xdr:colOff>
      <xdr:row>393229</xdr:row>
      <xdr:rowOff>180975</xdr:rowOff>
    </xdr:to>
    <xdr:pic>
      <xdr:nvPicPr>
        <xdr:cNvPr id="1830" name="Picture 806">
          <a:extLst>
            <a:ext uri="{FF2B5EF4-FFF2-40B4-BE49-F238E27FC236}">
              <a16:creationId xmlns:a16="http://schemas.microsoft.com/office/drawing/2014/main" id="{FCC5D210-91A5-414C-B5B9-6A92B5022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458761</xdr:row>
      <xdr:rowOff>66675</xdr:rowOff>
    </xdr:from>
    <xdr:to>
      <xdr:col>12752</xdr:col>
      <xdr:colOff>1819275</xdr:colOff>
      <xdr:row>458765</xdr:row>
      <xdr:rowOff>180975</xdr:rowOff>
    </xdr:to>
    <xdr:pic>
      <xdr:nvPicPr>
        <xdr:cNvPr id="1831" name="Picture 807">
          <a:extLst>
            <a:ext uri="{FF2B5EF4-FFF2-40B4-BE49-F238E27FC236}">
              <a16:creationId xmlns:a16="http://schemas.microsoft.com/office/drawing/2014/main" id="{8440C771-C274-42F2-B363-72163D62C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524297</xdr:row>
      <xdr:rowOff>66675</xdr:rowOff>
    </xdr:from>
    <xdr:to>
      <xdr:col>12752</xdr:col>
      <xdr:colOff>1819275</xdr:colOff>
      <xdr:row>524301</xdr:row>
      <xdr:rowOff>180975</xdr:rowOff>
    </xdr:to>
    <xdr:pic>
      <xdr:nvPicPr>
        <xdr:cNvPr id="1832" name="Picture 808">
          <a:extLst>
            <a:ext uri="{FF2B5EF4-FFF2-40B4-BE49-F238E27FC236}">
              <a16:creationId xmlns:a16="http://schemas.microsoft.com/office/drawing/2014/main" id="{B53A3E68-E03D-4270-9D9A-7D4AEE1C8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589833</xdr:row>
      <xdr:rowOff>66675</xdr:rowOff>
    </xdr:from>
    <xdr:to>
      <xdr:col>12752</xdr:col>
      <xdr:colOff>1819275</xdr:colOff>
      <xdr:row>589837</xdr:row>
      <xdr:rowOff>180975</xdr:rowOff>
    </xdr:to>
    <xdr:pic>
      <xdr:nvPicPr>
        <xdr:cNvPr id="1833" name="Picture 809">
          <a:extLst>
            <a:ext uri="{FF2B5EF4-FFF2-40B4-BE49-F238E27FC236}">
              <a16:creationId xmlns:a16="http://schemas.microsoft.com/office/drawing/2014/main" id="{FA8158AC-4383-48C1-A86F-136834716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655369</xdr:row>
      <xdr:rowOff>66675</xdr:rowOff>
    </xdr:from>
    <xdr:to>
      <xdr:col>12752</xdr:col>
      <xdr:colOff>1819275</xdr:colOff>
      <xdr:row>655373</xdr:row>
      <xdr:rowOff>180975</xdr:rowOff>
    </xdr:to>
    <xdr:pic>
      <xdr:nvPicPr>
        <xdr:cNvPr id="1834" name="Picture 810">
          <a:extLst>
            <a:ext uri="{FF2B5EF4-FFF2-40B4-BE49-F238E27FC236}">
              <a16:creationId xmlns:a16="http://schemas.microsoft.com/office/drawing/2014/main" id="{58122124-B66D-4F91-A41D-5CDCA8BB6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720905</xdr:row>
      <xdr:rowOff>66675</xdr:rowOff>
    </xdr:from>
    <xdr:to>
      <xdr:col>12752</xdr:col>
      <xdr:colOff>1819275</xdr:colOff>
      <xdr:row>720909</xdr:row>
      <xdr:rowOff>180975</xdr:rowOff>
    </xdr:to>
    <xdr:pic>
      <xdr:nvPicPr>
        <xdr:cNvPr id="1835" name="Picture 811">
          <a:extLst>
            <a:ext uri="{FF2B5EF4-FFF2-40B4-BE49-F238E27FC236}">
              <a16:creationId xmlns:a16="http://schemas.microsoft.com/office/drawing/2014/main" id="{A892781C-8448-48EF-80F7-C5C9CF81B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786441</xdr:row>
      <xdr:rowOff>66675</xdr:rowOff>
    </xdr:from>
    <xdr:to>
      <xdr:col>12752</xdr:col>
      <xdr:colOff>1819275</xdr:colOff>
      <xdr:row>786445</xdr:row>
      <xdr:rowOff>180975</xdr:rowOff>
    </xdr:to>
    <xdr:pic>
      <xdr:nvPicPr>
        <xdr:cNvPr id="1836" name="Picture 812">
          <a:extLst>
            <a:ext uri="{FF2B5EF4-FFF2-40B4-BE49-F238E27FC236}">
              <a16:creationId xmlns:a16="http://schemas.microsoft.com/office/drawing/2014/main" id="{D0A9EA87-1F15-493A-8D30-4811C316C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851977</xdr:row>
      <xdr:rowOff>66675</xdr:rowOff>
    </xdr:from>
    <xdr:to>
      <xdr:col>12752</xdr:col>
      <xdr:colOff>1819275</xdr:colOff>
      <xdr:row>851981</xdr:row>
      <xdr:rowOff>180975</xdr:rowOff>
    </xdr:to>
    <xdr:pic>
      <xdr:nvPicPr>
        <xdr:cNvPr id="1837" name="Picture 813">
          <a:extLst>
            <a:ext uri="{FF2B5EF4-FFF2-40B4-BE49-F238E27FC236}">
              <a16:creationId xmlns:a16="http://schemas.microsoft.com/office/drawing/2014/main" id="{26B24BEA-07B9-422A-8988-59F45EB37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917513</xdr:row>
      <xdr:rowOff>66675</xdr:rowOff>
    </xdr:from>
    <xdr:to>
      <xdr:col>12752</xdr:col>
      <xdr:colOff>1819275</xdr:colOff>
      <xdr:row>917517</xdr:row>
      <xdr:rowOff>180975</xdr:rowOff>
    </xdr:to>
    <xdr:pic>
      <xdr:nvPicPr>
        <xdr:cNvPr id="1838" name="Picture 814">
          <a:extLst>
            <a:ext uri="{FF2B5EF4-FFF2-40B4-BE49-F238E27FC236}">
              <a16:creationId xmlns:a16="http://schemas.microsoft.com/office/drawing/2014/main" id="{9E2B5B22-A9FF-40F0-9F22-70994DA51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12752</xdr:col>
      <xdr:colOff>238125</xdr:colOff>
      <xdr:row>983049</xdr:row>
      <xdr:rowOff>66675</xdr:rowOff>
    </xdr:from>
    <xdr:to>
      <xdr:col>12752</xdr:col>
      <xdr:colOff>1819275</xdr:colOff>
      <xdr:row>983053</xdr:row>
      <xdr:rowOff>180975</xdr:rowOff>
    </xdr:to>
    <xdr:pic>
      <xdr:nvPicPr>
        <xdr:cNvPr id="1839" name="Picture 815">
          <a:extLst>
            <a:ext uri="{FF2B5EF4-FFF2-40B4-BE49-F238E27FC236}">
              <a16:creationId xmlns:a16="http://schemas.microsoft.com/office/drawing/2014/main" id="{A27FE943-6619-46F5-A853-39ACB951C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91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2</xdr:row>
      <xdr:rowOff>66675</xdr:rowOff>
    </xdr:from>
    <xdr:to>
      <xdr:col>13008</xdr:col>
      <xdr:colOff>1819275</xdr:colOff>
      <xdr:row>6</xdr:row>
      <xdr:rowOff>0</xdr:rowOff>
    </xdr:to>
    <xdr:pic>
      <xdr:nvPicPr>
        <xdr:cNvPr id="1840" name="Picture 816">
          <a:extLst>
            <a:ext uri="{FF2B5EF4-FFF2-40B4-BE49-F238E27FC236}">
              <a16:creationId xmlns:a16="http://schemas.microsoft.com/office/drawing/2014/main" id="{2BCF05F6-2AF8-4B87-9ADD-20F956E55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65545</xdr:row>
      <xdr:rowOff>66675</xdr:rowOff>
    </xdr:from>
    <xdr:to>
      <xdr:col>13008</xdr:col>
      <xdr:colOff>1819275</xdr:colOff>
      <xdr:row>65549</xdr:row>
      <xdr:rowOff>180975</xdr:rowOff>
    </xdr:to>
    <xdr:pic>
      <xdr:nvPicPr>
        <xdr:cNvPr id="1841" name="Picture 817">
          <a:extLst>
            <a:ext uri="{FF2B5EF4-FFF2-40B4-BE49-F238E27FC236}">
              <a16:creationId xmlns:a16="http://schemas.microsoft.com/office/drawing/2014/main" id="{594101F1-A8EC-4F71-8204-3E9F14656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131081</xdr:row>
      <xdr:rowOff>66675</xdr:rowOff>
    </xdr:from>
    <xdr:to>
      <xdr:col>13008</xdr:col>
      <xdr:colOff>1819275</xdr:colOff>
      <xdr:row>131085</xdr:row>
      <xdr:rowOff>180975</xdr:rowOff>
    </xdr:to>
    <xdr:pic>
      <xdr:nvPicPr>
        <xdr:cNvPr id="1842" name="Picture 818">
          <a:extLst>
            <a:ext uri="{FF2B5EF4-FFF2-40B4-BE49-F238E27FC236}">
              <a16:creationId xmlns:a16="http://schemas.microsoft.com/office/drawing/2014/main" id="{A3DB99D7-0E75-4949-AF7C-4F14EB9CA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196617</xdr:row>
      <xdr:rowOff>66675</xdr:rowOff>
    </xdr:from>
    <xdr:to>
      <xdr:col>13008</xdr:col>
      <xdr:colOff>1819275</xdr:colOff>
      <xdr:row>196621</xdr:row>
      <xdr:rowOff>180975</xdr:rowOff>
    </xdr:to>
    <xdr:pic>
      <xdr:nvPicPr>
        <xdr:cNvPr id="1843" name="Picture 819">
          <a:extLst>
            <a:ext uri="{FF2B5EF4-FFF2-40B4-BE49-F238E27FC236}">
              <a16:creationId xmlns:a16="http://schemas.microsoft.com/office/drawing/2014/main" id="{20AFADDC-52AC-4D34-9AE3-5AAD6CDA2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262153</xdr:row>
      <xdr:rowOff>66675</xdr:rowOff>
    </xdr:from>
    <xdr:to>
      <xdr:col>13008</xdr:col>
      <xdr:colOff>1819275</xdr:colOff>
      <xdr:row>262157</xdr:row>
      <xdr:rowOff>180975</xdr:rowOff>
    </xdr:to>
    <xdr:pic>
      <xdr:nvPicPr>
        <xdr:cNvPr id="1844" name="Picture 820">
          <a:extLst>
            <a:ext uri="{FF2B5EF4-FFF2-40B4-BE49-F238E27FC236}">
              <a16:creationId xmlns:a16="http://schemas.microsoft.com/office/drawing/2014/main" id="{8EFC173A-A3EA-4281-A5A3-58A1BBC78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327689</xdr:row>
      <xdr:rowOff>66675</xdr:rowOff>
    </xdr:from>
    <xdr:to>
      <xdr:col>13008</xdr:col>
      <xdr:colOff>1819275</xdr:colOff>
      <xdr:row>327693</xdr:row>
      <xdr:rowOff>180975</xdr:rowOff>
    </xdr:to>
    <xdr:pic>
      <xdr:nvPicPr>
        <xdr:cNvPr id="1845" name="Picture 821">
          <a:extLst>
            <a:ext uri="{FF2B5EF4-FFF2-40B4-BE49-F238E27FC236}">
              <a16:creationId xmlns:a16="http://schemas.microsoft.com/office/drawing/2014/main" id="{6ED9F66A-4EDE-41D1-B644-DFF65EAA8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393225</xdr:row>
      <xdr:rowOff>66675</xdr:rowOff>
    </xdr:from>
    <xdr:to>
      <xdr:col>13008</xdr:col>
      <xdr:colOff>1819275</xdr:colOff>
      <xdr:row>393229</xdr:row>
      <xdr:rowOff>180975</xdr:rowOff>
    </xdr:to>
    <xdr:pic>
      <xdr:nvPicPr>
        <xdr:cNvPr id="1846" name="Picture 822">
          <a:extLst>
            <a:ext uri="{FF2B5EF4-FFF2-40B4-BE49-F238E27FC236}">
              <a16:creationId xmlns:a16="http://schemas.microsoft.com/office/drawing/2014/main" id="{BDA0670B-FD8B-42C1-BD18-0D22D1898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458761</xdr:row>
      <xdr:rowOff>66675</xdr:rowOff>
    </xdr:from>
    <xdr:to>
      <xdr:col>13008</xdr:col>
      <xdr:colOff>1819275</xdr:colOff>
      <xdr:row>458765</xdr:row>
      <xdr:rowOff>180975</xdr:rowOff>
    </xdr:to>
    <xdr:pic>
      <xdr:nvPicPr>
        <xdr:cNvPr id="1847" name="Picture 823">
          <a:extLst>
            <a:ext uri="{FF2B5EF4-FFF2-40B4-BE49-F238E27FC236}">
              <a16:creationId xmlns:a16="http://schemas.microsoft.com/office/drawing/2014/main" id="{4F154920-15E1-4993-A062-DD9739D15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524297</xdr:row>
      <xdr:rowOff>66675</xdr:rowOff>
    </xdr:from>
    <xdr:to>
      <xdr:col>13008</xdr:col>
      <xdr:colOff>1819275</xdr:colOff>
      <xdr:row>524301</xdr:row>
      <xdr:rowOff>180975</xdr:rowOff>
    </xdr:to>
    <xdr:pic>
      <xdr:nvPicPr>
        <xdr:cNvPr id="1848" name="Picture 824">
          <a:extLst>
            <a:ext uri="{FF2B5EF4-FFF2-40B4-BE49-F238E27FC236}">
              <a16:creationId xmlns:a16="http://schemas.microsoft.com/office/drawing/2014/main" id="{6A33C112-D487-4778-B174-873D7F6C4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589833</xdr:row>
      <xdr:rowOff>66675</xdr:rowOff>
    </xdr:from>
    <xdr:to>
      <xdr:col>13008</xdr:col>
      <xdr:colOff>1819275</xdr:colOff>
      <xdr:row>589837</xdr:row>
      <xdr:rowOff>180975</xdr:rowOff>
    </xdr:to>
    <xdr:pic>
      <xdr:nvPicPr>
        <xdr:cNvPr id="1849" name="Picture 825">
          <a:extLst>
            <a:ext uri="{FF2B5EF4-FFF2-40B4-BE49-F238E27FC236}">
              <a16:creationId xmlns:a16="http://schemas.microsoft.com/office/drawing/2014/main" id="{A2CCAF43-6021-4FC5-99EB-41B6B2F4B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655369</xdr:row>
      <xdr:rowOff>66675</xdr:rowOff>
    </xdr:from>
    <xdr:to>
      <xdr:col>13008</xdr:col>
      <xdr:colOff>1819275</xdr:colOff>
      <xdr:row>655373</xdr:row>
      <xdr:rowOff>180975</xdr:rowOff>
    </xdr:to>
    <xdr:pic>
      <xdr:nvPicPr>
        <xdr:cNvPr id="1850" name="Picture 826">
          <a:extLst>
            <a:ext uri="{FF2B5EF4-FFF2-40B4-BE49-F238E27FC236}">
              <a16:creationId xmlns:a16="http://schemas.microsoft.com/office/drawing/2014/main" id="{B388FE9D-747B-43CF-AC27-C85C8BE86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720905</xdr:row>
      <xdr:rowOff>66675</xdr:rowOff>
    </xdr:from>
    <xdr:to>
      <xdr:col>13008</xdr:col>
      <xdr:colOff>1819275</xdr:colOff>
      <xdr:row>720909</xdr:row>
      <xdr:rowOff>180975</xdr:rowOff>
    </xdr:to>
    <xdr:pic>
      <xdr:nvPicPr>
        <xdr:cNvPr id="1851" name="Picture 827">
          <a:extLst>
            <a:ext uri="{FF2B5EF4-FFF2-40B4-BE49-F238E27FC236}">
              <a16:creationId xmlns:a16="http://schemas.microsoft.com/office/drawing/2014/main" id="{A9B7A5D2-4009-4B04-839E-56FA6667A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786441</xdr:row>
      <xdr:rowOff>66675</xdr:rowOff>
    </xdr:from>
    <xdr:to>
      <xdr:col>13008</xdr:col>
      <xdr:colOff>1819275</xdr:colOff>
      <xdr:row>786445</xdr:row>
      <xdr:rowOff>180975</xdr:rowOff>
    </xdr:to>
    <xdr:pic>
      <xdr:nvPicPr>
        <xdr:cNvPr id="1852" name="Picture 828">
          <a:extLst>
            <a:ext uri="{FF2B5EF4-FFF2-40B4-BE49-F238E27FC236}">
              <a16:creationId xmlns:a16="http://schemas.microsoft.com/office/drawing/2014/main" id="{8015723D-1EB0-4E0C-8C92-1CF44C89E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851977</xdr:row>
      <xdr:rowOff>66675</xdr:rowOff>
    </xdr:from>
    <xdr:to>
      <xdr:col>13008</xdr:col>
      <xdr:colOff>1819275</xdr:colOff>
      <xdr:row>851981</xdr:row>
      <xdr:rowOff>180975</xdr:rowOff>
    </xdr:to>
    <xdr:pic>
      <xdr:nvPicPr>
        <xdr:cNvPr id="1853" name="Picture 829">
          <a:extLst>
            <a:ext uri="{FF2B5EF4-FFF2-40B4-BE49-F238E27FC236}">
              <a16:creationId xmlns:a16="http://schemas.microsoft.com/office/drawing/2014/main" id="{5B648B76-2903-4499-953C-9E94B0618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917513</xdr:row>
      <xdr:rowOff>66675</xdr:rowOff>
    </xdr:from>
    <xdr:to>
      <xdr:col>13008</xdr:col>
      <xdr:colOff>1819275</xdr:colOff>
      <xdr:row>917517</xdr:row>
      <xdr:rowOff>180975</xdr:rowOff>
    </xdr:to>
    <xdr:pic>
      <xdr:nvPicPr>
        <xdr:cNvPr id="1854" name="Picture 830">
          <a:extLst>
            <a:ext uri="{FF2B5EF4-FFF2-40B4-BE49-F238E27FC236}">
              <a16:creationId xmlns:a16="http://schemas.microsoft.com/office/drawing/2014/main" id="{70C7B872-AF6E-438D-A83F-98E64E2C2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13008</xdr:col>
      <xdr:colOff>238125</xdr:colOff>
      <xdr:row>983049</xdr:row>
      <xdr:rowOff>66675</xdr:rowOff>
    </xdr:from>
    <xdr:to>
      <xdr:col>13008</xdr:col>
      <xdr:colOff>1819275</xdr:colOff>
      <xdr:row>983053</xdr:row>
      <xdr:rowOff>180975</xdr:rowOff>
    </xdr:to>
    <xdr:pic>
      <xdr:nvPicPr>
        <xdr:cNvPr id="1855" name="Picture 831">
          <a:extLst>
            <a:ext uri="{FF2B5EF4-FFF2-40B4-BE49-F238E27FC236}">
              <a16:creationId xmlns:a16="http://schemas.microsoft.com/office/drawing/2014/main" id="{D35541F8-FF33-402F-A472-5B4EB4F45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248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2</xdr:row>
      <xdr:rowOff>66675</xdr:rowOff>
    </xdr:from>
    <xdr:to>
      <xdr:col>13264</xdr:col>
      <xdr:colOff>1819275</xdr:colOff>
      <xdr:row>6</xdr:row>
      <xdr:rowOff>0</xdr:rowOff>
    </xdr:to>
    <xdr:pic>
      <xdr:nvPicPr>
        <xdr:cNvPr id="1856" name="Picture 832">
          <a:extLst>
            <a:ext uri="{FF2B5EF4-FFF2-40B4-BE49-F238E27FC236}">
              <a16:creationId xmlns:a16="http://schemas.microsoft.com/office/drawing/2014/main" id="{D1F8FD6D-2209-4D67-BFF1-5CA73C839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65545</xdr:row>
      <xdr:rowOff>66675</xdr:rowOff>
    </xdr:from>
    <xdr:to>
      <xdr:col>13264</xdr:col>
      <xdr:colOff>1819275</xdr:colOff>
      <xdr:row>65549</xdr:row>
      <xdr:rowOff>180975</xdr:rowOff>
    </xdr:to>
    <xdr:pic>
      <xdr:nvPicPr>
        <xdr:cNvPr id="1857" name="Picture 833">
          <a:extLst>
            <a:ext uri="{FF2B5EF4-FFF2-40B4-BE49-F238E27FC236}">
              <a16:creationId xmlns:a16="http://schemas.microsoft.com/office/drawing/2014/main" id="{35A688A4-0596-4F6B-B01F-5B519E861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131081</xdr:row>
      <xdr:rowOff>66675</xdr:rowOff>
    </xdr:from>
    <xdr:to>
      <xdr:col>13264</xdr:col>
      <xdr:colOff>1819275</xdr:colOff>
      <xdr:row>131085</xdr:row>
      <xdr:rowOff>180975</xdr:rowOff>
    </xdr:to>
    <xdr:pic>
      <xdr:nvPicPr>
        <xdr:cNvPr id="1858" name="Picture 834">
          <a:extLst>
            <a:ext uri="{FF2B5EF4-FFF2-40B4-BE49-F238E27FC236}">
              <a16:creationId xmlns:a16="http://schemas.microsoft.com/office/drawing/2014/main" id="{59588721-3FCB-43B5-9196-74BEF914D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196617</xdr:row>
      <xdr:rowOff>66675</xdr:rowOff>
    </xdr:from>
    <xdr:to>
      <xdr:col>13264</xdr:col>
      <xdr:colOff>1819275</xdr:colOff>
      <xdr:row>196621</xdr:row>
      <xdr:rowOff>180975</xdr:rowOff>
    </xdr:to>
    <xdr:pic>
      <xdr:nvPicPr>
        <xdr:cNvPr id="1859" name="Picture 835">
          <a:extLst>
            <a:ext uri="{FF2B5EF4-FFF2-40B4-BE49-F238E27FC236}">
              <a16:creationId xmlns:a16="http://schemas.microsoft.com/office/drawing/2014/main" id="{EAB4949D-BC1E-42CD-9E32-16782CC10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262153</xdr:row>
      <xdr:rowOff>66675</xdr:rowOff>
    </xdr:from>
    <xdr:to>
      <xdr:col>13264</xdr:col>
      <xdr:colOff>1819275</xdr:colOff>
      <xdr:row>262157</xdr:row>
      <xdr:rowOff>180975</xdr:rowOff>
    </xdr:to>
    <xdr:pic>
      <xdr:nvPicPr>
        <xdr:cNvPr id="1860" name="Picture 836">
          <a:extLst>
            <a:ext uri="{FF2B5EF4-FFF2-40B4-BE49-F238E27FC236}">
              <a16:creationId xmlns:a16="http://schemas.microsoft.com/office/drawing/2014/main" id="{7232A4E0-12E4-4B59-975C-67FC5F449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327689</xdr:row>
      <xdr:rowOff>66675</xdr:rowOff>
    </xdr:from>
    <xdr:to>
      <xdr:col>13264</xdr:col>
      <xdr:colOff>1819275</xdr:colOff>
      <xdr:row>327693</xdr:row>
      <xdr:rowOff>180975</xdr:rowOff>
    </xdr:to>
    <xdr:pic>
      <xdr:nvPicPr>
        <xdr:cNvPr id="1861" name="Picture 837">
          <a:extLst>
            <a:ext uri="{FF2B5EF4-FFF2-40B4-BE49-F238E27FC236}">
              <a16:creationId xmlns:a16="http://schemas.microsoft.com/office/drawing/2014/main" id="{E007BE1E-8DB1-4AC9-A063-133A8C370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393225</xdr:row>
      <xdr:rowOff>66675</xdr:rowOff>
    </xdr:from>
    <xdr:to>
      <xdr:col>13264</xdr:col>
      <xdr:colOff>1819275</xdr:colOff>
      <xdr:row>393229</xdr:row>
      <xdr:rowOff>180975</xdr:rowOff>
    </xdr:to>
    <xdr:pic>
      <xdr:nvPicPr>
        <xdr:cNvPr id="1862" name="Picture 838">
          <a:extLst>
            <a:ext uri="{FF2B5EF4-FFF2-40B4-BE49-F238E27FC236}">
              <a16:creationId xmlns:a16="http://schemas.microsoft.com/office/drawing/2014/main" id="{5E356F70-4DFF-4206-81C3-E3DE8A234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458761</xdr:row>
      <xdr:rowOff>66675</xdr:rowOff>
    </xdr:from>
    <xdr:to>
      <xdr:col>13264</xdr:col>
      <xdr:colOff>1819275</xdr:colOff>
      <xdr:row>458765</xdr:row>
      <xdr:rowOff>180975</xdr:rowOff>
    </xdr:to>
    <xdr:pic>
      <xdr:nvPicPr>
        <xdr:cNvPr id="1863" name="Picture 839">
          <a:extLst>
            <a:ext uri="{FF2B5EF4-FFF2-40B4-BE49-F238E27FC236}">
              <a16:creationId xmlns:a16="http://schemas.microsoft.com/office/drawing/2014/main" id="{7DB5ED94-E6BE-4A8E-AB24-16503548A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524297</xdr:row>
      <xdr:rowOff>66675</xdr:rowOff>
    </xdr:from>
    <xdr:to>
      <xdr:col>13264</xdr:col>
      <xdr:colOff>1819275</xdr:colOff>
      <xdr:row>524301</xdr:row>
      <xdr:rowOff>180975</xdr:rowOff>
    </xdr:to>
    <xdr:pic>
      <xdr:nvPicPr>
        <xdr:cNvPr id="1864" name="Picture 840">
          <a:extLst>
            <a:ext uri="{FF2B5EF4-FFF2-40B4-BE49-F238E27FC236}">
              <a16:creationId xmlns:a16="http://schemas.microsoft.com/office/drawing/2014/main" id="{DD7C87D6-E5D2-4D78-AFD9-52830755A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589833</xdr:row>
      <xdr:rowOff>66675</xdr:rowOff>
    </xdr:from>
    <xdr:to>
      <xdr:col>13264</xdr:col>
      <xdr:colOff>1819275</xdr:colOff>
      <xdr:row>589837</xdr:row>
      <xdr:rowOff>180975</xdr:rowOff>
    </xdr:to>
    <xdr:pic>
      <xdr:nvPicPr>
        <xdr:cNvPr id="1865" name="Picture 841">
          <a:extLst>
            <a:ext uri="{FF2B5EF4-FFF2-40B4-BE49-F238E27FC236}">
              <a16:creationId xmlns:a16="http://schemas.microsoft.com/office/drawing/2014/main" id="{8489D6DC-60EB-447D-9C89-8D209346F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655369</xdr:row>
      <xdr:rowOff>66675</xdr:rowOff>
    </xdr:from>
    <xdr:to>
      <xdr:col>13264</xdr:col>
      <xdr:colOff>1819275</xdr:colOff>
      <xdr:row>655373</xdr:row>
      <xdr:rowOff>180975</xdr:rowOff>
    </xdr:to>
    <xdr:pic>
      <xdr:nvPicPr>
        <xdr:cNvPr id="1866" name="Picture 842">
          <a:extLst>
            <a:ext uri="{FF2B5EF4-FFF2-40B4-BE49-F238E27FC236}">
              <a16:creationId xmlns:a16="http://schemas.microsoft.com/office/drawing/2014/main" id="{2F25C558-B027-4B6E-9067-BC079A9D2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720905</xdr:row>
      <xdr:rowOff>66675</xdr:rowOff>
    </xdr:from>
    <xdr:to>
      <xdr:col>13264</xdr:col>
      <xdr:colOff>1819275</xdr:colOff>
      <xdr:row>720909</xdr:row>
      <xdr:rowOff>180975</xdr:rowOff>
    </xdr:to>
    <xdr:pic>
      <xdr:nvPicPr>
        <xdr:cNvPr id="1867" name="Picture 843">
          <a:extLst>
            <a:ext uri="{FF2B5EF4-FFF2-40B4-BE49-F238E27FC236}">
              <a16:creationId xmlns:a16="http://schemas.microsoft.com/office/drawing/2014/main" id="{F43B7ACE-F784-44D6-8800-6E55B6DB5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786441</xdr:row>
      <xdr:rowOff>66675</xdr:rowOff>
    </xdr:from>
    <xdr:to>
      <xdr:col>13264</xdr:col>
      <xdr:colOff>1819275</xdr:colOff>
      <xdr:row>786445</xdr:row>
      <xdr:rowOff>180975</xdr:rowOff>
    </xdr:to>
    <xdr:pic>
      <xdr:nvPicPr>
        <xdr:cNvPr id="1868" name="Picture 844">
          <a:extLst>
            <a:ext uri="{FF2B5EF4-FFF2-40B4-BE49-F238E27FC236}">
              <a16:creationId xmlns:a16="http://schemas.microsoft.com/office/drawing/2014/main" id="{7A662167-F891-4F84-94A0-FFE637986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851977</xdr:row>
      <xdr:rowOff>66675</xdr:rowOff>
    </xdr:from>
    <xdr:to>
      <xdr:col>13264</xdr:col>
      <xdr:colOff>1819275</xdr:colOff>
      <xdr:row>851981</xdr:row>
      <xdr:rowOff>180975</xdr:rowOff>
    </xdr:to>
    <xdr:pic>
      <xdr:nvPicPr>
        <xdr:cNvPr id="1869" name="Picture 845">
          <a:extLst>
            <a:ext uri="{FF2B5EF4-FFF2-40B4-BE49-F238E27FC236}">
              <a16:creationId xmlns:a16="http://schemas.microsoft.com/office/drawing/2014/main" id="{7A136C9D-EAC3-443F-9348-B57E385F9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917513</xdr:row>
      <xdr:rowOff>66675</xdr:rowOff>
    </xdr:from>
    <xdr:to>
      <xdr:col>13264</xdr:col>
      <xdr:colOff>1819275</xdr:colOff>
      <xdr:row>917517</xdr:row>
      <xdr:rowOff>180975</xdr:rowOff>
    </xdr:to>
    <xdr:pic>
      <xdr:nvPicPr>
        <xdr:cNvPr id="1870" name="Picture 846">
          <a:extLst>
            <a:ext uri="{FF2B5EF4-FFF2-40B4-BE49-F238E27FC236}">
              <a16:creationId xmlns:a16="http://schemas.microsoft.com/office/drawing/2014/main" id="{C3A667B5-CE8B-406A-B086-FE4970399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13264</xdr:col>
      <xdr:colOff>238125</xdr:colOff>
      <xdr:row>983049</xdr:row>
      <xdr:rowOff>66675</xdr:rowOff>
    </xdr:from>
    <xdr:to>
      <xdr:col>13264</xdr:col>
      <xdr:colOff>1819275</xdr:colOff>
      <xdr:row>983053</xdr:row>
      <xdr:rowOff>180975</xdr:rowOff>
    </xdr:to>
    <xdr:pic>
      <xdr:nvPicPr>
        <xdr:cNvPr id="1871" name="Picture 847">
          <a:extLst>
            <a:ext uri="{FF2B5EF4-FFF2-40B4-BE49-F238E27FC236}">
              <a16:creationId xmlns:a16="http://schemas.microsoft.com/office/drawing/2014/main" id="{B6D40666-1234-4BF1-90AF-977D2D0DA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0306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2</xdr:row>
      <xdr:rowOff>66675</xdr:rowOff>
    </xdr:from>
    <xdr:to>
      <xdr:col>13520</xdr:col>
      <xdr:colOff>1819275</xdr:colOff>
      <xdr:row>6</xdr:row>
      <xdr:rowOff>0</xdr:rowOff>
    </xdr:to>
    <xdr:pic>
      <xdr:nvPicPr>
        <xdr:cNvPr id="1872" name="Picture 848">
          <a:extLst>
            <a:ext uri="{FF2B5EF4-FFF2-40B4-BE49-F238E27FC236}">
              <a16:creationId xmlns:a16="http://schemas.microsoft.com/office/drawing/2014/main" id="{C8C12906-AD6E-4A82-B0C5-49FC8F975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65545</xdr:row>
      <xdr:rowOff>66675</xdr:rowOff>
    </xdr:from>
    <xdr:to>
      <xdr:col>13520</xdr:col>
      <xdr:colOff>1819275</xdr:colOff>
      <xdr:row>65549</xdr:row>
      <xdr:rowOff>180975</xdr:rowOff>
    </xdr:to>
    <xdr:pic>
      <xdr:nvPicPr>
        <xdr:cNvPr id="1873" name="Picture 849">
          <a:extLst>
            <a:ext uri="{FF2B5EF4-FFF2-40B4-BE49-F238E27FC236}">
              <a16:creationId xmlns:a16="http://schemas.microsoft.com/office/drawing/2014/main" id="{63F9EB3B-00B0-4547-A290-F902EE940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131081</xdr:row>
      <xdr:rowOff>66675</xdr:rowOff>
    </xdr:from>
    <xdr:to>
      <xdr:col>13520</xdr:col>
      <xdr:colOff>1819275</xdr:colOff>
      <xdr:row>131085</xdr:row>
      <xdr:rowOff>180975</xdr:rowOff>
    </xdr:to>
    <xdr:pic>
      <xdr:nvPicPr>
        <xdr:cNvPr id="1874" name="Picture 850">
          <a:extLst>
            <a:ext uri="{FF2B5EF4-FFF2-40B4-BE49-F238E27FC236}">
              <a16:creationId xmlns:a16="http://schemas.microsoft.com/office/drawing/2014/main" id="{143361EF-6949-4A81-9A22-65F6DE27D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196617</xdr:row>
      <xdr:rowOff>66675</xdr:rowOff>
    </xdr:from>
    <xdr:to>
      <xdr:col>13520</xdr:col>
      <xdr:colOff>1819275</xdr:colOff>
      <xdr:row>196621</xdr:row>
      <xdr:rowOff>180975</xdr:rowOff>
    </xdr:to>
    <xdr:pic>
      <xdr:nvPicPr>
        <xdr:cNvPr id="1875" name="Picture 851">
          <a:extLst>
            <a:ext uri="{FF2B5EF4-FFF2-40B4-BE49-F238E27FC236}">
              <a16:creationId xmlns:a16="http://schemas.microsoft.com/office/drawing/2014/main" id="{FB783715-3D5F-416F-B90C-C1AE4482E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262153</xdr:row>
      <xdr:rowOff>66675</xdr:rowOff>
    </xdr:from>
    <xdr:to>
      <xdr:col>13520</xdr:col>
      <xdr:colOff>1819275</xdr:colOff>
      <xdr:row>262157</xdr:row>
      <xdr:rowOff>180975</xdr:rowOff>
    </xdr:to>
    <xdr:pic>
      <xdr:nvPicPr>
        <xdr:cNvPr id="1876" name="Picture 852">
          <a:extLst>
            <a:ext uri="{FF2B5EF4-FFF2-40B4-BE49-F238E27FC236}">
              <a16:creationId xmlns:a16="http://schemas.microsoft.com/office/drawing/2014/main" id="{841C27ED-F280-4184-9486-9D8857F4D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327689</xdr:row>
      <xdr:rowOff>66675</xdr:rowOff>
    </xdr:from>
    <xdr:to>
      <xdr:col>13520</xdr:col>
      <xdr:colOff>1819275</xdr:colOff>
      <xdr:row>327693</xdr:row>
      <xdr:rowOff>180975</xdr:rowOff>
    </xdr:to>
    <xdr:pic>
      <xdr:nvPicPr>
        <xdr:cNvPr id="1877" name="Picture 853">
          <a:extLst>
            <a:ext uri="{FF2B5EF4-FFF2-40B4-BE49-F238E27FC236}">
              <a16:creationId xmlns:a16="http://schemas.microsoft.com/office/drawing/2014/main" id="{EF4F0440-B982-421F-A3FD-45ECF96CE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393225</xdr:row>
      <xdr:rowOff>66675</xdr:rowOff>
    </xdr:from>
    <xdr:to>
      <xdr:col>13520</xdr:col>
      <xdr:colOff>1819275</xdr:colOff>
      <xdr:row>393229</xdr:row>
      <xdr:rowOff>180975</xdr:rowOff>
    </xdr:to>
    <xdr:pic>
      <xdr:nvPicPr>
        <xdr:cNvPr id="1878" name="Picture 854">
          <a:extLst>
            <a:ext uri="{FF2B5EF4-FFF2-40B4-BE49-F238E27FC236}">
              <a16:creationId xmlns:a16="http://schemas.microsoft.com/office/drawing/2014/main" id="{DDDF3FB1-E880-45C5-8BAD-669EDD71E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458761</xdr:row>
      <xdr:rowOff>66675</xdr:rowOff>
    </xdr:from>
    <xdr:to>
      <xdr:col>13520</xdr:col>
      <xdr:colOff>1819275</xdr:colOff>
      <xdr:row>458765</xdr:row>
      <xdr:rowOff>180975</xdr:rowOff>
    </xdr:to>
    <xdr:pic>
      <xdr:nvPicPr>
        <xdr:cNvPr id="1879" name="Picture 855">
          <a:extLst>
            <a:ext uri="{FF2B5EF4-FFF2-40B4-BE49-F238E27FC236}">
              <a16:creationId xmlns:a16="http://schemas.microsoft.com/office/drawing/2014/main" id="{EAC33C39-C52B-4936-B3F2-A48E67654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524297</xdr:row>
      <xdr:rowOff>66675</xdr:rowOff>
    </xdr:from>
    <xdr:to>
      <xdr:col>13520</xdr:col>
      <xdr:colOff>1819275</xdr:colOff>
      <xdr:row>524301</xdr:row>
      <xdr:rowOff>180975</xdr:rowOff>
    </xdr:to>
    <xdr:pic>
      <xdr:nvPicPr>
        <xdr:cNvPr id="1880" name="Picture 856">
          <a:extLst>
            <a:ext uri="{FF2B5EF4-FFF2-40B4-BE49-F238E27FC236}">
              <a16:creationId xmlns:a16="http://schemas.microsoft.com/office/drawing/2014/main" id="{87B5DC30-3B7D-4DF8-B017-8551EB07D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589833</xdr:row>
      <xdr:rowOff>66675</xdr:rowOff>
    </xdr:from>
    <xdr:to>
      <xdr:col>13520</xdr:col>
      <xdr:colOff>1819275</xdr:colOff>
      <xdr:row>589837</xdr:row>
      <xdr:rowOff>180975</xdr:rowOff>
    </xdr:to>
    <xdr:pic>
      <xdr:nvPicPr>
        <xdr:cNvPr id="1881" name="Picture 857">
          <a:extLst>
            <a:ext uri="{FF2B5EF4-FFF2-40B4-BE49-F238E27FC236}">
              <a16:creationId xmlns:a16="http://schemas.microsoft.com/office/drawing/2014/main" id="{0BA5F16F-6179-4C95-B66A-F0828D721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655369</xdr:row>
      <xdr:rowOff>66675</xdr:rowOff>
    </xdr:from>
    <xdr:to>
      <xdr:col>13520</xdr:col>
      <xdr:colOff>1819275</xdr:colOff>
      <xdr:row>655373</xdr:row>
      <xdr:rowOff>180975</xdr:rowOff>
    </xdr:to>
    <xdr:pic>
      <xdr:nvPicPr>
        <xdr:cNvPr id="1882" name="Picture 858">
          <a:extLst>
            <a:ext uri="{FF2B5EF4-FFF2-40B4-BE49-F238E27FC236}">
              <a16:creationId xmlns:a16="http://schemas.microsoft.com/office/drawing/2014/main" id="{6604CBCA-41D4-4A3A-A039-038A933ED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720905</xdr:row>
      <xdr:rowOff>66675</xdr:rowOff>
    </xdr:from>
    <xdr:to>
      <xdr:col>13520</xdr:col>
      <xdr:colOff>1819275</xdr:colOff>
      <xdr:row>720909</xdr:row>
      <xdr:rowOff>180975</xdr:rowOff>
    </xdr:to>
    <xdr:pic>
      <xdr:nvPicPr>
        <xdr:cNvPr id="1883" name="Picture 859">
          <a:extLst>
            <a:ext uri="{FF2B5EF4-FFF2-40B4-BE49-F238E27FC236}">
              <a16:creationId xmlns:a16="http://schemas.microsoft.com/office/drawing/2014/main" id="{51CE78A1-C555-4132-A77C-E51C5AD30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786441</xdr:row>
      <xdr:rowOff>66675</xdr:rowOff>
    </xdr:from>
    <xdr:to>
      <xdr:col>13520</xdr:col>
      <xdr:colOff>1819275</xdr:colOff>
      <xdr:row>786445</xdr:row>
      <xdr:rowOff>180975</xdr:rowOff>
    </xdr:to>
    <xdr:pic>
      <xdr:nvPicPr>
        <xdr:cNvPr id="1884" name="Picture 860">
          <a:extLst>
            <a:ext uri="{FF2B5EF4-FFF2-40B4-BE49-F238E27FC236}">
              <a16:creationId xmlns:a16="http://schemas.microsoft.com/office/drawing/2014/main" id="{E2BD9D7B-E8E5-4250-821C-5F1E5F60C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851977</xdr:row>
      <xdr:rowOff>66675</xdr:rowOff>
    </xdr:from>
    <xdr:to>
      <xdr:col>13520</xdr:col>
      <xdr:colOff>1819275</xdr:colOff>
      <xdr:row>851981</xdr:row>
      <xdr:rowOff>180975</xdr:rowOff>
    </xdr:to>
    <xdr:pic>
      <xdr:nvPicPr>
        <xdr:cNvPr id="1885" name="Picture 861">
          <a:extLst>
            <a:ext uri="{FF2B5EF4-FFF2-40B4-BE49-F238E27FC236}">
              <a16:creationId xmlns:a16="http://schemas.microsoft.com/office/drawing/2014/main" id="{78091273-E6C8-4CEC-847B-F1363411D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917513</xdr:row>
      <xdr:rowOff>66675</xdr:rowOff>
    </xdr:from>
    <xdr:to>
      <xdr:col>13520</xdr:col>
      <xdr:colOff>1819275</xdr:colOff>
      <xdr:row>917517</xdr:row>
      <xdr:rowOff>180975</xdr:rowOff>
    </xdr:to>
    <xdr:pic>
      <xdr:nvPicPr>
        <xdr:cNvPr id="1886" name="Picture 862">
          <a:extLst>
            <a:ext uri="{FF2B5EF4-FFF2-40B4-BE49-F238E27FC236}">
              <a16:creationId xmlns:a16="http://schemas.microsoft.com/office/drawing/2014/main" id="{F0E9541F-8409-4771-BEEA-0AC6D5525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13520</xdr:col>
      <xdr:colOff>238125</xdr:colOff>
      <xdr:row>983049</xdr:row>
      <xdr:rowOff>66675</xdr:rowOff>
    </xdr:from>
    <xdr:to>
      <xdr:col>13520</xdr:col>
      <xdr:colOff>1819275</xdr:colOff>
      <xdr:row>983053</xdr:row>
      <xdr:rowOff>180975</xdr:rowOff>
    </xdr:to>
    <xdr:pic>
      <xdr:nvPicPr>
        <xdr:cNvPr id="1887" name="Picture 863">
          <a:extLst>
            <a:ext uri="{FF2B5EF4-FFF2-40B4-BE49-F238E27FC236}">
              <a16:creationId xmlns:a16="http://schemas.microsoft.com/office/drawing/2014/main" id="{07B31298-3C53-412F-8237-CBBC8B796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6364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2</xdr:row>
      <xdr:rowOff>66675</xdr:rowOff>
    </xdr:from>
    <xdr:to>
      <xdr:col>13776</xdr:col>
      <xdr:colOff>1819275</xdr:colOff>
      <xdr:row>6</xdr:row>
      <xdr:rowOff>0</xdr:rowOff>
    </xdr:to>
    <xdr:pic>
      <xdr:nvPicPr>
        <xdr:cNvPr id="1888" name="Picture 864">
          <a:extLst>
            <a:ext uri="{FF2B5EF4-FFF2-40B4-BE49-F238E27FC236}">
              <a16:creationId xmlns:a16="http://schemas.microsoft.com/office/drawing/2014/main" id="{70FFC85A-6DEE-4FBA-B845-DC1B8B0DB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65545</xdr:row>
      <xdr:rowOff>66675</xdr:rowOff>
    </xdr:from>
    <xdr:to>
      <xdr:col>13776</xdr:col>
      <xdr:colOff>1819275</xdr:colOff>
      <xdr:row>65549</xdr:row>
      <xdr:rowOff>180975</xdr:rowOff>
    </xdr:to>
    <xdr:pic>
      <xdr:nvPicPr>
        <xdr:cNvPr id="1889" name="Picture 865">
          <a:extLst>
            <a:ext uri="{FF2B5EF4-FFF2-40B4-BE49-F238E27FC236}">
              <a16:creationId xmlns:a16="http://schemas.microsoft.com/office/drawing/2014/main" id="{7613B286-7D1C-409A-9E15-A4E8BC2B4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131081</xdr:row>
      <xdr:rowOff>66675</xdr:rowOff>
    </xdr:from>
    <xdr:to>
      <xdr:col>13776</xdr:col>
      <xdr:colOff>1819275</xdr:colOff>
      <xdr:row>131085</xdr:row>
      <xdr:rowOff>180975</xdr:rowOff>
    </xdr:to>
    <xdr:pic>
      <xdr:nvPicPr>
        <xdr:cNvPr id="1890" name="Picture 866">
          <a:extLst>
            <a:ext uri="{FF2B5EF4-FFF2-40B4-BE49-F238E27FC236}">
              <a16:creationId xmlns:a16="http://schemas.microsoft.com/office/drawing/2014/main" id="{45137F16-1DC4-45AD-B8CE-AC3959E57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196617</xdr:row>
      <xdr:rowOff>66675</xdr:rowOff>
    </xdr:from>
    <xdr:to>
      <xdr:col>13776</xdr:col>
      <xdr:colOff>1819275</xdr:colOff>
      <xdr:row>196621</xdr:row>
      <xdr:rowOff>180975</xdr:rowOff>
    </xdr:to>
    <xdr:pic>
      <xdr:nvPicPr>
        <xdr:cNvPr id="1891" name="Picture 867">
          <a:extLst>
            <a:ext uri="{FF2B5EF4-FFF2-40B4-BE49-F238E27FC236}">
              <a16:creationId xmlns:a16="http://schemas.microsoft.com/office/drawing/2014/main" id="{E56FC38D-5D41-4401-81DF-B370C8663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262153</xdr:row>
      <xdr:rowOff>66675</xdr:rowOff>
    </xdr:from>
    <xdr:to>
      <xdr:col>13776</xdr:col>
      <xdr:colOff>1819275</xdr:colOff>
      <xdr:row>262157</xdr:row>
      <xdr:rowOff>180975</xdr:rowOff>
    </xdr:to>
    <xdr:pic>
      <xdr:nvPicPr>
        <xdr:cNvPr id="1892" name="Picture 868">
          <a:extLst>
            <a:ext uri="{FF2B5EF4-FFF2-40B4-BE49-F238E27FC236}">
              <a16:creationId xmlns:a16="http://schemas.microsoft.com/office/drawing/2014/main" id="{053C2AFF-13F3-4853-B7D0-035828284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327689</xdr:row>
      <xdr:rowOff>66675</xdr:rowOff>
    </xdr:from>
    <xdr:to>
      <xdr:col>13776</xdr:col>
      <xdr:colOff>1819275</xdr:colOff>
      <xdr:row>327693</xdr:row>
      <xdr:rowOff>180975</xdr:rowOff>
    </xdr:to>
    <xdr:pic>
      <xdr:nvPicPr>
        <xdr:cNvPr id="1893" name="Picture 869">
          <a:extLst>
            <a:ext uri="{FF2B5EF4-FFF2-40B4-BE49-F238E27FC236}">
              <a16:creationId xmlns:a16="http://schemas.microsoft.com/office/drawing/2014/main" id="{5FE945B2-E90A-4110-B434-21F2E819D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393225</xdr:row>
      <xdr:rowOff>66675</xdr:rowOff>
    </xdr:from>
    <xdr:to>
      <xdr:col>13776</xdr:col>
      <xdr:colOff>1819275</xdr:colOff>
      <xdr:row>393229</xdr:row>
      <xdr:rowOff>180975</xdr:rowOff>
    </xdr:to>
    <xdr:pic>
      <xdr:nvPicPr>
        <xdr:cNvPr id="1894" name="Picture 870">
          <a:extLst>
            <a:ext uri="{FF2B5EF4-FFF2-40B4-BE49-F238E27FC236}">
              <a16:creationId xmlns:a16="http://schemas.microsoft.com/office/drawing/2014/main" id="{D940216A-D7AE-46E9-A10D-E8C9861B71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458761</xdr:row>
      <xdr:rowOff>66675</xdr:rowOff>
    </xdr:from>
    <xdr:to>
      <xdr:col>13776</xdr:col>
      <xdr:colOff>1819275</xdr:colOff>
      <xdr:row>458765</xdr:row>
      <xdr:rowOff>180975</xdr:rowOff>
    </xdr:to>
    <xdr:pic>
      <xdr:nvPicPr>
        <xdr:cNvPr id="1895" name="Picture 871">
          <a:extLst>
            <a:ext uri="{FF2B5EF4-FFF2-40B4-BE49-F238E27FC236}">
              <a16:creationId xmlns:a16="http://schemas.microsoft.com/office/drawing/2014/main" id="{D9BC6BD2-90B0-4A4D-A605-E6ADD7C55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524297</xdr:row>
      <xdr:rowOff>66675</xdr:rowOff>
    </xdr:from>
    <xdr:to>
      <xdr:col>13776</xdr:col>
      <xdr:colOff>1819275</xdr:colOff>
      <xdr:row>524301</xdr:row>
      <xdr:rowOff>180975</xdr:rowOff>
    </xdr:to>
    <xdr:pic>
      <xdr:nvPicPr>
        <xdr:cNvPr id="1896" name="Picture 872">
          <a:extLst>
            <a:ext uri="{FF2B5EF4-FFF2-40B4-BE49-F238E27FC236}">
              <a16:creationId xmlns:a16="http://schemas.microsoft.com/office/drawing/2014/main" id="{C726A8C2-CA34-44EB-AFE2-097B1D981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589833</xdr:row>
      <xdr:rowOff>66675</xdr:rowOff>
    </xdr:from>
    <xdr:to>
      <xdr:col>13776</xdr:col>
      <xdr:colOff>1819275</xdr:colOff>
      <xdr:row>589837</xdr:row>
      <xdr:rowOff>180975</xdr:rowOff>
    </xdr:to>
    <xdr:pic>
      <xdr:nvPicPr>
        <xdr:cNvPr id="1897" name="Picture 873">
          <a:extLst>
            <a:ext uri="{FF2B5EF4-FFF2-40B4-BE49-F238E27FC236}">
              <a16:creationId xmlns:a16="http://schemas.microsoft.com/office/drawing/2014/main" id="{334F3F76-5113-4AAC-AC3D-37778F738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655369</xdr:row>
      <xdr:rowOff>66675</xdr:rowOff>
    </xdr:from>
    <xdr:to>
      <xdr:col>13776</xdr:col>
      <xdr:colOff>1819275</xdr:colOff>
      <xdr:row>655373</xdr:row>
      <xdr:rowOff>180975</xdr:rowOff>
    </xdr:to>
    <xdr:pic>
      <xdr:nvPicPr>
        <xdr:cNvPr id="1898" name="Picture 874">
          <a:extLst>
            <a:ext uri="{FF2B5EF4-FFF2-40B4-BE49-F238E27FC236}">
              <a16:creationId xmlns:a16="http://schemas.microsoft.com/office/drawing/2014/main" id="{F6734725-82AB-4D2F-9085-E5CB4A2D9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720905</xdr:row>
      <xdr:rowOff>66675</xdr:rowOff>
    </xdr:from>
    <xdr:to>
      <xdr:col>13776</xdr:col>
      <xdr:colOff>1819275</xdr:colOff>
      <xdr:row>720909</xdr:row>
      <xdr:rowOff>180975</xdr:rowOff>
    </xdr:to>
    <xdr:pic>
      <xdr:nvPicPr>
        <xdr:cNvPr id="1899" name="Picture 875">
          <a:extLst>
            <a:ext uri="{FF2B5EF4-FFF2-40B4-BE49-F238E27FC236}">
              <a16:creationId xmlns:a16="http://schemas.microsoft.com/office/drawing/2014/main" id="{B07A85F8-FEA2-40AF-920E-9D1B456DE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786441</xdr:row>
      <xdr:rowOff>66675</xdr:rowOff>
    </xdr:from>
    <xdr:to>
      <xdr:col>13776</xdr:col>
      <xdr:colOff>1819275</xdr:colOff>
      <xdr:row>786445</xdr:row>
      <xdr:rowOff>180975</xdr:rowOff>
    </xdr:to>
    <xdr:pic>
      <xdr:nvPicPr>
        <xdr:cNvPr id="1900" name="Picture 876">
          <a:extLst>
            <a:ext uri="{FF2B5EF4-FFF2-40B4-BE49-F238E27FC236}">
              <a16:creationId xmlns:a16="http://schemas.microsoft.com/office/drawing/2014/main" id="{D6C4FCBB-A799-4421-8EB3-CEB385957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851977</xdr:row>
      <xdr:rowOff>66675</xdr:rowOff>
    </xdr:from>
    <xdr:to>
      <xdr:col>13776</xdr:col>
      <xdr:colOff>1819275</xdr:colOff>
      <xdr:row>851981</xdr:row>
      <xdr:rowOff>180975</xdr:rowOff>
    </xdr:to>
    <xdr:pic>
      <xdr:nvPicPr>
        <xdr:cNvPr id="1901" name="Picture 877">
          <a:extLst>
            <a:ext uri="{FF2B5EF4-FFF2-40B4-BE49-F238E27FC236}">
              <a16:creationId xmlns:a16="http://schemas.microsoft.com/office/drawing/2014/main" id="{0965EFDC-E9D3-4B69-8708-DE42B2DF6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917513</xdr:row>
      <xdr:rowOff>66675</xdr:rowOff>
    </xdr:from>
    <xdr:to>
      <xdr:col>13776</xdr:col>
      <xdr:colOff>1819275</xdr:colOff>
      <xdr:row>917517</xdr:row>
      <xdr:rowOff>180975</xdr:rowOff>
    </xdr:to>
    <xdr:pic>
      <xdr:nvPicPr>
        <xdr:cNvPr id="1902" name="Picture 878">
          <a:extLst>
            <a:ext uri="{FF2B5EF4-FFF2-40B4-BE49-F238E27FC236}">
              <a16:creationId xmlns:a16="http://schemas.microsoft.com/office/drawing/2014/main" id="{B35D26BD-0623-4A65-80E2-723D34A9A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13776</xdr:col>
      <xdr:colOff>238125</xdr:colOff>
      <xdr:row>983049</xdr:row>
      <xdr:rowOff>66675</xdr:rowOff>
    </xdr:from>
    <xdr:to>
      <xdr:col>13776</xdr:col>
      <xdr:colOff>1819275</xdr:colOff>
      <xdr:row>983053</xdr:row>
      <xdr:rowOff>180975</xdr:rowOff>
    </xdr:to>
    <xdr:pic>
      <xdr:nvPicPr>
        <xdr:cNvPr id="1903" name="Picture 879">
          <a:extLst>
            <a:ext uri="{FF2B5EF4-FFF2-40B4-BE49-F238E27FC236}">
              <a16:creationId xmlns:a16="http://schemas.microsoft.com/office/drawing/2014/main" id="{D2BBE248-C01E-4318-98F3-40CE08369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2421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2</xdr:row>
      <xdr:rowOff>66675</xdr:rowOff>
    </xdr:from>
    <xdr:to>
      <xdr:col>14032</xdr:col>
      <xdr:colOff>1819275</xdr:colOff>
      <xdr:row>6</xdr:row>
      <xdr:rowOff>0</xdr:rowOff>
    </xdr:to>
    <xdr:pic>
      <xdr:nvPicPr>
        <xdr:cNvPr id="1904" name="Picture 880">
          <a:extLst>
            <a:ext uri="{FF2B5EF4-FFF2-40B4-BE49-F238E27FC236}">
              <a16:creationId xmlns:a16="http://schemas.microsoft.com/office/drawing/2014/main" id="{83C57725-B455-4F4B-AF05-F50F5E87E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65545</xdr:row>
      <xdr:rowOff>66675</xdr:rowOff>
    </xdr:from>
    <xdr:to>
      <xdr:col>14032</xdr:col>
      <xdr:colOff>1819275</xdr:colOff>
      <xdr:row>65549</xdr:row>
      <xdr:rowOff>180975</xdr:rowOff>
    </xdr:to>
    <xdr:pic>
      <xdr:nvPicPr>
        <xdr:cNvPr id="1905" name="Picture 881">
          <a:extLst>
            <a:ext uri="{FF2B5EF4-FFF2-40B4-BE49-F238E27FC236}">
              <a16:creationId xmlns:a16="http://schemas.microsoft.com/office/drawing/2014/main" id="{14EBFCCD-19E7-4B6F-BFBA-2E1BF957A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131081</xdr:row>
      <xdr:rowOff>66675</xdr:rowOff>
    </xdr:from>
    <xdr:to>
      <xdr:col>14032</xdr:col>
      <xdr:colOff>1819275</xdr:colOff>
      <xdr:row>131085</xdr:row>
      <xdr:rowOff>180975</xdr:rowOff>
    </xdr:to>
    <xdr:pic>
      <xdr:nvPicPr>
        <xdr:cNvPr id="1906" name="Picture 882">
          <a:extLst>
            <a:ext uri="{FF2B5EF4-FFF2-40B4-BE49-F238E27FC236}">
              <a16:creationId xmlns:a16="http://schemas.microsoft.com/office/drawing/2014/main" id="{DEA5098C-322F-4FB4-8517-9EC5B5AF7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196617</xdr:row>
      <xdr:rowOff>66675</xdr:rowOff>
    </xdr:from>
    <xdr:to>
      <xdr:col>14032</xdr:col>
      <xdr:colOff>1819275</xdr:colOff>
      <xdr:row>196621</xdr:row>
      <xdr:rowOff>180975</xdr:rowOff>
    </xdr:to>
    <xdr:pic>
      <xdr:nvPicPr>
        <xdr:cNvPr id="1907" name="Picture 883">
          <a:extLst>
            <a:ext uri="{FF2B5EF4-FFF2-40B4-BE49-F238E27FC236}">
              <a16:creationId xmlns:a16="http://schemas.microsoft.com/office/drawing/2014/main" id="{63092320-A724-4740-B61D-9C093A5C4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262153</xdr:row>
      <xdr:rowOff>66675</xdr:rowOff>
    </xdr:from>
    <xdr:to>
      <xdr:col>14032</xdr:col>
      <xdr:colOff>1819275</xdr:colOff>
      <xdr:row>262157</xdr:row>
      <xdr:rowOff>180975</xdr:rowOff>
    </xdr:to>
    <xdr:pic>
      <xdr:nvPicPr>
        <xdr:cNvPr id="1908" name="Picture 884">
          <a:extLst>
            <a:ext uri="{FF2B5EF4-FFF2-40B4-BE49-F238E27FC236}">
              <a16:creationId xmlns:a16="http://schemas.microsoft.com/office/drawing/2014/main" id="{E3012CE2-B55C-45B7-A708-83D852674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327689</xdr:row>
      <xdr:rowOff>66675</xdr:rowOff>
    </xdr:from>
    <xdr:to>
      <xdr:col>14032</xdr:col>
      <xdr:colOff>1819275</xdr:colOff>
      <xdr:row>327693</xdr:row>
      <xdr:rowOff>180975</xdr:rowOff>
    </xdr:to>
    <xdr:pic>
      <xdr:nvPicPr>
        <xdr:cNvPr id="1909" name="Picture 885">
          <a:extLst>
            <a:ext uri="{FF2B5EF4-FFF2-40B4-BE49-F238E27FC236}">
              <a16:creationId xmlns:a16="http://schemas.microsoft.com/office/drawing/2014/main" id="{C72A7ED5-71EA-4D1B-84E3-38B8408F8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393225</xdr:row>
      <xdr:rowOff>66675</xdr:rowOff>
    </xdr:from>
    <xdr:to>
      <xdr:col>14032</xdr:col>
      <xdr:colOff>1819275</xdr:colOff>
      <xdr:row>393229</xdr:row>
      <xdr:rowOff>180975</xdr:rowOff>
    </xdr:to>
    <xdr:pic>
      <xdr:nvPicPr>
        <xdr:cNvPr id="1910" name="Picture 886">
          <a:extLst>
            <a:ext uri="{FF2B5EF4-FFF2-40B4-BE49-F238E27FC236}">
              <a16:creationId xmlns:a16="http://schemas.microsoft.com/office/drawing/2014/main" id="{F9DA085F-81FE-4EAB-930A-DB95FEDFC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458761</xdr:row>
      <xdr:rowOff>66675</xdr:rowOff>
    </xdr:from>
    <xdr:to>
      <xdr:col>14032</xdr:col>
      <xdr:colOff>1819275</xdr:colOff>
      <xdr:row>458765</xdr:row>
      <xdr:rowOff>180975</xdr:rowOff>
    </xdr:to>
    <xdr:pic>
      <xdr:nvPicPr>
        <xdr:cNvPr id="1911" name="Picture 887">
          <a:extLst>
            <a:ext uri="{FF2B5EF4-FFF2-40B4-BE49-F238E27FC236}">
              <a16:creationId xmlns:a16="http://schemas.microsoft.com/office/drawing/2014/main" id="{61367F75-4A09-4CE5-BF7D-BBC10D201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524297</xdr:row>
      <xdr:rowOff>66675</xdr:rowOff>
    </xdr:from>
    <xdr:to>
      <xdr:col>14032</xdr:col>
      <xdr:colOff>1819275</xdr:colOff>
      <xdr:row>524301</xdr:row>
      <xdr:rowOff>180975</xdr:rowOff>
    </xdr:to>
    <xdr:pic>
      <xdr:nvPicPr>
        <xdr:cNvPr id="1912" name="Picture 888">
          <a:extLst>
            <a:ext uri="{FF2B5EF4-FFF2-40B4-BE49-F238E27FC236}">
              <a16:creationId xmlns:a16="http://schemas.microsoft.com/office/drawing/2014/main" id="{8378596A-F7B9-482F-9E74-ED77DDAB8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589833</xdr:row>
      <xdr:rowOff>66675</xdr:rowOff>
    </xdr:from>
    <xdr:to>
      <xdr:col>14032</xdr:col>
      <xdr:colOff>1819275</xdr:colOff>
      <xdr:row>589837</xdr:row>
      <xdr:rowOff>180975</xdr:rowOff>
    </xdr:to>
    <xdr:pic>
      <xdr:nvPicPr>
        <xdr:cNvPr id="1913" name="Picture 889">
          <a:extLst>
            <a:ext uri="{FF2B5EF4-FFF2-40B4-BE49-F238E27FC236}">
              <a16:creationId xmlns:a16="http://schemas.microsoft.com/office/drawing/2014/main" id="{2278EB5C-CF6C-4E41-A501-8EEA8EBE7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655369</xdr:row>
      <xdr:rowOff>66675</xdr:rowOff>
    </xdr:from>
    <xdr:to>
      <xdr:col>14032</xdr:col>
      <xdr:colOff>1819275</xdr:colOff>
      <xdr:row>655373</xdr:row>
      <xdr:rowOff>180975</xdr:rowOff>
    </xdr:to>
    <xdr:pic>
      <xdr:nvPicPr>
        <xdr:cNvPr id="1914" name="Picture 890">
          <a:extLst>
            <a:ext uri="{FF2B5EF4-FFF2-40B4-BE49-F238E27FC236}">
              <a16:creationId xmlns:a16="http://schemas.microsoft.com/office/drawing/2014/main" id="{A54123C3-25C9-480C-8F9E-B5C9CF6A6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720905</xdr:row>
      <xdr:rowOff>66675</xdr:rowOff>
    </xdr:from>
    <xdr:to>
      <xdr:col>14032</xdr:col>
      <xdr:colOff>1819275</xdr:colOff>
      <xdr:row>720909</xdr:row>
      <xdr:rowOff>180975</xdr:rowOff>
    </xdr:to>
    <xdr:pic>
      <xdr:nvPicPr>
        <xdr:cNvPr id="1915" name="Picture 891">
          <a:extLst>
            <a:ext uri="{FF2B5EF4-FFF2-40B4-BE49-F238E27FC236}">
              <a16:creationId xmlns:a16="http://schemas.microsoft.com/office/drawing/2014/main" id="{09C7DEB1-FC8A-4F2B-8DAA-076F546E4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786441</xdr:row>
      <xdr:rowOff>66675</xdr:rowOff>
    </xdr:from>
    <xdr:to>
      <xdr:col>14032</xdr:col>
      <xdr:colOff>1819275</xdr:colOff>
      <xdr:row>786445</xdr:row>
      <xdr:rowOff>180975</xdr:rowOff>
    </xdr:to>
    <xdr:pic>
      <xdr:nvPicPr>
        <xdr:cNvPr id="1916" name="Picture 892">
          <a:extLst>
            <a:ext uri="{FF2B5EF4-FFF2-40B4-BE49-F238E27FC236}">
              <a16:creationId xmlns:a16="http://schemas.microsoft.com/office/drawing/2014/main" id="{B026152D-FC61-47A3-9C32-7A2D69FFE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851977</xdr:row>
      <xdr:rowOff>66675</xdr:rowOff>
    </xdr:from>
    <xdr:to>
      <xdr:col>14032</xdr:col>
      <xdr:colOff>1819275</xdr:colOff>
      <xdr:row>851981</xdr:row>
      <xdr:rowOff>180975</xdr:rowOff>
    </xdr:to>
    <xdr:pic>
      <xdr:nvPicPr>
        <xdr:cNvPr id="1917" name="Picture 893">
          <a:extLst>
            <a:ext uri="{FF2B5EF4-FFF2-40B4-BE49-F238E27FC236}">
              <a16:creationId xmlns:a16="http://schemas.microsoft.com/office/drawing/2014/main" id="{FFCB7734-65E5-40C2-A7B7-C487CA01C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917513</xdr:row>
      <xdr:rowOff>66675</xdr:rowOff>
    </xdr:from>
    <xdr:to>
      <xdr:col>14032</xdr:col>
      <xdr:colOff>1819275</xdr:colOff>
      <xdr:row>917517</xdr:row>
      <xdr:rowOff>180975</xdr:rowOff>
    </xdr:to>
    <xdr:pic>
      <xdr:nvPicPr>
        <xdr:cNvPr id="1918" name="Picture 894">
          <a:extLst>
            <a:ext uri="{FF2B5EF4-FFF2-40B4-BE49-F238E27FC236}">
              <a16:creationId xmlns:a16="http://schemas.microsoft.com/office/drawing/2014/main" id="{ECCD3455-8D67-49CF-9F3D-DB857FFAD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14032</xdr:col>
      <xdr:colOff>238125</xdr:colOff>
      <xdr:row>983049</xdr:row>
      <xdr:rowOff>66675</xdr:rowOff>
    </xdr:from>
    <xdr:to>
      <xdr:col>14032</xdr:col>
      <xdr:colOff>1819275</xdr:colOff>
      <xdr:row>983053</xdr:row>
      <xdr:rowOff>180975</xdr:rowOff>
    </xdr:to>
    <xdr:pic>
      <xdr:nvPicPr>
        <xdr:cNvPr id="1919" name="Picture 895">
          <a:extLst>
            <a:ext uri="{FF2B5EF4-FFF2-40B4-BE49-F238E27FC236}">
              <a16:creationId xmlns:a16="http://schemas.microsoft.com/office/drawing/2014/main" id="{F23B46E2-0751-4FBD-A2A8-5A9CF1B15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8479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2</xdr:row>
      <xdr:rowOff>66675</xdr:rowOff>
    </xdr:from>
    <xdr:to>
      <xdr:col>14288</xdr:col>
      <xdr:colOff>1819275</xdr:colOff>
      <xdr:row>6</xdr:row>
      <xdr:rowOff>0</xdr:rowOff>
    </xdr:to>
    <xdr:pic>
      <xdr:nvPicPr>
        <xdr:cNvPr id="1920" name="Picture 896">
          <a:extLst>
            <a:ext uri="{FF2B5EF4-FFF2-40B4-BE49-F238E27FC236}">
              <a16:creationId xmlns:a16="http://schemas.microsoft.com/office/drawing/2014/main" id="{EFB302C5-DCAD-466B-B8D4-6093A59E9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65545</xdr:row>
      <xdr:rowOff>66675</xdr:rowOff>
    </xdr:from>
    <xdr:to>
      <xdr:col>14288</xdr:col>
      <xdr:colOff>1819275</xdr:colOff>
      <xdr:row>65549</xdr:row>
      <xdr:rowOff>180975</xdr:rowOff>
    </xdr:to>
    <xdr:pic>
      <xdr:nvPicPr>
        <xdr:cNvPr id="1921" name="Picture 897">
          <a:extLst>
            <a:ext uri="{FF2B5EF4-FFF2-40B4-BE49-F238E27FC236}">
              <a16:creationId xmlns:a16="http://schemas.microsoft.com/office/drawing/2014/main" id="{BA499557-1F99-4BB6-8471-2532B1B5F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131081</xdr:row>
      <xdr:rowOff>66675</xdr:rowOff>
    </xdr:from>
    <xdr:to>
      <xdr:col>14288</xdr:col>
      <xdr:colOff>1819275</xdr:colOff>
      <xdr:row>131085</xdr:row>
      <xdr:rowOff>180975</xdr:rowOff>
    </xdr:to>
    <xdr:pic>
      <xdr:nvPicPr>
        <xdr:cNvPr id="1922" name="Picture 898">
          <a:extLst>
            <a:ext uri="{FF2B5EF4-FFF2-40B4-BE49-F238E27FC236}">
              <a16:creationId xmlns:a16="http://schemas.microsoft.com/office/drawing/2014/main" id="{0AABC6ED-0831-4157-95AB-304315F9E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196617</xdr:row>
      <xdr:rowOff>66675</xdr:rowOff>
    </xdr:from>
    <xdr:to>
      <xdr:col>14288</xdr:col>
      <xdr:colOff>1819275</xdr:colOff>
      <xdr:row>196621</xdr:row>
      <xdr:rowOff>180975</xdr:rowOff>
    </xdr:to>
    <xdr:pic>
      <xdr:nvPicPr>
        <xdr:cNvPr id="1923" name="Picture 899">
          <a:extLst>
            <a:ext uri="{FF2B5EF4-FFF2-40B4-BE49-F238E27FC236}">
              <a16:creationId xmlns:a16="http://schemas.microsoft.com/office/drawing/2014/main" id="{AE37E65D-92B3-4CA4-B24F-9B1A49E70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262153</xdr:row>
      <xdr:rowOff>66675</xdr:rowOff>
    </xdr:from>
    <xdr:to>
      <xdr:col>14288</xdr:col>
      <xdr:colOff>1819275</xdr:colOff>
      <xdr:row>262157</xdr:row>
      <xdr:rowOff>180975</xdr:rowOff>
    </xdr:to>
    <xdr:pic>
      <xdr:nvPicPr>
        <xdr:cNvPr id="1924" name="Picture 900">
          <a:extLst>
            <a:ext uri="{FF2B5EF4-FFF2-40B4-BE49-F238E27FC236}">
              <a16:creationId xmlns:a16="http://schemas.microsoft.com/office/drawing/2014/main" id="{B22CF82A-EFE2-465A-A838-E2C18FE01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327689</xdr:row>
      <xdr:rowOff>66675</xdr:rowOff>
    </xdr:from>
    <xdr:to>
      <xdr:col>14288</xdr:col>
      <xdr:colOff>1819275</xdr:colOff>
      <xdr:row>327693</xdr:row>
      <xdr:rowOff>180975</xdr:rowOff>
    </xdr:to>
    <xdr:pic>
      <xdr:nvPicPr>
        <xdr:cNvPr id="1925" name="Picture 901">
          <a:extLst>
            <a:ext uri="{FF2B5EF4-FFF2-40B4-BE49-F238E27FC236}">
              <a16:creationId xmlns:a16="http://schemas.microsoft.com/office/drawing/2014/main" id="{09FC077D-CD91-428F-B08A-5E1346B99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393225</xdr:row>
      <xdr:rowOff>66675</xdr:rowOff>
    </xdr:from>
    <xdr:to>
      <xdr:col>14288</xdr:col>
      <xdr:colOff>1819275</xdr:colOff>
      <xdr:row>393229</xdr:row>
      <xdr:rowOff>180975</xdr:rowOff>
    </xdr:to>
    <xdr:pic>
      <xdr:nvPicPr>
        <xdr:cNvPr id="1926" name="Picture 902">
          <a:extLst>
            <a:ext uri="{FF2B5EF4-FFF2-40B4-BE49-F238E27FC236}">
              <a16:creationId xmlns:a16="http://schemas.microsoft.com/office/drawing/2014/main" id="{2B3CE915-01D9-4E91-B19A-5AA8C303E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458761</xdr:row>
      <xdr:rowOff>66675</xdr:rowOff>
    </xdr:from>
    <xdr:to>
      <xdr:col>14288</xdr:col>
      <xdr:colOff>1819275</xdr:colOff>
      <xdr:row>458765</xdr:row>
      <xdr:rowOff>180975</xdr:rowOff>
    </xdr:to>
    <xdr:pic>
      <xdr:nvPicPr>
        <xdr:cNvPr id="1927" name="Picture 903">
          <a:extLst>
            <a:ext uri="{FF2B5EF4-FFF2-40B4-BE49-F238E27FC236}">
              <a16:creationId xmlns:a16="http://schemas.microsoft.com/office/drawing/2014/main" id="{98A6AC70-5E25-4A41-8DA1-E3C2CEA0F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524297</xdr:row>
      <xdr:rowOff>66675</xdr:rowOff>
    </xdr:from>
    <xdr:to>
      <xdr:col>14288</xdr:col>
      <xdr:colOff>1819275</xdr:colOff>
      <xdr:row>524301</xdr:row>
      <xdr:rowOff>180975</xdr:rowOff>
    </xdr:to>
    <xdr:pic>
      <xdr:nvPicPr>
        <xdr:cNvPr id="1928" name="Picture 904">
          <a:extLst>
            <a:ext uri="{FF2B5EF4-FFF2-40B4-BE49-F238E27FC236}">
              <a16:creationId xmlns:a16="http://schemas.microsoft.com/office/drawing/2014/main" id="{9A3EE2B3-1A9A-4364-894E-9CB278E1B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589833</xdr:row>
      <xdr:rowOff>66675</xdr:rowOff>
    </xdr:from>
    <xdr:to>
      <xdr:col>14288</xdr:col>
      <xdr:colOff>1819275</xdr:colOff>
      <xdr:row>589837</xdr:row>
      <xdr:rowOff>180975</xdr:rowOff>
    </xdr:to>
    <xdr:pic>
      <xdr:nvPicPr>
        <xdr:cNvPr id="1929" name="Picture 905">
          <a:extLst>
            <a:ext uri="{FF2B5EF4-FFF2-40B4-BE49-F238E27FC236}">
              <a16:creationId xmlns:a16="http://schemas.microsoft.com/office/drawing/2014/main" id="{03B2C498-29BD-4733-9002-6C50B0700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655369</xdr:row>
      <xdr:rowOff>66675</xdr:rowOff>
    </xdr:from>
    <xdr:to>
      <xdr:col>14288</xdr:col>
      <xdr:colOff>1819275</xdr:colOff>
      <xdr:row>655373</xdr:row>
      <xdr:rowOff>180975</xdr:rowOff>
    </xdr:to>
    <xdr:pic>
      <xdr:nvPicPr>
        <xdr:cNvPr id="1930" name="Picture 906">
          <a:extLst>
            <a:ext uri="{FF2B5EF4-FFF2-40B4-BE49-F238E27FC236}">
              <a16:creationId xmlns:a16="http://schemas.microsoft.com/office/drawing/2014/main" id="{72A19630-20F4-48F5-B3D4-66C25AC6E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720905</xdr:row>
      <xdr:rowOff>66675</xdr:rowOff>
    </xdr:from>
    <xdr:to>
      <xdr:col>14288</xdr:col>
      <xdr:colOff>1819275</xdr:colOff>
      <xdr:row>720909</xdr:row>
      <xdr:rowOff>180975</xdr:rowOff>
    </xdr:to>
    <xdr:pic>
      <xdr:nvPicPr>
        <xdr:cNvPr id="1931" name="Picture 907">
          <a:extLst>
            <a:ext uri="{FF2B5EF4-FFF2-40B4-BE49-F238E27FC236}">
              <a16:creationId xmlns:a16="http://schemas.microsoft.com/office/drawing/2014/main" id="{DFF5589D-B8CE-47D8-9E65-9B595C0F3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786441</xdr:row>
      <xdr:rowOff>66675</xdr:rowOff>
    </xdr:from>
    <xdr:to>
      <xdr:col>14288</xdr:col>
      <xdr:colOff>1819275</xdr:colOff>
      <xdr:row>786445</xdr:row>
      <xdr:rowOff>180975</xdr:rowOff>
    </xdr:to>
    <xdr:pic>
      <xdr:nvPicPr>
        <xdr:cNvPr id="1932" name="Picture 908">
          <a:extLst>
            <a:ext uri="{FF2B5EF4-FFF2-40B4-BE49-F238E27FC236}">
              <a16:creationId xmlns:a16="http://schemas.microsoft.com/office/drawing/2014/main" id="{948C0F38-EE65-4F65-A32C-3D0C30AA5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851977</xdr:row>
      <xdr:rowOff>66675</xdr:rowOff>
    </xdr:from>
    <xdr:to>
      <xdr:col>14288</xdr:col>
      <xdr:colOff>1819275</xdr:colOff>
      <xdr:row>851981</xdr:row>
      <xdr:rowOff>180975</xdr:rowOff>
    </xdr:to>
    <xdr:pic>
      <xdr:nvPicPr>
        <xdr:cNvPr id="1933" name="Picture 909">
          <a:extLst>
            <a:ext uri="{FF2B5EF4-FFF2-40B4-BE49-F238E27FC236}">
              <a16:creationId xmlns:a16="http://schemas.microsoft.com/office/drawing/2014/main" id="{6A6AE119-A1E1-4DF0-B8E0-8F6B1FC5A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917513</xdr:row>
      <xdr:rowOff>66675</xdr:rowOff>
    </xdr:from>
    <xdr:to>
      <xdr:col>14288</xdr:col>
      <xdr:colOff>1819275</xdr:colOff>
      <xdr:row>917517</xdr:row>
      <xdr:rowOff>180975</xdr:rowOff>
    </xdr:to>
    <xdr:pic>
      <xdr:nvPicPr>
        <xdr:cNvPr id="1934" name="Picture 910">
          <a:extLst>
            <a:ext uri="{FF2B5EF4-FFF2-40B4-BE49-F238E27FC236}">
              <a16:creationId xmlns:a16="http://schemas.microsoft.com/office/drawing/2014/main" id="{896148B6-C1BC-4437-B17E-2E93A81DC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14288</xdr:col>
      <xdr:colOff>238125</xdr:colOff>
      <xdr:row>983049</xdr:row>
      <xdr:rowOff>66675</xdr:rowOff>
    </xdr:from>
    <xdr:to>
      <xdr:col>14288</xdr:col>
      <xdr:colOff>1819275</xdr:colOff>
      <xdr:row>983053</xdr:row>
      <xdr:rowOff>180975</xdr:rowOff>
    </xdr:to>
    <xdr:pic>
      <xdr:nvPicPr>
        <xdr:cNvPr id="1935" name="Picture 911">
          <a:extLst>
            <a:ext uri="{FF2B5EF4-FFF2-40B4-BE49-F238E27FC236}">
              <a16:creationId xmlns:a16="http://schemas.microsoft.com/office/drawing/2014/main" id="{8945A7C9-B66D-4E84-9F92-04FC7BE07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4536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2</xdr:row>
      <xdr:rowOff>66675</xdr:rowOff>
    </xdr:from>
    <xdr:to>
      <xdr:col>14544</xdr:col>
      <xdr:colOff>1819275</xdr:colOff>
      <xdr:row>6</xdr:row>
      <xdr:rowOff>0</xdr:rowOff>
    </xdr:to>
    <xdr:pic>
      <xdr:nvPicPr>
        <xdr:cNvPr id="1936" name="Picture 912">
          <a:extLst>
            <a:ext uri="{FF2B5EF4-FFF2-40B4-BE49-F238E27FC236}">
              <a16:creationId xmlns:a16="http://schemas.microsoft.com/office/drawing/2014/main" id="{EF5911C9-F648-4178-B06B-1007257A6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65545</xdr:row>
      <xdr:rowOff>66675</xdr:rowOff>
    </xdr:from>
    <xdr:to>
      <xdr:col>14544</xdr:col>
      <xdr:colOff>1819275</xdr:colOff>
      <xdr:row>65549</xdr:row>
      <xdr:rowOff>180975</xdr:rowOff>
    </xdr:to>
    <xdr:pic>
      <xdr:nvPicPr>
        <xdr:cNvPr id="1937" name="Picture 913">
          <a:extLst>
            <a:ext uri="{FF2B5EF4-FFF2-40B4-BE49-F238E27FC236}">
              <a16:creationId xmlns:a16="http://schemas.microsoft.com/office/drawing/2014/main" id="{8DC2F0B6-FA88-422E-AEEF-FFFF1253A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131081</xdr:row>
      <xdr:rowOff>66675</xdr:rowOff>
    </xdr:from>
    <xdr:to>
      <xdr:col>14544</xdr:col>
      <xdr:colOff>1819275</xdr:colOff>
      <xdr:row>131085</xdr:row>
      <xdr:rowOff>180975</xdr:rowOff>
    </xdr:to>
    <xdr:pic>
      <xdr:nvPicPr>
        <xdr:cNvPr id="1938" name="Picture 914">
          <a:extLst>
            <a:ext uri="{FF2B5EF4-FFF2-40B4-BE49-F238E27FC236}">
              <a16:creationId xmlns:a16="http://schemas.microsoft.com/office/drawing/2014/main" id="{204D4978-9633-41B0-A70C-9E5940937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196617</xdr:row>
      <xdr:rowOff>66675</xdr:rowOff>
    </xdr:from>
    <xdr:to>
      <xdr:col>14544</xdr:col>
      <xdr:colOff>1819275</xdr:colOff>
      <xdr:row>196621</xdr:row>
      <xdr:rowOff>180975</xdr:rowOff>
    </xdr:to>
    <xdr:pic>
      <xdr:nvPicPr>
        <xdr:cNvPr id="1939" name="Picture 915">
          <a:extLst>
            <a:ext uri="{FF2B5EF4-FFF2-40B4-BE49-F238E27FC236}">
              <a16:creationId xmlns:a16="http://schemas.microsoft.com/office/drawing/2014/main" id="{2666BB80-A2D6-446E-923E-76D55C017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262153</xdr:row>
      <xdr:rowOff>66675</xdr:rowOff>
    </xdr:from>
    <xdr:to>
      <xdr:col>14544</xdr:col>
      <xdr:colOff>1819275</xdr:colOff>
      <xdr:row>262157</xdr:row>
      <xdr:rowOff>180975</xdr:rowOff>
    </xdr:to>
    <xdr:pic>
      <xdr:nvPicPr>
        <xdr:cNvPr id="1940" name="Picture 916">
          <a:extLst>
            <a:ext uri="{FF2B5EF4-FFF2-40B4-BE49-F238E27FC236}">
              <a16:creationId xmlns:a16="http://schemas.microsoft.com/office/drawing/2014/main" id="{56CC5F3F-F45C-4EFB-8FB2-102C69805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327689</xdr:row>
      <xdr:rowOff>66675</xdr:rowOff>
    </xdr:from>
    <xdr:to>
      <xdr:col>14544</xdr:col>
      <xdr:colOff>1819275</xdr:colOff>
      <xdr:row>327693</xdr:row>
      <xdr:rowOff>180975</xdr:rowOff>
    </xdr:to>
    <xdr:pic>
      <xdr:nvPicPr>
        <xdr:cNvPr id="1941" name="Picture 917">
          <a:extLst>
            <a:ext uri="{FF2B5EF4-FFF2-40B4-BE49-F238E27FC236}">
              <a16:creationId xmlns:a16="http://schemas.microsoft.com/office/drawing/2014/main" id="{D90F4FF2-F8AA-464B-8265-E0C84514C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393225</xdr:row>
      <xdr:rowOff>66675</xdr:rowOff>
    </xdr:from>
    <xdr:to>
      <xdr:col>14544</xdr:col>
      <xdr:colOff>1819275</xdr:colOff>
      <xdr:row>393229</xdr:row>
      <xdr:rowOff>180975</xdr:rowOff>
    </xdr:to>
    <xdr:pic>
      <xdr:nvPicPr>
        <xdr:cNvPr id="1942" name="Picture 918">
          <a:extLst>
            <a:ext uri="{FF2B5EF4-FFF2-40B4-BE49-F238E27FC236}">
              <a16:creationId xmlns:a16="http://schemas.microsoft.com/office/drawing/2014/main" id="{E15CB4E1-4DDB-447A-B23D-BF4CC005B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458761</xdr:row>
      <xdr:rowOff>66675</xdr:rowOff>
    </xdr:from>
    <xdr:to>
      <xdr:col>14544</xdr:col>
      <xdr:colOff>1819275</xdr:colOff>
      <xdr:row>458765</xdr:row>
      <xdr:rowOff>180975</xdr:rowOff>
    </xdr:to>
    <xdr:pic>
      <xdr:nvPicPr>
        <xdr:cNvPr id="1943" name="Picture 919">
          <a:extLst>
            <a:ext uri="{FF2B5EF4-FFF2-40B4-BE49-F238E27FC236}">
              <a16:creationId xmlns:a16="http://schemas.microsoft.com/office/drawing/2014/main" id="{3FB00306-E8F7-4D40-9BC1-9C3A379AD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524297</xdr:row>
      <xdr:rowOff>66675</xdr:rowOff>
    </xdr:from>
    <xdr:to>
      <xdr:col>14544</xdr:col>
      <xdr:colOff>1819275</xdr:colOff>
      <xdr:row>524301</xdr:row>
      <xdr:rowOff>180975</xdr:rowOff>
    </xdr:to>
    <xdr:pic>
      <xdr:nvPicPr>
        <xdr:cNvPr id="1944" name="Picture 920">
          <a:extLst>
            <a:ext uri="{FF2B5EF4-FFF2-40B4-BE49-F238E27FC236}">
              <a16:creationId xmlns:a16="http://schemas.microsoft.com/office/drawing/2014/main" id="{0DA4F539-CDDD-47BD-9A1C-AFDA8BA3F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589833</xdr:row>
      <xdr:rowOff>66675</xdr:rowOff>
    </xdr:from>
    <xdr:to>
      <xdr:col>14544</xdr:col>
      <xdr:colOff>1819275</xdr:colOff>
      <xdr:row>589837</xdr:row>
      <xdr:rowOff>180975</xdr:rowOff>
    </xdr:to>
    <xdr:pic>
      <xdr:nvPicPr>
        <xdr:cNvPr id="1945" name="Picture 921">
          <a:extLst>
            <a:ext uri="{FF2B5EF4-FFF2-40B4-BE49-F238E27FC236}">
              <a16:creationId xmlns:a16="http://schemas.microsoft.com/office/drawing/2014/main" id="{3FA009F0-2198-4E41-96F2-AAC74FDC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655369</xdr:row>
      <xdr:rowOff>66675</xdr:rowOff>
    </xdr:from>
    <xdr:to>
      <xdr:col>14544</xdr:col>
      <xdr:colOff>1819275</xdr:colOff>
      <xdr:row>655373</xdr:row>
      <xdr:rowOff>180975</xdr:rowOff>
    </xdr:to>
    <xdr:pic>
      <xdr:nvPicPr>
        <xdr:cNvPr id="1946" name="Picture 922">
          <a:extLst>
            <a:ext uri="{FF2B5EF4-FFF2-40B4-BE49-F238E27FC236}">
              <a16:creationId xmlns:a16="http://schemas.microsoft.com/office/drawing/2014/main" id="{05E75D6A-A379-4F92-8F48-3B8B8B34D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720905</xdr:row>
      <xdr:rowOff>66675</xdr:rowOff>
    </xdr:from>
    <xdr:to>
      <xdr:col>14544</xdr:col>
      <xdr:colOff>1819275</xdr:colOff>
      <xdr:row>720909</xdr:row>
      <xdr:rowOff>180975</xdr:rowOff>
    </xdr:to>
    <xdr:pic>
      <xdr:nvPicPr>
        <xdr:cNvPr id="1947" name="Picture 923">
          <a:extLst>
            <a:ext uri="{FF2B5EF4-FFF2-40B4-BE49-F238E27FC236}">
              <a16:creationId xmlns:a16="http://schemas.microsoft.com/office/drawing/2014/main" id="{AD57C5EB-E02E-4E06-9A9E-6A888DD7C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786441</xdr:row>
      <xdr:rowOff>66675</xdr:rowOff>
    </xdr:from>
    <xdr:to>
      <xdr:col>14544</xdr:col>
      <xdr:colOff>1819275</xdr:colOff>
      <xdr:row>786445</xdr:row>
      <xdr:rowOff>180975</xdr:rowOff>
    </xdr:to>
    <xdr:pic>
      <xdr:nvPicPr>
        <xdr:cNvPr id="1948" name="Picture 924">
          <a:extLst>
            <a:ext uri="{FF2B5EF4-FFF2-40B4-BE49-F238E27FC236}">
              <a16:creationId xmlns:a16="http://schemas.microsoft.com/office/drawing/2014/main" id="{D4BFEB2A-47B1-4015-AA94-33816B199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851977</xdr:row>
      <xdr:rowOff>66675</xdr:rowOff>
    </xdr:from>
    <xdr:to>
      <xdr:col>14544</xdr:col>
      <xdr:colOff>1819275</xdr:colOff>
      <xdr:row>851981</xdr:row>
      <xdr:rowOff>180975</xdr:rowOff>
    </xdr:to>
    <xdr:pic>
      <xdr:nvPicPr>
        <xdr:cNvPr id="1949" name="Picture 925">
          <a:extLst>
            <a:ext uri="{FF2B5EF4-FFF2-40B4-BE49-F238E27FC236}">
              <a16:creationId xmlns:a16="http://schemas.microsoft.com/office/drawing/2014/main" id="{845DDB31-A65F-4682-A689-7BFD1B28B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917513</xdr:row>
      <xdr:rowOff>66675</xdr:rowOff>
    </xdr:from>
    <xdr:to>
      <xdr:col>14544</xdr:col>
      <xdr:colOff>1819275</xdr:colOff>
      <xdr:row>917517</xdr:row>
      <xdr:rowOff>180975</xdr:rowOff>
    </xdr:to>
    <xdr:pic>
      <xdr:nvPicPr>
        <xdr:cNvPr id="1950" name="Picture 926">
          <a:extLst>
            <a:ext uri="{FF2B5EF4-FFF2-40B4-BE49-F238E27FC236}">
              <a16:creationId xmlns:a16="http://schemas.microsoft.com/office/drawing/2014/main" id="{188E894A-A174-4BF7-8E68-64F6B34E1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14544</xdr:col>
      <xdr:colOff>238125</xdr:colOff>
      <xdr:row>983049</xdr:row>
      <xdr:rowOff>66675</xdr:rowOff>
    </xdr:from>
    <xdr:to>
      <xdr:col>14544</xdr:col>
      <xdr:colOff>1819275</xdr:colOff>
      <xdr:row>983053</xdr:row>
      <xdr:rowOff>180975</xdr:rowOff>
    </xdr:to>
    <xdr:pic>
      <xdr:nvPicPr>
        <xdr:cNvPr id="1951" name="Picture 927">
          <a:extLst>
            <a:ext uri="{FF2B5EF4-FFF2-40B4-BE49-F238E27FC236}">
              <a16:creationId xmlns:a16="http://schemas.microsoft.com/office/drawing/2014/main" id="{B1D4D997-98BA-48EB-ABAA-08918554A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0594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2</xdr:row>
      <xdr:rowOff>66675</xdr:rowOff>
    </xdr:from>
    <xdr:to>
      <xdr:col>14800</xdr:col>
      <xdr:colOff>1819275</xdr:colOff>
      <xdr:row>6</xdr:row>
      <xdr:rowOff>0</xdr:rowOff>
    </xdr:to>
    <xdr:pic>
      <xdr:nvPicPr>
        <xdr:cNvPr id="1952" name="Picture 928">
          <a:extLst>
            <a:ext uri="{FF2B5EF4-FFF2-40B4-BE49-F238E27FC236}">
              <a16:creationId xmlns:a16="http://schemas.microsoft.com/office/drawing/2014/main" id="{C193FBD0-9E6B-4788-8B5F-663AE3B25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65545</xdr:row>
      <xdr:rowOff>66675</xdr:rowOff>
    </xdr:from>
    <xdr:to>
      <xdr:col>14800</xdr:col>
      <xdr:colOff>1819275</xdr:colOff>
      <xdr:row>65549</xdr:row>
      <xdr:rowOff>180975</xdr:rowOff>
    </xdr:to>
    <xdr:pic>
      <xdr:nvPicPr>
        <xdr:cNvPr id="1953" name="Picture 929">
          <a:extLst>
            <a:ext uri="{FF2B5EF4-FFF2-40B4-BE49-F238E27FC236}">
              <a16:creationId xmlns:a16="http://schemas.microsoft.com/office/drawing/2014/main" id="{3AB7DDB6-B5B2-47EF-9544-3AFE87245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131081</xdr:row>
      <xdr:rowOff>66675</xdr:rowOff>
    </xdr:from>
    <xdr:to>
      <xdr:col>14800</xdr:col>
      <xdr:colOff>1819275</xdr:colOff>
      <xdr:row>131085</xdr:row>
      <xdr:rowOff>180975</xdr:rowOff>
    </xdr:to>
    <xdr:pic>
      <xdr:nvPicPr>
        <xdr:cNvPr id="1954" name="Picture 930">
          <a:extLst>
            <a:ext uri="{FF2B5EF4-FFF2-40B4-BE49-F238E27FC236}">
              <a16:creationId xmlns:a16="http://schemas.microsoft.com/office/drawing/2014/main" id="{2456B69D-CC53-461F-AE45-DA8B2F195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196617</xdr:row>
      <xdr:rowOff>66675</xdr:rowOff>
    </xdr:from>
    <xdr:to>
      <xdr:col>14800</xdr:col>
      <xdr:colOff>1819275</xdr:colOff>
      <xdr:row>196621</xdr:row>
      <xdr:rowOff>180975</xdr:rowOff>
    </xdr:to>
    <xdr:pic>
      <xdr:nvPicPr>
        <xdr:cNvPr id="1955" name="Picture 931">
          <a:extLst>
            <a:ext uri="{FF2B5EF4-FFF2-40B4-BE49-F238E27FC236}">
              <a16:creationId xmlns:a16="http://schemas.microsoft.com/office/drawing/2014/main" id="{9644DD19-FEC1-4F14-9835-ADB9FA889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262153</xdr:row>
      <xdr:rowOff>66675</xdr:rowOff>
    </xdr:from>
    <xdr:to>
      <xdr:col>14800</xdr:col>
      <xdr:colOff>1819275</xdr:colOff>
      <xdr:row>262157</xdr:row>
      <xdr:rowOff>180975</xdr:rowOff>
    </xdr:to>
    <xdr:pic>
      <xdr:nvPicPr>
        <xdr:cNvPr id="1956" name="Picture 932">
          <a:extLst>
            <a:ext uri="{FF2B5EF4-FFF2-40B4-BE49-F238E27FC236}">
              <a16:creationId xmlns:a16="http://schemas.microsoft.com/office/drawing/2014/main" id="{C244AF5E-5C23-47E8-AE60-87FE695E3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327689</xdr:row>
      <xdr:rowOff>66675</xdr:rowOff>
    </xdr:from>
    <xdr:to>
      <xdr:col>14800</xdr:col>
      <xdr:colOff>1819275</xdr:colOff>
      <xdr:row>327693</xdr:row>
      <xdr:rowOff>180975</xdr:rowOff>
    </xdr:to>
    <xdr:pic>
      <xdr:nvPicPr>
        <xdr:cNvPr id="1957" name="Picture 933">
          <a:extLst>
            <a:ext uri="{FF2B5EF4-FFF2-40B4-BE49-F238E27FC236}">
              <a16:creationId xmlns:a16="http://schemas.microsoft.com/office/drawing/2014/main" id="{4D2F1628-F87B-4E7D-8F2F-64731799C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393225</xdr:row>
      <xdr:rowOff>66675</xdr:rowOff>
    </xdr:from>
    <xdr:to>
      <xdr:col>14800</xdr:col>
      <xdr:colOff>1819275</xdr:colOff>
      <xdr:row>393229</xdr:row>
      <xdr:rowOff>180975</xdr:rowOff>
    </xdr:to>
    <xdr:pic>
      <xdr:nvPicPr>
        <xdr:cNvPr id="1958" name="Picture 934">
          <a:extLst>
            <a:ext uri="{FF2B5EF4-FFF2-40B4-BE49-F238E27FC236}">
              <a16:creationId xmlns:a16="http://schemas.microsoft.com/office/drawing/2014/main" id="{9DBB90D9-02D5-47C1-87C1-A52B96B38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458761</xdr:row>
      <xdr:rowOff>66675</xdr:rowOff>
    </xdr:from>
    <xdr:to>
      <xdr:col>14800</xdr:col>
      <xdr:colOff>1819275</xdr:colOff>
      <xdr:row>458765</xdr:row>
      <xdr:rowOff>180975</xdr:rowOff>
    </xdr:to>
    <xdr:pic>
      <xdr:nvPicPr>
        <xdr:cNvPr id="1959" name="Picture 935">
          <a:extLst>
            <a:ext uri="{FF2B5EF4-FFF2-40B4-BE49-F238E27FC236}">
              <a16:creationId xmlns:a16="http://schemas.microsoft.com/office/drawing/2014/main" id="{E59BC975-C06A-4572-A2CD-4FAE00661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524297</xdr:row>
      <xdr:rowOff>66675</xdr:rowOff>
    </xdr:from>
    <xdr:to>
      <xdr:col>14800</xdr:col>
      <xdr:colOff>1819275</xdr:colOff>
      <xdr:row>524301</xdr:row>
      <xdr:rowOff>180975</xdr:rowOff>
    </xdr:to>
    <xdr:pic>
      <xdr:nvPicPr>
        <xdr:cNvPr id="1960" name="Picture 936">
          <a:extLst>
            <a:ext uri="{FF2B5EF4-FFF2-40B4-BE49-F238E27FC236}">
              <a16:creationId xmlns:a16="http://schemas.microsoft.com/office/drawing/2014/main" id="{6A3CD9DA-8160-4E79-9344-41CE87254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589833</xdr:row>
      <xdr:rowOff>66675</xdr:rowOff>
    </xdr:from>
    <xdr:to>
      <xdr:col>14800</xdr:col>
      <xdr:colOff>1819275</xdr:colOff>
      <xdr:row>589837</xdr:row>
      <xdr:rowOff>180975</xdr:rowOff>
    </xdr:to>
    <xdr:pic>
      <xdr:nvPicPr>
        <xdr:cNvPr id="1961" name="Picture 937">
          <a:extLst>
            <a:ext uri="{FF2B5EF4-FFF2-40B4-BE49-F238E27FC236}">
              <a16:creationId xmlns:a16="http://schemas.microsoft.com/office/drawing/2014/main" id="{A0E2F3D4-0EA0-4917-BB7B-3C02040F3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655369</xdr:row>
      <xdr:rowOff>66675</xdr:rowOff>
    </xdr:from>
    <xdr:to>
      <xdr:col>14800</xdr:col>
      <xdr:colOff>1819275</xdr:colOff>
      <xdr:row>655373</xdr:row>
      <xdr:rowOff>180975</xdr:rowOff>
    </xdr:to>
    <xdr:pic>
      <xdr:nvPicPr>
        <xdr:cNvPr id="1962" name="Picture 938">
          <a:extLst>
            <a:ext uri="{FF2B5EF4-FFF2-40B4-BE49-F238E27FC236}">
              <a16:creationId xmlns:a16="http://schemas.microsoft.com/office/drawing/2014/main" id="{571AA603-6792-4CBE-A54A-FDAF284FA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720905</xdr:row>
      <xdr:rowOff>66675</xdr:rowOff>
    </xdr:from>
    <xdr:to>
      <xdr:col>14800</xdr:col>
      <xdr:colOff>1819275</xdr:colOff>
      <xdr:row>720909</xdr:row>
      <xdr:rowOff>180975</xdr:rowOff>
    </xdr:to>
    <xdr:pic>
      <xdr:nvPicPr>
        <xdr:cNvPr id="1963" name="Picture 939">
          <a:extLst>
            <a:ext uri="{FF2B5EF4-FFF2-40B4-BE49-F238E27FC236}">
              <a16:creationId xmlns:a16="http://schemas.microsoft.com/office/drawing/2014/main" id="{BFCB95E4-C90E-47E3-AA05-A567589F5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786441</xdr:row>
      <xdr:rowOff>66675</xdr:rowOff>
    </xdr:from>
    <xdr:to>
      <xdr:col>14800</xdr:col>
      <xdr:colOff>1819275</xdr:colOff>
      <xdr:row>786445</xdr:row>
      <xdr:rowOff>180975</xdr:rowOff>
    </xdr:to>
    <xdr:pic>
      <xdr:nvPicPr>
        <xdr:cNvPr id="1964" name="Picture 940">
          <a:extLst>
            <a:ext uri="{FF2B5EF4-FFF2-40B4-BE49-F238E27FC236}">
              <a16:creationId xmlns:a16="http://schemas.microsoft.com/office/drawing/2014/main" id="{A73C3244-C6DE-4DA8-9C1E-E3997C6EE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851977</xdr:row>
      <xdr:rowOff>66675</xdr:rowOff>
    </xdr:from>
    <xdr:to>
      <xdr:col>14800</xdr:col>
      <xdr:colOff>1819275</xdr:colOff>
      <xdr:row>851981</xdr:row>
      <xdr:rowOff>180975</xdr:rowOff>
    </xdr:to>
    <xdr:pic>
      <xdr:nvPicPr>
        <xdr:cNvPr id="1965" name="Picture 941">
          <a:extLst>
            <a:ext uri="{FF2B5EF4-FFF2-40B4-BE49-F238E27FC236}">
              <a16:creationId xmlns:a16="http://schemas.microsoft.com/office/drawing/2014/main" id="{202642F5-B7FA-476E-85F3-D72CB36A7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917513</xdr:row>
      <xdr:rowOff>66675</xdr:rowOff>
    </xdr:from>
    <xdr:to>
      <xdr:col>14800</xdr:col>
      <xdr:colOff>1819275</xdr:colOff>
      <xdr:row>917517</xdr:row>
      <xdr:rowOff>180975</xdr:rowOff>
    </xdr:to>
    <xdr:pic>
      <xdr:nvPicPr>
        <xdr:cNvPr id="1966" name="Picture 942">
          <a:extLst>
            <a:ext uri="{FF2B5EF4-FFF2-40B4-BE49-F238E27FC236}">
              <a16:creationId xmlns:a16="http://schemas.microsoft.com/office/drawing/2014/main" id="{435E3D57-4415-4433-AC02-8B794E22B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14800</xdr:col>
      <xdr:colOff>238125</xdr:colOff>
      <xdr:row>983049</xdr:row>
      <xdr:rowOff>66675</xdr:rowOff>
    </xdr:from>
    <xdr:to>
      <xdr:col>14800</xdr:col>
      <xdr:colOff>1819275</xdr:colOff>
      <xdr:row>983053</xdr:row>
      <xdr:rowOff>180975</xdr:rowOff>
    </xdr:to>
    <xdr:pic>
      <xdr:nvPicPr>
        <xdr:cNvPr id="1967" name="Picture 943">
          <a:extLst>
            <a:ext uri="{FF2B5EF4-FFF2-40B4-BE49-F238E27FC236}">
              <a16:creationId xmlns:a16="http://schemas.microsoft.com/office/drawing/2014/main" id="{67697163-F599-4930-A16B-9660BC785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6652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2</xdr:row>
      <xdr:rowOff>66675</xdr:rowOff>
    </xdr:from>
    <xdr:to>
      <xdr:col>15056</xdr:col>
      <xdr:colOff>1819275</xdr:colOff>
      <xdr:row>6</xdr:row>
      <xdr:rowOff>0</xdr:rowOff>
    </xdr:to>
    <xdr:pic>
      <xdr:nvPicPr>
        <xdr:cNvPr id="1968" name="Picture 944">
          <a:extLst>
            <a:ext uri="{FF2B5EF4-FFF2-40B4-BE49-F238E27FC236}">
              <a16:creationId xmlns:a16="http://schemas.microsoft.com/office/drawing/2014/main" id="{72AA9075-76FB-49CB-8BD5-3789D57A9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65545</xdr:row>
      <xdr:rowOff>66675</xdr:rowOff>
    </xdr:from>
    <xdr:to>
      <xdr:col>15056</xdr:col>
      <xdr:colOff>1819275</xdr:colOff>
      <xdr:row>65549</xdr:row>
      <xdr:rowOff>180975</xdr:rowOff>
    </xdr:to>
    <xdr:pic>
      <xdr:nvPicPr>
        <xdr:cNvPr id="1969" name="Picture 945">
          <a:extLst>
            <a:ext uri="{FF2B5EF4-FFF2-40B4-BE49-F238E27FC236}">
              <a16:creationId xmlns:a16="http://schemas.microsoft.com/office/drawing/2014/main" id="{3A60A636-08D7-43B5-8E4B-FB24BBB57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131081</xdr:row>
      <xdr:rowOff>66675</xdr:rowOff>
    </xdr:from>
    <xdr:to>
      <xdr:col>15056</xdr:col>
      <xdr:colOff>1819275</xdr:colOff>
      <xdr:row>131085</xdr:row>
      <xdr:rowOff>180975</xdr:rowOff>
    </xdr:to>
    <xdr:pic>
      <xdr:nvPicPr>
        <xdr:cNvPr id="1970" name="Picture 946">
          <a:extLst>
            <a:ext uri="{FF2B5EF4-FFF2-40B4-BE49-F238E27FC236}">
              <a16:creationId xmlns:a16="http://schemas.microsoft.com/office/drawing/2014/main" id="{2B734FB0-8F56-4CB5-98DE-4E7C9FAE4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196617</xdr:row>
      <xdr:rowOff>66675</xdr:rowOff>
    </xdr:from>
    <xdr:to>
      <xdr:col>15056</xdr:col>
      <xdr:colOff>1819275</xdr:colOff>
      <xdr:row>196621</xdr:row>
      <xdr:rowOff>180975</xdr:rowOff>
    </xdr:to>
    <xdr:pic>
      <xdr:nvPicPr>
        <xdr:cNvPr id="1971" name="Picture 947">
          <a:extLst>
            <a:ext uri="{FF2B5EF4-FFF2-40B4-BE49-F238E27FC236}">
              <a16:creationId xmlns:a16="http://schemas.microsoft.com/office/drawing/2014/main" id="{DB7C145E-F45A-4449-9EC3-8E238A31C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262153</xdr:row>
      <xdr:rowOff>66675</xdr:rowOff>
    </xdr:from>
    <xdr:to>
      <xdr:col>15056</xdr:col>
      <xdr:colOff>1819275</xdr:colOff>
      <xdr:row>262157</xdr:row>
      <xdr:rowOff>180975</xdr:rowOff>
    </xdr:to>
    <xdr:pic>
      <xdr:nvPicPr>
        <xdr:cNvPr id="1972" name="Picture 948">
          <a:extLst>
            <a:ext uri="{FF2B5EF4-FFF2-40B4-BE49-F238E27FC236}">
              <a16:creationId xmlns:a16="http://schemas.microsoft.com/office/drawing/2014/main" id="{DF25D4D3-C6B3-4BE1-8BEB-1DDE5E5B0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327689</xdr:row>
      <xdr:rowOff>66675</xdr:rowOff>
    </xdr:from>
    <xdr:to>
      <xdr:col>15056</xdr:col>
      <xdr:colOff>1819275</xdr:colOff>
      <xdr:row>327693</xdr:row>
      <xdr:rowOff>180975</xdr:rowOff>
    </xdr:to>
    <xdr:pic>
      <xdr:nvPicPr>
        <xdr:cNvPr id="1973" name="Picture 949">
          <a:extLst>
            <a:ext uri="{FF2B5EF4-FFF2-40B4-BE49-F238E27FC236}">
              <a16:creationId xmlns:a16="http://schemas.microsoft.com/office/drawing/2014/main" id="{5F1D9CC2-82FF-411A-9ADB-941CC5F1D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393225</xdr:row>
      <xdr:rowOff>66675</xdr:rowOff>
    </xdr:from>
    <xdr:to>
      <xdr:col>15056</xdr:col>
      <xdr:colOff>1819275</xdr:colOff>
      <xdr:row>393229</xdr:row>
      <xdr:rowOff>180975</xdr:rowOff>
    </xdr:to>
    <xdr:pic>
      <xdr:nvPicPr>
        <xdr:cNvPr id="1974" name="Picture 950">
          <a:extLst>
            <a:ext uri="{FF2B5EF4-FFF2-40B4-BE49-F238E27FC236}">
              <a16:creationId xmlns:a16="http://schemas.microsoft.com/office/drawing/2014/main" id="{3CFF3E56-07B8-43C6-B571-1B97E2BA8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458761</xdr:row>
      <xdr:rowOff>66675</xdr:rowOff>
    </xdr:from>
    <xdr:to>
      <xdr:col>15056</xdr:col>
      <xdr:colOff>1819275</xdr:colOff>
      <xdr:row>458765</xdr:row>
      <xdr:rowOff>180975</xdr:rowOff>
    </xdr:to>
    <xdr:pic>
      <xdr:nvPicPr>
        <xdr:cNvPr id="1975" name="Picture 951">
          <a:extLst>
            <a:ext uri="{FF2B5EF4-FFF2-40B4-BE49-F238E27FC236}">
              <a16:creationId xmlns:a16="http://schemas.microsoft.com/office/drawing/2014/main" id="{8409B175-D065-44BE-AC28-29F7883B5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524297</xdr:row>
      <xdr:rowOff>66675</xdr:rowOff>
    </xdr:from>
    <xdr:to>
      <xdr:col>15056</xdr:col>
      <xdr:colOff>1819275</xdr:colOff>
      <xdr:row>524301</xdr:row>
      <xdr:rowOff>180975</xdr:rowOff>
    </xdr:to>
    <xdr:pic>
      <xdr:nvPicPr>
        <xdr:cNvPr id="1976" name="Picture 952">
          <a:extLst>
            <a:ext uri="{FF2B5EF4-FFF2-40B4-BE49-F238E27FC236}">
              <a16:creationId xmlns:a16="http://schemas.microsoft.com/office/drawing/2014/main" id="{775317D1-F29F-4D11-916C-FB3C42F3F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589833</xdr:row>
      <xdr:rowOff>66675</xdr:rowOff>
    </xdr:from>
    <xdr:to>
      <xdr:col>15056</xdr:col>
      <xdr:colOff>1819275</xdr:colOff>
      <xdr:row>589837</xdr:row>
      <xdr:rowOff>180975</xdr:rowOff>
    </xdr:to>
    <xdr:pic>
      <xdr:nvPicPr>
        <xdr:cNvPr id="1977" name="Picture 953">
          <a:extLst>
            <a:ext uri="{FF2B5EF4-FFF2-40B4-BE49-F238E27FC236}">
              <a16:creationId xmlns:a16="http://schemas.microsoft.com/office/drawing/2014/main" id="{8D1247DF-0792-41F5-BF2D-5DD5F445E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655369</xdr:row>
      <xdr:rowOff>66675</xdr:rowOff>
    </xdr:from>
    <xdr:to>
      <xdr:col>15056</xdr:col>
      <xdr:colOff>1819275</xdr:colOff>
      <xdr:row>655373</xdr:row>
      <xdr:rowOff>180975</xdr:rowOff>
    </xdr:to>
    <xdr:pic>
      <xdr:nvPicPr>
        <xdr:cNvPr id="1978" name="Picture 954">
          <a:extLst>
            <a:ext uri="{FF2B5EF4-FFF2-40B4-BE49-F238E27FC236}">
              <a16:creationId xmlns:a16="http://schemas.microsoft.com/office/drawing/2014/main" id="{9B331CC4-FDB2-4E0C-82CD-27FA929C2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720905</xdr:row>
      <xdr:rowOff>66675</xdr:rowOff>
    </xdr:from>
    <xdr:to>
      <xdr:col>15056</xdr:col>
      <xdr:colOff>1819275</xdr:colOff>
      <xdr:row>720909</xdr:row>
      <xdr:rowOff>180975</xdr:rowOff>
    </xdr:to>
    <xdr:pic>
      <xdr:nvPicPr>
        <xdr:cNvPr id="1979" name="Picture 955">
          <a:extLst>
            <a:ext uri="{FF2B5EF4-FFF2-40B4-BE49-F238E27FC236}">
              <a16:creationId xmlns:a16="http://schemas.microsoft.com/office/drawing/2014/main" id="{F611DC71-28BD-4CEB-84C2-0087C5461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786441</xdr:row>
      <xdr:rowOff>66675</xdr:rowOff>
    </xdr:from>
    <xdr:to>
      <xdr:col>15056</xdr:col>
      <xdr:colOff>1819275</xdr:colOff>
      <xdr:row>786445</xdr:row>
      <xdr:rowOff>180975</xdr:rowOff>
    </xdr:to>
    <xdr:pic>
      <xdr:nvPicPr>
        <xdr:cNvPr id="1980" name="Picture 956">
          <a:extLst>
            <a:ext uri="{FF2B5EF4-FFF2-40B4-BE49-F238E27FC236}">
              <a16:creationId xmlns:a16="http://schemas.microsoft.com/office/drawing/2014/main" id="{26E613FC-E62A-4A72-AFBD-2DE7A3DBB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851977</xdr:row>
      <xdr:rowOff>66675</xdr:rowOff>
    </xdr:from>
    <xdr:to>
      <xdr:col>15056</xdr:col>
      <xdr:colOff>1819275</xdr:colOff>
      <xdr:row>851981</xdr:row>
      <xdr:rowOff>180975</xdr:rowOff>
    </xdr:to>
    <xdr:pic>
      <xdr:nvPicPr>
        <xdr:cNvPr id="1981" name="Picture 957">
          <a:extLst>
            <a:ext uri="{FF2B5EF4-FFF2-40B4-BE49-F238E27FC236}">
              <a16:creationId xmlns:a16="http://schemas.microsoft.com/office/drawing/2014/main" id="{B6F8FED3-A7E5-476F-93A1-991F06DD5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917513</xdr:row>
      <xdr:rowOff>66675</xdr:rowOff>
    </xdr:from>
    <xdr:to>
      <xdr:col>15056</xdr:col>
      <xdr:colOff>1819275</xdr:colOff>
      <xdr:row>917517</xdr:row>
      <xdr:rowOff>180975</xdr:rowOff>
    </xdr:to>
    <xdr:pic>
      <xdr:nvPicPr>
        <xdr:cNvPr id="1982" name="Picture 958">
          <a:extLst>
            <a:ext uri="{FF2B5EF4-FFF2-40B4-BE49-F238E27FC236}">
              <a16:creationId xmlns:a16="http://schemas.microsoft.com/office/drawing/2014/main" id="{C2F410CD-BB82-43F0-9134-49CDE6D4C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15056</xdr:col>
      <xdr:colOff>238125</xdr:colOff>
      <xdr:row>983049</xdr:row>
      <xdr:rowOff>66675</xdr:rowOff>
    </xdr:from>
    <xdr:to>
      <xdr:col>15056</xdr:col>
      <xdr:colOff>1819275</xdr:colOff>
      <xdr:row>983053</xdr:row>
      <xdr:rowOff>180975</xdr:rowOff>
    </xdr:to>
    <xdr:pic>
      <xdr:nvPicPr>
        <xdr:cNvPr id="1983" name="Picture 959">
          <a:extLst>
            <a:ext uri="{FF2B5EF4-FFF2-40B4-BE49-F238E27FC236}">
              <a16:creationId xmlns:a16="http://schemas.microsoft.com/office/drawing/2014/main" id="{B277BFA8-FE5F-45FC-AD18-20FBA8757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27096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2</xdr:row>
      <xdr:rowOff>66675</xdr:rowOff>
    </xdr:from>
    <xdr:to>
      <xdr:col>15312</xdr:col>
      <xdr:colOff>1819275</xdr:colOff>
      <xdr:row>6</xdr:row>
      <xdr:rowOff>0</xdr:rowOff>
    </xdr:to>
    <xdr:pic>
      <xdr:nvPicPr>
        <xdr:cNvPr id="1984" name="Picture 960">
          <a:extLst>
            <a:ext uri="{FF2B5EF4-FFF2-40B4-BE49-F238E27FC236}">
              <a16:creationId xmlns:a16="http://schemas.microsoft.com/office/drawing/2014/main" id="{F693C75D-F8B9-493C-90E5-005DF4109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65545</xdr:row>
      <xdr:rowOff>66675</xdr:rowOff>
    </xdr:from>
    <xdr:to>
      <xdr:col>15312</xdr:col>
      <xdr:colOff>1819275</xdr:colOff>
      <xdr:row>65549</xdr:row>
      <xdr:rowOff>180975</xdr:rowOff>
    </xdr:to>
    <xdr:pic>
      <xdr:nvPicPr>
        <xdr:cNvPr id="1985" name="Picture 961">
          <a:extLst>
            <a:ext uri="{FF2B5EF4-FFF2-40B4-BE49-F238E27FC236}">
              <a16:creationId xmlns:a16="http://schemas.microsoft.com/office/drawing/2014/main" id="{FF352ECA-CFFC-4468-BFC5-73811FE69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131081</xdr:row>
      <xdr:rowOff>66675</xdr:rowOff>
    </xdr:from>
    <xdr:to>
      <xdr:col>15312</xdr:col>
      <xdr:colOff>1819275</xdr:colOff>
      <xdr:row>131085</xdr:row>
      <xdr:rowOff>180975</xdr:rowOff>
    </xdr:to>
    <xdr:pic>
      <xdr:nvPicPr>
        <xdr:cNvPr id="1986" name="Picture 962">
          <a:extLst>
            <a:ext uri="{FF2B5EF4-FFF2-40B4-BE49-F238E27FC236}">
              <a16:creationId xmlns:a16="http://schemas.microsoft.com/office/drawing/2014/main" id="{089A3422-50E8-4B10-B325-F00DBFBD6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196617</xdr:row>
      <xdr:rowOff>66675</xdr:rowOff>
    </xdr:from>
    <xdr:to>
      <xdr:col>15312</xdr:col>
      <xdr:colOff>1819275</xdr:colOff>
      <xdr:row>196621</xdr:row>
      <xdr:rowOff>180975</xdr:rowOff>
    </xdr:to>
    <xdr:pic>
      <xdr:nvPicPr>
        <xdr:cNvPr id="1987" name="Picture 963">
          <a:extLst>
            <a:ext uri="{FF2B5EF4-FFF2-40B4-BE49-F238E27FC236}">
              <a16:creationId xmlns:a16="http://schemas.microsoft.com/office/drawing/2014/main" id="{03E24572-7DE7-428C-9F16-576C1A344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262153</xdr:row>
      <xdr:rowOff>66675</xdr:rowOff>
    </xdr:from>
    <xdr:to>
      <xdr:col>15312</xdr:col>
      <xdr:colOff>1819275</xdr:colOff>
      <xdr:row>262157</xdr:row>
      <xdr:rowOff>180975</xdr:rowOff>
    </xdr:to>
    <xdr:pic>
      <xdr:nvPicPr>
        <xdr:cNvPr id="1988" name="Picture 964">
          <a:extLst>
            <a:ext uri="{FF2B5EF4-FFF2-40B4-BE49-F238E27FC236}">
              <a16:creationId xmlns:a16="http://schemas.microsoft.com/office/drawing/2014/main" id="{FA908C46-8693-479F-A0A4-638E449C2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327689</xdr:row>
      <xdr:rowOff>66675</xdr:rowOff>
    </xdr:from>
    <xdr:to>
      <xdr:col>15312</xdr:col>
      <xdr:colOff>1819275</xdr:colOff>
      <xdr:row>327693</xdr:row>
      <xdr:rowOff>180975</xdr:rowOff>
    </xdr:to>
    <xdr:pic>
      <xdr:nvPicPr>
        <xdr:cNvPr id="1989" name="Picture 965">
          <a:extLst>
            <a:ext uri="{FF2B5EF4-FFF2-40B4-BE49-F238E27FC236}">
              <a16:creationId xmlns:a16="http://schemas.microsoft.com/office/drawing/2014/main" id="{FAAC542E-1E86-4F96-BC67-2605ED551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393225</xdr:row>
      <xdr:rowOff>66675</xdr:rowOff>
    </xdr:from>
    <xdr:to>
      <xdr:col>15312</xdr:col>
      <xdr:colOff>1819275</xdr:colOff>
      <xdr:row>393229</xdr:row>
      <xdr:rowOff>180975</xdr:rowOff>
    </xdr:to>
    <xdr:pic>
      <xdr:nvPicPr>
        <xdr:cNvPr id="1990" name="Picture 966">
          <a:extLst>
            <a:ext uri="{FF2B5EF4-FFF2-40B4-BE49-F238E27FC236}">
              <a16:creationId xmlns:a16="http://schemas.microsoft.com/office/drawing/2014/main" id="{1A587FE8-CF6C-4458-BEB1-8E5BAA7AC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458761</xdr:row>
      <xdr:rowOff>66675</xdr:rowOff>
    </xdr:from>
    <xdr:to>
      <xdr:col>15312</xdr:col>
      <xdr:colOff>1819275</xdr:colOff>
      <xdr:row>458765</xdr:row>
      <xdr:rowOff>180975</xdr:rowOff>
    </xdr:to>
    <xdr:pic>
      <xdr:nvPicPr>
        <xdr:cNvPr id="1991" name="Picture 967">
          <a:extLst>
            <a:ext uri="{FF2B5EF4-FFF2-40B4-BE49-F238E27FC236}">
              <a16:creationId xmlns:a16="http://schemas.microsoft.com/office/drawing/2014/main" id="{B57081AA-466D-406A-88DC-1647AA438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524297</xdr:row>
      <xdr:rowOff>66675</xdr:rowOff>
    </xdr:from>
    <xdr:to>
      <xdr:col>15312</xdr:col>
      <xdr:colOff>1819275</xdr:colOff>
      <xdr:row>524301</xdr:row>
      <xdr:rowOff>180975</xdr:rowOff>
    </xdr:to>
    <xdr:pic>
      <xdr:nvPicPr>
        <xdr:cNvPr id="1992" name="Picture 968">
          <a:extLst>
            <a:ext uri="{FF2B5EF4-FFF2-40B4-BE49-F238E27FC236}">
              <a16:creationId xmlns:a16="http://schemas.microsoft.com/office/drawing/2014/main" id="{053A53C5-9A99-40D7-B2AB-A7695B5B6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589833</xdr:row>
      <xdr:rowOff>66675</xdr:rowOff>
    </xdr:from>
    <xdr:to>
      <xdr:col>15312</xdr:col>
      <xdr:colOff>1819275</xdr:colOff>
      <xdr:row>589837</xdr:row>
      <xdr:rowOff>180975</xdr:rowOff>
    </xdr:to>
    <xdr:pic>
      <xdr:nvPicPr>
        <xdr:cNvPr id="1993" name="Picture 969">
          <a:extLst>
            <a:ext uri="{FF2B5EF4-FFF2-40B4-BE49-F238E27FC236}">
              <a16:creationId xmlns:a16="http://schemas.microsoft.com/office/drawing/2014/main" id="{F3EADF3B-1B6B-4EFB-A359-C9F8076DE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655369</xdr:row>
      <xdr:rowOff>66675</xdr:rowOff>
    </xdr:from>
    <xdr:to>
      <xdr:col>15312</xdr:col>
      <xdr:colOff>1819275</xdr:colOff>
      <xdr:row>655373</xdr:row>
      <xdr:rowOff>180975</xdr:rowOff>
    </xdr:to>
    <xdr:pic>
      <xdr:nvPicPr>
        <xdr:cNvPr id="1994" name="Picture 970">
          <a:extLst>
            <a:ext uri="{FF2B5EF4-FFF2-40B4-BE49-F238E27FC236}">
              <a16:creationId xmlns:a16="http://schemas.microsoft.com/office/drawing/2014/main" id="{41CBD197-F643-4185-8690-9D32210FB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720905</xdr:row>
      <xdr:rowOff>66675</xdr:rowOff>
    </xdr:from>
    <xdr:to>
      <xdr:col>15312</xdr:col>
      <xdr:colOff>1819275</xdr:colOff>
      <xdr:row>720909</xdr:row>
      <xdr:rowOff>180975</xdr:rowOff>
    </xdr:to>
    <xdr:pic>
      <xdr:nvPicPr>
        <xdr:cNvPr id="1995" name="Picture 971">
          <a:extLst>
            <a:ext uri="{FF2B5EF4-FFF2-40B4-BE49-F238E27FC236}">
              <a16:creationId xmlns:a16="http://schemas.microsoft.com/office/drawing/2014/main" id="{603638E5-503B-4F63-86F3-7CFA4DF26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786441</xdr:row>
      <xdr:rowOff>66675</xdr:rowOff>
    </xdr:from>
    <xdr:to>
      <xdr:col>15312</xdr:col>
      <xdr:colOff>1819275</xdr:colOff>
      <xdr:row>786445</xdr:row>
      <xdr:rowOff>180975</xdr:rowOff>
    </xdr:to>
    <xdr:pic>
      <xdr:nvPicPr>
        <xdr:cNvPr id="1996" name="Picture 972">
          <a:extLst>
            <a:ext uri="{FF2B5EF4-FFF2-40B4-BE49-F238E27FC236}">
              <a16:creationId xmlns:a16="http://schemas.microsoft.com/office/drawing/2014/main" id="{225B168D-D726-479B-9DCE-13CFAB28B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851977</xdr:row>
      <xdr:rowOff>66675</xdr:rowOff>
    </xdr:from>
    <xdr:to>
      <xdr:col>15312</xdr:col>
      <xdr:colOff>1819275</xdr:colOff>
      <xdr:row>851981</xdr:row>
      <xdr:rowOff>180975</xdr:rowOff>
    </xdr:to>
    <xdr:pic>
      <xdr:nvPicPr>
        <xdr:cNvPr id="1997" name="Picture 973">
          <a:extLst>
            <a:ext uri="{FF2B5EF4-FFF2-40B4-BE49-F238E27FC236}">
              <a16:creationId xmlns:a16="http://schemas.microsoft.com/office/drawing/2014/main" id="{DF15EB1E-B286-4B0A-8B5D-16CB35015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917513</xdr:row>
      <xdr:rowOff>66675</xdr:rowOff>
    </xdr:from>
    <xdr:to>
      <xdr:col>15312</xdr:col>
      <xdr:colOff>1819275</xdr:colOff>
      <xdr:row>917517</xdr:row>
      <xdr:rowOff>180975</xdr:rowOff>
    </xdr:to>
    <xdr:pic>
      <xdr:nvPicPr>
        <xdr:cNvPr id="1998" name="Picture 974">
          <a:extLst>
            <a:ext uri="{FF2B5EF4-FFF2-40B4-BE49-F238E27FC236}">
              <a16:creationId xmlns:a16="http://schemas.microsoft.com/office/drawing/2014/main" id="{5DE54DE4-A15E-4519-B79D-FAB64D4AF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15312</xdr:col>
      <xdr:colOff>238125</xdr:colOff>
      <xdr:row>983049</xdr:row>
      <xdr:rowOff>66675</xdr:rowOff>
    </xdr:from>
    <xdr:to>
      <xdr:col>15312</xdr:col>
      <xdr:colOff>1819275</xdr:colOff>
      <xdr:row>983053</xdr:row>
      <xdr:rowOff>180975</xdr:rowOff>
    </xdr:to>
    <xdr:pic>
      <xdr:nvPicPr>
        <xdr:cNvPr id="1999" name="Picture 975">
          <a:extLst>
            <a:ext uri="{FF2B5EF4-FFF2-40B4-BE49-F238E27FC236}">
              <a16:creationId xmlns:a16="http://schemas.microsoft.com/office/drawing/2014/main" id="{971C7B62-2841-4B28-B096-4D877DCE1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87672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2</xdr:row>
      <xdr:rowOff>66675</xdr:rowOff>
    </xdr:from>
    <xdr:to>
      <xdr:col>15568</xdr:col>
      <xdr:colOff>1819275</xdr:colOff>
      <xdr:row>6</xdr:row>
      <xdr:rowOff>0</xdr:rowOff>
    </xdr:to>
    <xdr:pic>
      <xdr:nvPicPr>
        <xdr:cNvPr id="2000" name="Picture 976">
          <a:extLst>
            <a:ext uri="{FF2B5EF4-FFF2-40B4-BE49-F238E27FC236}">
              <a16:creationId xmlns:a16="http://schemas.microsoft.com/office/drawing/2014/main" id="{41124E6B-B6F4-4DA6-9053-D19E36A24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65545</xdr:row>
      <xdr:rowOff>66675</xdr:rowOff>
    </xdr:from>
    <xdr:to>
      <xdr:col>15568</xdr:col>
      <xdr:colOff>1819275</xdr:colOff>
      <xdr:row>65549</xdr:row>
      <xdr:rowOff>180975</xdr:rowOff>
    </xdr:to>
    <xdr:pic>
      <xdr:nvPicPr>
        <xdr:cNvPr id="2001" name="Picture 977">
          <a:extLst>
            <a:ext uri="{FF2B5EF4-FFF2-40B4-BE49-F238E27FC236}">
              <a16:creationId xmlns:a16="http://schemas.microsoft.com/office/drawing/2014/main" id="{4DBE0405-55EC-4E2D-9271-035AE83EF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131081</xdr:row>
      <xdr:rowOff>66675</xdr:rowOff>
    </xdr:from>
    <xdr:to>
      <xdr:col>15568</xdr:col>
      <xdr:colOff>1819275</xdr:colOff>
      <xdr:row>131085</xdr:row>
      <xdr:rowOff>180975</xdr:rowOff>
    </xdr:to>
    <xdr:pic>
      <xdr:nvPicPr>
        <xdr:cNvPr id="2002" name="Picture 978">
          <a:extLst>
            <a:ext uri="{FF2B5EF4-FFF2-40B4-BE49-F238E27FC236}">
              <a16:creationId xmlns:a16="http://schemas.microsoft.com/office/drawing/2014/main" id="{C014D441-74B8-42A4-BD93-1848FAAFB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196617</xdr:row>
      <xdr:rowOff>66675</xdr:rowOff>
    </xdr:from>
    <xdr:to>
      <xdr:col>15568</xdr:col>
      <xdr:colOff>1819275</xdr:colOff>
      <xdr:row>196621</xdr:row>
      <xdr:rowOff>180975</xdr:rowOff>
    </xdr:to>
    <xdr:pic>
      <xdr:nvPicPr>
        <xdr:cNvPr id="2003" name="Picture 979">
          <a:extLst>
            <a:ext uri="{FF2B5EF4-FFF2-40B4-BE49-F238E27FC236}">
              <a16:creationId xmlns:a16="http://schemas.microsoft.com/office/drawing/2014/main" id="{03F9C027-F73C-41CF-B5CE-AA1279F91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262153</xdr:row>
      <xdr:rowOff>66675</xdr:rowOff>
    </xdr:from>
    <xdr:to>
      <xdr:col>15568</xdr:col>
      <xdr:colOff>1819275</xdr:colOff>
      <xdr:row>262157</xdr:row>
      <xdr:rowOff>180975</xdr:rowOff>
    </xdr:to>
    <xdr:pic>
      <xdr:nvPicPr>
        <xdr:cNvPr id="2004" name="Picture 980">
          <a:extLst>
            <a:ext uri="{FF2B5EF4-FFF2-40B4-BE49-F238E27FC236}">
              <a16:creationId xmlns:a16="http://schemas.microsoft.com/office/drawing/2014/main" id="{416E2B56-76BC-4641-98C5-CED5E70C5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327689</xdr:row>
      <xdr:rowOff>66675</xdr:rowOff>
    </xdr:from>
    <xdr:to>
      <xdr:col>15568</xdr:col>
      <xdr:colOff>1819275</xdr:colOff>
      <xdr:row>327693</xdr:row>
      <xdr:rowOff>180975</xdr:rowOff>
    </xdr:to>
    <xdr:pic>
      <xdr:nvPicPr>
        <xdr:cNvPr id="2005" name="Picture 981">
          <a:extLst>
            <a:ext uri="{FF2B5EF4-FFF2-40B4-BE49-F238E27FC236}">
              <a16:creationId xmlns:a16="http://schemas.microsoft.com/office/drawing/2014/main" id="{B609D77B-B8BD-4D15-8C48-FD92C8EAC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393225</xdr:row>
      <xdr:rowOff>66675</xdr:rowOff>
    </xdr:from>
    <xdr:to>
      <xdr:col>15568</xdr:col>
      <xdr:colOff>1819275</xdr:colOff>
      <xdr:row>393229</xdr:row>
      <xdr:rowOff>180975</xdr:rowOff>
    </xdr:to>
    <xdr:pic>
      <xdr:nvPicPr>
        <xdr:cNvPr id="2006" name="Picture 982">
          <a:extLst>
            <a:ext uri="{FF2B5EF4-FFF2-40B4-BE49-F238E27FC236}">
              <a16:creationId xmlns:a16="http://schemas.microsoft.com/office/drawing/2014/main" id="{229CF35B-28CD-4D55-8B2E-D60207EF9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458761</xdr:row>
      <xdr:rowOff>66675</xdr:rowOff>
    </xdr:from>
    <xdr:to>
      <xdr:col>15568</xdr:col>
      <xdr:colOff>1819275</xdr:colOff>
      <xdr:row>458765</xdr:row>
      <xdr:rowOff>180975</xdr:rowOff>
    </xdr:to>
    <xdr:pic>
      <xdr:nvPicPr>
        <xdr:cNvPr id="2007" name="Picture 983">
          <a:extLst>
            <a:ext uri="{FF2B5EF4-FFF2-40B4-BE49-F238E27FC236}">
              <a16:creationId xmlns:a16="http://schemas.microsoft.com/office/drawing/2014/main" id="{CAD564B5-F53F-4838-8F55-C73DAB1C2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524297</xdr:row>
      <xdr:rowOff>66675</xdr:rowOff>
    </xdr:from>
    <xdr:to>
      <xdr:col>15568</xdr:col>
      <xdr:colOff>1819275</xdr:colOff>
      <xdr:row>524301</xdr:row>
      <xdr:rowOff>180975</xdr:rowOff>
    </xdr:to>
    <xdr:pic>
      <xdr:nvPicPr>
        <xdr:cNvPr id="2008" name="Picture 984">
          <a:extLst>
            <a:ext uri="{FF2B5EF4-FFF2-40B4-BE49-F238E27FC236}">
              <a16:creationId xmlns:a16="http://schemas.microsoft.com/office/drawing/2014/main" id="{FC5B50B1-326E-48AC-BEAB-CE9DB1AC8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589833</xdr:row>
      <xdr:rowOff>66675</xdr:rowOff>
    </xdr:from>
    <xdr:to>
      <xdr:col>15568</xdr:col>
      <xdr:colOff>1819275</xdr:colOff>
      <xdr:row>589837</xdr:row>
      <xdr:rowOff>180975</xdr:rowOff>
    </xdr:to>
    <xdr:pic>
      <xdr:nvPicPr>
        <xdr:cNvPr id="2009" name="Picture 985">
          <a:extLst>
            <a:ext uri="{FF2B5EF4-FFF2-40B4-BE49-F238E27FC236}">
              <a16:creationId xmlns:a16="http://schemas.microsoft.com/office/drawing/2014/main" id="{F5DD64B1-2139-4DD5-881A-852B89AAD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655369</xdr:row>
      <xdr:rowOff>66675</xdr:rowOff>
    </xdr:from>
    <xdr:to>
      <xdr:col>15568</xdr:col>
      <xdr:colOff>1819275</xdr:colOff>
      <xdr:row>655373</xdr:row>
      <xdr:rowOff>180975</xdr:rowOff>
    </xdr:to>
    <xdr:pic>
      <xdr:nvPicPr>
        <xdr:cNvPr id="2010" name="Picture 986">
          <a:extLst>
            <a:ext uri="{FF2B5EF4-FFF2-40B4-BE49-F238E27FC236}">
              <a16:creationId xmlns:a16="http://schemas.microsoft.com/office/drawing/2014/main" id="{EC076A5F-18FA-4DB3-BB81-89686A499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720905</xdr:row>
      <xdr:rowOff>66675</xdr:rowOff>
    </xdr:from>
    <xdr:to>
      <xdr:col>15568</xdr:col>
      <xdr:colOff>1819275</xdr:colOff>
      <xdr:row>720909</xdr:row>
      <xdr:rowOff>180975</xdr:rowOff>
    </xdr:to>
    <xdr:pic>
      <xdr:nvPicPr>
        <xdr:cNvPr id="2011" name="Picture 987">
          <a:extLst>
            <a:ext uri="{FF2B5EF4-FFF2-40B4-BE49-F238E27FC236}">
              <a16:creationId xmlns:a16="http://schemas.microsoft.com/office/drawing/2014/main" id="{4714ED1C-E7D7-40A2-8798-8617FC185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786441</xdr:row>
      <xdr:rowOff>66675</xdr:rowOff>
    </xdr:from>
    <xdr:to>
      <xdr:col>15568</xdr:col>
      <xdr:colOff>1819275</xdr:colOff>
      <xdr:row>786445</xdr:row>
      <xdr:rowOff>180975</xdr:rowOff>
    </xdr:to>
    <xdr:pic>
      <xdr:nvPicPr>
        <xdr:cNvPr id="2012" name="Picture 988">
          <a:extLst>
            <a:ext uri="{FF2B5EF4-FFF2-40B4-BE49-F238E27FC236}">
              <a16:creationId xmlns:a16="http://schemas.microsoft.com/office/drawing/2014/main" id="{8559FD40-979B-458A-AE5E-B99CAFE25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851977</xdr:row>
      <xdr:rowOff>66675</xdr:rowOff>
    </xdr:from>
    <xdr:to>
      <xdr:col>15568</xdr:col>
      <xdr:colOff>1819275</xdr:colOff>
      <xdr:row>851981</xdr:row>
      <xdr:rowOff>180975</xdr:rowOff>
    </xdr:to>
    <xdr:pic>
      <xdr:nvPicPr>
        <xdr:cNvPr id="2013" name="Picture 989">
          <a:extLst>
            <a:ext uri="{FF2B5EF4-FFF2-40B4-BE49-F238E27FC236}">
              <a16:creationId xmlns:a16="http://schemas.microsoft.com/office/drawing/2014/main" id="{E287D321-6CEC-43BB-A78E-4B26BEC8A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917513</xdr:row>
      <xdr:rowOff>66675</xdr:rowOff>
    </xdr:from>
    <xdr:to>
      <xdr:col>15568</xdr:col>
      <xdr:colOff>1819275</xdr:colOff>
      <xdr:row>917517</xdr:row>
      <xdr:rowOff>180975</xdr:rowOff>
    </xdr:to>
    <xdr:pic>
      <xdr:nvPicPr>
        <xdr:cNvPr id="2014" name="Picture 990">
          <a:extLst>
            <a:ext uri="{FF2B5EF4-FFF2-40B4-BE49-F238E27FC236}">
              <a16:creationId xmlns:a16="http://schemas.microsoft.com/office/drawing/2014/main" id="{3AE224E5-D5AD-450A-966E-041747FEE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15568</xdr:col>
      <xdr:colOff>238125</xdr:colOff>
      <xdr:row>983049</xdr:row>
      <xdr:rowOff>66675</xdr:rowOff>
    </xdr:from>
    <xdr:to>
      <xdr:col>15568</xdr:col>
      <xdr:colOff>1819275</xdr:colOff>
      <xdr:row>983053</xdr:row>
      <xdr:rowOff>180975</xdr:rowOff>
    </xdr:to>
    <xdr:pic>
      <xdr:nvPicPr>
        <xdr:cNvPr id="2015" name="Picture 991">
          <a:extLst>
            <a:ext uri="{FF2B5EF4-FFF2-40B4-BE49-F238E27FC236}">
              <a16:creationId xmlns:a16="http://schemas.microsoft.com/office/drawing/2014/main" id="{DB8BB335-8A22-4D93-BE85-54523A3CB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48248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2</xdr:row>
      <xdr:rowOff>66675</xdr:rowOff>
    </xdr:from>
    <xdr:to>
      <xdr:col>15824</xdr:col>
      <xdr:colOff>1819275</xdr:colOff>
      <xdr:row>6</xdr:row>
      <xdr:rowOff>0</xdr:rowOff>
    </xdr:to>
    <xdr:pic>
      <xdr:nvPicPr>
        <xdr:cNvPr id="2016" name="Picture 992">
          <a:extLst>
            <a:ext uri="{FF2B5EF4-FFF2-40B4-BE49-F238E27FC236}">
              <a16:creationId xmlns:a16="http://schemas.microsoft.com/office/drawing/2014/main" id="{83CC2479-C30F-4648-A37B-0616DC66F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65545</xdr:row>
      <xdr:rowOff>66675</xdr:rowOff>
    </xdr:from>
    <xdr:to>
      <xdr:col>15824</xdr:col>
      <xdr:colOff>1819275</xdr:colOff>
      <xdr:row>65549</xdr:row>
      <xdr:rowOff>180975</xdr:rowOff>
    </xdr:to>
    <xdr:pic>
      <xdr:nvPicPr>
        <xdr:cNvPr id="2017" name="Picture 993">
          <a:extLst>
            <a:ext uri="{FF2B5EF4-FFF2-40B4-BE49-F238E27FC236}">
              <a16:creationId xmlns:a16="http://schemas.microsoft.com/office/drawing/2014/main" id="{DCBC8871-FF40-4D17-841C-B82E15DB1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131081</xdr:row>
      <xdr:rowOff>66675</xdr:rowOff>
    </xdr:from>
    <xdr:to>
      <xdr:col>15824</xdr:col>
      <xdr:colOff>1819275</xdr:colOff>
      <xdr:row>131085</xdr:row>
      <xdr:rowOff>180975</xdr:rowOff>
    </xdr:to>
    <xdr:pic>
      <xdr:nvPicPr>
        <xdr:cNvPr id="2018" name="Picture 994">
          <a:extLst>
            <a:ext uri="{FF2B5EF4-FFF2-40B4-BE49-F238E27FC236}">
              <a16:creationId xmlns:a16="http://schemas.microsoft.com/office/drawing/2014/main" id="{C81416E0-E0D4-43AC-8D7A-936D71B44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196617</xdr:row>
      <xdr:rowOff>66675</xdr:rowOff>
    </xdr:from>
    <xdr:to>
      <xdr:col>15824</xdr:col>
      <xdr:colOff>1819275</xdr:colOff>
      <xdr:row>196621</xdr:row>
      <xdr:rowOff>180975</xdr:rowOff>
    </xdr:to>
    <xdr:pic>
      <xdr:nvPicPr>
        <xdr:cNvPr id="2019" name="Picture 995">
          <a:extLst>
            <a:ext uri="{FF2B5EF4-FFF2-40B4-BE49-F238E27FC236}">
              <a16:creationId xmlns:a16="http://schemas.microsoft.com/office/drawing/2014/main" id="{DFFE82DD-1BA3-44EE-8AA3-712B95999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262153</xdr:row>
      <xdr:rowOff>66675</xdr:rowOff>
    </xdr:from>
    <xdr:to>
      <xdr:col>15824</xdr:col>
      <xdr:colOff>1819275</xdr:colOff>
      <xdr:row>262157</xdr:row>
      <xdr:rowOff>180975</xdr:rowOff>
    </xdr:to>
    <xdr:pic>
      <xdr:nvPicPr>
        <xdr:cNvPr id="2020" name="Picture 996">
          <a:extLst>
            <a:ext uri="{FF2B5EF4-FFF2-40B4-BE49-F238E27FC236}">
              <a16:creationId xmlns:a16="http://schemas.microsoft.com/office/drawing/2014/main" id="{C62B4B38-7522-4C15-888B-343965BA5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327689</xdr:row>
      <xdr:rowOff>66675</xdr:rowOff>
    </xdr:from>
    <xdr:to>
      <xdr:col>15824</xdr:col>
      <xdr:colOff>1819275</xdr:colOff>
      <xdr:row>327693</xdr:row>
      <xdr:rowOff>180975</xdr:rowOff>
    </xdr:to>
    <xdr:pic>
      <xdr:nvPicPr>
        <xdr:cNvPr id="2021" name="Picture 997">
          <a:extLst>
            <a:ext uri="{FF2B5EF4-FFF2-40B4-BE49-F238E27FC236}">
              <a16:creationId xmlns:a16="http://schemas.microsoft.com/office/drawing/2014/main" id="{DDD47FB9-894D-4FA0-84EB-5A009B541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393225</xdr:row>
      <xdr:rowOff>66675</xdr:rowOff>
    </xdr:from>
    <xdr:to>
      <xdr:col>15824</xdr:col>
      <xdr:colOff>1819275</xdr:colOff>
      <xdr:row>393229</xdr:row>
      <xdr:rowOff>180975</xdr:rowOff>
    </xdr:to>
    <xdr:pic>
      <xdr:nvPicPr>
        <xdr:cNvPr id="2022" name="Picture 998">
          <a:extLst>
            <a:ext uri="{FF2B5EF4-FFF2-40B4-BE49-F238E27FC236}">
              <a16:creationId xmlns:a16="http://schemas.microsoft.com/office/drawing/2014/main" id="{9E2F49CE-595C-4FAB-A38C-BDBA9286B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458761</xdr:row>
      <xdr:rowOff>66675</xdr:rowOff>
    </xdr:from>
    <xdr:to>
      <xdr:col>15824</xdr:col>
      <xdr:colOff>1819275</xdr:colOff>
      <xdr:row>458765</xdr:row>
      <xdr:rowOff>180975</xdr:rowOff>
    </xdr:to>
    <xdr:pic>
      <xdr:nvPicPr>
        <xdr:cNvPr id="2023" name="Picture 999">
          <a:extLst>
            <a:ext uri="{FF2B5EF4-FFF2-40B4-BE49-F238E27FC236}">
              <a16:creationId xmlns:a16="http://schemas.microsoft.com/office/drawing/2014/main" id="{091D4113-6BD2-4434-9DDF-F7548EC6E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524297</xdr:row>
      <xdr:rowOff>66675</xdr:rowOff>
    </xdr:from>
    <xdr:to>
      <xdr:col>15824</xdr:col>
      <xdr:colOff>1819275</xdr:colOff>
      <xdr:row>524301</xdr:row>
      <xdr:rowOff>180975</xdr:rowOff>
    </xdr:to>
    <xdr:pic>
      <xdr:nvPicPr>
        <xdr:cNvPr id="2024" name="Picture 1000">
          <a:extLst>
            <a:ext uri="{FF2B5EF4-FFF2-40B4-BE49-F238E27FC236}">
              <a16:creationId xmlns:a16="http://schemas.microsoft.com/office/drawing/2014/main" id="{85FEAF16-48FD-4C97-B8B6-86215F486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589833</xdr:row>
      <xdr:rowOff>66675</xdr:rowOff>
    </xdr:from>
    <xdr:to>
      <xdr:col>15824</xdr:col>
      <xdr:colOff>1819275</xdr:colOff>
      <xdr:row>589837</xdr:row>
      <xdr:rowOff>180975</xdr:rowOff>
    </xdr:to>
    <xdr:pic>
      <xdr:nvPicPr>
        <xdr:cNvPr id="2025" name="Picture 1001">
          <a:extLst>
            <a:ext uri="{FF2B5EF4-FFF2-40B4-BE49-F238E27FC236}">
              <a16:creationId xmlns:a16="http://schemas.microsoft.com/office/drawing/2014/main" id="{7F7EDA92-A2BD-4A7E-870F-7DA1F8648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655369</xdr:row>
      <xdr:rowOff>66675</xdr:rowOff>
    </xdr:from>
    <xdr:to>
      <xdr:col>15824</xdr:col>
      <xdr:colOff>1819275</xdr:colOff>
      <xdr:row>655373</xdr:row>
      <xdr:rowOff>180975</xdr:rowOff>
    </xdr:to>
    <xdr:pic>
      <xdr:nvPicPr>
        <xdr:cNvPr id="2026" name="Picture 1002">
          <a:extLst>
            <a:ext uri="{FF2B5EF4-FFF2-40B4-BE49-F238E27FC236}">
              <a16:creationId xmlns:a16="http://schemas.microsoft.com/office/drawing/2014/main" id="{964DACE0-FE40-4E70-BFAA-CC9FDB69F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720905</xdr:row>
      <xdr:rowOff>66675</xdr:rowOff>
    </xdr:from>
    <xdr:to>
      <xdr:col>15824</xdr:col>
      <xdr:colOff>1819275</xdr:colOff>
      <xdr:row>720909</xdr:row>
      <xdr:rowOff>180975</xdr:rowOff>
    </xdr:to>
    <xdr:pic>
      <xdr:nvPicPr>
        <xdr:cNvPr id="2027" name="Picture 1003">
          <a:extLst>
            <a:ext uri="{FF2B5EF4-FFF2-40B4-BE49-F238E27FC236}">
              <a16:creationId xmlns:a16="http://schemas.microsoft.com/office/drawing/2014/main" id="{633379DB-C6FC-45C8-84F3-974554B09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786441</xdr:row>
      <xdr:rowOff>66675</xdr:rowOff>
    </xdr:from>
    <xdr:to>
      <xdr:col>15824</xdr:col>
      <xdr:colOff>1819275</xdr:colOff>
      <xdr:row>786445</xdr:row>
      <xdr:rowOff>180975</xdr:rowOff>
    </xdr:to>
    <xdr:pic>
      <xdr:nvPicPr>
        <xdr:cNvPr id="2028" name="Picture 1004">
          <a:extLst>
            <a:ext uri="{FF2B5EF4-FFF2-40B4-BE49-F238E27FC236}">
              <a16:creationId xmlns:a16="http://schemas.microsoft.com/office/drawing/2014/main" id="{2C288593-1AC7-473B-91F4-AD7BC2C88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851977</xdr:row>
      <xdr:rowOff>66675</xdr:rowOff>
    </xdr:from>
    <xdr:to>
      <xdr:col>15824</xdr:col>
      <xdr:colOff>1819275</xdr:colOff>
      <xdr:row>851981</xdr:row>
      <xdr:rowOff>180975</xdr:rowOff>
    </xdr:to>
    <xdr:pic>
      <xdr:nvPicPr>
        <xdr:cNvPr id="2029" name="Picture 1005">
          <a:extLst>
            <a:ext uri="{FF2B5EF4-FFF2-40B4-BE49-F238E27FC236}">
              <a16:creationId xmlns:a16="http://schemas.microsoft.com/office/drawing/2014/main" id="{8D4A597A-86D1-4527-8989-10790E882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917513</xdr:row>
      <xdr:rowOff>66675</xdr:rowOff>
    </xdr:from>
    <xdr:to>
      <xdr:col>15824</xdr:col>
      <xdr:colOff>1819275</xdr:colOff>
      <xdr:row>917517</xdr:row>
      <xdr:rowOff>180975</xdr:rowOff>
    </xdr:to>
    <xdr:pic>
      <xdr:nvPicPr>
        <xdr:cNvPr id="2030" name="Picture 1006">
          <a:extLst>
            <a:ext uri="{FF2B5EF4-FFF2-40B4-BE49-F238E27FC236}">
              <a16:creationId xmlns:a16="http://schemas.microsoft.com/office/drawing/2014/main" id="{249B39D6-3DFB-444A-922A-15F5E0432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15824</xdr:col>
      <xdr:colOff>238125</xdr:colOff>
      <xdr:row>983049</xdr:row>
      <xdr:rowOff>66675</xdr:rowOff>
    </xdr:from>
    <xdr:to>
      <xdr:col>15824</xdr:col>
      <xdr:colOff>1819275</xdr:colOff>
      <xdr:row>983053</xdr:row>
      <xdr:rowOff>180975</xdr:rowOff>
    </xdr:to>
    <xdr:pic>
      <xdr:nvPicPr>
        <xdr:cNvPr id="2031" name="Picture 1007">
          <a:extLst>
            <a:ext uri="{FF2B5EF4-FFF2-40B4-BE49-F238E27FC236}">
              <a16:creationId xmlns:a16="http://schemas.microsoft.com/office/drawing/2014/main" id="{5D25ADBC-FF8B-4A81-87F9-F822088E4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08824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2</xdr:row>
      <xdr:rowOff>66675</xdr:rowOff>
    </xdr:from>
    <xdr:to>
      <xdr:col>16080</xdr:col>
      <xdr:colOff>1819275</xdr:colOff>
      <xdr:row>6</xdr:row>
      <xdr:rowOff>0</xdr:rowOff>
    </xdr:to>
    <xdr:pic>
      <xdr:nvPicPr>
        <xdr:cNvPr id="2032" name="Picture 1008">
          <a:extLst>
            <a:ext uri="{FF2B5EF4-FFF2-40B4-BE49-F238E27FC236}">
              <a16:creationId xmlns:a16="http://schemas.microsoft.com/office/drawing/2014/main" id="{51B93C0E-F516-4572-847A-2E16CA10A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257175"/>
          <a:ext cx="3714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65545</xdr:row>
      <xdr:rowOff>66675</xdr:rowOff>
    </xdr:from>
    <xdr:to>
      <xdr:col>16080</xdr:col>
      <xdr:colOff>1819275</xdr:colOff>
      <xdr:row>65549</xdr:row>
      <xdr:rowOff>180975</xdr:rowOff>
    </xdr:to>
    <xdr:pic>
      <xdr:nvPicPr>
        <xdr:cNvPr id="2033" name="Picture 1009">
          <a:extLst>
            <a:ext uri="{FF2B5EF4-FFF2-40B4-BE49-F238E27FC236}">
              <a16:creationId xmlns:a16="http://schemas.microsoft.com/office/drawing/2014/main" id="{418D45D4-7E59-4034-A6CE-AD35DF1BC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1248628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131081</xdr:row>
      <xdr:rowOff>66675</xdr:rowOff>
    </xdr:from>
    <xdr:to>
      <xdr:col>16080</xdr:col>
      <xdr:colOff>1819275</xdr:colOff>
      <xdr:row>131085</xdr:row>
      <xdr:rowOff>180975</xdr:rowOff>
    </xdr:to>
    <xdr:pic>
      <xdr:nvPicPr>
        <xdr:cNvPr id="2034" name="Picture 1010">
          <a:extLst>
            <a:ext uri="{FF2B5EF4-FFF2-40B4-BE49-F238E27FC236}">
              <a16:creationId xmlns:a16="http://schemas.microsoft.com/office/drawing/2014/main" id="{0E7F6048-6C3B-4355-B655-B300AB3BB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2497089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196617</xdr:row>
      <xdr:rowOff>66675</xdr:rowOff>
    </xdr:from>
    <xdr:to>
      <xdr:col>16080</xdr:col>
      <xdr:colOff>1819275</xdr:colOff>
      <xdr:row>196621</xdr:row>
      <xdr:rowOff>180975</xdr:rowOff>
    </xdr:to>
    <xdr:pic>
      <xdr:nvPicPr>
        <xdr:cNvPr id="2035" name="Picture 1011">
          <a:extLst>
            <a:ext uri="{FF2B5EF4-FFF2-40B4-BE49-F238E27FC236}">
              <a16:creationId xmlns:a16="http://schemas.microsoft.com/office/drawing/2014/main" id="{82C5917D-7174-4B56-A227-B2A2F662A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3745550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262153</xdr:row>
      <xdr:rowOff>66675</xdr:rowOff>
    </xdr:from>
    <xdr:to>
      <xdr:col>16080</xdr:col>
      <xdr:colOff>1819275</xdr:colOff>
      <xdr:row>262157</xdr:row>
      <xdr:rowOff>180975</xdr:rowOff>
    </xdr:to>
    <xdr:pic>
      <xdr:nvPicPr>
        <xdr:cNvPr id="2036" name="Picture 1012">
          <a:extLst>
            <a:ext uri="{FF2B5EF4-FFF2-40B4-BE49-F238E27FC236}">
              <a16:creationId xmlns:a16="http://schemas.microsoft.com/office/drawing/2014/main" id="{0E547EFF-5546-4EB5-884B-9FE887CFE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4994010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327689</xdr:row>
      <xdr:rowOff>66675</xdr:rowOff>
    </xdr:from>
    <xdr:to>
      <xdr:col>16080</xdr:col>
      <xdr:colOff>1819275</xdr:colOff>
      <xdr:row>327693</xdr:row>
      <xdr:rowOff>180975</xdr:rowOff>
    </xdr:to>
    <xdr:pic>
      <xdr:nvPicPr>
        <xdr:cNvPr id="2037" name="Picture 1013">
          <a:extLst>
            <a:ext uri="{FF2B5EF4-FFF2-40B4-BE49-F238E27FC236}">
              <a16:creationId xmlns:a16="http://schemas.microsoft.com/office/drawing/2014/main" id="{17590D7F-5210-4FCD-82B4-7EFE14EDE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6242471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393225</xdr:row>
      <xdr:rowOff>66675</xdr:rowOff>
    </xdr:from>
    <xdr:to>
      <xdr:col>16080</xdr:col>
      <xdr:colOff>1819275</xdr:colOff>
      <xdr:row>393229</xdr:row>
      <xdr:rowOff>180975</xdr:rowOff>
    </xdr:to>
    <xdr:pic>
      <xdr:nvPicPr>
        <xdr:cNvPr id="2038" name="Picture 1014">
          <a:extLst>
            <a:ext uri="{FF2B5EF4-FFF2-40B4-BE49-F238E27FC236}">
              <a16:creationId xmlns:a16="http://schemas.microsoft.com/office/drawing/2014/main" id="{3EBA86EF-9631-4E9E-B3FB-64F4F2EC9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7490932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458761</xdr:row>
      <xdr:rowOff>66675</xdr:rowOff>
    </xdr:from>
    <xdr:to>
      <xdr:col>16080</xdr:col>
      <xdr:colOff>1819275</xdr:colOff>
      <xdr:row>458765</xdr:row>
      <xdr:rowOff>180975</xdr:rowOff>
    </xdr:to>
    <xdr:pic>
      <xdr:nvPicPr>
        <xdr:cNvPr id="2039" name="Picture 1015">
          <a:extLst>
            <a:ext uri="{FF2B5EF4-FFF2-40B4-BE49-F238E27FC236}">
              <a16:creationId xmlns:a16="http://schemas.microsoft.com/office/drawing/2014/main" id="{78FD3D14-FAA1-4E69-A1C6-754EC6564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8739393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524297</xdr:row>
      <xdr:rowOff>66675</xdr:rowOff>
    </xdr:from>
    <xdr:to>
      <xdr:col>16080</xdr:col>
      <xdr:colOff>1819275</xdr:colOff>
      <xdr:row>524301</xdr:row>
      <xdr:rowOff>180975</xdr:rowOff>
    </xdr:to>
    <xdr:pic>
      <xdr:nvPicPr>
        <xdr:cNvPr id="2040" name="Picture 1016">
          <a:extLst>
            <a:ext uri="{FF2B5EF4-FFF2-40B4-BE49-F238E27FC236}">
              <a16:creationId xmlns:a16="http://schemas.microsoft.com/office/drawing/2014/main" id="{AE26C46D-C00F-49BD-998B-3A34B5374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9987854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589833</xdr:row>
      <xdr:rowOff>66675</xdr:rowOff>
    </xdr:from>
    <xdr:to>
      <xdr:col>16080</xdr:col>
      <xdr:colOff>1819275</xdr:colOff>
      <xdr:row>589837</xdr:row>
      <xdr:rowOff>180975</xdr:rowOff>
    </xdr:to>
    <xdr:pic>
      <xdr:nvPicPr>
        <xdr:cNvPr id="2041" name="Picture 1017">
          <a:extLst>
            <a:ext uri="{FF2B5EF4-FFF2-40B4-BE49-F238E27FC236}">
              <a16:creationId xmlns:a16="http://schemas.microsoft.com/office/drawing/2014/main" id="{64BCDC6D-3822-455C-9B49-5620406E6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11236314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655369</xdr:row>
      <xdr:rowOff>66675</xdr:rowOff>
    </xdr:from>
    <xdr:to>
      <xdr:col>16080</xdr:col>
      <xdr:colOff>1819275</xdr:colOff>
      <xdr:row>655373</xdr:row>
      <xdr:rowOff>180975</xdr:rowOff>
    </xdr:to>
    <xdr:pic>
      <xdr:nvPicPr>
        <xdr:cNvPr id="2042" name="Picture 1018">
          <a:extLst>
            <a:ext uri="{FF2B5EF4-FFF2-40B4-BE49-F238E27FC236}">
              <a16:creationId xmlns:a16="http://schemas.microsoft.com/office/drawing/2014/main" id="{051C1443-AB93-4216-BA14-9D866BF45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12484775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720905</xdr:row>
      <xdr:rowOff>66675</xdr:rowOff>
    </xdr:from>
    <xdr:to>
      <xdr:col>16080</xdr:col>
      <xdr:colOff>1819275</xdr:colOff>
      <xdr:row>720909</xdr:row>
      <xdr:rowOff>180975</xdr:rowOff>
    </xdr:to>
    <xdr:pic>
      <xdr:nvPicPr>
        <xdr:cNvPr id="2043" name="Picture 1019">
          <a:extLst>
            <a:ext uri="{FF2B5EF4-FFF2-40B4-BE49-F238E27FC236}">
              <a16:creationId xmlns:a16="http://schemas.microsoft.com/office/drawing/2014/main" id="{BB68D658-3A2E-44AE-BC1C-1CCF43FA5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137332364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786441</xdr:row>
      <xdr:rowOff>66675</xdr:rowOff>
    </xdr:from>
    <xdr:to>
      <xdr:col>16080</xdr:col>
      <xdr:colOff>1819275</xdr:colOff>
      <xdr:row>786445</xdr:row>
      <xdr:rowOff>180975</xdr:rowOff>
    </xdr:to>
    <xdr:pic>
      <xdr:nvPicPr>
        <xdr:cNvPr id="2044" name="Picture 1020">
          <a:extLst>
            <a:ext uri="{FF2B5EF4-FFF2-40B4-BE49-F238E27FC236}">
              <a16:creationId xmlns:a16="http://schemas.microsoft.com/office/drawing/2014/main" id="{337C9FDF-5386-448F-BD91-1F3C99CFC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149816972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851977</xdr:row>
      <xdr:rowOff>66675</xdr:rowOff>
    </xdr:from>
    <xdr:to>
      <xdr:col>16080</xdr:col>
      <xdr:colOff>1819275</xdr:colOff>
      <xdr:row>851981</xdr:row>
      <xdr:rowOff>180975</xdr:rowOff>
    </xdr:to>
    <xdr:pic>
      <xdr:nvPicPr>
        <xdr:cNvPr id="2045" name="Picture 1021">
          <a:extLst>
            <a:ext uri="{FF2B5EF4-FFF2-40B4-BE49-F238E27FC236}">
              <a16:creationId xmlns:a16="http://schemas.microsoft.com/office/drawing/2014/main" id="{ECBA4A12-14F1-4A2C-B4C3-A585D7BB6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162301580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917513</xdr:row>
      <xdr:rowOff>66675</xdr:rowOff>
    </xdr:from>
    <xdr:to>
      <xdr:col>16080</xdr:col>
      <xdr:colOff>1819275</xdr:colOff>
      <xdr:row>917517</xdr:row>
      <xdr:rowOff>180975</xdr:rowOff>
    </xdr:to>
    <xdr:pic>
      <xdr:nvPicPr>
        <xdr:cNvPr id="2046" name="Picture 1022">
          <a:extLst>
            <a:ext uri="{FF2B5EF4-FFF2-40B4-BE49-F238E27FC236}">
              <a16:creationId xmlns:a16="http://schemas.microsoft.com/office/drawing/2014/main" id="{4B89A45A-6C1E-4DAB-BAFD-CE20354E6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174786188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16080</xdr:col>
      <xdr:colOff>238125</xdr:colOff>
      <xdr:row>983049</xdr:row>
      <xdr:rowOff>66675</xdr:rowOff>
    </xdr:from>
    <xdr:to>
      <xdr:col>16080</xdr:col>
      <xdr:colOff>1819275</xdr:colOff>
      <xdr:row>983053</xdr:row>
      <xdr:rowOff>180975</xdr:rowOff>
    </xdr:to>
    <xdr:pic>
      <xdr:nvPicPr>
        <xdr:cNvPr id="2047" name="Picture 1023">
          <a:extLst>
            <a:ext uri="{FF2B5EF4-FFF2-40B4-BE49-F238E27FC236}">
              <a16:creationId xmlns:a16="http://schemas.microsoft.com/office/drawing/2014/main" id="{36F96B9C-DFFC-430A-AE42-F57D455D8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6940000" y="187270796400"/>
          <a:ext cx="3714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169863</xdr:colOff>
      <xdr:row>1</xdr:row>
      <xdr:rowOff>166688</xdr:rowOff>
    </xdr:from>
    <xdr:to>
      <xdr:col>3</xdr:col>
      <xdr:colOff>647699</xdr:colOff>
      <xdr:row>6</xdr:row>
      <xdr:rowOff>19050</xdr:rowOff>
    </xdr:to>
    <xdr:pic>
      <xdr:nvPicPr>
        <xdr:cNvPr id="2048" name="Imagem 2047" descr="C:\Users\adriana.BJGOIAS.000\AppData\Local\Microsoft\Windows\INetCache\Content.Word\Logo Prefeitura 2021 - Bom Jesus para Todos.png">
          <a:extLst>
            <a:ext uri="{FF2B5EF4-FFF2-40B4-BE49-F238E27FC236}">
              <a16:creationId xmlns:a16="http://schemas.microsoft.com/office/drawing/2014/main" id="{0DF6449F-C45F-406C-92F4-820C79C0271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463" y="357188"/>
          <a:ext cx="1763711" cy="81438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4.2\arq\Prefeitura%20de%20Bom%20Jesus%20-%202020\Levantamento%20escolas\Arquivos%20base\Memorial%20de%20c&#225;lculo%20pintur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4.2\arq\Prefeitura%20de%20Bom%20Jesus%20-%202020\21%20-%20Cristo\Memorial%20c&#225;lculo%20-%20Reforma%20do%20Cristo%20(3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tricia\AppData\Local\Temp\UPA%20-%20trindad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4.2\arq\trabalho\escola%20rui%20filho\or&#231;amento%20escola%20rui%20filh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balho\02%20-%20CEMEI%20ZILDA\Mem&#243;ria%20de%20c&#225;lculo,%20BDI,%20PO%20e%20Cronograma%20-%20Pintura%20Cemei%20Zilda%20Dias%20Ara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Mem. Calculo"/>
      <sheetName val="Orçamento"/>
      <sheetName val="Insumos"/>
      <sheetName val="BDI"/>
      <sheetName val="AGETOP"/>
      <sheetName val="Preparo"/>
      <sheetName val="Plan1"/>
      <sheetName val="Cronograma"/>
      <sheetName val="Mem. Calculo (2)"/>
      <sheetName val="Mem_calc"/>
      <sheetName val="Cron "/>
      <sheetName val="Insumo"/>
    </sheetNames>
    <sheetDataSet>
      <sheetData sheetId="0"/>
      <sheetData sheetId="1">
        <row r="25">
          <cell r="F25">
            <v>209.376</v>
          </cell>
        </row>
      </sheetData>
      <sheetData sheetId="2">
        <row r="4">
          <cell r="B4" t="str">
            <v>ESTADO DE GOIÁS</v>
          </cell>
          <cell r="C4"/>
          <cell r="D4"/>
          <cell r="E4"/>
          <cell r="F4"/>
        </row>
        <row r="6">
          <cell r="B6" t="str">
            <v>MUNICÍPIO DE BOM JESUS</v>
          </cell>
          <cell r="C6"/>
          <cell r="D6"/>
          <cell r="E6"/>
          <cell r="F6"/>
        </row>
        <row r="8">
          <cell r="A8" t="str">
            <v>PLANILHA ORÇAMENTÁRIA REFERENCIAL DE CUSTO</v>
          </cell>
          <cell r="B8"/>
          <cell r="C8"/>
          <cell r="D8"/>
          <cell r="E8"/>
          <cell r="F8"/>
        </row>
        <row r="10">
          <cell r="A10" t="str">
            <v>OBRA: REFORMA PINTURA ESCOLA MUNICIPAL AMILTON MAMEDE REZENDE</v>
          </cell>
        </row>
        <row r="11">
          <cell r="A11" t="str">
            <v>LOCAL: AV. DAS AMÉRICAS, Nº 536, BAIRRO NOSSA SENHORA APARECIDA, BOM JESUS - GO</v>
          </cell>
        </row>
        <row r="12">
          <cell r="A12" t="str">
            <v>DATA BASE: 01/04/2019</v>
          </cell>
        </row>
        <row r="13">
          <cell r="A13" t="str">
            <v>BASE: TABELA 141 - CUSTOS DE OBRAS CIVIS - ABRIL/2019 - ONERADA</v>
          </cell>
        </row>
        <row r="14">
          <cell r="A14" t="str">
            <v>MOD.: ADMINISTRAÇÃO DIRETA</v>
          </cell>
          <cell r="B14"/>
        </row>
        <row r="15">
          <cell r="A15"/>
          <cell r="B15"/>
        </row>
        <row r="16">
          <cell r="A16" t="str">
            <v>Código</v>
          </cell>
          <cell r="B16" t="str">
            <v>Serviço</v>
          </cell>
          <cell r="C16" t="str">
            <v>Unid.</v>
          </cell>
          <cell r="D16" t="str">
            <v>Quant.</v>
          </cell>
          <cell r="E16" t="str">
            <v>P. Material</v>
          </cell>
          <cell r="F16" t="str">
            <v>P. Mão de Obra</v>
          </cell>
        </row>
        <row r="17">
          <cell r="A17"/>
          <cell r="B17" t="str">
            <v>REFORMA</v>
          </cell>
          <cell r="C17"/>
          <cell r="D17"/>
          <cell r="E17"/>
          <cell r="F17"/>
        </row>
        <row r="18">
          <cell r="A18">
            <v>260000</v>
          </cell>
          <cell r="B18" t="str">
            <v>PINTURA</v>
          </cell>
          <cell r="C18"/>
          <cell r="D18"/>
          <cell r="E18"/>
          <cell r="F18" t="str">
            <v>Subtotal</v>
          </cell>
        </row>
        <row r="19">
          <cell r="A19">
            <v>261560</v>
          </cell>
          <cell r="B19" t="str">
            <v>PINTURA ESMALTE SINTETICO 2 DEMÃOS EM ESQ. MADEIRA</v>
          </cell>
          <cell r="C19" t="str">
            <v>m2</v>
          </cell>
          <cell r="D19">
            <v>74.64</v>
          </cell>
          <cell r="E19">
            <v>6.83</v>
          </cell>
          <cell r="F19">
            <v>10.56</v>
          </cell>
        </row>
        <row r="20">
          <cell r="A20">
            <v>261307</v>
          </cell>
          <cell r="B20" t="str">
            <v>PINTURA PVA LATEX 2 DEMAOS SEM SELADOR</v>
          </cell>
          <cell r="C20" t="str">
            <v>m2</v>
          </cell>
          <cell r="D20">
            <v>0</v>
          </cell>
          <cell r="E20">
            <v>2.39</v>
          </cell>
          <cell r="F20">
            <v>4.0599999999999996</v>
          </cell>
        </row>
        <row r="21">
          <cell r="A21">
            <v>261548</v>
          </cell>
          <cell r="B21" t="str">
            <v>PINTURA ESMALTE 1 DEMÃO EM PAREDE SEM SELADOR</v>
          </cell>
          <cell r="C21" t="str">
            <v>m2</v>
          </cell>
          <cell r="D21">
            <v>957.09399999999982</v>
          </cell>
          <cell r="E21">
            <v>2.8</v>
          </cell>
          <cell r="F21">
            <v>3.74</v>
          </cell>
        </row>
        <row r="22">
          <cell r="A22">
            <v>261001</v>
          </cell>
          <cell r="B22" t="str">
            <v>PINTURA LATEX ACRILICO 2 DEMAOS</v>
          </cell>
          <cell r="C22" t="str">
            <v>m2</v>
          </cell>
          <cell r="D22">
            <v>1332.7950000000005</v>
          </cell>
          <cell r="E22">
            <v>3.02</v>
          </cell>
          <cell r="F22">
            <v>5.68</v>
          </cell>
        </row>
        <row r="23">
          <cell r="A23">
            <v>261602</v>
          </cell>
          <cell r="B23" t="str">
            <v>PINT.ESMALTE/ESQUAD.FERRO C/FUNDO ANTICOR.</v>
          </cell>
          <cell r="C23" t="str">
            <v>m2</v>
          </cell>
          <cell r="D23">
            <v>376.36</v>
          </cell>
          <cell r="E23">
            <v>4.95</v>
          </cell>
          <cell r="F23">
            <v>10.56</v>
          </cell>
        </row>
        <row r="24">
          <cell r="A24"/>
          <cell r="B24"/>
          <cell r="C24"/>
          <cell r="D24"/>
          <cell r="E24"/>
          <cell r="F24"/>
        </row>
        <row r="25">
          <cell r="A25"/>
          <cell r="B25"/>
          <cell r="C25"/>
          <cell r="D25"/>
          <cell r="E25"/>
          <cell r="F25"/>
        </row>
        <row r="26">
          <cell r="A26"/>
          <cell r="B26"/>
          <cell r="C26"/>
          <cell r="D26"/>
          <cell r="E26"/>
          <cell r="F26" t="str">
            <v>VALOR TOTAL DA REFORMA PINTURA</v>
          </cell>
        </row>
        <row r="27">
          <cell r="A27"/>
          <cell r="B27"/>
          <cell r="C27"/>
          <cell r="D27"/>
          <cell r="E27"/>
          <cell r="F27" t="str">
            <v xml:space="preserve">VALOR TOTAL DA REFORMA C/ BDI </v>
          </cell>
        </row>
        <row r="28">
          <cell r="E28"/>
          <cell r="F28"/>
        </row>
        <row r="30">
          <cell r="E30"/>
          <cell r="F30"/>
        </row>
        <row r="35">
          <cell r="B35" t="str">
            <v>_________________________________________</v>
          </cell>
        </row>
        <row r="36">
          <cell r="B36" t="str">
            <v>MARCOS ROGÉRIO PEREIRA REIS</v>
          </cell>
        </row>
        <row r="37">
          <cell r="B37" t="str">
            <v>ENGº CIVIL CREA 1018690956/D-GO</v>
          </cell>
        </row>
      </sheetData>
      <sheetData sheetId="3"/>
      <sheetData sheetId="4"/>
      <sheetData sheetId="5">
        <row r="2">
          <cell r="B2" t="str">
            <v>AGETOP - AGÊNCIA GOIANA DE TRANSPORTES E OBRAS - AGETOP</v>
          </cell>
          <cell r="F2" t="str">
            <v>26/08/2014 - 15:26</v>
          </cell>
        </row>
        <row r="3">
          <cell r="B3" t="str">
            <v>Custo Referencial de Serviços</v>
          </cell>
          <cell r="F3" t="str">
            <v>Página: 1 de 30</v>
          </cell>
        </row>
        <row r="4">
          <cell r="A4" t="str">
            <v>Tabela de Preços:  TABELA 111 - CUSTOS DE OBRAS CIVIS - SETEMBRO/2014 - DESONERADA</v>
          </cell>
          <cell r="E4" t="str">
            <v>Data Base: 01/09/2014</v>
          </cell>
        </row>
        <row r="5">
          <cell r="A5" t="str">
            <v>Código</v>
          </cell>
          <cell r="B5" t="str">
            <v>Serviço</v>
          </cell>
          <cell r="C5" t="str">
            <v>Unidade</v>
          </cell>
          <cell r="D5" t="str">
            <v>Material</v>
          </cell>
          <cell r="E5" t="str">
            <v>Mão-de-</v>
          </cell>
          <cell r="F5" t="str">
            <v>Total</v>
          </cell>
        </row>
        <row r="6">
          <cell r="A6" t="str">
            <v>auxiliar</v>
          </cell>
          <cell r="E6" t="str">
            <v>obra</v>
          </cell>
        </row>
        <row r="7">
          <cell r="A7">
            <v>164</v>
          </cell>
          <cell r="B7" t="str">
            <v>SERVIÇOS PRELIMINARES</v>
          </cell>
        </row>
        <row r="8">
          <cell r="A8">
            <v>20100</v>
          </cell>
          <cell r="B8" t="str">
            <v>DEMOLIÇÃO - COBERTURA TELHA METÁLICA</v>
          </cell>
          <cell r="C8" t="str">
            <v>m2</v>
          </cell>
          <cell r="D8">
            <v>0</v>
          </cell>
          <cell r="E8">
            <v>2.42</v>
          </cell>
          <cell r="F8">
            <v>2.42</v>
          </cell>
        </row>
        <row r="9">
          <cell r="A9">
            <v>20101</v>
          </cell>
          <cell r="B9" t="str">
            <v>DEMOLICAO COBERTURA TELHA CERAMICA</v>
          </cell>
          <cell r="C9" t="str">
            <v>m2</v>
          </cell>
          <cell r="D9">
            <v>0</v>
          </cell>
          <cell r="E9">
            <v>5.14</v>
          </cell>
          <cell r="F9">
            <v>5.14</v>
          </cell>
        </row>
        <row r="10">
          <cell r="A10">
            <v>20102</v>
          </cell>
          <cell r="B10" t="str">
            <v>DEMOLICAO-COBERTURA TELHA FIBROCIMENTO/FIBRA DE VIDRO/SIMILARES</v>
          </cell>
          <cell r="C10" t="str">
            <v>m2</v>
          </cell>
          <cell r="D10">
            <v>0</v>
          </cell>
          <cell r="E10">
            <v>2.14</v>
          </cell>
          <cell r="F10">
            <v>2.14</v>
          </cell>
        </row>
        <row r="11">
          <cell r="A11">
            <v>20103</v>
          </cell>
          <cell r="B11" t="str">
            <v>DEMOLIÇÃO ESTRUTURA EM MADEIRA TELHADO</v>
          </cell>
          <cell r="C11" t="str">
            <v>m2</v>
          </cell>
          <cell r="D11">
            <v>0</v>
          </cell>
          <cell r="E11">
            <v>11.15</v>
          </cell>
          <cell r="F11">
            <v>11.15</v>
          </cell>
        </row>
        <row r="12">
          <cell r="A12">
            <v>20104</v>
          </cell>
          <cell r="B12" t="str">
            <v>DEMOLIÇÃO DE RIPAS</v>
          </cell>
          <cell r="C12" t="str">
            <v>m2</v>
          </cell>
          <cell r="D12">
            <v>0</v>
          </cell>
          <cell r="E12">
            <v>0.86</v>
          </cell>
          <cell r="F12">
            <v>0.86</v>
          </cell>
        </row>
        <row r="13">
          <cell r="A13">
            <v>20105</v>
          </cell>
          <cell r="B13" t="str">
            <v>DEMOL.FORRO PAULISTA  C/TRANSP.ATE CB.E CARGA</v>
          </cell>
          <cell r="C13" t="str">
            <v>m2</v>
          </cell>
          <cell r="D13">
            <v>0</v>
          </cell>
          <cell r="E13">
            <v>2.58</v>
          </cell>
          <cell r="F13">
            <v>2.58</v>
          </cell>
        </row>
        <row r="14">
          <cell r="A14">
            <v>20106</v>
          </cell>
          <cell r="B14" t="str">
            <v>RETIRADA DE JANELAS OU PORTAIS</v>
          </cell>
          <cell r="C14" t="str">
            <v>m2</v>
          </cell>
          <cell r="D14">
            <v>0</v>
          </cell>
          <cell r="E14">
            <v>4.29</v>
          </cell>
          <cell r="F14">
            <v>4.29</v>
          </cell>
        </row>
        <row r="15">
          <cell r="A15">
            <v>20107</v>
          </cell>
          <cell r="B15" t="str">
            <v>CORTE/DESTOC./RETIRADA/REATERRO (MANUAIS) DE ÁRVORE GRANDE PORTE ( H = 8 A 10</v>
          </cell>
          <cell r="C15" t="str">
            <v>Un</v>
          </cell>
          <cell r="D15">
            <v>0</v>
          </cell>
          <cell r="E15">
            <v>352.46</v>
          </cell>
          <cell r="F15">
            <v>352.46</v>
          </cell>
        </row>
        <row r="16">
          <cell r="B16" t="str">
            <v>M / DIÂMETRO TRONCO 60 A 70CM E COPA DE 10 A 13M ) C/TRANSP.ATE C.B.E CARGA</v>
          </cell>
        </row>
        <row r="17">
          <cell r="A17">
            <v>20108</v>
          </cell>
          <cell r="B17" t="str">
            <v>DEMOL.PISOS/VIGAS DE MAD.C/TRANSP.ATE CB. E CARGA</v>
          </cell>
          <cell r="C17" t="str">
            <v>m2</v>
          </cell>
          <cell r="D17">
            <v>0</v>
          </cell>
          <cell r="E17">
            <v>10.28</v>
          </cell>
          <cell r="F17">
            <v>10.28</v>
          </cell>
        </row>
        <row r="18">
          <cell r="A18">
            <v>20109</v>
          </cell>
          <cell r="B18" t="str">
            <v>DEM.PISO CIMENT.SOBRE LASTRO CONC.C/TR.ATE CB. E CARGA</v>
          </cell>
          <cell r="C18" t="str">
            <v>m2</v>
          </cell>
          <cell r="D18">
            <v>0</v>
          </cell>
          <cell r="E18">
            <v>11.15</v>
          </cell>
          <cell r="F18">
            <v>11.15</v>
          </cell>
        </row>
        <row r="19">
          <cell r="A19">
            <v>20110</v>
          </cell>
          <cell r="B19" t="str">
            <v>DEMOL.PISO LADRILHO/HIDRAUL.C/TR.ATE CB. E CARGA</v>
          </cell>
          <cell r="C19" t="str">
            <v>m2</v>
          </cell>
          <cell r="D19">
            <v>0</v>
          </cell>
          <cell r="E19">
            <v>6</v>
          </cell>
          <cell r="F19">
            <v>6</v>
          </cell>
        </row>
        <row r="20">
          <cell r="A20">
            <v>20111</v>
          </cell>
          <cell r="B20" t="str">
            <v>DEM.PISO CERAM.SOBRE LASTRO CONC.C/TR.CB.E CARGA</v>
          </cell>
          <cell r="C20" t="str">
            <v>m2</v>
          </cell>
          <cell r="D20">
            <v>0</v>
          </cell>
          <cell r="E20">
            <v>6</v>
          </cell>
          <cell r="F20">
            <v>6</v>
          </cell>
        </row>
        <row r="21">
          <cell r="A21">
            <v>20112</v>
          </cell>
          <cell r="B21" t="str">
            <v>DEM.PISO CERAM. INCLUS. RETIRADA DE CONTRAPISO SOBRE LASTRO CONC.C/TR.CB.E</v>
          </cell>
          <cell r="C21" t="str">
            <v>m2</v>
          </cell>
          <cell r="D21">
            <v>0</v>
          </cell>
          <cell r="E21">
            <v>12</v>
          </cell>
          <cell r="F21">
            <v>12</v>
          </cell>
        </row>
        <row r="22">
          <cell r="B22" t="str">
            <v>CARGA</v>
          </cell>
        </row>
        <row r="23">
          <cell r="A23">
            <v>20113</v>
          </cell>
          <cell r="B23" t="str">
            <v>DEMOL.-ASSOALHO DE MAD.C/TRANSP.ATE CB.E CARGA</v>
          </cell>
          <cell r="C23" t="str">
            <v>m2</v>
          </cell>
          <cell r="D23">
            <v>0</v>
          </cell>
          <cell r="E23">
            <v>7.72</v>
          </cell>
          <cell r="F23">
            <v>7.72</v>
          </cell>
        </row>
        <row r="24">
          <cell r="A24">
            <v>20115</v>
          </cell>
          <cell r="B24" t="str">
            <v>DEMOL.-REVEST.C/AZULEJOS C/TRANSP.ATE CB. E CARGA</v>
          </cell>
          <cell r="C24" t="str">
            <v>m2</v>
          </cell>
          <cell r="D24">
            <v>0</v>
          </cell>
          <cell r="E24">
            <v>6.58</v>
          </cell>
          <cell r="F24">
            <v>6.58</v>
          </cell>
        </row>
        <row r="25">
          <cell r="A25">
            <v>20116</v>
          </cell>
          <cell r="B25" t="str">
            <v>DEMOLICAO DE LAMBRIS C/APROVEITAMENTO</v>
          </cell>
          <cell r="C25" t="str">
            <v>m2</v>
          </cell>
          <cell r="D25">
            <v>0</v>
          </cell>
          <cell r="E25">
            <v>21.43</v>
          </cell>
          <cell r="F25">
            <v>21.43</v>
          </cell>
        </row>
        <row r="26">
          <cell r="A26">
            <v>20117</v>
          </cell>
          <cell r="B26" t="str">
            <v>DEMOL.REVEST.C/ARGAMASSA C/TR.ATE CB.E CARGA</v>
          </cell>
          <cell r="C26" t="str">
            <v>m2</v>
          </cell>
          <cell r="D26">
            <v>0</v>
          </cell>
          <cell r="E26">
            <v>4.29</v>
          </cell>
          <cell r="F26">
            <v>4.29</v>
          </cell>
        </row>
        <row r="27">
          <cell r="A27">
            <v>20118</v>
          </cell>
          <cell r="B27" t="str">
            <v>DEM.ALVEN.TIJOLO S/REAP. C/TR.ATE CB. E CARGA</v>
          </cell>
          <cell r="C27" t="str">
            <v>m3</v>
          </cell>
          <cell r="D27">
            <v>0</v>
          </cell>
          <cell r="E27">
            <v>23.5</v>
          </cell>
          <cell r="F27">
            <v>23.5</v>
          </cell>
        </row>
        <row r="28">
          <cell r="A28">
            <v>20119</v>
          </cell>
          <cell r="B28" t="str">
            <v>DEMOLICAO-ALVEN. TIJOLO C/REAPROVEITAMENTO</v>
          </cell>
          <cell r="C28" t="str">
            <v>m3</v>
          </cell>
          <cell r="D28">
            <v>0</v>
          </cell>
          <cell r="E28">
            <v>51.44</v>
          </cell>
          <cell r="F28">
            <v>51.44</v>
          </cell>
        </row>
        <row r="29">
          <cell r="A29">
            <v>20121</v>
          </cell>
          <cell r="B29" t="str">
            <v>DEM. MANUAL EM CONCR.SIMPLES C/TR.ATE CB.E CARGA (O.C.)</v>
          </cell>
          <cell r="C29" t="str">
            <v>m3</v>
          </cell>
          <cell r="D29">
            <v>0</v>
          </cell>
          <cell r="E29">
            <v>111.45</v>
          </cell>
          <cell r="F29">
            <v>111.45</v>
          </cell>
        </row>
        <row r="30">
          <cell r="A30">
            <v>20125</v>
          </cell>
          <cell r="B30" t="str">
            <v>DEMOL.LAJE PRE-MOLD.MANUAL C/TR.ATE CB.E CARGA</v>
          </cell>
          <cell r="C30" t="str">
            <v>m3</v>
          </cell>
          <cell r="D30">
            <v>0</v>
          </cell>
          <cell r="E30">
            <v>144.30000000000001</v>
          </cell>
          <cell r="F30">
            <v>144.30000000000001</v>
          </cell>
        </row>
        <row r="31">
          <cell r="A31">
            <v>20126</v>
          </cell>
          <cell r="B31" t="str">
            <v>DEMOLICAO - PISO INTERTRAVADO C/ EMPILHAMENTO</v>
          </cell>
          <cell r="C31" t="str">
            <v>m2</v>
          </cell>
          <cell r="D31">
            <v>0</v>
          </cell>
          <cell r="E31">
            <v>6</v>
          </cell>
          <cell r="F31">
            <v>6</v>
          </cell>
        </row>
        <row r="32">
          <cell r="A32">
            <v>20127</v>
          </cell>
          <cell r="B32" t="str">
            <v>DEM.LAJE CONC. ARM.MANUAL C/TR.ATE CB.E CARGA (OC)</v>
          </cell>
          <cell r="C32" t="str">
            <v>m3</v>
          </cell>
          <cell r="D32">
            <v>0</v>
          </cell>
          <cell r="E32">
            <v>171.46</v>
          </cell>
          <cell r="F32">
            <v>171.46</v>
          </cell>
        </row>
        <row r="33">
          <cell r="A33">
            <v>20128</v>
          </cell>
          <cell r="B33" t="str">
            <v>DEM.PILAR CONC.ARM.MANUAL C/TR.ATE CB.E CARGA(OC)</v>
          </cell>
          <cell r="C33" t="str">
            <v>m3</v>
          </cell>
          <cell r="D33">
            <v>0</v>
          </cell>
          <cell r="E33">
            <v>192.89</v>
          </cell>
          <cell r="F33">
            <v>192.89</v>
          </cell>
        </row>
        <row r="34">
          <cell r="A34">
            <v>20129</v>
          </cell>
          <cell r="B34" t="str">
            <v>DEM.VIGAS CONC. ARM.MANUAL C/TR.ATE C.B. E CARGA</v>
          </cell>
          <cell r="C34" t="str">
            <v>m3</v>
          </cell>
          <cell r="D34">
            <v>0</v>
          </cell>
          <cell r="E34">
            <v>214.32</v>
          </cell>
          <cell r="F34">
            <v>214.32</v>
          </cell>
        </row>
        <row r="35">
          <cell r="A35">
            <v>20130</v>
          </cell>
          <cell r="B35" t="str">
            <v>DEMOLIÇÃO ALAMBRADO - POSTE CONCRETO/TELA/VIGA COM TR. ATE CB. E CARGA</v>
          </cell>
          <cell r="C35" t="str">
            <v>ML</v>
          </cell>
          <cell r="D35">
            <v>0</v>
          </cell>
          <cell r="E35">
            <v>11.28</v>
          </cell>
          <cell r="F35">
            <v>11.28</v>
          </cell>
        </row>
        <row r="36">
          <cell r="A36">
            <v>20131</v>
          </cell>
          <cell r="B36" t="str">
            <v>DEM.FORRO PACOTE /ESTR.MAD.C/TR.ATE CB. E CARGA</v>
          </cell>
          <cell r="C36" t="str">
            <v>m2</v>
          </cell>
          <cell r="D36">
            <v>0</v>
          </cell>
          <cell r="E36">
            <v>3.43</v>
          </cell>
          <cell r="F36">
            <v>3.43</v>
          </cell>
        </row>
        <row r="37">
          <cell r="A37">
            <v>20132</v>
          </cell>
          <cell r="B37" t="str">
            <v>DEMOL.PISO CARPETE C/TRANSP.ATE CAM.BASC.E CARGA</v>
          </cell>
          <cell r="C37" t="str">
            <v>m2</v>
          </cell>
          <cell r="D37">
            <v>0</v>
          </cell>
          <cell r="E37">
            <v>0.86</v>
          </cell>
          <cell r="F37">
            <v>0.86</v>
          </cell>
        </row>
        <row r="38">
          <cell r="A38">
            <v>20133</v>
          </cell>
          <cell r="B38" t="str">
            <v>DEMOL.PISO VINILICO C/TRANSP.ATE CAM.BASC.E CARGA</v>
          </cell>
          <cell r="C38" t="str">
            <v>m2</v>
          </cell>
          <cell r="D38">
            <v>0</v>
          </cell>
          <cell r="E38">
            <v>3.21</v>
          </cell>
          <cell r="F38">
            <v>3.21</v>
          </cell>
        </row>
        <row r="39">
          <cell r="A39">
            <v>20134</v>
          </cell>
          <cell r="B39" t="str">
            <v>DEM.DE FORRO GESSO C/TRANSP.ATE CB.E CARGA</v>
          </cell>
          <cell r="C39" t="str">
            <v>m2</v>
          </cell>
          <cell r="D39">
            <v>0</v>
          </cell>
          <cell r="E39">
            <v>1.61</v>
          </cell>
          <cell r="F39">
            <v>1.61</v>
          </cell>
        </row>
        <row r="40">
          <cell r="A40">
            <v>20135</v>
          </cell>
          <cell r="B40" t="str">
            <v>DEM. ESTRUT. EM METALON PARA FORRO DE GESSO C/TR.CB E CARGA</v>
          </cell>
          <cell r="C40" t="str">
            <v>m2</v>
          </cell>
          <cell r="D40">
            <v>0.09</v>
          </cell>
          <cell r="E40">
            <v>1.88</v>
          </cell>
          <cell r="F40">
            <v>1.97</v>
          </cell>
        </row>
        <row r="41">
          <cell r="A41">
            <v>20136</v>
          </cell>
          <cell r="B41" t="str">
            <v>DEMOLICAO DE CAIBROS E RIPAS</v>
          </cell>
          <cell r="C41" t="str">
            <v>m2</v>
          </cell>
          <cell r="D41">
            <v>0</v>
          </cell>
          <cell r="E41">
            <v>3.09</v>
          </cell>
          <cell r="F41">
            <v>3.09</v>
          </cell>
        </row>
        <row r="42">
          <cell r="A42">
            <v>20137</v>
          </cell>
          <cell r="B42" t="str">
            <v>DEMOLIÇAO BACIA SANITARIA</v>
          </cell>
          <cell r="C42" t="str">
            <v>Un</v>
          </cell>
          <cell r="D42">
            <v>0</v>
          </cell>
          <cell r="E42">
            <v>2.35</v>
          </cell>
          <cell r="F42">
            <v>2.35</v>
          </cell>
        </row>
        <row r="43">
          <cell r="A43">
            <v>20138</v>
          </cell>
          <cell r="B43" t="str">
            <v>DEMOLIÇAO DE LAVATÓRIO</v>
          </cell>
          <cell r="C43" t="str">
            <v>Un</v>
          </cell>
          <cell r="D43">
            <v>0</v>
          </cell>
          <cell r="E43">
            <v>3.13</v>
          </cell>
          <cell r="F43">
            <v>3.13</v>
          </cell>
        </row>
        <row r="44">
          <cell r="A44">
            <v>20139</v>
          </cell>
          <cell r="B44" t="str">
            <v>DEMOLIÇAO DE BANCADAS</v>
          </cell>
          <cell r="C44" t="str">
            <v>m2</v>
          </cell>
          <cell r="D44">
            <v>0</v>
          </cell>
          <cell r="E44">
            <v>2.35</v>
          </cell>
          <cell r="F44">
            <v>2.35</v>
          </cell>
        </row>
        <row r="45">
          <cell r="A45">
            <v>20140</v>
          </cell>
          <cell r="B45" t="str">
            <v>DEMOLIÇAO DE VÁLVULA DE DESCARGA</v>
          </cell>
          <cell r="C45" t="str">
            <v>Un</v>
          </cell>
          <cell r="D45">
            <v>0</v>
          </cell>
          <cell r="E45">
            <v>6.27</v>
          </cell>
          <cell r="F45">
            <v>6.27</v>
          </cell>
        </row>
        <row r="46">
          <cell r="A46">
            <v>20141</v>
          </cell>
          <cell r="B46" t="str">
            <v>DEMOLIÇAO DE CAIXA DESCARGA EXTERNA</v>
          </cell>
          <cell r="C46" t="str">
            <v>Un</v>
          </cell>
          <cell r="D46">
            <v>0</v>
          </cell>
          <cell r="E46">
            <v>2.35</v>
          </cell>
          <cell r="F46">
            <v>2.35</v>
          </cell>
        </row>
        <row r="47">
          <cell r="A47">
            <v>20142</v>
          </cell>
          <cell r="B47" t="str">
            <v>DEMOLIÇAO DE MEIO FIO COM REAPROVEITAMENTO</v>
          </cell>
          <cell r="C47" t="str">
            <v>ML</v>
          </cell>
          <cell r="D47">
            <v>0</v>
          </cell>
          <cell r="E47">
            <v>5.01</v>
          </cell>
          <cell r="F47">
            <v>5.01</v>
          </cell>
        </row>
        <row r="48">
          <cell r="A48">
            <v>20143</v>
          </cell>
          <cell r="B48" t="str">
            <v>DEM. MEIO FIO SEM REAPROV.C/TR.ATE C B E CARGA</v>
          </cell>
          <cell r="C48" t="str">
            <v>ML</v>
          </cell>
          <cell r="D48">
            <v>0</v>
          </cell>
          <cell r="E48">
            <v>3.76</v>
          </cell>
          <cell r="F48">
            <v>3.76</v>
          </cell>
        </row>
        <row r="49">
          <cell r="A49">
            <v>20144</v>
          </cell>
          <cell r="B49" t="str">
            <v>DEMOLIÇÃO MANUAL DE PAVIM.ASFALTICO C/TR.ATE C.B E CARGA</v>
          </cell>
          <cell r="C49" t="str">
            <v>m2</v>
          </cell>
          <cell r="D49">
            <v>0</v>
          </cell>
          <cell r="E49">
            <v>4.8899999999999997</v>
          </cell>
          <cell r="F49">
            <v>4.8899999999999997</v>
          </cell>
        </row>
        <row r="50">
          <cell r="A50">
            <v>20145</v>
          </cell>
          <cell r="B50" t="str">
            <v>DEMOLIÇAO DE BACIA TURCA</v>
          </cell>
          <cell r="C50" t="str">
            <v>Un</v>
          </cell>
          <cell r="D50">
            <v>0</v>
          </cell>
          <cell r="E50">
            <v>4.7</v>
          </cell>
          <cell r="F50">
            <v>4.7</v>
          </cell>
        </row>
        <row r="51">
          <cell r="A51">
            <v>20146</v>
          </cell>
          <cell r="B51" t="str">
            <v>DEMOLIÇÃO DE MICTÓRIO</v>
          </cell>
          <cell r="C51" t="str">
            <v>Un</v>
          </cell>
          <cell r="D51">
            <v>0</v>
          </cell>
          <cell r="E51">
            <v>3.13</v>
          </cell>
          <cell r="F51">
            <v>3.13</v>
          </cell>
        </row>
        <row r="52">
          <cell r="A52">
            <v>20147</v>
          </cell>
          <cell r="B52" t="str">
            <v>DEMOLIÇÃO DE FORRO PVC  INCLUSIVE ESTRUTURA DE SUSTENTAÇÃO</v>
          </cell>
          <cell r="C52" t="str">
            <v>m2</v>
          </cell>
          <cell r="D52">
            <v>0</v>
          </cell>
          <cell r="E52">
            <v>3.12</v>
          </cell>
          <cell r="F52">
            <v>3.12</v>
          </cell>
        </row>
        <row r="53">
          <cell r="A53">
            <v>20148</v>
          </cell>
          <cell r="B53" t="str">
            <v>DEMOLIÇÃO DE FORRO PVC ( SOMENTE O FORRO)</v>
          </cell>
          <cell r="C53" t="str">
            <v>m2</v>
          </cell>
          <cell r="D53">
            <v>0</v>
          </cell>
          <cell r="E53">
            <v>1.58</v>
          </cell>
          <cell r="F53">
            <v>1.58</v>
          </cell>
        </row>
        <row r="54">
          <cell r="A54">
            <v>20149</v>
          </cell>
          <cell r="B54" t="str">
            <v>DEM.DIVISÓRIAS PAINÉIS PRE-FABR.C/REAP.C/TRANS.ATE CB.E CARGA</v>
          </cell>
          <cell r="C54" t="str">
            <v>m2</v>
          </cell>
          <cell r="D54">
            <v>0</v>
          </cell>
          <cell r="E54">
            <v>3.34</v>
          </cell>
          <cell r="F54">
            <v>3.34</v>
          </cell>
        </row>
        <row r="55">
          <cell r="A55">
            <v>20151</v>
          </cell>
          <cell r="B55" t="str">
            <v>DEMOL.DIVISÓRIA EM PEDRA/CONC.C/TRANSP.ATE C.B.CARGA</v>
          </cell>
          <cell r="C55" t="str">
            <v>m2</v>
          </cell>
          <cell r="D55">
            <v>0</v>
          </cell>
          <cell r="E55">
            <v>4.7</v>
          </cell>
          <cell r="F55">
            <v>4.7</v>
          </cell>
        </row>
        <row r="56">
          <cell r="A56">
            <v>20155</v>
          </cell>
          <cell r="B56" t="str">
            <v>DEMOL.MURO/PAREDE PLACA PRÉ-MOLDADA C/TRANSP.C.B.E CARGA</v>
          </cell>
          <cell r="C56" t="str">
            <v>m2</v>
          </cell>
          <cell r="D56">
            <v>0</v>
          </cell>
          <cell r="E56">
            <v>3.95</v>
          </cell>
          <cell r="F56">
            <v>3.95</v>
          </cell>
        </row>
        <row r="57">
          <cell r="A57">
            <v>20157</v>
          </cell>
          <cell r="B57" t="str">
            <v>DEMOLIÇÃO CALHAS/ RUFOS EM CHAPA C/TR.AT.C.B.E CARGA</v>
          </cell>
          <cell r="C57" t="str">
            <v>m2</v>
          </cell>
          <cell r="D57">
            <v>0</v>
          </cell>
          <cell r="E57">
            <v>2.83</v>
          </cell>
          <cell r="F57">
            <v>2.83</v>
          </cell>
        </row>
        <row r="58">
          <cell r="A58">
            <v>20160</v>
          </cell>
          <cell r="B58" t="str">
            <v>DEMOLIÇÃO DE TELA DE ALAMBRADO</v>
          </cell>
          <cell r="C58" t="str">
            <v>m2</v>
          </cell>
          <cell r="D58">
            <v>0</v>
          </cell>
          <cell r="E58">
            <v>1.41</v>
          </cell>
          <cell r="F58">
            <v>1.41</v>
          </cell>
        </row>
        <row r="59">
          <cell r="A59">
            <v>20162</v>
          </cell>
          <cell r="B59" t="str">
            <v>DEMOLIÇÃO DAS INSTALAÇÕES ELÉTRICAS E AFINS</v>
          </cell>
          <cell r="C59" t="str">
            <v>H</v>
          </cell>
          <cell r="D59">
            <v>0</v>
          </cell>
          <cell r="E59">
            <v>10.72</v>
          </cell>
          <cell r="F59">
            <v>10.72</v>
          </cell>
        </row>
        <row r="60">
          <cell r="A60">
            <v>20163</v>
          </cell>
          <cell r="B60" t="str">
            <v>DEMOLIÇÃO DAS INSTALAÇÕES HIDROSANITÁRIAS E AFINS</v>
          </cell>
          <cell r="C60" t="str">
            <v>H</v>
          </cell>
          <cell r="D60">
            <v>0</v>
          </cell>
          <cell r="E60">
            <v>10.72</v>
          </cell>
          <cell r="F60">
            <v>10.72</v>
          </cell>
        </row>
        <row r="61">
          <cell r="A61">
            <v>20190</v>
          </cell>
          <cell r="B61" t="str">
            <v>LIMPEZA MECANICA DE TERRENO</v>
          </cell>
          <cell r="C61" t="str">
            <v>m2</v>
          </cell>
          <cell r="D61">
            <v>0.13</v>
          </cell>
          <cell r="E61">
            <v>0</v>
          </cell>
          <cell r="F61">
            <v>0.13</v>
          </cell>
        </row>
        <row r="62">
          <cell r="A62">
            <v>20200</v>
          </cell>
          <cell r="B62" t="str">
            <v>FERRAMENTAS</v>
          </cell>
          <cell r="C62" t="str">
            <v>m2</v>
          </cell>
          <cell r="D62">
            <v>1.59</v>
          </cell>
          <cell r="E62">
            <v>0</v>
          </cell>
          <cell r="F62">
            <v>1.59</v>
          </cell>
        </row>
        <row r="63">
          <cell r="A63">
            <v>20201</v>
          </cell>
          <cell r="B63" t="str">
            <v>CORTE EM CAPOEIRA FINA A FOICE</v>
          </cell>
          <cell r="C63" t="str">
            <v>m2</v>
          </cell>
          <cell r="D63">
            <v>0</v>
          </cell>
          <cell r="E63">
            <v>0.57999999999999996</v>
          </cell>
          <cell r="F63">
            <v>0.57999999999999996</v>
          </cell>
        </row>
        <row r="64">
          <cell r="A64">
            <v>20202</v>
          </cell>
          <cell r="B64" t="str">
            <v>RASPAGEM E LIMPEZA MANUAL DO TERRENO</v>
          </cell>
          <cell r="C64" t="str">
            <v>m2</v>
          </cell>
          <cell r="D64">
            <v>0</v>
          </cell>
          <cell r="E64">
            <v>1.88</v>
          </cell>
          <cell r="F64">
            <v>1.88</v>
          </cell>
        </row>
        <row r="65">
          <cell r="A65">
            <v>20203</v>
          </cell>
          <cell r="B65" t="str">
            <v>CAPINA - (OBRAS CIVIS)</v>
          </cell>
          <cell r="C65" t="str">
            <v>m2</v>
          </cell>
          <cell r="D65">
            <v>0</v>
          </cell>
          <cell r="E65">
            <v>1.23</v>
          </cell>
          <cell r="F65">
            <v>1.23</v>
          </cell>
        </row>
        <row r="66">
          <cell r="A66">
            <v>20210</v>
          </cell>
          <cell r="B66" t="str">
            <v>BARRACÃO DE OBRAS PADRÃO AGETOP/2014 ( BLOCOS,COBERTURAS, PASSARELAS E</v>
          </cell>
          <cell r="C66" t="str">
            <v>m2</v>
          </cell>
          <cell r="D66">
            <v>106.55</v>
          </cell>
          <cell r="E66">
            <v>37.68</v>
          </cell>
          <cell r="F66">
            <v>144.22999999999999</v>
          </cell>
        </row>
        <row r="67">
          <cell r="B67" t="str">
            <v>MÓVEIS), COM ALOJAMENTO E LAVANDERIA , COM PINTURA, EM CONSONÂNCIA COM AS</v>
          </cell>
        </row>
        <row r="68">
          <cell r="B68" t="str">
            <v>NR's, EM ESPECIAL A NR-18, INCLUSO INSTALAÇÕES ELÉTRICAS E HIDROSSANITÁRIAS - (</v>
          </cell>
        </row>
        <row r="69">
          <cell r="B69" t="str">
            <v>COM REAPROVEITAMENTO 1 VEZ ).</v>
          </cell>
        </row>
        <row r="70">
          <cell r="A70">
            <v>20212</v>
          </cell>
          <cell r="B70" t="str">
            <v>BARRACÃO DE OBRAS PADRÃO AGETOP/2014 ( BLOCOS,COBERTURAS,PASSARELAS E</v>
          </cell>
          <cell r="C70" t="str">
            <v>m2</v>
          </cell>
          <cell r="D70">
            <v>120.94</v>
          </cell>
          <cell r="E70">
            <v>40.08</v>
          </cell>
          <cell r="F70">
            <v>161.02000000000001</v>
          </cell>
        </row>
        <row r="71">
          <cell r="B71" t="str">
            <v>MÓVEIS), SEM ALOJAMENTO E LAVANDERIA , COM PINTURA, EM CONSONÂNCIA COM AS</v>
          </cell>
        </row>
        <row r="72">
          <cell r="B72" t="str">
            <v>NR's, EM ESPECIAL A NR-18, INCLUSO INSTALAÇÕES ELÉTRICAS E HIDROSSANITÁRIAS - (</v>
          </cell>
        </row>
        <row r="73">
          <cell r="B73" t="str">
            <v>COM REAPROVEITAMENTO 1 VEZ ).</v>
          </cell>
        </row>
        <row r="74">
          <cell r="A74">
            <v>20302</v>
          </cell>
          <cell r="B74" t="str">
            <v>DEPÓSITO PARA CIMENTO TIPO I  COM PINTURA PADRÃO AGETOP/2014 (2,20 X 2,262M) A=4,</v>
          </cell>
          <cell r="C74" t="str">
            <v>Un</v>
          </cell>
          <cell r="D74">
            <v>708.99</v>
          </cell>
          <cell r="E74">
            <v>451.31</v>
          </cell>
          <cell r="F74">
            <v>1160.3</v>
          </cell>
        </row>
        <row r="75">
          <cell r="B75" t="str">
            <v>98 M2 ( C/ REAPROV. 1 VEZ ) - INCLUSO PALETES</v>
          </cell>
        </row>
        <row r="76">
          <cell r="A76">
            <v>20303</v>
          </cell>
          <cell r="B76" t="str">
            <v>DEPÓSITO PARA CIMENTO TIPO II  COM PINTURA PADRÃO AGETOP/2014 (3,30 X 3,30 M) A=</v>
          </cell>
          <cell r="C76" t="str">
            <v>un</v>
          </cell>
          <cell r="D76">
            <v>1167.26</v>
          </cell>
          <cell r="E76">
            <v>761.61</v>
          </cell>
          <cell r="F76">
            <v>1928.87</v>
          </cell>
        </row>
        <row r="77">
          <cell r="B77" t="str">
            <v>10,89 M2 ( C/ REAPROV. 1 VEZ ) - INCLUSO PALETES</v>
          </cell>
        </row>
        <row r="78">
          <cell r="A78">
            <v>20400</v>
          </cell>
          <cell r="B78" t="str">
            <v>LIGAÇÃO PROVISÓRIA DE ÁGUA ( INCLUSO RETIRADA DO ESGOTO SANITÁRIO) - PD.</v>
          </cell>
          <cell r="C78" t="str">
            <v>Un</v>
          </cell>
          <cell r="D78">
            <v>690.46</v>
          </cell>
          <cell r="E78">
            <v>1206.6199999999999</v>
          </cell>
          <cell r="F78">
            <v>1897.08</v>
          </cell>
        </row>
        <row r="79">
          <cell r="B79" t="str">
            <v>AGETOP</v>
          </cell>
        </row>
        <row r="80">
          <cell r="A80" t="str">
            <v>SCO - Sistema de Custos e Orçamentos</v>
          </cell>
          <cell r="F80" t="str">
            <v>AGETOP</v>
          </cell>
        </row>
        <row r="82">
          <cell r="B82" t="str">
            <v>AGETOP - AGÊNCIA GOIANA DE TRANSPORTES E OBRAS - AGETOP</v>
          </cell>
          <cell r="F82" t="str">
            <v>26/08/2014 - 15:26</v>
          </cell>
        </row>
        <row r="83">
          <cell r="B83" t="str">
            <v>Custo Referencial de Serviços</v>
          </cell>
          <cell r="F83" t="str">
            <v>Página: 2 de 30</v>
          </cell>
        </row>
        <row r="84">
          <cell r="A84" t="str">
            <v>Código</v>
          </cell>
          <cell r="B84" t="str">
            <v>Serviço</v>
          </cell>
          <cell r="C84" t="str">
            <v>Unidade</v>
          </cell>
          <cell r="D84" t="str">
            <v>Material</v>
          </cell>
          <cell r="E84" t="str">
            <v>Mão-de-</v>
          </cell>
          <cell r="F84" t="str">
            <v>Total</v>
          </cell>
        </row>
        <row r="85">
          <cell r="A85" t="str">
            <v>auxiliar</v>
          </cell>
          <cell r="E85" t="str">
            <v>obra</v>
          </cell>
        </row>
        <row r="86">
          <cell r="A86">
            <v>20501</v>
          </cell>
          <cell r="B86" t="str">
            <v>LIGAÇÃO PROVISÓRIA LUZ E FORÇA - PD. AGETOP</v>
          </cell>
          <cell r="C86" t="str">
            <v>Un</v>
          </cell>
          <cell r="D86">
            <v>2073.5100000000002</v>
          </cell>
          <cell r="E86">
            <v>435.02</v>
          </cell>
          <cell r="F86">
            <v>2508.5300000000002</v>
          </cell>
        </row>
        <row r="87">
          <cell r="A87">
            <v>20600</v>
          </cell>
          <cell r="B87" t="str">
            <v>TAPUME EM CHAPA COMPENSADA RESINADA 6MM COM PORTÕES E FERRAGENS -</v>
          </cell>
          <cell r="C87" t="str">
            <v>m2</v>
          </cell>
          <cell r="D87">
            <v>26.21</v>
          </cell>
          <cell r="E87">
            <v>11.07</v>
          </cell>
          <cell r="F87">
            <v>37.28</v>
          </cell>
        </row>
        <row r="88">
          <cell r="B88" t="str">
            <v>PADRÃO AGETOP</v>
          </cell>
        </row>
        <row r="89">
          <cell r="A89">
            <v>20701</v>
          </cell>
          <cell r="B89" t="str">
            <v>LOCACAO DA OBRA</v>
          </cell>
          <cell r="C89" t="str">
            <v>m2</v>
          </cell>
          <cell r="D89">
            <v>2.4500000000000002</v>
          </cell>
          <cell r="E89">
            <v>2.48</v>
          </cell>
          <cell r="F89">
            <v>4.93</v>
          </cell>
        </row>
        <row r="90">
          <cell r="A90">
            <v>20702</v>
          </cell>
          <cell r="B90" t="str">
            <v>LOCACAO DA OBRA COM CAVALETE</v>
          </cell>
          <cell r="C90" t="str">
            <v>m2</v>
          </cell>
          <cell r="D90">
            <v>2.79</v>
          </cell>
          <cell r="E90">
            <v>1.35</v>
          </cell>
          <cell r="F90">
            <v>4.1399999999999997</v>
          </cell>
        </row>
        <row r="91">
          <cell r="A91">
            <v>20703</v>
          </cell>
          <cell r="B91" t="str">
            <v>LOCACAO DE PRACA</v>
          </cell>
          <cell r="C91" t="str">
            <v>m2</v>
          </cell>
          <cell r="D91">
            <v>0.27</v>
          </cell>
          <cell r="E91">
            <v>0.05</v>
          </cell>
          <cell r="F91">
            <v>0.32</v>
          </cell>
        </row>
        <row r="92">
          <cell r="A92">
            <v>20801</v>
          </cell>
          <cell r="B92" t="str">
            <v>ABERTURA DE POÇOS (CISTERNA) - ÁGUA POTÁVEL</v>
          </cell>
          <cell r="C92" t="str">
            <v>ML</v>
          </cell>
          <cell r="D92">
            <v>0</v>
          </cell>
          <cell r="E92">
            <v>115.73</v>
          </cell>
          <cell r="F92">
            <v>115.73</v>
          </cell>
        </row>
        <row r="93">
          <cell r="A93">
            <v>20807</v>
          </cell>
          <cell r="B93" t="str">
            <v>REVESTIMENTO DE POCOS (CISTERNA) C/TUBOS</v>
          </cell>
          <cell r="C93" t="str">
            <v>ML</v>
          </cell>
          <cell r="D93">
            <v>170</v>
          </cell>
          <cell r="E93">
            <v>44.74</v>
          </cell>
          <cell r="F93">
            <v>214.74</v>
          </cell>
        </row>
        <row r="94">
          <cell r="A94">
            <v>20808</v>
          </cell>
          <cell r="B94" t="str">
            <v>LAJE CIRCULAR PARA POCOS (CISTERNA) C/ENCABECAMENTO</v>
          </cell>
          <cell r="C94" t="str">
            <v>Un</v>
          </cell>
          <cell r="D94">
            <v>136.44</v>
          </cell>
          <cell r="E94">
            <v>157.47</v>
          </cell>
          <cell r="F94">
            <v>293.91000000000003</v>
          </cell>
        </row>
        <row r="95">
          <cell r="A95">
            <v>21001</v>
          </cell>
          <cell r="B95" t="str">
            <v>CONSTRUÇÃO DE BANDEJA SALVA VIDAS PRIMÁRIA DE MADEIRA - LARGURA 2,50M</v>
          </cell>
          <cell r="C95" t="str">
            <v>ML</v>
          </cell>
          <cell r="D95">
            <v>158.34</v>
          </cell>
          <cell r="E95">
            <v>33.090000000000003</v>
          </cell>
          <cell r="F95">
            <v>191.43</v>
          </cell>
        </row>
        <row r="96">
          <cell r="A96">
            <v>21002</v>
          </cell>
          <cell r="B96" t="str">
            <v>CONSTRUÇÃO DE BANDEJA SALVA VIDAS SECUNDÁRIA DE MADEIRA - LARGURA 1,40M</v>
          </cell>
          <cell r="C96" t="str">
            <v>m</v>
          </cell>
          <cell r="D96">
            <v>104.18</v>
          </cell>
          <cell r="E96">
            <v>30.88</v>
          </cell>
          <cell r="F96">
            <v>135.06</v>
          </cell>
        </row>
        <row r="97">
          <cell r="A97">
            <v>21003</v>
          </cell>
          <cell r="B97" t="str">
            <v>CONSTRUÇÃO DE BANDEJA SALVA VIDAS TERCIÁRIA DE MADEIRA - LARGURA 2,20M</v>
          </cell>
          <cell r="C97" t="str">
            <v>m</v>
          </cell>
          <cell r="D97">
            <v>144.29</v>
          </cell>
          <cell r="E97">
            <v>32.49</v>
          </cell>
          <cell r="F97">
            <v>176.78</v>
          </cell>
        </row>
        <row r="98">
          <cell r="A98">
            <v>21301</v>
          </cell>
          <cell r="B98" t="str">
            <v>PLACA DE OBRA</v>
          </cell>
          <cell r="C98" t="str">
            <v>m2</v>
          </cell>
          <cell r="D98">
            <v>129.57</v>
          </cell>
          <cell r="E98">
            <v>9.02</v>
          </cell>
          <cell r="F98">
            <v>138.59</v>
          </cell>
        </row>
        <row r="99">
          <cell r="A99">
            <v>21399</v>
          </cell>
          <cell r="B99" t="str">
            <v>CONSUMO DE ESGOTO</v>
          </cell>
          <cell r="C99" t="str">
            <v>m3</v>
          </cell>
          <cell r="D99">
            <v>4.99</v>
          </cell>
          <cell r="E99">
            <v>0</v>
          </cell>
          <cell r="F99">
            <v>4.99</v>
          </cell>
        </row>
        <row r="100">
          <cell r="A100">
            <v>21400</v>
          </cell>
          <cell r="B100" t="str">
            <v>CONSUMO DE ÁGUA</v>
          </cell>
          <cell r="C100" t="str">
            <v>m3</v>
          </cell>
          <cell r="D100">
            <v>6.24</v>
          </cell>
          <cell r="E100">
            <v>0</v>
          </cell>
          <cell r="F100">
            <v>6.24</v>
          </cell>
        </row>
        <row r="101">
          <cell r="A101">
            <v>21401</v>
          </cell>
          <cell r="B101" t="str">
            <v>CONSUMO DE ENERGIA ELÉTRICA</v>
          </cell>
          <cell r="C101" t="str">
            <v>KWH</v>
          </cell>
          <cell r="D101">
            <v>0.45</v>
          </cell>
          <cell r="E101">
            <v>0</v>
          </cell>
          <cell r="F101">
            <v>0.45</v>
          </cell>
        </row>
        <row r="102">
          <cell r="A102">
            <v>21601</v>
          </cell>
          <cell r="B102" t="str">
            <v>EPI/PCMAT/PCMSO/EXAMES (&gt;= 20 EMPR.) (400m2&lt;=A&lt;=1500m2 ) AREA EDIF.COB.FECH.</v>
          </cell>
          <cell r="C102" t="str">
            <v>m2</v>
          </cell>
          <cell r="D102">
            <v>11.71</v>
          </cell>
          <cell r="E102">
            <v>0</v>
          </cell>
          <cell r="F102">
            <v>11.71</v>
          </cell>
        </row>
        <row r="103">
          <cell r="A103">
            <v>21602</v>
          </cell>
          <cell r="B103" t="str">
            <v>EPI/PPRA/PCMSO/EXAMES (&lt; 20 EMPREGADOS) (A&gt;=200M2) AREAS EDIF.COBERTAS</v>
          </cell>
          <cell r="C103" t="str">
            <v>m2</v>
          </cell>
          <cell r="D103">
            <v>11.63</v>
          </cell>
          <cell r="E103">
            <v>0</v>
          </cell>
          <cell r="F103">
            <v>11.63</v>
          </cell>
        </row>
        <row r="104">
          <cell r="B104" t="str">
            <v>FECHADAS</v>
          </cell>
        </row>
        <row r="105">
          <cell r="A105">
            <v>165</v>
          </cell>
          <cell r="B105" t="str">
            <v>TRANSPORTES</v>
          </cell>
        </row>
        <row r="106">
          <cell r="A106">
            <v>30000</v>
          </cell>
          <cell r="B106" t="str">
            <v>TRANSPORTES</v>
          </cell>
          <cell r="D106">
            <v>0</v>
          </cell>
          <cell r="E106">
            <v>0</v>
          </cell>
          <cell r="F106">
            <v>0</v>
          </cell>
        </row>
        <row r="107">
          <cell r="A107">
            <v>30101</v>
          </cell>
          <cell r="B107" t="str">
            <v>TRANSPORTE ENTULHOS EM CAMINHÃO  INCLUSO A CARGA MANUAL</v>
          </cell>
          <cell r="C107" t="str">
            <v>m3</v>
          </cell>
          <cell r="D107">
            <v>24.55</v>
          </cell>
          <cell r="E107">
            <v>6.77</v>
          </cell>
          <cell r="F107">
            <v>31.32</v>
          </cell>
        </row>
        <row r="108">
          <cell r="A108">
            <v>30104</v>
          </cell>
          <cell r="B108" t="str">
            <v>TRANSP. ENTULHO CACAMBA ESTACIONARIA S/CARGA</v>
          </cell>
          <cell r="C108" t="str">
            <v>m3</v>
          </cell>
          <cell r="D108">
            <v>38.33</v>
          </cell>
          <cell r="E108">
            <v>0</v>
          </cell>
          <cell r="F108">
            <v>38.33</v>
          </cell>
        </row>
        <row r="109">
          <cell r="A109">
            <v>30105</v>
          </cell>
          <cell r="B109" t="str">
            <v>TRANSP.DE ENTULHO EM CAÇAMBA ESTACIONARIA COM CARGA</v>
          </cell>
          <cell r="C109" t="str">
            <v>m3</v>
          </cell>
          <cell r="D109">
            <v>38.33</v>
          </cell>
          <cell r="E109">
            <v>6.11</v>
          </cell>
          <cell r="F109">
            <v>44.44</v>
          </cell>
        </row>
        <row r="110">
          <cell r="A110">
            <v>30106</v>
          </cell>
          <cell r="B110" t="str">
            <v>TRANSPORTE DE ENTULHO EM CAMINHÃO SEM CARGA</v>
          </cell>
          <cell r="C110" t="str">
            <v>m3</v>
          </cell>
          <cell r="D110">
            <v>24.55</v>
          </cell>
          <cell r="E110">
            <v>0</v>
          </cell>
          <cell r="F110">
            <v>24.55</v>
          </cell>
        </row>
        <row r="111">
          <cell r="A111">
            <v>166</v>
          </cell>
          <cell r="B111" t="str">
            <v>SERVIÇO EM TERRA</v>
          </cell>
        </row>
        <row r="112">
          <cell r="A112">
            <v>40000</v>
          </cell>
          <cell r="B112" t="str">
            <v>SERVICO EM TERRA</v>
          </cell>
          <cell r="D112">
            <v>0</v>
          </cell>
          <cell r="E112">
            <v>0</v>
          </cell>
          <cell r="F112">
            <v>0</v>
          </cell>
        </row>
        <row r="113">
          <cell r="A113">
            <v>40101</v>
          </cell>
          <cell r="B113" t="str">
            <v>ESCAVACAO MANUAL DE VALAS &lt; 1 MTS. (OBRAS CIVIS)</v>
          </cell>
          <cell r="C113" t="str">
            <v>m3</v>
          </cell>
          <cell r="D113">
            <v>0</v>
          </cell>
          <cell r="E113">
            <v>24.12</v>
          </cell>
          <cell r="F113">
            <v>24.12</v>
          </cell>
        </row>
        <row r="114">
          <cell r="A114">
            <v>40103</v>
          </cell>
          <cell r="B114" t="str">
            <v>ESCAVAÇAO MANUAL DE VALAS PROF.1 A 2 M</v>
          </cell>
          <cell r="C114" t="str">
            <v>m3</v>
          </cell>
          <cell r="D114">
            <v>0</v>
          </cell>
          <cell r="E114">
            <v>30.54</v>
          </cell>
          <cell r="F114">
            <v>30.54</v>
          </cell>
        </row>
        <row r="115">
          <cell r="A115">
            <v>40104</v>
          </cell>
          <cell r="B115" t="str">
            <v>ESCAVAÇAO MANUAL DE VALAS PROF. 2 A 4 M</v>
          </cell>
          <cell r="C115" t="str">
            <v>m3</v>
          </cell>
          <cell r="D115">
            <v>0</v>
          </cell>
          <cell r="E115">
            <v>34.31</v>
          </cell>
          <cell r="F115">
            <v>34.31</v>
          </cell>
        </row>
        <row r="116">
          <cell r="A116">
            <v>40902</v>
          </cell>
          <cell r="B116" t="str">
            <v>REATERRO COM APILOAMENTO</v>
          </cell>
          <cell r="C116" t="str">
            <v>m3</v>
          </cell>
          <cell r="D116">
            <v>0</v>
          </cell>
          <cell r="E116">
            <v>15.98</v>
          </cell>
          <cell r="F116">
            <v>15.98</v>
          </cell>
        </row>
        <row r="117">
          <cell r="A117">
            <v>40904</v>
          </cell>
          <cell r="B117" t="str">
            <v>REATERRO COM APILOAMENTO MECÂNICO</v>
          </cell>
          <cell r="C117" t="str">
            <v>m3</v>
          </cell>
          <cell r="D117">
            <v>0.33</v>
          </cell>
          <cell r="E117">
            <v>2.2799999999999998</v>
          </cell>
          <cell r="F117">
            <v>2.61</v>
          </cell>
        </row>
        <row r="118">
          <cell r="A118">
            <v>40905</v>
          </cell>
          <cell r="B118" t="str">
            <v>APILOAMENTO MECÂNICO</v>
          </cell>
          <cell r="C118" t="str">
            <v>m2</v>
          </cell>
          <cell r="D118">
            <v>7.0000000000000007E-2</v>
          </cell>
          <cell r="E118">
            <v>0.23</v>
          </cell>
          <cell r="F118">
            <v>0.3</v>
          </cell>
        </row>
        <row r="119">
          <cell r="A119">
            <v>41001</v>
          </cell>
          <cell r="B119" t="str">
            <v>ESC.CAMPO ABERTO C/TRANP.MANUAL DE TERRA(OC)</v>
          </cell>
          <cell r="C119" t="str">
            <v>m3</v>
          </cell>
          <cell r="D119">
            <v>0</v>
          </cell>
          <cell r="E119">
            <v>27.54</v>
          </cell>
          <cell r="F119">
            <v>27.54</v>
          </cell>
        </row>
        <row r="120">
          <cell r="A120">
            <v>41002</v>
          </cell>
          <cell r="B120" t="str">
            <v>APILOAMENTO</v>
          </cell>
          <cell r="C120" t="str">
            <v>m2</v>
          </cell>
          <cell r="D120">
            <v>0</v>
          </cell>
          <cell r="E120">
            <v>3.76</v>
          </cell>
          <cell r="F120">
            <v>3.76</v>
          </cell>
        </row>
        <row r="121">
          <cell r="A121">
            <v>41003</v>
          </cell>
          <cell r="B121" t="str">
            <v>ATERRO INTERNO SEM APILOAM.C/TR.EM CARRINHO MÃO</v>
          </cell>
          <cell r="C121" t="str">
            <v>m3</v>
          </cell>
          <cell r="D121">
            <v>0</v>
          </cell>
          <cell r="E121">
            <v>18.8</v>
          </cell>
          <cell r="F121">
            <v>18.8</v>
          </cell>
        </row>
        <row r="122">
          <cell r="A122">
            <v>41004</v>
          </cell>
          <cell r="B122" t="str">
            <v>ESCAVACAO MECANICA</v>
          </cell>
          <cell r="C122" t="str">
            <v>m3</v>
          </cell>
          <cell r="D122">
            <v>1.0900000000000001</v>
          </cell>
          <cell r="E122">
            <v>0</v>
          </cell>
          <cell r="F122">
            <v>1.0900000000000001</v>
          </cell>
        </row>
        <row r="123">
          <cell r="A123">
            <v>41005</v>
          </cell>
          <cell r="B123" t="str">
            <v>CARGA MECANIZADA</v>
          </cell>
          <cell r="C123" t="str">
            <v>m3</v>
          </cell>
          <cell r="D123">
            <v>0.67</v>
          </cell>
          <cell r="E123">
            <v>0</v>
          </cell>
          <cell r="F123">
            <v>0.67</v>
          </cell>
        </row>
        <row r="124">
          <cell r="A124">
            <v>41006</v>
          </cell>
          <cell r="B124" t="str">
            <v>TRANSPORTE DE MATERIAL ESCAVADO M3.KM</v>
          </cell>
          <cell r="C124" t="str">
            <v>M3K</v>
          </cell>
          <cell r="D124">
            <v>1.18</v>
          </cell>
          <cell r="E124">
            <v>0</v>
          </cell>
          <cell r="F124">
            <v>1.18</v>
          </cell>
        </row>
        <row r="125">
          <cell r="A125">
            <v>41007</v>
          </cell>
          <cell r="B125" t="str">
            <v>ESPALHAMENTO MECANICO</v>
          </cell>
          <cell r="C125" t="str">
            <v>m2</v>
          </cell>
          <cell r="D125">
            <v>0.23</v>
          </cell>
          <cell r="E125">
            <v>0</v>
          </cell>
          <cell r="F125">
            <v>0.23</v>
          </cell>
        </row>
        <row r="126">
          <cell r="A126">
            <v>41008</v>
          </cell>
          <cell r="B126" t="str">
            <v>COMPACT.MECANICA CONTR.LAB.(95% PN)</v>
          </cell>
          <cell r="C126" t="str">
            <v>m3</v>
          </cell>
          <cell r="D126">
            <v>2.54</v>
          </cell>
          <cell r="E126">
            <v>0</v>
          </cell>
          <cell r="F126">
            <v>2.54</v>
          </cell>
        </row>
        <row r="127">
          <cell r="A127">
            <v>41009</v>
          </cell>
          <cell r="B127" t="str">
            <v>COMPACT.MECANIC.S/CONTR.LABORAT.</v>
          </cell>
          <cell r="C127" t="str">
            <v>m3</v>
          </cell>
          <cell r="D127">
            <v>1.25</v>
          </cell>
          <cell r="E127">
            <v>0</v>
          </cell>
          <cell r="F127">
            <v>1.25</v>
          </cell>
        </row>
        <row r="128">
          <cell r="A128">
            <v>41010</v>
          </cell>
          <cell r="B128" t="str">
            <v>TRANSPORTE C/LAMINA ATE 100 M - (OBRAS CIVIS)</v>
          </cell>
          <cell r="C128" t="str">
            <v>m3</v>
          </cell>
          <cell r="D128">
            <v>0.67</v>
          </cell>
          <cell r="E128">
            <v>0</v>
          </cell>
          <cell r="F128">
            <v>0.67</v>
          </cell>
        </row>
        <row r="129">
          <cell r="A129">
            <v>41140</v>
          </cell>
          <cell r="B129" t="str">
            <v>REGULARIZAÇÃO DO TERRENO SEM APILOAMENTO COM TRANSPORTE MANUAL DA TERRA</v>
          </cell>
          <cell r="C129" t="str">
            <v>m2</v>
          </cell>
          <cell r="D129">
            <v>0</v>
          </cell>
          <cell r="E129">
            <v>1.75</v>
          </cell>
          <cell r="F129">
            <v>1.75</v>
          </cell>
        </row>
        <row r="130">
          <cell r="B130" t="str">
            <v>ESCAVADA</v>
          </cell>
        </row>
        <row r="131">
          <cell r="A131">
            <v>41145</v>
          </cell>
          <cell r="B131" t="str">
            <v>AQUISIÇÃO DE TERRA  DIRETA COM FORNECEDOR - ENTREGUE NA OBRA - VOLUMES &lt;</v>
          </cell>
          <cell r="C131" t="str">
            <v>m3</v>
          </cell>
          <cell r="D131">
            <v>10.210000000000001</v>
          </cell>
          <cell r="E131">
            <v>0</v>
          </cell>
          <cell r="F131">
            <v>10.210000000000001</v>
          </cell>
        </row>
        <row r="132">
          <cell r="B132" t="str">
            <v>250M3</v>
          </cell>
        </row>
        <row r="133">
          <cell r="A133">
            <v>41160</v>
          </cell>
          <cell r="B133" t="str">
            <v>SOLO CIMENTO 1:12 COM  AQUISIÇÃO DE TERRA</v>
          </cell>
          <cell r="C133" t="str">
            <v>m3</v>
          </cell>
          <cell r="D133">
            <v>72.069999999999993</v>
          </cell>
          <cell r="E133">
            <v>45.45</v>
          </cell>
          <cell r="F133">
            <v>117.52</v>
          </cell>
        </row>
        <row r="134">
          <cell r="A134">
            <v>167</v>
          </cell>
          <cell r="B134" t="str">
            <v>FUNDAÇÕES E SONDAGENS</v>
          </cell>
        </row>
        <row r="135">
          <cell r="A135">
            <v>50000</v>
          </cell>
          <cell r="B135" t="str">
            <v>FUNDACOES E SONDAGENS</v>
          </cell>
          <cell r="D135">
            <v>0</v>
          </cell>
          <cell r="E135">
            <v>0</v>
          </cell>
          <cell r="F135">
            <v>0</v>
          </cell>
        </row>
        <row r="136">
          <cell r="A136">
            <v>50101</v>
          </cell>
          <cell r="B136" t="str">
            <v>SONDAGENS P/INTERIOR - (OBRAS CIVIS)</v>
          </cell>
          <cell r="C136" t="str">
            <v>ML</v>
          </cell>
          <cell r="D136">
            <v>78.83</v>
          </cell>
          <cell r="E136">
            <v>0</v>
          </cell>
          <cell r="F136">
            <v>78.83</v>
          </cell>
        </row>
        <row r="137">
          <cell r="A137">
            <v>50102</v>
          </cell>
          <cell r="B137" t="str">
            <v>TRANSPORTE EQUIPAMENTOS P/SONDAGEM ( INCLUSO NO VALOR O RETORNO)</v>
          </cell>
          <cell r="C137" t="str">
            <v>Km</v>
          </cell>
          <cell r="D137">
            <v>2.64</v>
          </cell>
          <cell r="E137">
            <v>0</v>
          </cell>
          <cell r="F137">
            <v>2.64</v>
          </cell>
        </row>
        <row r="138">
          <cell r="A138">
            <v>50103</v>
          </cell>
          <cell r="B138" t="str">
            <v>SONDAGENS P/GOIANIA - (OBRAS CIVIS)</v>
          </cell>
          <cell r="C138" t="str">
            <v>ML</v>
          </cell>
          <cell r="D138">
            <v>70</v>
          </cell>
          <cell r="E138">
            <v>0</v>
          </cell>
          <cell r="F138">
            <v>70</v>
          </cell>
        </row>
        <row r="139">
          <cell r="A139">
            <v>50201</v>
          </cell>
          <cell r="B139" t="str">
            <v>EMBASAMENTO C/TIJOLO COMUM</v>
          </cell>
          <cell r="C139" t="str">
            <v>m3</v>
          </cell>
          <cell r="D139">
            <v>231.13</v>
          </cell>
          <cell r="E139">
            <v>182.64</v>
          </cell>
          <cell r="F139">
            <v>413.77</v>
          </cell>
        </row>
        <row r="140">
          <cell r="A140">
            <v>50204</v>
          </cell>
          <cell r="B140" t="str">
            <v>EMBASAMENTO-PEDRA MARROADA</v>
          </cell>
          <cell r="C140" t="str">
            <v>m3</v>
          </cell>
          <cell r="D140">
            <v>142.72999999999999</v>
          </cell>
          <cell r="E140">
            <v>163.56</v>
          </cell>
          <cell r="F140">
            <v>306.29000000000002</v>
          </cell>
        </row>
        <row r="141">
          <cell r="A141">
            <v>50250</v>
          </cell>
          <cell r="B141" t="str">
            <v>TRAÇO DE CONCRETO</v>
          </cell>
          <cell r="C141" t="str">
            <v>Un</v>
          </cell>
          <cell r="D141">
            <v>655</v>
          </cell>
          <cell r="E141">
            <v>0</v>
          </cell>
          <cell r="F141">
            <v>655</v>
          </cell>
        </row>
        <row r="142">
          <cell r="A142">
            <v>50251</v>
          </cell>
          <cell r="B142" t="str">
            <v>CORPO DE PROVA</v>
          </cell>
          <cell r="C142" t="str">
            <v>Un</v>
          </cell>
          <cell r="D142">
            <v>13.25</v>
          </cell>
          <cell r="E142">
            <v>0</v>
          </cell>
          <cell r="F142">
            <v>13.25</v>
          </cell>
        </row>
        <row r="143">
          <cell r="A143">
            <v>50301</v>
          </cell>
          <cell r="B143" t="str">
            <v>ESTACA A TRADO DIAM.25 CM S/FERRO</v>
          </cell>
          <cell r="C143" t="str">
            <v>M</v>
          </cell>
          <cell r="D143">
            <v>12.07</v>
          </cell>
          <cell r="E143">
            <v>17.829999999999998</v>
          </cell>
          <cell r="F143">
            <v>29.9</v>
          </cell>
        </row>
        <row r="144">
          <cell r="A144">
            <v>50302</v>
          </cell>
          <cell r="B144" t="str">
            <v>ESTACA A TRADO DIAM.30 CM S/FERRO</v>
          </cell>
          <cell r="C144" t="str">
            <v>M</v>
          </cell>
          <cell r="D144">
            <v>17.38</v>
          </cell>
          <cell r="E144">
            <v>25.69</v>
          </cell>
          <cell r="F144">
            <v>43.07</v>
          </cell>
        </row>
        <row r="145">
          <cell r="A145">
            <v>50620</v>
          </cell>
          <cell r="B145" t="str">
            <v>PEDRA MARROADA COM LANCAMENTO</v>
          </cell>
          <cell r="C145" t="str">
            <v>m3</v>
          </cell>
          <cell r="D145">
            <v>69.48</v>
          </cell>
          <cell r="E145">
            <v>28.67</v>
          </cell>
          <cell r="F145">
            <v>98.15</v>
          </cell>
        </row>
        <row r="146">
          <cell r="A146">
            <v>50901</v>
          </cell>
          <cell r="B146" t="str">
            <v>ESCAVACAO MANUAL DE VALAS (SAPATAS/BLOCOS)</v>
          </cell>
          <cell r="C146" t="str">
            <v>m3</v>
          </cell>
          <cell r="D146">
            <v>0</v>
          </cell>
          <cell r="E146">
            <v>30.54</v>
          </cell>
          <cell r="F146">
            <v>30.54</v>
          </cell>
        </row>
        <row r="147">
          <cell r="A147">
            <v>50902</v>
          </cell>
          <cell r="B147" t="str">
            <v>APILOAMENTO (BLOCOS/SAPATAS)</v>
          </cell>
          <cell r="C147" t="str">
            <v>m2</v>
          </cell>
          <cell r="D147">
            <v>0</v>
          </cell>
          <cell r="E147">
            <v>3.76</v>
          </cell>
          <cell r="F147">
            <v>3.76</v>
          </cell>
        </row>
        <row r="148">
          <cell r="A148">
            <v>50903</v>
          </cell>
          <cell r="B148" t="str">
            <v>REATERRO C/APILOAMENTO (BLOCOS/SAPATAS)</v>
          </cell>
          <cell r="C148" t="str">
            <v>m3</v>
          </cell>
          <cell r="D148">
            <v>0</v>
          </cell>
          <cell r="E148">
            <v>15.98</v>
          </cell>
          <cell r="F148">
            <v>15.98</v>
          </cell>
        </row>
        <row r="149">
          <cell r="A149">
            <v>50905</v>
          </cell>
          <cell r="B149" t="str">
            <v>REATERRO C/APILOAMENTO MECÂNICO (BLOCOS/SAPATAS)</v>
          </cell>
          <cell r="C149" t="str">
            <v>m3</v>
          </cell>
          <cell r="D149">
            <v>0.33</v>
          </cell>
          <cell r="E149">
            <v>2.2799999999999998</v>
          </cell>
          <cell r="F149">
            <v>2.61</v>
          </cell>
        </row>
        <row r="150">
          <cell r="A150">
            <v>50907</v>
          </cell>
          <cell r="B150" t="str">
            <v>APILOAMENTO MECÂNICO (BLOCOS/SAPATAS)</v>
          </cell>
          <cell r="C150" t="str">
            <v>m2</v>
          </cell>
          <cell r="D150">
            <v>7.0000000000000007E-2</v>
          </cell>
          <cell r="E150">
            <v>0.23</v>
          </cell>
          <cell r="F150">
            <v>0.3</v>
          </cell>
        </row>
        <row r="151">
          <cell r="A151">
            <v>51001</v>
          </cell>
          <cell r="B151" t="str">
            <v>ESCAVACAO TUBULOES A CEU ABERTO - (OBRAS CIVIS)</v>
          </cell>
          <cell r="C151" t="str">
            <v>m3</v>
          </cell>
          <cell r="D151">
            <v>0</v>
          </cell>
          <cell r="E151">
            <v>161.30000000000001</v>
          </cell>
          <cell r="F151">
            <v>161.30000000000001</v>
          </cell>
        </row>
        <row r="152">
          <cell r="A152">
            <v>51002</v>
          </cell>
          <cell r="B152" t="str">
            <v>ALARGAMENTO DE BASE PARA TUBULOES - (OBRAS CIVIS)</v>
          </cell>
          <cell r="C152" t="str">
            <v>m3</v>
          </cell>
          <cell r="D152">
            <v>0</v>
          </cell>
          <cell r="E152">
            <v>146.63999999999999</v>
          </cell>
          <cell r="F152">
            <v>146.63999999999999</v>
          </cell>
        </row>
        <row r="153">
          <cell r="A153">
            <v>51009</v>
          </cell>
          <cell r="B153" t="str">
            <v>FORMA TABUA PINHO P/FUNDACOES U=3V - (OBRAS CIVIS)</v>
          </cell>
          <cell r="C153" t="str">
            <v>m2</v>
          </cell>
          <cell r="D153">
            <v>12.99</v>
          </cell>
          <cell r="E153">
            <v>29.33</v>
          </cell>
          <cell r="F153">
            <v>42.32</v>
          </cell>
        </row>
        <row r="154">
          <cell r="A154">
            <v>51013</v>
          </cell>
          <cell r="B154" t="str">
            <v>PREPARO COM BETONEIRA E TRANSPORTE MANUAL  DE CONCRETO FCK-13,5  - (O.CIVIS)</v>
          </cell>
          <cell r="C154" t="str">
            <v>m3</v>
          </cell>
          <cell r="D154">
            <v>240.3</v>
          </cell>
          <cell r="E154">
            <v>55.76</v>
          </cell>
          <cell r="F154">
            <v>296.06</v>
          </cell>
        </row>
        <row r="155">
          <cell r="A155">
            <v>51015</v>
          </cell>
          <cell r="B155" t="str">
            <v>PREPARO COM BETONEIRA E TRANSPORTE MANUAL  DE CONCRETO FCK-15 - (O.C.)</v>
          </cell>
          <cell r="C155" t="str">
            <v>m3</v>
          </cell>
          <cell r="D155">
            <v>244.3</v>
          </cell>
          <cell r="E155">
            <v>55.76</v>
          </cell>
          <cell r="F155">
            <v>300.06</v>
          </cell>
        </row>
        <row r="156">
          <cell r="A156">
            <v>51017</v>
          </cell>
          <cell r="B156" t="str">
            <v>PREPARO COM BETONEIRA E TRANSPORTE MANUAL DE CONCRETO FCK-20  - (O.C.)</v>
          </cell>
          <cell r="C156" t="str">
            <v>m3</v>
          </cell>
          <cell r="D156">
            <v>251.18</v>
          </cell>
          <cell r="E156">
            <v>55.76</v>
          </cell>
          <cell r="F156">
            <v>306.94</v>
          </cell>
        </row>
        <row r="157">
          <cell r="A157">
            <v>51018</v>
          </cell>
          <cell r="B157" t="str">
            <v>PREPARO COM BETONEIRA E TRANSPORTE MANUAL DE CONCRETO FCK-18 - (O.C.)</v>
          </cell>
          <cell r="C157" t="str">
            <v>m3</v>
          </cell>
          <cell r="D157">
            <v>252.38</v>
          </cell>
          <cell r="E157">
            <v>55.76</v>
          </cell>
          <cell r="F157">
            <v>308.14</v>
          </cell>
        </row>
        <row r="158">
          <cell r="A158">
            <v>51020</v>
          </cell>
          <cell r="B158" t="str">
            <v>CONCRETO USINADO BOMBEAVEL FCK-15  - (O.C.)</v>
          </cell>
          <cell r="C158" t="str">
            <v>m3</v>
          </cell>
          <cell r="D158">
            <v>245.82</v>
          </cell>
          <cell r="E158">
            <v>0</v>
          </cell>
          <cell r="F158">
            <v>245.82</v>
          </cell>
        </row>
        <row r="159">
          <cell r="A159">
            <v>51023</v>
          </cell>
          <cell r="B159" t="str">
            <v>CONCRETO USINADO CONVENCIONAL FCK-15 COM TRANSPORTE MANUAL - (O.C.)</v>
          </cell>
          <cell r="C159" t="str">
            <v>m3</v>
          </cell>
          <cell r="D159">
            <v>245.82</v>
          </cell>
          <cell r="E159">
            <v>24.25</v>
          </cell>
          <cell r="F159">
            <v>270.07</v>
          </cell>
        </row>
        <row r="160">
          <cell r="A160">
            <v>51025</v>
          </cell>
          <cell r="B160" t="str">
            <v>PREPARO SEM BETONEIRA E TRANSPORTE MANUAL DE CONCRETO PARA LASTRO  - (O.C.)</v>
          </cell>
          <cell r="C160" t="str">
            <v>m3</v>
          </cell>
          <cell r="D160">
            <v>216.29</v>
          </cell>
          <cell r="E160">
            <v>94</v>
          </cell>
          <cell r="F160">
            <v>310.29000000000002</v>
          </cell>
        </row>
        <row r="161">
          <cell r="A161" t="str">
            <v>SCO - Sistema de Custos e Orçamentos</v>
          </cell>
          <cell r="F161" t="str">
            <v>AGETOP</v>
          </cell>
        </row>
        <row r="163">
          <cell r="B163" t="str">
            <v>AGETOP - AGÊNCIA GOIANA DE TRANSPORTES E OBRAS - AGETOP</v>
          </cell>
          <cell r="F163" t="str">
            <v>26/08/2014 - 15:26</v>
          </cell>
        </row>
        <row r="164">
          <cell r="B164" t="str">
            <v>Custo Referencial de Serviços</v>
          </cell>
          <cell r="F164" t="str">
            <v>Página: 3 de 30</v>
          </cell>
        </row>
        <row r="165">
          <cell r="A165" t="str">
            <v>Código</v>
          </cell>
          <cell r="B165" t="str">
            <v>Serviço</v>
          </cell>
          <cell r="C165" t="str">
            <v>Unidade</v>
          </cell>
          <cell r="D165" t="str">
            <v>Material</v>
          </cell>
          <cell r="E165" t="str">
            <v>Mão-de-</v>
          </cell>
          <cell r="F165" t="str">
            <v>Total</v>
          </cell>
        </row>
        <row r="166">
          <cell r="A166" t="str">
            <v>auxiliar</v>
          </cell>
          <cell r="E166" t="str">
            <v>obra</v>
          </cell>
        </row>
        <row r="167">
          <cell r="A167">
            <v>51026</v>
          </cell>
          <cell r="B167" t="str">
            <v>LANÇAMENTO/APLICAÇÃO/ADENSAMENTO DE CONCRETO EM FUNDAÇÃO- (O.C.)</v>
          </cell>
          <cell r="C167" t="str">
            <v>m3</v>
          </cell>
          <cell r="D167">
            <v>0.09</v>
          </cell>
          <cell r="E167">
            <v>26.67</v>
          </cell>
          <cell r="F167">
            <v>26.76</v>
          </cell>
        </row>
        <row r="168">
          <cell r="A168">
            <v>51027</v>
          </cell>
          <cell r="B168" t="str">
            <v>LASTRO DE BRITA (OBRAS CIVIS)</v>
          </cell>
          <cell r="C168" t="str">
            <v>m3</v>
          </cell>
          <cell r="D168">
            <v>85.64</v>
          </cell>
          <cell r="E168">
            <v>18.8</v>
          </cell>
          <cell r="F168">
            <v>104.44</v>
          </cell>
        </row>
        <row r="169">
          <cell r="A169">
            <v>51028</v>
          </cell>
          <cell r="B169" t="str">
            <v>PREPARO COM BETONEIRA E TRANSPORTE MANUAL DE CONCRETO FCK=7 MPA - (O.C.)</v>
          </cell>
          <cell r="C169" t="str">
            <v>m3</v>
          </cell>
          <cell r="D169">
            <v>195.04</v>
          </cell>
          <cell r="E169">
            <v>55.76</v>
          </cell>
          <cell r="F169">
            <v>250.8</v>
          </cell>
        </row>
        <row r="170">
          <cell r="A170">
            <v>51029</v>
          </cell>
          <cell r="B170" t="str">
            <v>PREPARO COM BETONEIRA E TRANSPORTE MANUAL DE CONCRETO FCK=30 MPA</v>
          </cell>
          <cell r="C170" t="str">
            <v>m3</v>
          </cell>
          <cell r="D170">
            <v>266.52999999999997</v>
          </cell>
          <cell r="E170">
            <v>55.76</v>
          </cell>
          <cell r="F170">
            <v>322.29000000000002</v>
          </cell>
        </row>
        <row r="171">
          <cell r="A171">
            <v>51030</v>
          </cell>
          <cell r="B171" t="str">
            <v>PREPARO COM BETONEIRA E TRANSPORTE MANUAL DE CONCRETO FCK=25 MPA</v>
          </cell>
          <cell r="C171" t="str">
            <v>m3</v>
          </cell>
          <cell r="D171">
            <v>246.67</v>
          </cell>
          <cell r="E171">
            <v>55.76</v>
          </cell>
          <cell r="F171">
            <v>302.43</v>
          </cell>
        </row>
        <row r="172">
          <cell r="A172">
            <v>51031</v>
          </cell>
          <cell r="B172" t="str">
            <v>CONCRETO USINADO CONVENCIONAL FCK=20  MPA COM TRANSPORTE MANUAL (O.C .)</v>
          </cell>
          <cell r="C172" t="str">
            <v>m3</v>
          </cell>
          <cell r="D172">
            <v>270.3</v>
          </cell>
          <cell r="E172">
            <v>24.25</v>
          </cell>
          <cell r="F172">
            <v>294.55</v>
          </cell>
        </row>
        <row r="173">
          <cell r="A173">
            <v>51032</v>
          </cell>
          <cell r="B173" t="str">
            <v>CONCRETO USINADO CONVENCIONAL FCK=25 MPA COM TRANSPORTE MANUAL (O.C.)</v>
          </cell>
          <cell r="C173" t="str">
            <v>m3</v>
          </cell>
          <cell r="D173">
            <v>280.5</v>
          </cell>
          <cell r="E173">
            <v>24.25</v>
          </cell>
          <cell r="F173">
            <v>304.75</v>
          </cell>
        </row>
        <row r="174">
          <cell r="A174">
            <v>51033</v>
          </cell>
          <cell r="B174" t="str">
            <v>CONCRETO USINADO CONVENCIONAL FCK=30 MPA COM TRANSPORTE MANUAL (O.C.)</v>
          </cell>
          <cell r="C174" t="str">
            <v>m3</v>
          </cell>
          <cell r="D174">
            <v>290.7</v>
          </cell>
          <cell r="E174">
            <v>24.25</v>
          </cell>
          <cell r="F174">
            <v>314.95</v>
          </cell>
        </row>
        <row r="175">
          <cell r="A175">
            <v>51035</v>
          </cell>
          <cell r="B175" t="str">
            <v>CONCRETO USINADO BOMBEÁVEL FCK=20 MPA (O.C.)</v>
          </cell>
          <cell r="C175" t="str">
            <v>m3</v>
          </cell>
          <cell r="D175">
            <v>270.3</v>
          </cell>
          <cell r="E175">
            <v>0</v>
          </cell>
          <cell r="F175">
            <v>270.3</v>
          </cell>
        </row>
        <row r="176">
          <cell r="A176">
            <v>51036</v>
          </cell>
          <cell r="B176" t="str">
            <v>CONCRETO USINADO BOMBEÁVEL FCK=25 MPA (O.C.)</v>
          </cell>
          <cell r="C176" t="str">
            <v>m3</v>
          </cell>
          <cell r="D176">
            <v>280.5</v>
          </cell>
          <cell r="E176">
            <v>0</v>
          </cell>
          <cell r="F176">
            <v>280.5</v>
          </cell>
        </row>
        <row r="177">
          <cell r="A177">
            <v>51037</v>
          </cell>
          <cell r="B177" t="str">
            <v>CONCRETO USINADO BOMBEÁVEL FCK=30 MPA (O.C.)</v>
          </cell>
          <cell r="C177" t="str">
            <v>m3</v>
          </cell>
          <cell r="D177">
            <v>290.7</v>
          </cell>
          <cell r="E177">
            <v>0</v>
          </cell>
          <cell r="F177">
            <v>290.7</v>
          </cell>
        </row>
        <row r="178">
          <cell r="A178">
            <v>51045</v>
          </cell>
          <cell r="B178" t="str">
            <v>TAXA DE BOMBEAMENTO CONCRETO MÍNIMO - 10 M3 (O.C.)</v>
          </cell>
          <cell r="C178" t="str">
            <v>m3</v>
          </cell>
          <cell r="D178">
            <v>22</v>
          </cell>
          <cell r="E178">
            <v>0</v>
          </cell>
          <cell r="F178">
            <v>22</v>
          </cell>
        </row>
        <row r="179">
          <cell r="A179">
            <v>51055</v>
          </cell>
          <cell r="B179" t="str">
            <v>LANÇAMENTO/APLICAÇÃO/ADENSAMENTO MANUAL DE CONCRETO - (O.C.)</v>
          </cell>
          <cell r="C179" t="str">
            <v>m3</v>
          </cell>
          <cell r="D179">
            <v>0</v>
          </cell>
          <cell r="E179">
            <v>32</v>
          </cell>
          <cell r="F179">
            <v>32</v>
          </cell>
        </row>
        <row r="180">
          <cell r="A180">
            <v>51060</v>
          </cell>
          <cell r="B180" t="str">
            <v>LANÇAMENTO/APLICAÇÃO/ADENSAMENTO DE CONCRETO USINADO BOMBEADO EM</v>
          </cell>
          <cell r="C180" t="str">
            <v>m3</v>
          </cell>
          <cell r="D180">
            <v>0.09</v>
          </cell>
          <cell r="E180">
            <v>26.67</v>
          </cell>
          <cell r="F180">
            <v>26.76</v>
          </cell>
        </row>
        <row r="181">
          <cell r="B181" t="str">
            <v>FUNDAÇÃO</v>
          </cell>
        </row>
        <row r="182">
          <cell r="A182">
            <v>52002</v>
          </cell>
          <cell r="B182" t="str">
            <v>ACO CA-25 - 6,3 MM (1/4") - (OBRAS CIVIS)</v>
          </cell>
          <cell r="C182" t="str">
            <v>Kg</v>
          </cell>
          <cell r="D182">
            <v>5.73</v>
          </cell>
          <cell r="E182">
            <v>1.58</v>
          </cell>
          <cell r="F182">
            <v>7.31</v>
          </cell>
        </row>
        <row r="183">
          <cell r="A183">
            <v>52003</v>
          </cell>
          <cell r="B183" t="str">
            <v>ACO CA-50A - 6,3 MM (1/4") - (OBRAS CIVIS)</v>
          </cell>
          <cell r="C183" t="str">
            <v>Kg</v>
          </cell>
          <cell r="D183">
            <v>4.09</v>
          </cell>
          <cell r="E183">
            <v>1.8</v>
          </cell>
          <cell r="F183">
            <v>5.89</v>
          </cell>
        </row>
        <row r="184">
          <cell r="A184">
            <v>52004</v>
          </cell>
          <cell r="B184" t="str">
            <v>ACO CA 50-A - 8,0 MM (5/16") - (OBRAS CIVIS)</v>
          </cell>
          <cell r="C184" t="str">
            <v>Kg</v>
          </cell>
          <cell r="D184">
            <v>3.95</v>
          </cell>
          <cell r="E184">
            <v>1.8</v>
          </cell>
          <cell r="F184">
            <v>5.75</v>
          </cell>
        </row>
        <row r="185">
          <cell r="A185">
            <v>52005</v>
          </cell>
          <cell r="B185" t="str">
            <v>ACO CA-50A - 10,0 MM (3/8") - (OBRAS CIVIS)</v>
          </cell>
          <cell r="C185" t="str">
            <v>Kg</v>
          </cell>
          <cell r="D185">
            <v>3.76</v>
          </cell>
          <cell r="E185">
            <v>1.8</v>
          </cell>
          <cell r="F185">
            <v>5.56</v>
          </cell>
        </row>
        <row r="186">
          <cell r="A186">
            <v>52006</v>
          </cell>
          <cell r="B186" t="str">
            <v>ACO CA 50-A - 12,5 MM (1/2") - (OBRAS CIVIS)</v>
          </cell>
          <cell r="C186" t="str">
            <v>Kg</v>
          </cell>
          <cell r="D186">
            <v>3.64</v>
          </cell>
          <cell r="E186">
            <v>2.2599999999999998</v>
          </cell>
          <cell r="F186">
            <v>5.9</v>
          </cell>
        </row>
        <row r="187">
          <cell r="A187">
            <v>52007</v>
          </cell>
          <cell r="B187" t="str">
            <v>ACO CA - 50 - 16,0 MM (5/8") - (OBRAS CIVIS)</v>
          </cell>
          <cell r="C187" t="str">
            <v>Kg</v>
          </cell>
          <cell r="D187">
            <v>3.66</v>
          </cell>
          <cell r="E187">
            <v>2.2599999999999998</v>
          </cell>
          <cell r="F187">
            <v>5.92</v>
          </cell>
        </row>
        <row r="188">
          <cell r="A188">
            <v>52008</v>
          </cell>
          <cell r="B188" t="str">
            <v>ACO CA-50 A - 20,0 MM (3/4") - (OBRAS CIVIS)</v>
          </cell>
          <cell r="C188" t="str">
            <v>Kg</v>
          </cell>
          <cell r="D188">
            <v>3.66</v>
          </cell>
          <cell r="E188">
            <v>2.2599999999999998</v>
          </cell>
          <cell r="F188">
            <v>5.92</v>
          </cell>
        </row>
        <row r="189">
          <cell r="A189">
            <v>52010</v>
          </cell>
          <cell r="B189" t="str">
            <v>ACO CA 50-A - 25,0 MM (1") - (OBRAS CIVIS)</v>
          </cell>
          <cell r="C189" t="str">
            <v>Kg</v>
          </cell>
          <cell r="D189">
            <v>3.68</v>
          </cell>
          <cell r="E189">
            <v>2.2599999999999998</v>
          </cell>
          <cell r="F189">
            <v>5.94</v>
          </cell>
        </row>
        <row r="190">
          <cell r="A190">
            <v>52012</v>
          </cell>
          <cell r="B190" t="str">
            <v>ACO CA 60-B 4,2 MM - (OBRAS CIVIS)</v>
          </cell>
          <cell r="C190" t="str">
            <v>Kg</v>
          </cell>
          <cell r="D190">
            <v>3.82</v>
          </cell>
          <cell r="E190">
            <v>1.58</v>
          </cell>
          <cell r="F190">
            <v>5.4</v>
          </cell>
        </row>
        <row r="191">
          <cell r="A191">
            <v>52014</v>
          </cell>
          <cell r="B191" t="str">
            <v>ACO CA-60 - 5,0 MM - (OBRAS CIVIS)</v>
          </cell>
          <cell r="C191" t="str">
            <v>Kg</v>
          </cell>
          <cell r="D191">
            <v>3.71</v>
          </cell>
          <cell r="E191">
            <v>1.58</v>
          </cell>
          <cell r="F191">
            <v>5.29</v>
          </cell>
        </row>
        <row r="192">
          <cell r="A192">
            <v>168</v>
          </cell>
          <cell r="B192" t="str">
            <v>ESTRUTURA</v>
          </cell>
        </row>
        <row r="193">
          <cell r="A193">
            <v>60000</v>
          </cell>
          <cell r="B193" t="str">
            <v>ESTRUTURA</v>
          </cell>
          <cell r="D193">
            <v>0</v>
          </cell>
          <cell r="E193">
            <v>0</v>
          </cell>
          <cell r="F193">
            <v>0</v>
          </cell>
        </row>
        <row r="194">
          <cell r="A194">
            <v>60103</v>
          </cell>
          <cell r="B194" t="str">
            <v>ESCORAMENTO METALICO - VIGAS/LAJES (ALUGUEL/MES)</v>
          </cell>
          <cell r="C194" t="str">
            <v>m2</v>
          </cell>
          <cell r="D194">
            <v>5</v>
          </cell>
          <cell r="E194">
            <v>0.94</v>
          </cell>
          <cell r="F194">
            <v>5.94</v>
          </cell>
        </row>
        <row r="195">
          <cell r="A195">
            <v>60104</v>
          </cell>
          <cell r="B195" t="str">
            <v>ANDAIME METALICO TORRE (ALUGUEL/MES)</v>
          </cell>
          <cell r="C195" t="str">
            <v>ML</v>
          </cell>
          <cell r="D195">
            <v>10</v>
          </cell>
          <cell r="E195">
            <v>1.99</v>
          </cell>
          <cell r="F195">
            <v>11.99</v>
          </cell>
        </row>
        <row r="196">
          <cell r="A196">
            <v>60105</v>
          </cell>
          <cell r="B196" t="str">
            <v>ANDAIME METALICO FACHADEIRO (ALUGUEL/MES)</v>
          </cell>
          <cell r="C196" t="str">
            <v>m2</v>
          </cell>
          <cell r="D196">
            <v>5.15</v>
          </cell>
          <cell r="E196">
            <v>2.5499999999999998</v>
          </cell>
          <cell r="F196">
            <v>7.7</v>
          </cell>
        </row>
        <row r="197">
          <cell r="A197">
            <v>60160</v>
          </cell>
          <cell r="B197" t="str">
            <v>EPS 20 MM PARA JUNTA DILATAÇÃO</v>
          </cell>
          <cell r="C197" t="str">
            <v>m2</v>
          </cell>
          <cell r="D197">
            <v>12.19</v>
          </cell>
          <cell r="E197">
            <v>1.26</v>
          </cell>
          <cell r="F197">
            <v>13.45</v>
          </cell>
        </row>
        <row r="198">
          <cell r="A198">
            <v>60180</v>
          </cell>
          <cell r="B198" t="str">
            <v>FORMA CHAPA COMPENSADA 6 MM U=3V ( PARA PLACAS/TAMPAS E DIVISÓRIAS PRÉ-</v>
          </cell>
          <cell r="C198" t="str">
            <v>m2</v>
          </cell>
          <cell r="D198">
            <v>4.41</v>
          </cell>
          <cell r="E198">
            <v>6</v>
          </cell>
          <cell r="F198">
            <v>10.41</v>
          </cell>
        </row>
        <row r="199">
          <cell r="B199" t="str">
            <v>MOLDADAS EM CONCRETO)</v>
          </cell>
        </row>
        <row r="200">
          <cell r="A200">
            <v>60191</v>
          </cell>
          <cell r="B200" t="str">
            <v>FORMA DE TABUA CINTA BALDRAME U=8 VEZES</v>
          </cell>
          <cell r="C200" t="str">
            <v>m2</v>
          </cell>
          <cell r="D200">
            <v>14.48</v>
          </cell>
          <cell r="E200">
            <v>6.88</v>
          </cell>
          <cell r="F200">
            <v>21.36</v>
          </cell>
        </row>
        <row r="201">
          <cell r="A201">
            <v>60192</v>
          </cell>
          <cell r="B201" t="str">
            <v>FORMA DE TABUA CINTA/PILAR SOBRE/ENTRE ALVENARIA U=8 VEZES</v>
          </cell>
          <cell r="C201" t="str">
            <v>m2</v>
          </cell>
          <cell r="D201">
            <v>7.99</v>
          </cell>
          <cell r="E201">
            <v>6.88</v>
          </cell>
          <cell r="F201">
            <v>14.87</v>
          </cell>
        </row>
        <row r="202">
          <cell r="A202">
            <v>60201</v>
          </cell>
          <cell r="B202" t="str">
            <v>FORMA CURVA C/TABUA E CH.COMPENSADO U=2 V - (O.C.)</v>
          </cell>
          <cell r="C202" t="str">
            <v>m2</v>
          </cell>
          <cell r="D202">
            <v>30.24</v>
          </cell>
          <cell r="E202">
            <v>56.4</v>
          </cell>
          <cell r="F202">
            <v>86.64</v>
          </cell>
        </row>
        <row r="203">
          <cell r="A203">
            <v>60202</v>
          </cell>
          <cell r="B203" t="str">
            <v>FORMA-TABUA C/REAPROV. 2 VEZES - (OBRAS CIVIS)</v>
          </cell>
          <cell r="C203" t="str">
            <v>m2</v>
          </cell>
          <cell r="D203">
            <v>39.43</v>
          </cell>
          <cell r="E203">
            <v>33.840000000000003</v>
          </cell>
          <cell r="F203">
            <v>73.27</v>
          </cell>
        </row>
        <row r="204">
          <cell r="A204">
            <v>60203</v>
          </cell>
          <cell r="B204" t="str">
            <v>FORMA- CH.COMPENSADA 12 MM UTILIZAÇÃO 3 VEZES - (OBRAS CIVIS)</v>
          </cell>
          <cell r="C204" t="str">
            <v>m2</v>
          </cell>
          <cell r="D204">
            <v>20.05</v>
          </cell>
          <cell r="E204">
            <v>27.86</v>
          </cell>
          <cell r="F204">
            <v>47.91</v>
          </cell>
        </row>
        <row r="205">
          <cell r="A205">
            <v>60204</v>
          </cell>
          <cell r="B205" t="str">
            <v>FORMA - CH.COMPENSADA 17MM PLAST REAP 4 V.-(OBRAS CIVIS)</v>
          </cell>
          <cell r="C205" t="str">
            <v>m2</v>
          </cell>
          <cell r="D205">
            <v>20.3</v>
          </cell>
          <cell r="E205">
            <v>26.17</v>
          </cell>
          <cell r="F205">
            <v>46.47</v>
          </cell>
        </row>
        <row r="206">
          <cell r="A206">
            <v>60205</v>
          </cell>
          <cell r="B206" t="str">
            <v>FORMA - CH.COMPENSADA 17MM PLAST REAP 7 V. - (OBRAS CIVIS</v>
          </cell>
          <cell r="C206" t="str">
            <v>m2</v>
          </cell>
          <cell r="D206">
            <v>11.68</v>
          </cell>
          <cell r="E206">
            <v>14.89</v>
          </cell>
          <cell r="F206">
            <v>26.57</v>
          </cell>
        </row>
        <row r="207">
          <cell r="A207">
            <v>60206</v>
          </cell>
          <cell r="B207" t="str">
            <v>FORMA CH.COMPENSADA 12MM-VIGA/PILAR U=1V - (OBRAS CIVIS</v>
          </cell>
          <cell r="C207" t="str">
            <v>m2</v>
          </cell>
          <cell r="D207">
            <v>54.26</v>
          </cell>
          <cell r="E207">
            <v>37.04</v>
          </cell>
          <cell r="F207">
            <v>91.3</v>
          </cell>
        </row>
        <row r="208">
          <cell r="A208">
            <v>60207</v>
          </cell>
          <cell r="B208" t="str">
            <v>FORMA CH.COMPENSADA 12MM-VIGA/PILAR U=2V - (OBRAS CIVIS</v>
          </cell>
          <cell r="C208" t="str">
            <v>m2</v>
          </cell>
          <cell r="D208">
            <v>29.09</v>
          </cell>
          <cell r="E208">
            <v>31.51</v>
          </cell>
          <cell r="F208">
            <v>60.6</v>
          </cell>
        </row>
        <row r="209">
          <cell r="A209">
            <v>60208</v>
          </cell>
          <cell r="B209" t="str">
            <v>FORMA CH.COMPENSADA 12MM-VIGA/PILAR U=3V - (OBRAS CIVIS</v>
          </cell>
          <cell r="C209" t="str">
            <v>m2</v>
          </cell>
          <cell r="D209">
            <v>19.78</v>
          </cell>
          <cell r="E209">
            <v>30.46</v>
          </cell>
          <cell r="F209">
            <v>50.24</v>
          </cell>
        </row>
        <row r="210">
          <cell r="A210">
            <v>60209</v>
          </cell>
          <cell r="B210" t="str">
            <v>FORMA CH.COMPENSADA 12MM-VIGA/PILAR U=4V - (OBRAS CIVIS</v>
          </cell>
          <cell r="C210" t="str">
            <v>m2</v>
          </cell>
          <cell r="D210">
            <v>14.62</v>
          </cell>
          <cell r="E210">
            <v>29.27</v>
          </cell>
          <cell r="F210">
            <v>43.89</v>
          </cell>
        </row>
        <row r="211">
          <cell r="A211">
            <v>60210</v>
          </cell>
          <cell r="B211" t="str">
            <v>FORMA CH.COMPENSADA PLASTIF. 12MM-U=5V - (OBRAS CIVIS)</v>
          </cell>
          <cell r="C211" t="str">
            <v>m2</v>
          </cell>
          <cell r="D211">
            <v>19.489999999999998</v>
          </cell>
          <cell r="E211">
            <v>30.46</v>
          </cell>
          <cell r="F211">
            <v>49.95</v>
          </cell>
        </row>
        <row r="212">
          <cell r="A212">
            <v>60212</v>
          </cell>
          <cell r="B212" t="str">
            <v>FORMA CH.COMPENSADA PLASTIF.12MM-VIGA/PILAR U=3V-(O.C.)</v>
          </cell>
          <cell r="C212" t="str">
            <v>m2</v>
          </cell>
          <cell r="D212">
            <v>23.39</v>
          </cell>
          <cell r="E212">
            <v>30.46</v>
          </cell>
          <cell r="F212">
            <v>53.85</v>
          </cell>
        </row>
        <row r="213">
          <cell r="A213">
            <v>60213</v>
          </cell>
          <cell r="B213" t="str">
            <v>FORMA CH.COMPENSADA PLASTIF.12MM-VIGA/PILAR U=2V-(O.C.)</v>
          </cell>
          <cell r="C213" t="str">
            <v>m2</v>
          </cell>
          <cell r="D213">
            <v>34.380000000000003</v>
          </cell>
          <cell r="E213">
            <v>31.51</v>
          </cell>
          <cell r="F213">
            <v>65.89</v>
          </cell>
        </row>
        <row r="214">
          <cell r="A214">
            <v>60214</v>
          </cell>
          <cell r="B214" t="str">
            <v>FORMA CH.COMPENSADA PLASTIF.12 MM-VIGA/PILAR U=1V-(O.C)</v>
          </cell>
          <cell r="C214" t="str">
            <v>m2</v>
          </cell>
          <cell r="D214">
            <v>63.77</v>
          </cell>
          <cell r="E214">
            <v>37.04</v>
          </cell>
          <cell r="F214">
            <v>100.81</v>
          </cell>
        </row>
        <row r="215">
          <cell r="A215">
            <v>60302</v>
          </cell>
          <cell r="B215" t="str">
            <v>ACO CA-25 - 6,3 MM (1/4") - (OBRAS CIVIS)</v>
          </cell>
          <cell r="C215" t="str">
            <v>Kg</v>
          </cell>
          <cell r="D215">
            <v>5.73</v>
          </cell>
          <cell r="E215">
            <v>1.58</v>
          </cell>
          <cell r="F215">
            <v>7.31</v>
          </cell>
        </row>
        <row r="216">
          <cell r="A216">
            <v>60303</v>
          </cell>
          <cell r="B216" t="str">
            <v>ACO CA-50-A - 6,3 MM (1/4") - (OBRAS CIVIS)</v>
          </cell>
          <cell r="C216" t="str">
            <v>Kg</v>
          </cell>
          <cell r="D216">
            <v>4.09</v>
          </cell>
          <cell r="E216">
            <v>1.8</v>
          </cell>
          <cell r="F216">
            <v>5.89</v>
          </cell>
        </row>
        <row r="217">
          <cell r="A217">
            <v>60304</v>
          </cell>
          <cell r="B217" t="str">
            <v>ACO CA-50 A - 8,0 MM (5/16") - (OBRAS CIVIS)</v>
          </cell>
          <cell r="C217" t="str">
            <v>Kg</v>
          </cell>
          <cell r="D217">
            <v>3.95</v>
          </cell>
          <cell r="E217">
            <v>1.8</v>
          </cell>
          <cell r="F217">
            <v>5.75</v>
          </cell>
        </row>
        <row r="218">
          <cell r="A218">
            <v>60305</v>
          </cell>
          <cell r="B218" t="str">
            <v>ACO CA-50A - 10,0 MM (3/8") - (OBRAS CIVIS)</v>
          </cell>
          <cell r="C218" t="str">
            <v>Kg</v>
          </cell>
          <cell r="D218">
            <v>3.76</v>
          </cell>
          <cell r="E218">
            <v>1.8</v>
          </cell>
          <cell r="F218">
            <v>5.56</v>
          </cell>
        </row>
        <row r="219">
          <cell r="A219">
            <v>60306</v>
          </cell>
          <cell r="B219" t="str">
            <v>ACO CA-50A - 12,5 MM (1/2") - (OBRAS CIVIS)</v>
          </cell>
          <cell r="C219" t="str">
            <v>Kg</v>
          </cell>
          <cell r="D219">
            <v>3.64</v>
          </cell>
          <cell r="E219">
            <v>2.2599999999999998</v>
          </cell>
          <cell r="F219">
            <v>5.9</v>
          </cell>
        </row>
        <row r="220">
          <cell r="A220">
            <v>60307</v>
          </cell>
          <cell r="B220" t="str">
            <v>ACO CA-50 - 16,0 MM (5/8") - (OBRAS CIVIS)</v>
          </cell>
          <cell r="C220" t="str">
            <v>Kg</v>
          </cell>
          <cell r="D220">
            <v>3.66</v>
          </cell>
          <cell r="E220">
            <v>2.2599999999999998</v>
          </cell>
          <cell r="F220">
            <v>5.92</v>
          </cell>
        </row>
        <row r="221">
          <cell r="A221">
            <v>60308</v>
          </cell>
          <cell r="B221" t="str">
            <v>ACO CA 50-A - 20,0 MM (3/4") - (OBRAS CIVIS)</v>
          </cell>
          <cell r="C221" t="str">
            <v>Kg</v>
          </cell>
          <cell r="D221">
            <v>3.66</v>
          </cell>
          <cell r="E221">
            <v>2.2599999999999998</v>
          </cell>
          <cell r="F221">
            <v>5.92</v>
          </cell>
        </row>
        <row r="222">
          <cell r="A222">
            <v>60310</v>
          </cell>
          <cell r="B222" t="str">
            <v>ACO CA 50-A - 25,0 MM (1") - (OBRAS CIVIS)</v>
          </cell>
          <cell r="C222" t="str">
            <v>Kg</v>
          </cell>
          <cell r="D222">
            <v>3.68</v>
          </cell>
          <cell r="E222">
            <v>2.2599999999999998</v>
          </cell>
          <cell r="F222">
            <v>5.94</v>
          </cell>
        </row>
        <row r="223">
          <cell r="A223">
            <v>60312</v>
          </cell>
          <cell r="B223" t="str">
            <v>ACO ACO-60B - 4,2 MM - (OBRAS CIVIS)</v>
          </cell>
          <cell r="C223" t="str">
            <v>Kg</v>
          </cell>
          <cell r="D223">
            <v>3.82</v>
          </cell>
          <cell r="E223">
            <v>1.58</v>
          </cell>
          <cell r="F223">
            <v>5.4</v>
          </cell>
        </row>
        <row r="224">
          <cell r="A224">
            <v>60314</v>
          </cell>
          <cell r="B224" t="str">
            <v>ACO CA - 60 - 5,0 MM - (OBRAS CIVIS)</v>
          </cell>
          <cell r="C224" t="str">
            <v>Kg</v>
          </cell>
          <cell r="D224">
            <v>3.71</v>
          </cell>
          <cell r="E224">
            <v>1.58</v>
          </cell>
          <cell r="F224">
            <v>5.29</v>
          </cell>
        </row>
        <row r="225">
          <cell r="A225">
            <v>60315</v>
          </cell>
          <cell r="B225" t="str">
            <v>ACO CA-60 - 6,0 MM - (OBRAS CIVIS)</v>
          </cell>
          <cell r="C225" t="str">
            <v>Kg</v>
          </cell>
          <cell r="D225">
            <v>3.87</v>
          </cell>
          <cell r="E225">
            <v>1.58</v>
          </cell>
          <cell r="F225">
            <v>5.45</v>
          </cell>
        </row>
        <row r="226">
          <cell r="A226">
            <v>60470</v>
          </cell>
          <cell r="B226" t="str">
            <v>LASTRO DE BRITA - (OBRAS CIVIS)</v>
          </cell>
          <cell r="C226" t="str">
            <v>m3</v>
          </cell>
          <cell r="D226">
            <v>85.64</v>
          </cell>
          <cell r="E226">
            <v>18.8</v>
          </cell>
          <cell r="F226">
            <v>104.44</v>
          </cell>
        </row>
        <row r="227">
          <cell r="A227">
            <v>60486</v>
          </cell>
          <cell r="B227" t="str">
            <v>TRAÇO DE CONCRETO</v>
          </cell>
          <cell r="C227" t="str">
            <v>Un</v>
          </cell>
          <cell r="D227">
            <v>655</v>
          </cell>
          <cell r="E227">
            <v>0</v>
          </cell>
          <cell r="F227">
            <v>655</v>
          </cell>
        </row>
        <row r="228">
          <cell r="A228">
            <v>60487</v>
          </cell>
          <cell r="B228" t="str">
            <v>CORPO DE PROVA</v>
          </cell>
          <cell r="C228" t="str">
            <v>Un</v>
          </cell>
          <cell r="D228">
            <v>13.25</v>
          </cell>
          <cell r="E228">
            <v>0</v>
          </cell>
          <cell r="F228">
            <v>13.25</v>
          </cell>
        </row>
        <row r="229">
          <cell r="A229">
            <v>60501</v>
          </cell>
          <cell r="B229" t="str">
            <v>PREPARO COM BETONEIRA E TRANSPORTE MANUAL DE CONCRETO FCK-13,5 - (O.C.)</v>
          </cell>
          <cell r="C229" t="str">
            <v>m3</v>
          </cell>
          <cell r="D229">
            <v>240.3</v>
          </cell>
          <cell r="E229">
            <v>55.76</v>
          </cell>
          <cell r="F229">
            <v>296.06</v>
          </cell>
        </row>
        <row r="230">
          <cell r="A230">
            <v>60505</v>
          </cell>
          <cell r="B230" t="str">
            <v>PREPARO COM BETONEIRA E TRANSPORTE MANUAL DE CONCRETO FCK-15 - (O.C.)</v>
          </cell>
          <cell r="C230" t="str">
            <v>m3</v>
          </cell>
          <cell r="D230">
            <v>244.3</v>
          </cell>
          <cell r="E230">
            <v>55.76</v>
          </cell>
          <cell r="F230">
            <v>300.06</v>
          </cell>
        </row>
        <row r="231">
          <cell r="A231">
            <v>60507</v>
          </cell>
          <cell r="B231" t="str">
            <v>PREPARO COM BETONEIRA E TRANSPORTE MANUAL DE CONCRETO FCK-20 - (O.C.)</v>
          </cell>
          <cell r="C231" t="str">
            <v>m3</v>
          </cell>
          <cell r="D231">
            <v>251.18</v>
          </cell>
          <cell r="E231">
            <v>55.76</v>
          </cell>
          <cell r="F231">
            <v>306.94</v>
          </cell>
        </row>
        <row r="232">
          <cell r="A232">
            <v>60508</v>
          </cell>
          <cell r="B232" t="str">
            <v>PREPARO COM BETONEIRA E TRANSPORTE MANUAL DE CONCRETO FCK-18 - (O.C.)</v>
          </cell>
          <cell r="C232" t="str">
            <v>m3</v>
          </cell>
          <cell r="D232">
            <v>252.38</v>
          </cell>
          <cell r="E232">
            <v>55.76</v>
          </cell>
          <cell r="F232">
            <v>308.14</v>
          </cell>
        </row>
        <row r="233">
          <cell r="A233">
            <v>60510</v>
          </cell>
          <cell r="B233" t="str">
            <v>CONCRETO USINADO BOMBEÁVEL FCK-15 - (O.C.)</v>
          </cell>
          <cell r="C233" t="str">
            <v>m3</v>
          </cell>
          <cell r="D233">
            <v>245.82</v>
          </cell>
          <cell r="E233">
            <v>0</v>
          </cell>
          <cell r="F233">
            <v>245.82</v>
          </cell>
        </row>
        <row r="234">
          <cell r="A234">
            <v>60512</v>
          </cell>
          <cell r="B234" t="str">
            <v>CONCRETO USINADO CONVENCIONAL FCK-20 COM TRANSPORTE MANUAL- (O.C.)</v>
          </cell>
          <cell r="C234" t="str">
            <v>m3</v>
          </cell>
          <cell r="D234">
            <v>270.3</v>
          </cell>
          <cell r="E234">
            <v>24.25</v>
          </cell>
          <cell r="F234">
            <v>294.55</v>
          </cell>
        </row>
        <row r="235">
          <cell r="A235">
            <v>60513</v>
          </cell>
          <cell r="B235" t="str">
            <v>PREPARO SEM BETONEIRA E TRANSPORTE MANUAL DE CONCRETO PARA LASTRO  - (O.C.)</v>
          </cell>
          <cell r="C235" t="str">
            <v>m3</v>
          </cell>
          <cell r="D235">
            <v>216.29</v>
          </cell>
          <cell r="E235">
            <v>94</v>
          </cell>
          <cell r="F235">
            <v>310.29000000000002</v>
          </cell>
        </row>
        <row r="236">
          <cell r="A236">
            <v>60515</v>
          </cell>
          <cell r="B236" t="str">
            <v>CONCRETO USINADO CONVENCIONAL  FCK-15  COM TRANSPORTE MANUAL - (O.C.)</v>
          </cell>
          <cell r="C236" t="str">
            <v>m3</v>
          </cell>
          <cell r="D236">
            <v>245.82</v>
          </cell>
          <cell r="E236">
            <v>24.25</v>
          </cell>
          <cell r="F236">
            <v>270.07</v>
          </cell>
        </row>
        <row r="237">
          <cell r="A237">
            <v>60517</v>
          </cell>
          <cell r="B237" t="str">
            <v>PREPARO COM BETONEIRA E TRANSPORTE MANUAL DE CONCRETO FCK=25 MPA</v>
          </cell>
          <cell r="C237" t="str">
            <v>m3</v>
          </cell>
          <cell r="D237">
            <v>246.67</v>
          </cell>
          <cell r="E237">
            <v>55.76</v>
          </cell>
          <cell r="F237">
            <v>302.43</v>
          </cell>
        </row>
        <row r="238">
          <cell r="A238">
            <v>60518</v>
          </cell>
          <cell r="B238" t="str">
            <v>PREPARO COM BETONEIRA E TRANSPORTE MANUAL DE CONCRETO FCK=30 MPA</v>
          </cell>
          <cell r="C238" t="str">
            <v>m3</v>
          </cell>
          <cell r="D238">
            <v>266.52999999999997</v>
          </cell>
          <cell r="E238">
            <v>55.76</v>
          </cell>
          <cell r="F238">
            <v>322.29000000000002</v>
          </cell>
        </row>
        <row r="239">
          <cell r="A239">
            <v>60520</v>
          </cell>
          <cell r="B239" t="str">
            <v>CONCRETO USINADO CONVENCIONAL FCK=25 MPA COM TRANSPORTE MANUAL - (O.C.)</v>
          </cell>
          <cell r="C239" t="str">
            <v>m3</v>
          </cell>
          <cell r="D239">
            <v>280.5</v>
          </cell>
          <cell r="E239">
            <v>24.25</v>
          </cell>
          <cell r="F239">
            <v>304.75</v>
          </cell>
        </row>
        <row r="240">
          <cell r="A240">
            <v>60521</v>
          </cell>
          <cell r="B240" t="str">
            <v>CONCRETO USINADO CONVENCIONAL FCK=30 MPA COM TRANSPORTE MANUAL - (O.C.)</v>
          </cell>
          <cell r="C240" t="str">
            <v>m3</v>
          </cell>
          <cell r="D240">
            <v>290.7</v>
          </cell>
          <cell r="E240">
            <v>24.25</v>
          </cell>
          <cell r="F240">
            <v>314.95</v>
          </cell>
        </row>
        <row r="241">
          <cell r="A241">
            <v>60523</v>
          </cell>
          <cell r="B241" t="str">
            <v>CONCRETO USINADO BOMBEÁVEL FCK=20 MPA (O.C.)</v>
          </cell>
          <cell r="C241" t="str">
            <v>m3</v>
          </cell>
          <cell r="D241">
            <v>270.3</v>
          </cell>
          <cell r="E241">
            <v>0</v>
          </cell>
          <cell r="F241">
            <v>270.3</v>
          </cell>
        </row>
        <row r="242">
          <cell r="A242" t="str">
            <v>SCO - Sistema de Custos e Orçamentos</v>
          </cell>
          <cell r="F242" t="str">
            <v>AGETOP</v>
          </cell>
        </row>
        <row r="244">
          <cell r="B244" t="str">
            <v>AGETOP - AGÊNCIA GOIANA DE TRANSPORTES E OBRAS - AGETOP</v>
          </cell>
          <cell r="F244" t="str">
            <v>26/08/2014 - 15:26</v>
          </cell>
        </row>
        <row r="245">
          <cell r="B245" t="str">
            <v>Custo Referencial de Serviços</v>
          </cell>
          <cell r="F245" t="str">
            <v>Página: 4 de 30</v>
          </cell>
        </row>
        <row r="246">
          <cell r="A246" t="str">
            <v>Código</v>
          </cell>
          <cell r="B246" t="str">
            <v>Serviço</v>
          </cell>
          <cell r="C246" t="str">
            <v>Unidade</v>
          </cell>
          <cell r="D246" t="str">
            <v>Material</v>
          </cell>
          <cell r="E246" t="str">
            <v>Mão-de-</v>
          </cell>
          <cell r="F246" t="str">
            <v>Total</v>
          </cell>
        </row>
        <row r="247">
          <cell r="A247" t="str">
            <v>auxiliar</v>
          </cell>
          <cell r="E247" t="str">
            <v>obra</v>
          </cell>
        </row>
        <row r="248">
          <cell r="A248">
            <v>60524</v>
          </cell>
          <cell r="B248" t="str">
            <v>CONCRETO USINADO BOMBEÁVEL FCK=25 MPA (O.C.)</v>
          </cell>
          <cell r="C248" t="str">
            <v>m3</v>
          </cell>
          <cell r="D248">
            <v>280.5</v>
          </cell>
          <cell r="E248">
            <v>0</v>
          </cell>
          <cell r="F248">
            <v>280.5</v>
          </cell>
        </row>
        <row r="249">
          <cell r="A249">
            <v>60525</v>
          </cell>
          <cell r="B249" t="str">
            <v>CONCRETO USINADO BOMBEÁVEL FCK=30 MPA (O.C.)</v>
          </cell>
          <cell r="C249" t="str">
            <v>m3</v>
          </cell>
          <cell r="D249">
            <v>290.7</v>
          </cell>
          <cell r="E249">
            <v>0</v>
          </cell>
          <cell r="F249">
            <v>290.7</v>
          </cell>
        </row>
        <row r="250">
          <cell r="A250">
            <v>60800</v>
          </cell>
          <cell r="B250" t="str">
            <v>LANÇAMENTO/APLICAÇÃO/ADENSAMENTO DE CONCRETO USINADO BOMBEADO EM</v>
          </cell>
          <cell r="C250" t="str">
            <v>m3</v>
          </cell>
          <cell r="D250">
            <v>0.09</v>
          </cell>
          <cell r="E250">
            <v>31.52</v>
          </cell>
          <cell r="F250">
            <v>31.61</v>
          </cell>
        </row>
        <row r="251">
          <cell r="B251" t="str">
            <v>ESTRUTURA - (O.C.)</v>
          </cell>
        </row>
        <row r="252">
          <cell r="A252">
            <v>60801</v>
          </cell>
          <cell r="B252" t="str">
            <v>LANÇAMENTO/APLICAÇÃO/ADENSAMENTO MANUAL DE CONCRETO - (OBRAS CIVIS)</v>
          </cell>
          <cell r="C252" t="str">
            <v>m3</v>
          </cell>
          <cell r="D252">
            <v>0</v>
          </cell>
          <cell r="E252">
            <v>32</v>
          </cell>
          <cell r="F252">
            <v>32</v>
          </cell>
        </row>
        <row r="253">
          <cell r="A253">
            <v>60802</v>
          </cell>
          <cell r="B253" t="str">
            <v>LANÇAMENTO/APLICAÇÃO/ADENSAMENTO DE CONCRETO EM ESTRUTURA - (O.C.)</v>
          </cell>
          <cell r="C253" t="str">
            <v>m3</v>
          </cell>
          <cell r="D253">
            <v>0.09</v>
          </cell>
          <cell r="E253">
            <v>31.52</v>
          </cell>
          <cell r="F253">
            <v>31.61</v>
          </cell>
        </row>
        <row r="254">
          <cell r="A254">
            <v>60803</v>
          </cell>
          <cell r="B254" t="str">
            <v>TAXA DE BOMBEAMENTO CONCRETO-MÍNIMO  10 M3 - (O.C.)</v>
          </cell>
          <cell r="C254" t="str">
            <v>m3</v>
          </cell>
          <cell r="D254">
            <v>22</v>
          </cell>
          <cell r="E254">
            <v>0</v>
          </cell>
          <cell r="F254">
            <v>22</v>
          </cell>
        </row>
        <row r="255">
          <cell r="A255">
            <v>61101</v>
          </cell>
          <cell r="B255" t="str">
            <v>FORRO EM LAJE PRE-MOLDADA INC.CAPEAMENTO/FERR.DISTRIB./ESCORAMENTO E</v>
          </cell>
          <cell r="C255" t="str">
            <v>m2</v>
          </cell>
          <cell r="D255">
            <v>47.07</v>
          </cell>
          <cell r="E255">
            <v>12.95</v>
          </cell>
          <cell r="F255">
            <v>60.02</v>
          </cell>
        </row>
        <row r="256">
          <cell r="B256" t="str">
            <v>FORMA/DESFORMA</v>
          </cell>
        </row>
        <row r="257">
          <cell r="A257">
            <v>61102</v>
          </cell>
          <cell r="B257" t="str">
            <v>LAJE PRE-MOLDADA PARA PISO INC. CAPEAMENTO/FERR.DISTRIB./ESCORAMENTO E</v>
          </cell>
          <cell r="C257" t="str">
            <v>m2</v>
          </cell>
          <cell r="D257">
            <v>53.87</v>
          </cell>
          <cell r="E257">
            <v>14.39</v>
          </cell>
          <cell r="F257">
            <v>68.260000000000005</v>
          </cell>
        </row>
        <row r="258">
          <cell r="B258" t="str">
            <v>FORMA/DESFORMA</v>
          </cell>
        </row>
        <row r="259">
          <cell r="A259">
            <v>61106</v>
          </cell>
          <cell r="B259" t="str">
            <v>ESCORAMENTO, MONTAGEM E DESFORMA DA LAJE EM "U" E/OU "TRELIÇADA" - U=1 VEZ</v>
          </cell>
          <cell r="C259" t="str">
            <v>m2</v>
          </cell>
          <cell r="D259">
            <v>13.8</v>
          </cell>
          <cell r="E259">
            <v>8.9</v>
          </cell>
          <cell r="F259">
            <v>22.7</v>
          </cell>
        </row>
        <row r="260">
          <cell r="A260">
            <v>61107</v>
          </cell>
          <cell r="B260" t="str">
            <v>ESCORAMENTO, MONTAGEM E DESFORMA DA LAJE EM "U" E/OU "TRELIÇADA" - U=2 VEZES</v>
          </cell>
          <cell r="C260" t="str">
            <v>m2</v>
          </cell>
          <cell r="D260">
            <v>8.2899999999999991</v>
          </cell>
          <cell r="E260">
            <v>7.22</v>
          </cell>
          <cell r="F260">
            <v>15.51</v>
          </cell>
        </row>
        <row r="261">
          <cell r="A261">
            <v>61108</v>
          </cell>
          <cell r="B261" t="str">
            <v>ESCORAMENTO, MONTAGEM E DESFORMA DA LAJE EM "U" E/OU "TRELIÇADA" - U=3 VEZES</v>
          </cell>
          <cell r="C261" t="str">
            <v>m2</v>
          </cell>
          <cell r="D261">
            <v>6.46</v>
          </cell>
          <cell r="E261">
            <v>6.67</v>
          </cell>
          <cell r="F261">
            <v>13.13</v>
          </cell>
        </row>
        <row r="262">
          <cell r="A262">
            <v>61130</v>
          </cell>
          <cell r="B262" t="str">
            <v>MURO ARRIMO PADRÃO AGETOP EM CANALETA SEM REVESTIMENTO-(COM ALTURA ATÉ 2,</v>
          </cell>
          <cell r="C262" t="str">
            <v>m2</v>
          </cell>
          <cell r="D262">
            <v>126.2</v>
          </cell>
          <cell r="E262">
            <v>110.22</v>
          </cell>
          <cell r="F262">
            <v>236.42</v>
          </cell>
        </row>
        <row r="263">
          <cell r="B263" t="str">
            <v>50M)-INCLUSO FUNDAÇÃO</v>
          </cell>
        </row>
        <row r="264">
          <cell r="A264">
            <v>67000</v>
          </cell>
          <cell r="B264" t="str">
            <v>RECUPERAÇÃO E TRATAMENTO EM ESTRUTURAS DE CONCRETO</v>
          </cell>
          <cell r="C264" t="str">
            <v>S/U</v>
          </cell>
          <cell r="D264">
            <v>0</v>
          </cell>
          <cell r="E264">
            <v>0</v>
          </cell>
          <cell r="F264">
            <v>0</v>
          </cell>
        </row>
        <row r="265">
          <cell r="A265">
            <v>67002</v>
          </cell>
          <cell r="B265" t="str">
            <v>DEFINIÇÃO E DEMARCAÇÃO DA ÁREA DE REPARO DE ESTRUTURAS UTILIZANDO DISCO DE</v>
          </cell>
          <cell r="C265" t="str">
            <v>m</v>
          </cell>
          <cell r="D265">
            <v>0.09</v>
          </cell>
          <cell r="E265">
            <v>0.94</v>
          </cell>
          <cell r="F265">
            <v>1.03</v>
          </cell>
        </row>
        <row r="266">
          <cell r="B266" t="str">
            <v>CORTE</v>
          </cell>
        </row>
        <row r="267">
          <cell r="A267">
            <v>67006</v>
          </cell>
          <cell r="B267" t="str">
            <v>PREPARAÇÃO DO SUBSTRATO PARA REPARO EM ESTRUTURA DE CONCRETO POR</v>
          </cell>
          <cell r="C267" t="str">
            <v>m2</v>
          </cell>
          <cell r="D267">
            <v>0</v>
          </cell>
          <cell r="E267">
            <v>5.47</v>
          </cell>
          <cell r="F267">
            <v>5.47</v>
          </cell>
        </row>
        <row r="268">
          <cell r="B268" t="str">
            <v>APICOAMENTO MANUAL DA SUPERFÍCIE</v>
          </cell>
        </row>
        <row r="269">
          <cell r="A269">
            <v>67010</v>
          </cell>
          <cell r="B269" t="str">
            <v>ESCARIFICAÇÃO MANUAL, CORTE DE CONCRETO ATÉ 3CM DE PROFUNDIDADE</v>
          </cell>
          <cell r="C269" t="str">
            <v>m3</v>
          </cell>
          <cell r="D269">
            <v>0</v>
          </cell>
          <cell r="E269">
            <v>1009</v>
          </cell>
          <cell r="F269">
            <v>1009</v>
          </cell>
        </row>
        <row r="270">
          <cell r="A270">
            <v>67014</v>
          </cell>
          <cell r="B270" t="str">
            <v>LIMPEZA DE ARMADURA OU CHAPA METÁLICA COM FURADEIRA E BROCA</v>
          </cell>
          <cell r="C270" t="str">
            <v>m2</v>
          </cell>
          <cell r="D270">
            <v>0.01</v>
          </cell>
          <cell r="E270">
            <v>18.8</v>
          </cell>
          <cell r="F270">
            <v>18.809999999999999</v>
          </cell>
        </row>
        <row r="271">
          <cell r="A271">
            <v>67016</v>
          </cell>
          <cell r="B271" t="str">
            <v>ESCOVAMENTO MANUAL DE ARMADURA OU CHAPA METÁLICA</v>
          </cell>
          <cell r="C271" t="str">
            <v>m2</v>
          </cell>
          <cell r="D271">
            <v>0.01</v>
          </cell>
          <cell r="E271">
            <v>18.739999999999998</v>
          </cell>
          <cell r="F271">
            <v>18.75</v>
          </cell>
        </row>
        <row r="272">
          <cell r="A272">
            <v>67018</v>
          </cell>
          <cell r="B272" t="str">
            <v>ESCOVAMENTO MANUAL DE SUBSTRATO</v>
          </cell>
          <cell r="C272" t="str">
            <v>m2</v>
          </cell>
          <cell r="D272">
            <v>0.01</v>
          </cell>
          <cell r="E272">
            <v>3.1</v>
          </cell>
          <cell r="F272">
            <v>3.11</v>
          </cell>
        </row>
        <row r="273">
          <cell r="A273">
            <v>67022</v>
          </cell>
          <cell r="B273" t="str">
            <v>LIMPEZA DO SUBSTRATO COM APLICAÇÃO DE JATO DE ÁGUA FRIA</v>
          </cell>
          <cell r="C273" t="str">
            <v>m2</v>
          </cell>
          <cell r="D273">
            <v>0</v>
          </cell>
          <cell r="E273">
            <v>1.03</v>
          </cell>
          <cell r="F273">
            <v>1.03</v>
          </cell>
        </row>
        <row r="274">
          <cell r="A274">
            <v>67058</v>
          </cell>
          <cell r="B274" t="str">
            <v>PINTURA A BASE DE SILANO SILOXANO PARA PROTEÇÃO DE SUPERFÍCIES INTERNAS/</v>
          </cell>
          <cell r="C274" t="str">
            <v>m2</v>
          </cell>
          <cell r="D274">
            <v>4.88</v>
          </cell>
          <cell r="E274">
            <v>3.87</v>
          </cell>
          <cell r="F274">
            <v>8.75</v>
          </cell>
        </row>
        <row r="275">
          <cell r="B275" t="str">
            <v>EXTERNAS DE ESTRUTURA DE CONCRETO - 2 DEMÃOS</v>
          </cell>
        </row>
        <row r="276">
          <cell r="A276">
            <v>67062</v>
          </cell>
          <cell r="B276" t="str">
            <v>REPARO PROFUNDO EM ESTRUTURA COM ARGAMASSA SECA TIPO "DRY PACK" ISENTA DE</v>
          </cell>
          <cell r="C276" t="str">
            <v>m3</v>
          </cell>
          <cell r="D276">
            <v>2493.64</v>
          </cell>
          <cell r="E276">
            <v>207.54</v>
          </cell>
          <cell r="F276">
            <v>2701.18</v>
          </cell>
        </row>
        <row r="277">
          <cell r="B277" t="str">
            <v>RETRAÇÃO - ESPESSURA DE 3 A 10CM E FCK &gt; 25 MPA</v>
          </cell>
        </row>
        <row r="278">
          <cell r="A278">
            <v>67070</v>
          </cell>
          <cell r="B278" t="str">
            <v>CURA QUÍMICA PARA SUBSTRATO CIMENTÍCIO - 2 DEMÃOS</v>
          </cell>
          <cell r="C278" t="str">
            <v>m2</v>
          </cell>
          <cell r="D278">
            <v>0.91</v>
          </cell>
          <cell r="E278">
            <v>1.93</v>
          </cell>
          <cell r="F278">
            <v>2.84</v>
          </cell>
        </row>
        <row r="279">
          <cell r="A279">
            <v>67078</v>
          </cell>
          <cell r="B279" t="str">
            <v>APLICAÇÃO, COM POSTERIOR REMOÇÃO COM JATO DE ÁGUA, DE ÁCIDO MURIÁTICO (1:20)</v>
          </cell>
          <cell r="C279" t="str">
            <v>m2</v>
          </cell>
          <cell r="D279">
            <v>0.4</v>
          </cell>
          <cell r="E279">
            <v>4.18</v>
          </cell>
          <cell r="F279">
            <v>4.58</v>
          </cell>
        </row>
        <row r="280">
          <cell r="B280" t="str">
            <v>E APLICAÇÃO, COM POSTERIOR REMOÇÃO COM JATO DE ÁGUA, DE AMÔNIA (1:14)</v>
          </cell>
        </row>
        <row r="281">
          <cell r="A281">
            <v>67082</v>
          </cell>
          <cell r="B281" t="str">
            <v>TRATAMENTO DE CONCRETO APARENTE 2 DEMÃOS (COM PINTURA DE CIMENTO CP32/</v>
          </cell>
          <cell r="C281" t="str">
            <v>m2</v>
          </cell>
          <cell r="D281">
            <v>0.95</v>
          </cell>
          <cell r="E281">
            <v>4.4400000000000004</v>
          </cell>
          <cell r="F281">
            <v>5.39</v>
          </cell>
        </row>
        <row r="282">
          <cell r="B282" t="str">
            <v>CIMENTO BRANCO/POLÍMEROS ACRÍLICOS/ÁGUA - TRAÇO: 1 POLÍM.:6,6667 CP32: 3,3333</v>
          </cell>
        </row>
        <row r="283">
          <cell r="B283" t="str">
            <v>CIBRANCO - EM VOLUME) - INCLUSA A LAVAGEM COM JATO D'ÁGUA</v>
          </cell>
        </row>
        <row r="284">
          <cell r="A284">
            <v>169</v>
          </cell>
          <cell r="B284" t="str">
            <v>INST. ELÉT./TELEFÔNICA/CABEAMENTO ESTRUTURADO</v>
          </cell>
        </row>
        <row r="285">
          <cell r="A285">
            <v>70000</v>
          </cell>
          <cell r="B285" t="str">
            <v>INST. ELET./TELEFONICA/CABEAMENTO ESTRUTURADO</v>
          </cell>
          <cell r="D285">
            <v>0</v>
          </cell>
          <cell r="E285">
            <v>0</v>
          </cell>
          <cell r="F285">
            <v>0</v>
          </cell>
        </row>
        <row r="286">
          <cell r="A286">
            <v>70111</v>
          </cell>
          <cell r="B286" t="str">
            <v>CX.DE PASSAGEM 40X40 S/F C/TAMPA CONCRETO</v>
          </cell>
          <cell r="C286" t="str">
            <v>Un</v>
          </cell>
          <cell r="D286">
            <v>50.27</v>
          </cell>
          <cell r="E286">
            <v>98.37</v>
          </cell>
          <cell r="F286">
            <v>148.63999999999999</v>
          </cell>
        </row>
        <row r="287">
          <cell r="A287">
            <v>70204</v>
          </cell>
          <cell r="B287" t="str">
            <v>ALCA PREFORMADA DE DISTRIBUICAO</v>
          </cell>
          <cell r="C287" t="str">
            <v>Un</v>
          </cell>
          <cell r="D287">
            <v>2.34</v>
          </cell>
          <cell r="E287">
            <v>5.64</v>
          </cell>
          <cell r="F287">
            <v>7.98</v>
          </cell>
        </row>
        <row r="288">
          <cell r="A288">
            <v>70207</v>
          </cell>
          <cell r="B288" t="str">
            <v>ANEL GUIA No. 2</v>
          </cell>
          <cell r="C288" t="str">
            <v>Un</v>
          </cell>
          <cell r="D288">
            <v>1.1000000000000001</v>
          </cell>
          <cell r="E288">
            <v>3.38</v>
          </cell>
          <cell r="F288">
            <v>4.4800000000000004</v>
          </cell>
        </row>
        <row r="289">
          <cell r="A289">
            <v>70211</v>
          </cell>
          <cell r="B289" t="str">
            <v>ANILHA PLÁSTICA 25 CM</v>
          </cell>
          <cell r="C289" t="str">
            <v>Un</v>
          </cell>
          <cell r="D289">
            <v>0.12</v>
          </cell>
          <cell r="E289">
            <v>0.18</v>
          </cell>
          <cell r="F289">
            <v>0.3</v>
          </cell>
        </row>
        <row r="290">
          <cell r="A290">
            <v>70218</v>
          </cell>
          <cell r="B290" t="str">
            <v>ARAME DE AÇO GALVANIZADO No. 12 BWG</v>
          </cell>
          <cell r="C290" t="str">
            <v>M</v>
          </cell>
          <cell r="D290">
            <v>0.27</v>
          </cell>
          <cell r="E290">
            <v>0.92</v>
          </cell>
          <cell r="F290">
            <v>1.19</v>
          </cell>
        </row>
        <row r="291">
          <cell r="A291">
            <v>70220</v>
          </cell>
          <cell r="B291" t="str">
            <v>ARAND.A PROVA DE TEMPO C/GRADE MET.SUP.90 GR&lt;100W</v>
          </cell>
          <cell r="C291" t="str">
            <v>Un</v>
          </cell>
          <cell r="D291">
            <v>64.63</v>
          </cell>
          <cell r="E291">
            <v>9.02</v>
          </cell>
          <cell r="F291">
            <v>73.650000000000006</v>
          </cell>
        </row>
        <row r="292">
          <cell r="A292">
            <v>70221</v>
          </cell>
          <cell r="B292" t="str">
            <v>ARANDELA USO INTERNO 100 W</v>
          </cell>
          <cell r="C292" t="str">
            <v>Un</v>
          </cell>
          <cell r="D292">
            <v>67.790000000000006</v>
          </cell>
          <cell r="E292">
            <v>9.02</v>
          </cell>
          <cell r="F292">
            <v>76.81</v>
          </cell>
        </row>
        <row r="293">
          <cell r="A293">
            <v>70222</v>
          </cell>
          <cell r="B293" t="str">
            <v>ARANDELA DE USO INTERNO 60 W</v>
          </cell>
          <cell r="C293" t="str">
            <v>Un</v>
          </cell>
          <cell r="D293">
            <v>68.650000000000006</v>
          </cell>
          <cell r="E293">
            <v>9.02</v>
          </cell>
          <cell r="F293">
            <v>77.67</v>
          </cell>
        </row>
        <row r="294">
          <cell r="A294">
            <v>70225</v>
          </cell>
          <cell r="B294" t="str">
            <v>ARANDELA USO EXTERNO 100 W 45º</v>
          </cell>
          <cell r="C294" t="str">
            <v>Un</v>
          </cell>
          <cell r="D294">
            <v>69.25</v>
          </cell>
          <cell r="E294">
            <v>22.56</v>
          </cell>
          <cell r="F294">
            <v>91.81</v>
          </cell>
        </row>
        <row r="295">
          <cell r="A295">
            <v>70226</v>
          </cell>
          <cell r="B295" t="str">
            <v>ARANDELA DE EMBUTIR USO EXTERNO/INTERNO (ATE 100 W)</v>
          </cell>
          <cell r="C295" t="str">
            <v>Un</v>
          </cell>
          <cell r="D295">
            <v>59.6</v>
          </cell>
          <cell r="E295">
            <v>22.56</v>
          </cell>
          <cell r="F295">
            <v>82.16</v>
          </cell>
        </row>
        <row r="296">
          <cell r="A296">
            <v>70229</v>
          </cell>
          <cell r="B296" t="str">
            <v>ARAME GALVANIZADO 12 BWG</v>
          </cell>
          <cell r="C296" t="str">
            <v>Kg</v>
          </cell>
          <cell r="D296">
            <v>5.4</v>
          </cell>
          <cell r="E296">
            <v>20.45</v>
          </cell>
          <cell r="F296">
            <v>25.85</v>
          </cell>
        </row>
        <row r="297">
          <cell r="A297">
            <v>70230</v>
          </cell>
          <cell r="B297" t="str">
            <v>ARMACAO SECUNDARIA LEVE 1 ELEMENTO</v>
          </cell>
          <cell r="C297" t="str">
            <v>Un</v>
          </cell>
          <cell r="D297">
            <v>9.9</v>
          </cell>
          <cell r="E297">
            <v>11.28</v>
          </cell>
          <cell r="F297">
            <v>21.18</v>
          </cell>
        </row>
        <row r="298">
          <cell r="A298">
            <v>70231</v>
          </cell>
          <cell r="B298" t="str">
            <v>ARMACAO SECUNDARIA LEVE 2 ELEMENTOS</v>
          </cell>
          <cell r="C298" t="str">
            <v>Un</v>
          </cell>
          <cell r="D298">
            <v>14.2</v>
          </cell>
          <cell r="E298">
            <v>22.56</v>
          </cell>
          <cell r="F298">
            <v>36.76</v>
          </cell>
        </row>
        <row r="299">
          <cell r="A299">
            <v>70232</v>
          </cell>
          <cell r="B299" t="str">
            <v>ARMACAO SECUNDARIA LEVE 3 ELEMENTOS</v>
          </cell>
          <cell r="C299" t="str">
            <v>Un</v>
          </cell>
          <cell r="D299">
            <v>23.5</v>
          </cell>
          <cell r="E299">
            <v>33.840000000000003</v>
          </cell>
          <cell r="F299">
            <v>57.34</v>
          </cell>
        </row>
        <row r="300">
          <cell r="A300">
            <v>70233</v>
          </cell>
          <cell r="B300" t="str">
            <v>ARMACAO SECUNDARIA LEVE 4 ELEMENTOS</v>
          </cell>
          <cell r="C300" t="str">
            <v>Un</v>
          </cell>
          <cell r="D300">
            <v>31.6</v>
          </cell>
          <cell r="E300">
            <v>45.12</v>
          </cell>
          <cell r="F300">
            <v>76.72</v>
          </cell>
        </row>
        <row r="301">
          <cell r="A301">
            <v>70240</v>
          </cell>
          <cell r="B301" t="str">
            <v>ARMACAO SECUNDARIA PESADA 1 ELEMENTO</v>
          </cell>
          <cell r="C301" t="str">
            <v>Un</v>
          </cell>
          <cell r="D301">
            <v>10.46</v>
          </cell>
          <cell r="E301">
            <v>13.54</v>
          </cell>
          <cell r="F301">
            <v>24</v>
          </cell>
        </row>
        <row r="302">
          <cell r="A302">
            <v>70241</v>
          </cell>
          <cell r="B302" t="str">
            <v>ARMACAO SECUNDARIA PESADA 2 ELEMENTOS</v>
          </cell>
          <cell r="C302" t="str">
            <v>Un</v>
          </cell>
          <cell r="D302">
            <v>13.79</v>
          </cell>
          <cell r="E302">
            <v>27.07</v>
          </cell>
          <cell r="F302">
            <v>40.86</v>
          </cell>
        </row>
        <row r="303">
          <cell r="A303">
            <v>70242</v>
          </cell>
          <cell r="B303" t="str">
            <v>ARMACAO SECUNDARIA PESADA 3 ELEMENTOS</v>
          </cell>
          <cell r="C303" t="str">
            <v>Un</v>
          </cell>
          <cell r="D303">
            <v>38.28</v>
          </cell>
          <cell r="E303">
            <v>54.14</v>
          </cell>
          <cell r="F303">
            <v>92.42</v>
          </cell>
        </row>
        <row r="304">
          <cell r="A304">
            <v>70243</v>
          </cell>
          <cell r="B304" t="str">
            <v>ARMACAO SECUNDARIA PESADA 4 ELEMENTOS</v>
          </cell>
          <cell r="C304" t="str">
            <v>Un</v>
          </cell>
          <cell r="D304">
            <v>45.78</v>
          </cell>
          <cell r="E304">
            <v>54.14</v>
          </cell>
          <cell r="F304">
            <v>99.92</v>
          </cell>
        </row>
        <row r="305">
          <cell r="A305">
            <v>70250</v>
          </cell>
          <cell r="B305" t="str">
            <v>ARRUELA QUAD.ACO GALVANIZADO 3X38X38MM FURO 18MM</v>
          </cell>
          <cell r="C305" t="str">
            <v>Un</v>
          </cell>
          <cell r="D305">
            <v>0.56000000000000005</v>
          </cell>
          <cell r="E305">
            <v>0.45</v>
          </cell>
          <cell r="F305">
            <v>1.01</v>
          </cell>
        </row>
        <row r="306">
          <cell r="A306">
            <v>70251</v>
          </cell>
          <cell r="B306" t="str">
            <v>ARRUELA LISA D=1/4"</v>
          </cell>
          <cell r="C306" t="str">
            <v>Un</v>
          </cell>
          <cell r="D306">
            <v>0.06</v>
          </cell>
          <cell r="E306">
            <v>0</v>
          </cell>
          <cell r="F306">
            <v>0.06</v>
          </cell>
        </row>
        <row r="307">
          <cell r="A307">
            <v>70252</v>
          </cell>
          <cell r="B307" t="str">
            <v>ARRUELA LISA D=5/16"</v>
          </cell>
          <cell r="C307" t="str">
            <v>Un</v>
          </cell>
          <cell r="D307">
            <v>7.0000000000000007E-2</v>
          </cell>
          <cell r="E307">
            <v>0</v>
          </cell>
          <cell r="F307">
            <v>7.0000000000000007E-2</v>
          </cell>
        </row>
        <row r="308">
          <cell r="A308">
            <v>70260</v>
          </cell>
          <cell r="B308" t="str">
            <v>BARRA DE COBRE 1" X 1/8" (0,8052 KG/M)</v>
          </cell>
          <cell r="C308" t="str">
            <v>ML</v>
          </cell>
          <cell r="D308">
            <v>37.049999999999997</v>
          </cell>
          <cell r="E308">
            <v>15.12</v>
          </cell>
          <cell r="F308">
            <v>52.17</v>
          </cell>
        </row>
        <row r="309">
          <cell r="A309">
            <v>70261</v>
          </cell>
          <cell r="B309" t="str">
            <v>BARRA DE COBRE 1" X 3/16" (1,0432 KG/M)</v>
          </cell>
          <cell r="C309" t="str">
            <v>ML</v>
          </cell>
          <cell r="D309">
            <v>51.25</v>
          </cell>
          <cell r="E309">
            <v>15.12</v>
          </cell>
          <cell r="F309">
            <v>66.37</v>
          </cell>
        </row>
        <row r="310">
          <cell r="A310">
            <v>70262</v>
          </cell>
          <cell r="B310" t="str">
            <v>BARRA DE COBRE 1.1/2" X 1/8" (1,0483 KG/M)</v>
          </cell>
          <cell r="C310" t="str">
            <v>ML</v>
          </cell>
          <cell r="D310">
            <v>54.69</v>
          </cell>
          <cell r="E310">
            <v>15.12</v>
          </cell>
          <cell r="F310">
            <v>69.81</v>
          </cell>
        </row>
        <row r="311">
          <cell r="A311">
            <v>70263</v>
          </cell>
          <cell r="B311" t="str">
            <v>BARRA DE COBRE 1.1/2" X 3/16" (1,5648 KG/M)</v>
          </cell>
          <cell r="C311" t="str">
            <v>ML</v>
          </cell>
          <cell r="D311">
            <v>86.4</v>
          </cell>
          <cell r="E311">
            <v>15.12</v>
          </cell>
          <cell r="F311">
            <v>101.52</v>
          </cell>
        </row>
        <row r="312">
          <cell r="A312">
            <v>70264</v>
          </cell>
          <cell r="B312" t="str">
            <v>BARRA DE COBRE 1.1/4" X 1/8" (0,8690 KG/M)</v>
          </cell>
          <cell r="C312" t="str">
            <v>ML</v>
          </cell>
          <cell r="D312">
            <v>50.23</v>
          </cell>
          <cell r="E312">
            <v>15.12</v>
          </cell>
          <cell r="F312">
            <v>65.349999999999994</v>
          </cell>
        </row>
        <row r="313">
          <cell r="A313">
            <v>70265</v>
          </cell>
          <cell r="B313" t="str">
            <v>BARRA DE COBRE 1.1/4" X 3/16" (1,3040 KG/M)</v>
          </cell>
          <cell r="C313" t="str">
            <v>ML</v>
          </cell>
          <cell r="D313">
            <v>67.47</v>
          </cell>
          <cell r="E313">
            <v>15.12</v>
          </cell>
          <cell r="F313">
            <v>82.59</v>
          </cell>
        </row>
        <row r="314">
          <cell r="A314">
            <v>70266</v>
          </cell>
          <cell r="B314" t="str">
            <v>BARRA DE COBRE 1/2" X 3/16" (0,5216 KG/M)</v>
          </cell>
          <cell r="C314" t="str">
            <v>ML</v>
          </cell>
          <cell r="D314">
            <v>33.71</v>
          </cell>
          <cell r="E314">
            <v>15.12</v>
          </cell>
          <cell r="F314">
            <v>48.83</v>
          </cell>
        </row>
        <row r="315">
          <cell r="A315">
            <v>70267</v>
          </cell>
          <cell r="B315" t="str">
            <v>BARRA DE COBRE 2" X 1/8" (1,3905 KG/M)</v>
          </cell>
          <cell r="C315" t="str">
            <v>ML</v>
          </cell>
          <cell r="D315">
            <v>80.36</v>
          </cell>
          <cell r="E315">
            <v>15.12</v>
          </cell>
          <cell r="F315">
            <v>95.48</v>
          </cell>
        </row>
        <row r="316">
          <cell r="A316">
            <v>70268</v>
          </cell>
          <cell r="B316" t="str">
            <v>BARRA DE COBRE 2" X 3/16"  (2,0865 KG/M)</v>
          </cell>
          <cell r="C316" t="str">
            <v>ML</v>
          </cell>
          <cell r="D316">
            <v>99.27</v>
          </cell>
          <cell r="E316">
            <v>15.12</v>
          </cell>
          <cell r="F316">
            <v>114.39</v>
          </cell>
        </row>
        <row r="317">
          <cell r="A317">
            <v>70269</v>
          </cell>
          <cell r="B317" t="str">
            <v>BARRA DE COBRE 3/4" X 3/16" (0,7823 KG/M)</v>
          </cell>
          <cell r="C317" t="str">
            <v>ML</v>
          </cell>
          <cell r="D317">
            <v>42.1</v>
          </cell>
          <cell r="E317">
            <v>15.12</v>
          </cell>
          <cell r="F317">
            <v>57.22</v>
          </cell>
        </row>
        <row r="318">
          <cell r="A318">
            <v>70270</v>
          </cell>
          <cell r="B318" t="str">
            <v>BARRA DE COBRE 3/4"X1/8" (0,5214 KG/M)</v>
          </cell>
          <cell r="C318" t="str">
            <v>ML</v>
          </cell>
          <cell r="D318">
            <v>27.79</v>
          </cell>
          <cell r="E318">
            <v>15.12</v>
          </cell>
          <cell r="F318">
            <v>42.91</v>
          </cell>
        </row>
        <row r="319">
          <cell r="A319">
            <v>70271</v>
          </cell>
          <cell r="B319" t="str">
            <v>BARRA DE COBRE  2" X 1/4" ( 2,870 KG/M)</v>
          </cell>
          <cell r="C319" t="str">
            <v>m</v>
          </cell>
          <cell r="D319">
            <v>138.5</v>
          </cell>
          <cell r="E319">
            <v>15.12</v>
          </cell>
          <cell r="F319">
            <v>153.62</v>
          </cell>
        </row>
        <row r="320">
          <cell r="A320">
            <v>70281</v>
          </cell>
          <cell r="B320" t="str">
            <v>BASE P/GLOBO OU DROPS (1 LAMPADA) BOCA 10" CMCLS</v>
          </cell>
          <cell r="C320" t="str">
            <v>Un</v>
          </cell>
          <cell r="D320">
            <v>3.8</v>
          </cell>
          <cell r="E320">
            <v>3.15</v>
          </cell>
          <cell r="F320">
            <v>6.95</v>
          </cell>
        </row>
        <row r="321">
          <cell r="A321">
            <v>70282</v>
          </cell>
          <cell r="B321" t="str">
            <v>BASE DE FERRO FUNDIDO P/MASTRO 1.1/2"</v>
          </cell>
          <cell r="C321" t="str">
            <v>Un</v>
          </cell>
          <cell r="D321">
            <v>46.56</v>
          </cell>
          <cell r="E321">
            <v>22.56</v>
          </cell>
          <cell r="F321">
            <v>69.12</v>
          </cell>
        </row>
        <row r="322">
          <cell r="A322">
            <v>70283</v>
          </cell>
          <cell r="B322" t="str">
            <v>BLOCO BER-10 (BLOCO DE ENGATE RAPIDO)</v>
          </cell>
          <cell r="C322" t="str">
            <v>Un</v>
          </cell>
          <cell r="D322">
            <v>5.5</v>
          </cell>
          <cell r="E322">
            <v>11.28</v>
          </cell>
          <cell r="F322">
            <v>16.78</v>
          </cell>
        </row>
        <row r="323">
          <cell r="A323" t="str">
            <v>SCO - Sistema de Custos e Orçamentos</v>
          </cell>
          <cell r="F323" t="str">
            <v>AGETOP</v>
          </cell>
        </row>
        <row r="325">
          <cell r="B325" t="str">
            <v>AGETOP - AGÊNCIA GOIANA DE TRANSPORTES E OBRAS - AGETOP</v>
          </cell>
          <cell r="F325" t="str">
            <v>26/08/2014 - 15:26</v>
          </cell>
        </row>
        <row r="326">
          <cell r="B326" t="str">
            <v>Custo Referencial de Serviços</v>
          </cell>
          <cell r="F326" t="str">
            <v>Página: 5 de 30</v>
          </cell>
        </row>
        <row r="327">
          <cell r="A327" t="str">
            <v>Código</v>
          </cell>
          <cell r="B327" t="str">
            <v>Serviço</v>
          </cell>
          <cell r="C327" t="str">
            <v>Unidade</v>
          </cell>
          <cell r="D327" t="str">
            <v>Material</v>
          </cell>
          <cell r="E327" t="str">
            <v>Mão-de-</v>
          </cell>
          <cell r="F327" t="str">
            <v>Total</v>
          </cell>
        </row>
        <row r="328">
          <cell r="A328" t="str">
            <v>auxiliar</v>
          </cell>
          <cell r="E328" t="str">
            <v>obra</v>
          </cell>
        </row>
        <row r="329">
          <cell r="A329">
            <v>70284</v>
          </cell>
          <cell r="B329" t="str">
            <v>BLOCO TELEFONICO BLI-10 C/CANALETA</v>
          </cell>
          <cell r="C329" t="str">
            <v>Un</v>
          </cell>
          <cell r="D329">
            <v>4</v>
          </cell>
          <cell r="E329">
            <v>11.28</v>
          </cell>
          <cell r="F329">
            <v>15.28</v>
          </cell>
        </row>
        <row r="330">
          <cell r="A330">
            <v>70285</v>
          </cell>
          <cell r="B330" t="str">
            <v>BORNE TERMINAL SAK 2,5 MM2</v>
          </cell>
          <cell r="C330" t="str">
            <v>Un</v>
          </cell>
          <cell r="D330">
            <v>2.85</v>
          </cell>
          <cell r="E330">
            <v>6.77</v>
          </cell>
          <cell r="F330">
            <v>9.6199999999999992</v>
          </cell>
        </row>
        <row r="331">
          <cell r="A331">
            <v>70286</v>
          </cell>
          <cell r="B331" t="str">
            <v>BORNE TERMINAL SAK 4 MM2</v>
          </cell>
          <cell r="C331" t="str">
            <v>Un</v>
          </cell>
          <cell r="D331">
            <v>3.48</v>
          </cell>
          <cell r="E331">
            <v>6.77</v>
          </cell>
          <cell r="F331">
            <v>10.25</v>
          </cell>
        </row>
        <row r="332">
          <cell r="A332">
            <v>70287</v>
          </cell>
          <cell r="B332" t="str">
            <v>BORNE TERMINAL SAK 6 MM2</v>
          </cell>
          <cell r="C332" t="str">
            <v>Un</v>
          </cell>
          <cell r="D332">
            <v>4.5599999999999996</v>
          </cell>
          <cell r="E332">
            <v>6.77</v>
          </cell>
          <cell r="F332">
            <v>11.33</v>
          </cell>
        </row>
        <row r="333">
          <cell r="A333">
            <v>70288</v>
          </cell>
          <cell r="B333" t="str">
            <v>BORNE TERMINAL SAK 10 MM2</v>
          </cell>
          <cell r="C333" t="str">
            <v>Un</v>
          </cell>
          <cell r="D333">
            <v>6.81</v>
          </cell>
          <cell r="E333">
            <v>7.9</v>
          </cell>
          <cell r="F333">
            <v>14.71</v>
          </cell>
        </row>
        <row r="334">
          <cell r="A334">
            <v>70289</v>
          </cell>
          <cell r="B334" t="str">
            <v>BORNE TERMINAL SAK 16 MM2</v>
          </cell>
          <cell r="C334" t="str">
            <v>Un</v>
          </cell>
          <cell r="D334">
            <v>6.79</v>
          </cell>
          <cell r="E334">
            <v>7.9</v>
          </cell>
          <cell r="F334">
            <v>14.69</v>
          </cell>
        </row>
        <row r="335">
          <cell r="A335">
            <v>70290</v>
          </cell>
          <cell r="B335" t="str">
            <v>BORNE TERMINAL SAK 25 MM2</v>
          </cell>
          <cell r="C335" t="str">
            <v>Un</v>
          </cell>
          <cell r="D335">
            <v>14.97</v>
          </cell>
          <cell r="E335">
            <v>7.9</v>
          </cell>
          <cell r="F335">
            <v>22.87</v>
          </cell>
        </row>
        <row r="336">
          <cell r="A336">
            <v>70291</v>
          </cell>
          <cell r="B336" t="str">
            <v>BORNE TERMINAL SAK 35 MM2</v>
          </cell>
          <cell r="C336" t="str">
            <v>Un</v>
          </cell>
          <cell r="D336">
            <v>13.2</v>
          </cell>
          <cell r="E336">
            <v>9.02</v>
          </cell>
          <cell r="F336">
            <v>22.22</v>
          </cell>
        </row>
        <row r="337">
          <cell r="A337">
            <v>70292</v>
          </cell>
          <cell r="B337" t="str">
            <v>BORNE TERMINAL SAK 50 MM2</v>
          </cell>
          <cell r="C337" t="str">
            <v>Un</v>
          </cell>
          <cell r="D337">
            <v>44.92</v>
          </cell>
          <cell r="E337">
            <v>9.02</v>
          </cell>
          <cell r="F337">
            <v>53.94</v>
          </cell>
        </row>
        <row r="338">
          <cell r="A338">
            <v>70293</v>
          </cell>
          <cell r="B338" t="str">
            <v>BORNE TERMINAL SAK 70 MM2</v>
          </cell>
          <cell r="C338" t="str">
            <v>Un</v>
          </cell>
          <cell r="D338">
            <v>49.83</v>
          </cell>
          <cell r="E338">
            <v>9.02</v>
          </cell>
          <cell r="F338">
            <v>58.85</v>
          </cell>
        </row>
        <row r="339">
          <cell r="A339">
            <v>70295</v>
          </cell>
          <cell r="B339" t="str">
            <v>BORNE TERMINAL SAK 95 MM2</v>
          </cell>
          <cell r="C339" t="str">
            <v>Un</v>
          </cell>
          <cell r="D339">
            <v>70.900000000000006</v>
          </cell>
          <cell r="E339">
            <v>11.28</v>
          </cell>
          <cell r="F339">
            <v>82.18</v>
          </cell>
        </row>
        <row r="340">
          <cell r="A340">
            <v>70296</v>
          </cell>
          <cell r="B340" t="str">
            <v>BORNE TERMINAL SAK 120 MM2</v>
          </cell>
          <cell r="C340" t="str">
            <v>Un</v>
          </cell>
          <cell r="D340">
            <v>82.98</v>
          </cell>
          <cell r="E340">
            <v>11.28</v>
          </cell>
          <cell r="F340">
            <v>94.26</v>
          </cell>
        </row>
        <row r="341">
          <cell r="A341">
            <v>70297</v>
          </cell>
          <cell r="B341" t="str">
            <v>BORNE TERMINAL SAK 150 MM2</v>
          </cell>
          <cell r="C341" t="str">
            <v>Un</v>
          </cell>
          <cell r="D341">
            <v>90.46</v>
          </cell>
          <cell r="E341">
            <v>11.28</v>
          </cell>
          <cell r="F341">
            <v>101.74</v>
          </cell>
        </row>
        <row r="342">
          <cell r="A342">
            <v>70303</v>
          </cell>
          <cell r="B342" t="str">
            <v>BOTOEIRA "LIGA-DESLIGA" DE EMBUTIR</v>
          </cell>
          <cell r="C342" t="str">
            <v>Un</v>
          </cell>
          <cell r="D342">
            <v>37.46</v>
          </cell>
          <cell r="E342">
            <v>22.56</v>
          </cell>
          <cell r="F342">
            <v>60.02</v>
          </cell>
        </row>
        <row r="343">
          <cell r="A343">
            <v>70304</v>
          </cell>
          <cell r="B343" t="str">
            <v>BOTOEIRA "LIGA-DESLIGA" P/INSTALACAO APARENTE</v>
          </cell>
          <cell r="C343" t="str">
            <v>Un</v>
          </cell>
          <cell r="D343">
            <v>91.16</v>
          </cell>
          <cell r="E343">
            <v>22.56</v>
          </cell>
          <cell r="F343">
            <v>113.72</v>
          </cell>
        </row>
        <row r="344">
          <cell r="A344">
            <v>70305</v>
          </cell>
          <cell r="B344" t="str">
            <v>BOTOEIRA "LIGA-DESLIGA" P/INST.EM PORTA  DE QUADRO</v>
          </cell>
          <cell r="C344" t="str">
            <v>Un</v>
          </cell>
          <cell r="D344">
            <v>37.46</v>
          </cell>
          <cell r="E344">
            <v>22.56</v>
          </cell>
          <cell r="F344">
            <v>60.02</v>
          </cell>
        </row>
        <row r="345">
          <cell r="A345">
            <v>70320</v>
          </cell>
          <cell r="B345" t="str">
            <v>BOX CURVO DIAMETRO 1/2"</v>
          </cell>
          <cell r="C345" t="str">
            <v>Un</v>
          </cell>
          <cell r="D345">
            <v>3.96</v>
          </cell>
          <cell r="E345">
            <v>1.58</v>
          </cell>
          <cell r="F345">
            <v>5.54</v>
          </cell>
        </row>
        <row r="346">
          <cell r="A346">
            <v>70321</v>
          </cell>
          <cell r="B346" t="str">
            <v>BOX CURVO DIAMETRO 3/4"</v>
          </cell>
          <cell r="C346" t="str">
            <v>Un</v>
          </cell>
          <cell r="D346">
            <v>4.6900000000000004</v>
          </cell>
          <cell r="E346">
            <v>2.2599999999999998</v>
          </cell>
          <cell r="F346">
            <v>6.95</v>
          </cell>
        </row>
        <row r="347">
          <cell r="A347">
            <v>70325</v>
          </cell>
          <cell r="B347" t="str">
            <v>BOX CURVO DIAMETRO 1"</v>
          </cell>
          <cell r="C347" t="str">
            <v>Un</v>
          </cell>
          <cell r="D347">
            <v>5.31</v>
          </cell>
          <cell r="E347">
            <v>2.93</v>
          </cell>
          <cell r="F347">
            <v>8.24</v>
          </cell>
        </row>
        <row r="348">
          <cell r="A348">
            <v>70330</v>
          </cell>
          <cell r="B348" t="str">
            <v>BOX RETO DIAMETRO 1/2"</v>
          </cell>
          <cell r="C348" t="str">
            <v>Un</v>
          </cell>
          <cell r="D348">
            <v>2.0699999999999998</v>
          </cell>
          <cell r="E348">
            <v>0.45</v>
          </cell>
          <cell r="F348">
            <v>2.52</v>
          </cell>
        </row>
        <row r="349">
          <cell r="A349">
            <v>70331</v>
          </cell>
          <cell r="B349" t="str">
            <v>BOX RETO DIAMETRO 3/4"</v>
          </cell>
          <cell r="C349" t="str">
            <v>Un</v>
          </cell>
          <cell r="D349">
            <v>1.93</v>
          </cell>
          <cell r="E349">
            <v>0.67</v>
          </cell>
          <cell r="F349">
            <v>2.6</v>
          </cell>
        </row>
        <row r="350">
          <cell r="A350">
            <v>70335</v>
          </cell>
          <cell r="B350" t="str">
            <v>BOX RETO DIAMETRO 1"</v>
          </cell>
          <cell r="C350" t="str">
            <v>Un</v>
          </cell>
          <cell r="D350">
            <v>2.64</v>
          </cell>
          <cell r="E350">
            <v>1.1299999999999999</v>
          </cell>
          <cell r="F350">
            <v>3.77</v>
          </cell>
        </row>
        <row r="351">
          <cell r="A351">
            <v>70350</v>
          </cell>
          <cell r="B351" t="str">
            <v>BRACADEIRA METALICA TIPO "C" DIAM.1/2"</v>
          </cell>
          <cell r="C351" t="str">
            <v>Un</v>
          </cell>
          <cell r="D351">
            <v>0.16</v>
          </cell>
          <cell r="E351">
            <v>0.22</v>
          </cell>
          <cell r="F351">
            <v>0.38</v>
          </cell>
        </row>
        <row r="352">
          <cell r="A352">
            <v>70351</v>
          </cell>
          <cell r="B352" t="str">
            <v>BRACADEIRA METALICA TIPO "C" DIAM. 3/4"</v>
          </cell>
          <cell r="C352" t="str">
            <v>Un</v>
          </cell>
          <cell r="D352">
            <v>0.27</v>
          </cell>
          <cell r="E352">
            <v>0.22</v>
          </cell>
          <cell r="F352">
            <v>0.49</v>
          </cell>
        </row>
        <row r="353">
          <cell r="A353">
            <v>70352</v>
          </cell>
          <cell r="B353" t="str">
            <v>BRACADEIRA METALICA TIPO "C" DIAM. 1"</v>
          </cell>
          <cell r="C353" t="str">
            <v>Un</v>
          </cell>
          <cell r="D353">
            <v>0.27</v>
          </cell>
          <cell r="E353">
            <v>0.22</v>
          </cell>
          <cell r="F353">
            <v>0.49</v>
          </cell>
        </row>
        <row r="354">
          <cell r="A354">
            <v>70353</v>
          </cell>
          <cell r="B354" t="str">
            <v>BRACADEIRA METALICA TIPO "C" DIAM. 1.1/4"</v>
          </cell>
          <cell r="C354" t="str">
            <v>Un</v>
          </cell>
          <cell r="D354">
            <v>0.31</v>
          </cell>
          <cell r="E354">
            <v>0.67</v>
          </cell>
          <cell r="F354">
            <v>0.98</v>
          </cell>
        </row>
        <row r="355">
          <cell r="A355">
            <v>70354</v>
          </cell>
          <cell r="B355" t="str">
            <v>BRACADEIRA METALICA TIPO "C" DIAM. 1.1/2"</v>
          </cell>
          <cell r="C355" t="str">
            <v>Un</v>
          </cell>
          <cell r="D355">
            <v>0.37</v>
          </cell>
          <cell r="E355">
            <v>0.91</v>
          </cell>
          <cell r="F355">
            <v>1.28</v>
          </cell>
        </row>
        <row r="356">
          <cell r="A356">
            <v>70355</v>
          </cell>
          <cell r="B356" t="str">
            <v>BRACADEIRA METALICA TIPO "C" DIAM. 2"</v>
          </cell>
          <cell r="C356" t="str">
            <v>Un</v>
          </cell>
          <cell r="D356">
            <v>1.31</v>
          </cell>
          <cell r="E356">
            <v>1.35</v>
          </cell>
          <cell r="F356">
            <v>2.66</v>
          </cell>
        </row>
        <row r="357">
          <cell r="A357">
            <v>70356</v>
          </cell>
          <cell r="B357" t="str">
            <v>BRACADEIRA METALICA TIPO "C" DIAM. 2.1/2"</v>
          </cell>
          <cell r="C357" t="str">
            <v>Un</v>
          </cell>
          <cell r="D357">
            <v>1.4</v>
          </cell>
          <cell r="E357">
            <v>2.71</v>
          </cell>
          <cell r="F357">
            <v>4.1100000000000003</v>
          </cell>
        </row>
        <row r="358">
          <cell r="A358">
            <v>70357</v>
          </cell>
          <cell r="B358" t="str">
            <v>BRACADEIRA METALICA TIPO "C" DIAM. 3"</v>
          </cell>
          <cell r="C358" t="str">
            <v>Un</v>
          </cell>
          <cell r="D358">
            <v>1.46</v>
          </cell>
          <cell r="E358">
            <v>4.0599999999999996</v>
          </cell>
          <cell r="F358">
            <v>5.52</v>
          </cell>
        </row>
        <row r="359">
          <cell r="A359">
            <v>70358</v>
          </cell>
          <cell r="B359" t="str">
            <v>BRACADEIRA METALICA TIPO "C" DIAM. 4"</v>
          </cell>
          <cell r="C359" t="str">
            <v>Un</v>
          </cell>
          <cell r="D359">
            <v>1.76</v>
          </cell>
          <cell r="E359">
            <v>5.64</v>
          </cell>
          <cell r="F359">
            <v>7.4</v>
          </cell>
        </row>
        <row r="360">
          <cell r="A360">
            <v>70370</v>
          </cell>
          <cell r="B360" t="str">
            <v>BRACADEIRA METALICA TIPO "D" DIAM. 1/2"</v>
          </cell>
          <cell r="C360" t="str">
            <v>Un</v>
          </cell>
          <cell r="D360">
            <v>0.28999999999999998</v>
          </cell>
          <cell r="E360">
            <v>0.22</v>
          </cell>
          <cell r="F360">
            <v>0.51</v>
          </cell>
        </row>
        <row r="361">
          <cell r="A361">
            <v>70371</v>
          </cell>
          <cell r="B361" t="str">
            <v>BRACADEIRA METALICA TIPO "D" DIAM. 3/4"</v>
          </cell>
          <cell r="C361" t="str">
            <v>Un</v>
          </cell>
          <cell r="D361">
            <v>0.63</v>
          </cell>
          <cell r="E361">
            <v>0.22</v>
          </cell>
          <cell r="F361">
            <v>0.85</v>
          </cell>
        </row>
        <row r="362">
          <cell r="A362">
            <v>70372</v>
          </cell>
          <cell r="B362" t="str">
            <v>BRACADEIRA METALICA TIPO "D" DIAM. 1"</v>
          </cell>
          <cell r="C362" t="str">
            <v>Un</v>
          </cell>
          <cell r="D362">
            <v>0.67</v>
          </cell>
          <cell r="E362">
            <v>0.22</v>
          </cell>
          <cell r="F362">
            <v>0.89</v>
          </cell>
        </row>
        <row r="363">
          <cell r="A363">
            <v>70373</v>
          </cell>
          <cell r="B363" t="str">
            <v>BRACADEIRA METALICA TIPO "D" DIAM. 1.1/4"</v>
          </cell>
          <cell r="C363" t="str">
            <v>Un</v>
          </cell>
          <cell r="D363">
            <v>0.72</v>
          </cell>
          <cell r="E363">
            <v>0.67</v>
          </cell>
          <cell r="F363">
            <v>1.39</v>
          </cell>
        </row>
        <row r="364">
          <cell r="A364">
            <v>70374</v>
          </cell>
          <cell r="B364" t="str">
            <v>BRACADEIRA METALICA TIPO "D" DIAM. 1.1/2"</v>
          </cell>
          <cell r="C364" t="str">
            <v>Un</v>
          </cell>
          <cell r="D364">
            <v>0.8</v>
          </cell>
          <cell r="E364">
            <v>0.91</v>
          </cell>
          <cell r="F364">
            <v>1.71</v>
          </cell>
        </row>
        <row r="365">
          <cell r="A365">
            <v>70375</v>
          </cell>
          <cell r="B365" t="str">
            <v>BRACADEIRA METALICA TIPO "D" DIAM. 2"</v>
          </cell>
          <cell r="C365" t="str">
            <v>Un</v>
          </cell>
          <cell r="D365">
            <v>1.87</v>
          </cell>
          <cell r="E365">
            <v>1.35</v>
          </cell>
          <cell r="F365">
            <v>3.22</v>
          </cell>
        </row>
        <row r="366">
          <cell r="A366">
            <v>70376</v>
          </cell>
          <cell r="B366" t="str">
            <v>BRACADEIRA METALICA TIPO "D" DIAM. 2.1/2"</v>
          </cell>
          <cell r="C366" t="str">
            <v>Un</v>
          </cell>
          <cell r="D366">
            <v>1.1100000000000001</v>
          </cell>
          <cell r="E366">
            <v>2.71</v>
          </cell>
          <cell r="F366">
            <v>3.82</v>
          </cell>
        </row>
        <row r="367">
          <cell r="A367">
            <v>70377</v>
          </cell>
          <cell r="B367" t="str">
            <v>BRACADEIRA METALICA TIPO "D" DIAM. 3"</v>
          </cell>
          <cell r="C367" t="str">
            <v>Un</v>
          </cell>
          <cell r="D367">
            <v>1.33</v>
          </cell>
          <cell r="E367">
            <v>4.0599999999999996</v>
          </cell>
          <cell r="F367">
            <v>5.39</v>
          </cell>
        </row>
        <row r="368">
          <cell r="A368">
            <v>70378</v>
          </cell>
          <cell r="B368" t="str">
            <v>BRACADEIRA METALICA TIPO "D" DIAM. 4"</v>
          </cell>
          <cell r="C368" t="str">
            <v>Un</v>
          </cell>
          <cell r="D368">
            <v>1.87</v>
          </cell>
          <cell r="E368">
            <v>5.64</v>
          </cell>
          <cell r="F368">
            <v>7.51</v>
          </cell>
        </row>
        <row r="369">
          <cell r="A369">
            <v>70379</v>
          </cell>
          <cell r="B369" t="str">
            <v>BRAÇADEIRA PARA 3 ESTAIS 1.1/2"</v>
          </cell>
          <cell r="C369" t="str">
            <v>Un</v>
          </cell>
          <cell r="D369">
            <v>6.19</v>
          </cell>
          <cell r="E369">
            <v>7.9</v>
          </cell>
          <cell r="F369">
            <v>14.09</v>
          </cell>
        </row>
        <row r="370">
          <cell r="A370">
            <v>70380</v>
          </cell>
          <cell r="B370" t="str">
            <v>BRAÇADEIRA METÁLICA CIRCULAR 2" C/CHUMBADOR</v>
          </cell>
          <cell r="C370" t="str">
            <v>Un</v>
          </cell>
          <cell r="D370">
            <v>4.3</v>
          </cell>
          <cell r="E370">
            <v>7.9</v>
          </cell>
          <cell r="F370">
            <v>12.2</v>
          </cell>
        </row>
        <row r="371">
          <cell r="A371">
            <v>70383</v>
          </cell>
          <cell r="B371" t="str">
            <v>BRACO CURVO GALVANIZADO P/LUMINARIA AO TEMPO (2" E 3 METROS)</v>
          </cell>
          <cell r="C371" t="str">
            <v>Un</v>
          </cell>
          <cell r="D371">
            <v>107</v>
          </cell>
          <cell r="E371">
            <v>11.28</v>
          </cell>
          <cell r="F371">
            <v>118.28</v>
          </cell>
        </row>
        <row r="372">
          <cell r="A372">
            <v>70384</v>
          </cell>
          <cell r="B372" t="str">
            <v>BRACO RETO GALVANIZADO P/LUMINARIA AO TEMPO (3/4" E 1 METRO)</v>
          </cell>
          <cell r="C372" t="str">
            <v>Un</v>
          </cell>
          <cell r="D372">
            <v>16</v>
          </cell>
          <cell r="E372">
            <v>11.28</v>
          </cell>
          <cell r="F372">
            <v>27.28</v>
          </cell>
        </row>
        <row r="373">
          <cell r="A373">
            <v>70386</v>
          </cell>
          <cell r="B373" t="str">
            <v>BRAÇO C AÇO GALVANIZADO , CONFORME NTD-17</v>
          </cell>
          <cell r="C373" t="str">
            <v>un</v>
          </cell>
          <cell r="D373">
            <v>78</v>
          </cell>
          <cell r="E373">
            <v>4.51</v>
          </cell>
          <cell r="F373">
            <v>82.51</v>
          </cell>
        </row>
        <row r="374">
          <cell r="A374">
            <v>70390</v>
          </cell>
          <cell r="B374" t="str">
            <v>BUCHA DE NYLON S-5</v>
          </cell>
          <cell r="C374" t="str">
            <v>Un</v>
          </cell>
          <cell r="D374">
            <v>0.04</v>
          </cell>
          <cell r="E374">
            <v>0.21</v>
          </cell>
          <cell r="F374">
            <v>0.25</v>
          </cell>
        </row>
        <row r="375">
          <cell r="A375">
            <v>70391</v>
          </cell>
          <cell r="B375" t="str">
            <v>BUCHA DE NYLON S-6</v>
          </cell>
          <cell r="C375" t="str">
            <v>Un</v>
          </cell>
          <cell r="D375">
            <v>0.05</v>
          </cell>
          <cell r="E375">
            <v>0.21</v>
          </cell>
          <cell r="F375">
            <v>0.26</v>
          </cell>
        </row>
        <row r="376">
          <cell r="A376">
            <v>70392</v>
          </cell>
          <cell r="B376" t="str">
            <v>BUCHA DE NYLON S-8</v>
          </cell>
          <cell r="C376" t="str">
            <v>Un</v>
          </cell>
          <cell r="D376">
            <v>7.0000000000000007E-2</v>
          </cell>
          <cell r="E376">
            <v>0.21</v>
          </cell>
          <cell r="F376">
            <v>0.28000000000000003</v>
          </cell>
        </row>
        <row r="377">
          <cell r="A377">
            <v>70393</v>
          </cell>
          <cell r="B377" t="str">
            <v>BUCHA DE NYLON S-10</v>
          </cell>
          <cell r="C377" t="str">
            <v>Un</v>
          </cell>
          <cell r="D377">
            <v>0.06</v>
          </cell>
          <cell r="E377">
            <v>0.45</v>
          </cell>
          <cell r="F377">
            <v>0.51</v>
          </cell>
        </row>
        <row r="378">
          <cell r="A378">
            <v>70394</v>
          </cell>
          <cell r="B378" t="str">
            <v>BUCHA DE NYLON S-12</v>
          </cell>
          <cell r="C378" t="str">
            <v>Un</v>
          </cell>
          <cell r="D378">
            <v>0.1</v>
          </cell>
          <cell r="E378">
            <v>0.45</v>
          </cell>
          <cell r="F378">
            <v>0.55000000000000004</v>
          </cell>
        </row>
        <row r="379">
          <cell r="A379">
            <v>70420</v>
          </cell>
          <cell r="B379" t="str">
            <v>BUCHA E ARRUELA METALICA DIAM. 1/2"</v>
          </cell>
          <cell r="C379" t="str">
            <v>PR</v>
          </cell>
          <cell r="D379">
            <v>0.12</v>
          </cell>
          <cell r="E379">
            <v>0.22</v>
          </cell>
          <cell r="F379">
            <v>0.34</v>
          </cell>
        </row>
        <row r="380">
          <cell r="A380">
            <v>70421</v>
          </cell>
          <cell r="B380" t="str">
            <v>BUCHA E ARRUELA METALICA DIAM. 3/4"</v>
          </cell>
          <cell r="C380" t="str">
            <v>PR</v>
          </cell>
          <cell r="D380">
            <v>0.22</v>
          </cell>
          <cell r="E380">
            <v>0.22</v>
          </cell>
          <cell r="F380">
            <v>0.44</v>
          </cell>
        </row>
        <row r="381">
          <cell r="A381">
            <v>70422</v>
          </cell>
          <cell r="B381" t="str">
            <v>BUCHA E ARRUELA METALICA DIAM. 1"</v>
          </cell>
          <cell r="C381" t="str">
            <v>PR</v>
          </cell>
          <cell r="D381">
            <v>0.42</v>
          </cell>
          <cell r="E381">
            <v>0.22</v>
          </cell>
          <cell r="F381">
            <v>0.64</v>
          </cell>
        </row>
        <row r="382">
          <cell r="A382">
            <v>70423</v>
          </cell>
          <cell r="B382" t="str">
            <v>BUCHA E ARRUELA METALICA DIAM. 1.1/4"</v>
          </cell>
          <cell r="C382" t="str">
            <v>PR</v>
          </cell>
          <cell r="D382">
            <v>0.53</v>
          </cell>
          <cell r="E382">
            <v>0.67</v>
          </cell>
          <cell r="F382">
            <v>1.2</v>
          </cell>
        </row>
        <row r="383">
          <cell r="A383">
            <v>70424</v>
          </cell>
          <cell r="B383" t="str">
            <v>BUCHA E ARRUELA METALICA DIAM. 1.1/2"</v>
          </cell>
          <cell r="C383" t="str">
            <v>PR</v>
          </cell>
          <cell r="D383">
            <v>0.69</v>
          </cell>
          <cell r="E383">
            <v>0.91</v>
          </cell>
          <cell r="F383">
            <v>1.6</v>
          </cell>
        </row>
        <row r="384">
          <cell r="A384">
            <v>70425</v>
          </cell>
          <cell r="B384" t="str">
            <v>BUCHA E ARRUELA METALICA DIAM. 2"</v>
          </cell>
          <cell r="C384" t="str">
            <v>PR</v>
          </cell>
          <cell r="D384">
            <v>1.01</v>
          </cell>
          <cell r="E384">
            <v>1.35</v>
          </cell>
          <cell r="F384">
            <v>2.36</v>
          </cell>
        </row>
        <row r="385">
          <cell r="A385">
            <v>70426</v>
          </cell>
          <cell r="B385" t="str">
            <v>BUCHA E ARRUELA METALICA DIAM. 2.1/2"</v>
          </cell>
          <cell r="C385" t="str">
            <v>PR</v>
          </cell>
          <cell r="D385">
            <v>3.06</v>
          </cell>
          <cell r="E385">
            <v>2.71</v>
          </cell>
          <cell r="F385">
            <v>5.77</v>
          </cell>
        </row>
        <row r="386">
          <cell r="A386">
            <v>70427</v>
          </cell>
          <cell r="B386" t="str">
            <v>BUCHA E ARRUELA METALICA DIAM. 3"</v>
          </cell>
          <cell r="C386" t="str">
            <v>PR</v>
          </cell>
          <cell r="D386">
            <v>4.76</v>
          </cell>
          <cell r="E386">
            <v>4.0599999999999996</v>
          </cell>
          <cell r="F386">
            <v>8.82</v>
          </cell>
        </row>
        <row r="387">
          <cell r="A387">
            <v>70428</v>
          </cell>
          <cell r="B387" t="str">
            <v>BUCHA E ARRUELA METALICA DIAM. 4"</v>
          </cell>
          <cell r="C387" t="str">
            <v>PR</v>
          </cell>
          <cell r="D387">
            <v>6.88</v>
          </cell>
          <cell r="E387">
            <v>5.64</v>
          </cell>
          <cell r="F387">
            <v>12.52</v>
          </cell>
        </row>
        <row r="388">
          <cell r="A388">
            <v>70450</v>
          </cell>
          <cell r="B388" t="str">
            <v>BUCHA P/TIJOLO FURADO S-6</v>
          </cell>
          <cell r="C388" t="str">
            <v>Un</v>
          </cell>
          <cell r="D388">
            <v>7.0000000000000007E-2</v>
          </cell>
          <cell r="E388">
            <v>0.21</v>
          </cell>
          <cell r="F388">
            <v>0.28000000000000003</v>
          </cell>
        </row>
        <row r="389">
          <cell r="A389">
            <v>70451</v>
          </cell>
          <cell r="B389" t="str">
            <v>BUCHA P/TIJOLO FURADO S-8</v>
          </cell>
          <cell r="C389" t="str">
            <v>Un</v>
          </cell>
          <cell r="D389">
            <v>0.12</v>
          </cell>
          <cell r="E389">
            <v>0.21</v>
          </cell>
          <cell r="F389">
            <v>0.33</v>
          </cell>
        </row>
        <row r="390">
          <cell r="A390">
            <v>70452</v>
          </cell>
          <cell r="B390" t="str">
            <v>BUCHA P/TIJOLO FURADO S-10</v>
          </cell>
          <cell r="C390" t="str">
            <v>Un</v>
          </cell>
          <cell r="D390">
            <v>0.19</v>
          </cell>
          <cell r="E390">
            <v>0.45</v>
          </cell>
          <cell r="F390">
            <v>0.64</v>
          </cell>
        </row>
        <row r="391">
          <cell r="A391">
            <v>70500</v>
          </cell>
          <cell r="B391" t="str">
            <v>CABECOTE DE LIGA DE ALUMINIO DIAM. 3/4"</v>
          </cell>
          <cell r="C391" t="str">
            <v>Un</v>
          </cell>
          <cell r="D391">
            <v>3.03</v>
          </cell>
          <cell r="E391">
            <v>0.91</v>
          </cell>
          <cell r="F391">
            <v>3.94</v>
          </cell>
        </row>
        <row r="392">
          <cell r="A392">
            <v>70501</v>
          </cell>
          <cell r="B392" t="str">
            <v>CABECOTE DE LIGA DE ALUMINIO DIAM. 1"</v>
          </cell>
          <cell r="C392" t="str">
            <v>Un</v>
          </cell>
          <cell r="D392">
            <v>3.07</v>
          </cell>
          <cell r="E392">
            <v>1.35</v>
          </cell>
          <cell r="F392">
            <v>4.42</v>
          </cell>
        </row>
        <row r="393">
          <cell r="A393">
            <v>70502</v>
          </cell>
          <cell r="B393" t="str">
            <v>CABECOTE DE LIGA DE ALUMINIO DIAM. 1.1/4"</v>
          </cell>
          <cell r="C393" t="str">
            <v>Un</v>
          </cell>
          <cell r="D393">
            <v>3.85</v>
          </cell>
          <cell r="E393">
            <v>1.8</v>
          </cell>
          <cell r="F393">
            <v>5.65</v>
          </cell>
        </row>
        <row r="394">
          <cell r="A394">
            <v>70503</v>
          </cell>
          <cell r="B394" t="str">
            <v>CABECOTE DE LIGA DE ALUMINIO DIAM. 1.1/2"</v>
          </cell>
          <cell r="C394" t="str">
            <v>Un</v>
          </cell>
          <cell r="D394">
            <v>4.87</v>
          </cell>
          <cell r="E394">
            <v>2.48</v>
          </cell>
          <cell r="F394">
            <v>7.35</v>
          </cell>
        </row>
        <row r="395">
          <cell r="A395">
            <v>70504</v>
          </cell>
          <cell r="B395" t="str">
            <v>CABECOTE DE LIGA DE ALUMINIO DIAM. 2"</v>
          </cell>
          <cell r="C395" t="str">
            <v>Un</v>
          </cell>
          <cell r="D395">
            <v>7.6</v>
          </cell>
          <cell r="E395">
            <v>2.93</v>
          </cell>
          <cell r="F395">
            <v>10.53</v>
          </cell>
        </row>
        <row r="396">
          <cell r="A396">
            <v>70505</v>
          </cell>
          <cell r="B396" t="str">
            <v>CABECOTE DE LIGA DE ALUMINIO DIAM. 2.1/2"</v>
          </cell>
          <cell r="C396" t="str">
            <v>Un</v>
          </cell>
          <cell r="D396">
            <v>10.34</v>
          </cell>
          <cell r="E396">
            <v>5.64</v>
          </cell>
          <cell r="F396">
            <v>15.98</v>
          </cell>
        </row>
        <row r="397">
          <cell r="A397">
            <v>70506</v>
          </cell>
          <cell r="B397" t="str">
            <v>CABECOTE DE LIGA DE ALUMINIO DIAM. 3"</v>
          </cell>
          <cell r="C397" t="str">
            <v>Un</v>
          </cell>
          <cell r="D397">
            <v>15.26</v>
          </cell>
          <cell r="E397">
            <v>9.6999999999999993</v>
          </cell>
          <cell r="F397">
            <v>24.96</v>
          </cell>
        </row>
        <row r="398">
          <cell r="A398">
            <v>70507</v>
          </cell>
          <cell r="B398" t="str">
            <v>CABECOTE DE LIGA DE ALUMINIO DIAM. 4"</v>
          </cell>
          <cell r="C398" t="str">
            <v>Un</v>
          </cell>
          <cell r="D398">
            <v>26</v>
          </cell>
          <cell r="E398">
            <v>12.41</v>
          </cell>
          <cell r="F398">
            <v>38.409999999999997</v>
          </cell>
        </row>
        <row r="399">
          <cell r="A399">
            <v>70509</v>
          </cell>
          <cell r="B399" t="str">
            <v>CABO EPR/XLPE (90°C) 1KV - 10MM2</v>
          </cell>
          <cell r="C399" t="str">
            <v>M</v>
          </cell>
          <cell r="D399">
            <v>3.76</v>
          </cell>
          <cell r="E399">
            <v>1.58</v>
          </cell>
          <cell r="F399">
            <v>5.34</v>
          </cell>
        </row>
        <row r="400">
          <cell r="A400">
            <v>70510</v>
          </cell>
          <cell r="B400" t="str">
            <v>CABO EPR/XLPE (90°C) 1 KV - 16 MM2</v>
          </cell>
          <cell r="C400" t="str">
            <v>M</v>
          </cell>
          <cell r="D400">
            <v>5.84</v>
          </cell>
          <cell r="E400">
            <v>1.8</v>
          </cell>
          <cell r="F400">
            <v>7.64</v>
          </cell>
        </row>
        <row r="401">
          <cell r="A401">
            <v>70511</v>
          </cell>
          <cell r="B401" t="str">
            <v>CABO EPR/XLPE (90°C) 1 KV - 25 MM2</v>
          </cell>
          <cell r="C401" t="str">
            <v>M</v>
          </cell>
          <cell r="D401">
            <v>8.99</v>
          </cell>
          <cell r="E401">
            <v>1.92</v>
          </cell>
          <cell r="F401">
            <v>10.91</v>
          </cell>
        </row>
        <row r="402">
          <cell r="A402">
            <v>70512</v>
          </cell>
          <cell r="B402" t="str">
            <v>CABO EPR/XLPE (90°C) 1 KV - 35 MM2</v>
          </cell>
          <cell r="C402" t="str">
            <v>M</v>
          </cell>
          <cell r="D402">
            <v>12.36</v>
          </cell>
          <cell r="E402">
            <v>2.37</v>
          </cell>
          <cell r="F402">
            <v>14.73</v>
          </cell>
        </row>
        <row r="403">
          <cell r="A403">
            <v>70513</v>
          </cell>
          <cell r="B403" t="str">
            <v>CABO EPR/XLPE (90°C) 1 KV - 50 MM2</v>
          </cell>
          <cell r="C403" t="str">
            <v>M</v>
          </cell>
          <cell r="D403">
            <v>17.05</v>
          </cell>
          <cell r="E403">
            <v>3.5</v>
          </cell>
          <cell r="F403">
            <v>20.55</v>
          </cell>
        </row>
        <row r="404">
          <cell r="A404" t="str">
            <v>SCO - Sistema de Custos e Orçamentos</v>
          </cell>
          <cell r="F404" t="str">
            <v>AGETOP</v>
          </cell>
        </row>
        <row r="406">
          <cell r="B406" t="str">
            <v>AGETOP - AGÊNCIA GOIANA DE TRANSPORTES E OBRAS - AGETOP</v>
          </cell>
          <cell r="F406" t="str">
            <v>26/08/2014 - 15:26</v>
          </cell>
        </row>
        <row r="407">
          <cell r="B407" t="str">
            <v>Custo Referencial de Serviços</v>
          </cell>
          <cell r="F407" t="str">
            <v>Página: 6 de 30</v>
          </cell>
        </row>
        <row r="408">
          <cell r="A408" t="str">
            <v>Código</v>
          </cell>
          <cell r="B408" t="str">
            <v>Serviço</v>
          </cell>
          <cell r="C408" t="str">
            <v>Unidade</v>
          </cell>
          <cell r="D408" t="str">
            <v>Material</v>
          </cell>
          <cell r="E408" t="str">
            <v>Mão-de-</v>
          </cell>
          <cell r="F408" t="str">
            <v>Total</v>
          </cell>
        </row>
        <row r="409">
          <cell r="A409" t="str">
            <v>auxiliar</v>
          </cell>
          <cell r="E409" t="str">
            <v>obra</v>
          </cell>
        </row>
        <row r="410">
          <cell r="A410">
            <v>70514</v>
          </cell>
          <cell r="B410" t="str">
            <v>CABO EPR/XLPE (90°C) 1 KV - 70 MM2</v>
          </cell>
          <cell r="C410" t="str">
            <v>M</v>
          </cell>
          <cell r="D410">
            <v>23.74</v>
          </cell>
          <cell r="E410">
            <v>3.84</v>
          </cell>
          <cell r="F410">
            <v>27.58</v>
          </cell>
        </row>
        <row r="411">
          <cell r="A411">
            <v>70515</v>
          </cell>
          <cell r="B411" t="str">
            <v>CABO EPR/XLPE (90°C) 1 KV - 95 MM2</v>
          </cell>
          <cell r="C411" t="str">
            <v>M</v>
          </cell>
          <cell r="D411">
            <v>33.270000000000003</v>
          </cell>
          <cell r="E411">
            <v>4.0599999999999996</v>
          </cell>
          <cell r="F411">
            <v>37.33</v>
          </cell>
        </row>
        <row r="412">
          <cell r="A412">
            <v>70516</v>
          </cell>
          <cell r="B412" t="str">
            <v>CABO EPR/XLPE (90ºC) 1 KV - 120 MM2</v>
          </cell>
          <cell r="C412" t="str">
            <v>M</v>
          </cell>
          <cell r="D412">
            <v>43.25</v>
          </cell>
          <cell r="E412">
            <v>5.19</v>
          </cell>
          <cell r="F412">
            <v>48.44</v>
          </cell>
        </row>
        <row r="413">
          <cell r="A413">
            <v>70517</v>
          </cell>
          <cell r="B413" t="str">
            <v>CABO EPR/XLPE (90°C) 1 KV - 150 MM2</v>
          </cell>
          <cell r="C413" t="str">
            <v>M</v>
          </cell>
          <cell r="D413">
            <v>50.28</v>
          </cell>
          <cell r="E413">
            <v>6.43</v>
          </cell>
          <cell r="F413">
            <v>56.71</v>
          </cell>
        </row>
        <row r="414">
          <cell r="A414">
            <v>70518</v>
          </cell>
          <cell r="B414" t="str">
            <v>CABO EPR/XLPE (90°C) 1 KV - 185 MM2</v>
          </cell>
          <cell r="C414" t="str">
            <v>M</v>
          </cell>
          <cell r="D414">
            <v>65.239999999999995</v>
          </cell>
          <cell r="E414">
            <v>7.34</v>
          </cell>
          <cell r="F414">
            <v>72.58</v>
          </cell>
        </row>
        <row r="415">
          <cell r="A415">
            <v>70519</v>
          </cell>
          <cell r="B415" t="str">
            <v>CABO DE COBRE XLPE (90°C) 15 KV - 50 MM2</v>
          </cell>
          <cell r="C415" t="str">
            <v>m</v>
          </cell>
          <cell r="D415">
            <v>39.71</v>
          </cell>
          <cell r="E415">
            <v>3.38</v>
          </cell>
          <cell r="F415">
            <v>43.09</v>
          </cell>
        </row>
        <row r="416">
          <cell r="A416">
            <v>70520</v>
          </cell>
          <cell r="B416" t="str">
            <v>CABO DE AÇO ALMA DE FIBRA 1/4"</v>
          </cell>
          <cell r="C416" t="str">
            <v>M</v>
          </cell>
          <cell r="D416">
            <v>3.43</v>
          </cell>
          <cell r="E416">
            <v>1.47</v>
          </cell>
          <cell r="F416">
            <v>4.9000000000000004</v>
          </cell>
        </row>
        <row r="417">
          <cell r="A417">
            <v>70525</v>
          </cell>
          <cell r="B417" t="str">
            <v>CABO DE ALUMÍNIO 2 CA</v>
          </cell>
          <cell r="C417" t="str">
            <v>m</v>
          </cell>
          <cell r="D417">
            <v>1.62</v>
          </cell>
          <cell r="E417">
            <v>1.47</v>
          </cell>
          <cell r="F417">
            <v>3.09</v>
          </cell>
        </row>
        <row r="418">
          <cell r="A418">
            <v>70531</v>
          </cell>
          <cell r="B418" t="str">
            <v>CABO AGRUPADO PVC (70ºC) 1KV 4 X 2,5 MM2</v>
          </cell>
          <cell r="C418" t="str">
            <v>M</v>
          </cell>
          <cell r="D418">
            <v>4.1500000000000004</v>
          </cell>
          <cell r="E418">
            <v>1.35</v>
          </cell>
          <cell r="F418">
            <v>5.5</v>
          </cell>
        </row>
        <row r="419">
          <cell r="A419">
            <v>70533</v>
          </cell>
          <cell r="B419" t="str">
            <v>CABO AGRUPADO PVC (70ºC) 1KV 4 X 4 MM2</v>
          </cell>
          <cell r="C419" t="str">
            <v>M</v>
          </cell>
          <cell r="D419">
            <v>7.07</v>
          </cell>
          <cell r="E419">
            <v>1.35</v>
          </cell>
          <cell r="F419">
            <v>8.42</v>
          </cell>
        </row>
        <row r="420">
          <cell r="A420">
            <v>70534</v>
          </cell>
          <cell r="B420" t="str">
            <v>CABO AGRUPADO PVC (70ºC) 1KV 4 X 6 MM2</v>
          </cell>
          <cell r="C420" t="str">
            <v>M</v>
          </cell>
          <cell r="D420">
            <v>9.6999999999999993</v>
          </cell>
          <cell r="E420">
            <v>1.47</v>
          </cell>
          <cell r="F420">
            <v>11.17</v>
          </cell>
        </row>
        <row r="421">
          <cell r="A421">
            <v>70535</v>
          </cell>
          <cell r="B421" t="str">
            <v>CABO AGRUPADO PVC (70ºC) 1KV 4 X 10 MM2</v>
          </cell>
          <cell r="C421" t="str">
            <v>M</v>
          </cell>
          <cell r="D421">
            <v>16.47</v>
          </cell>
          <cell r="E421">
            <v>1.58</v>
          </cell>
          <cell r="F421">
            <v>18.05</v>
          </cell>
        </row>
        <row r="422">
          <cell r="A422">
            <v>70536</v>
          </cell>
          <cell r="B422" t="str">
            <v>CABO AGRUPADO PVC (70ºC) 1KV 4 X 16 MM2</v>
          </cell>
          <cell r="C422" t="str">
            <v>M</v>
          </cell>
          <cell r="D422">
            <v>25.11</v>
          </cell>
          <cell r="E422">
            <v>1.8</v>
          </cell>
          <cell r="F422">
            <v>26.91</v>
          </cell>
        </row>
        <row r="423">
          <cell r="A423">
            <v>70537</v>
          </cell>
          <cell r="B423" t="str">
            <v>CABO AGRUPADO PVC (70ºC) 1KV 4 X 25 MM2</v>
          </cell>
          <cell r="C423" t="str">
            <v>M</v>
          </cell>
          <cell r="D423">
            <v>38.520000000000003</v>
          </cell>
          <cell r="E423">
            <v>1.92</v>
          </cell>
          <cell r="F423">
            <v>40.44</v>
          </cell>
        </row>
        <row r="424">
          <cell r="A424">
            <v>70540</v>
          </cell>
          <cell r="B424" t="str">
            <v>CABO DE COBRE NU No. 10 MM2 (11,11M /KG)</v>
          </cell>
          <cell r="C424" t="str">
            <v>M</v>
          </cell>
          <cell r="D424">
            <v>3.83</v>
          </cell>
          <cell r="E424">
            <v>1.58</v>
          </cell>
          <cell r="F424">
            <v>5.41</v>
          </cell>
        </row>
        <row r="425">
          <cell r="A425">
            <v>70541</v>
          </cell>
          <cell r="B425" t="str">
            <v>CABO DE COBRE NU No. 16 MM2 (6,94 M/KG)</v>
          </cell>
          <cell r="C425" t="str">
            <v>M</v>
          </cell>
          <cell r="D425">
            <v>4.99</v>
          </cell>
          <cell r="E425">
            <v>1.8</v>
          </cell>
          <cell r="F425">
            <v>6.79</v>
          </cell>
        </row>
        <row r="426">
          <cell r="A426">
            <v>70542</v>
          </cell>
          <cell r="B426" t="str">
            <v>CABO DE COBRE NU No. 25 MM2 (4,73 M /KG)</v>
          </cell>
          <cell r="C426" t="str">
            <v>M</v>
          </cell>
          <cell r="D426">
            <v>8.31</v>
          </cell>
          <cell r="E426">
            <v>1.92</v>
          </cell>
          <cell r="F426">
            <v>10.23</v>
          </cell>
        </row>
        <row r="427">
          <cell r="A427">
            <v>70543</v>
          </cell>
          <cell r="B427" t="str">
            <v>CABO DE COBRE NÚ No. 35 MM2</v>
          </cell>
          <cell r="C427" t="str">
            <v>M</v>
          </cell>
          <cell r="D427">
            <v>10.96</v>
          </cell>
          <cell r="E427">
            <v>3.61</v>
          </cell>
          <cell r="F427">
            <v>14.57</v>
          </cell>
        </row>
        <row r="428">
          <cell r="A428">
            <v>70544</v>
          </cell>
          <cell r="B428" t="str">
            <v>CABO DE COBRE NÚ No. 50 MM2</v>
          </cell>
          <cell r="C428" t="str">
            <v>M</v>
          </cell>
          <cell r="D428">
            <v>15.15</v>
          </cell>
          <cell r="E428">
            <v>3.84</v>
          </cell>
          <cell r="F428">
            <v>18.989999999999998</v>
          </cell>
        </row>
        <row r="429">
          <cell r="A429">
            <v>70545</v>
          </cell>
          <cell r="B429" t="str">
            <v>CABO DE COBRE NÚ No. 70 MM2</v>
          </cell>
          <cell r="C429" t="str">
            <v>M</v>
          </cell>
          <cell r="D429">
            <v>22.75</v>
          </cell>
          <cell r="E429">
            <v>6.99</v>
          </cell>
          <cell r="F429">
            <v>29.74</v>
          </cell>
        </row>
        <row r="430">
          <cell r="A430">
            <v>70546</v>
          </cell>
          <cell r="B430" t="str">
            <v>CABO DE COBRE NÚ No. 95 MM2</v>
          </cell>
          <cell r="C430" t="str">
            <v>M</v>
          </cell>
          <cell r="D430">
            <v>29.52</v>
          </cell>
          <cell r="E430">
            <v>7.67</v>
          </cell>
          <cell r="F430">
            <v>37.19</v>
          </cell>
        </row>
        <row r="431">
          <cell r="A431">
            <v>70555</v>
          </cell>
          <cell r="B431" t="str">
            <v>CABO FLEXIVEL PARALELO 2 X 1,5 MM2</v>
          </cell>
          <cell r="C431" t="str">
            <v>M</v>
          </cell>
          <cell r="D431">
            <v>1.18</v>
          </cell>
          <cell r="E431">
            <v>1.24</v>
          </cell>
          <cell r="F431">
            <v>2.42</v>
          </cell>
        </row>
        <row r="432">
          <cell r="A432">
            <v>70556</v>
          </cell>
          <cell r="B432" t="str">
            <v>CABO FLEXIVEL PARALELO 2 X 2,5 MM2</v>
          </cell>
          <cell r="C432" t="str">
            <v>M</v>
          </cell>
          <cell r="D432">
            <v>1.87</v>
          </cell>
          <cell r="E432">
            <v>1.35</v>
          </cell>
          <cell r="F432">
            <v>3.22</v>
          </cell>
        </row>
        <row r="433">
          <cell r="A433">
            <v>70557</v>
          </cell>
          <cell r="B433" t="str">
            <v>CABO FLEXIVEL PARALELO 2X1 MM2</v>
          </cell>
          <cell r="C433" t="str">
            <v>M</v>
          </cell>
          <cell r="D433">
            <v>0.86</v>
          </cell>
          <cell r="E433">
            <v>1.1299999999999999</v>
          </cell>
          <cell r="F433">
            <v>1.99</v>
          </cell>
        </row>
        <row r="434">
          <cell r="A434">
            <v>70560</v>
          </cell>
          <cell r="B434" t="str">
            <v>CABO ISOLADO PP 3 X 4,0 MM2</v>
          </cell>
          <cell r="C434" t="str">
            <v>M</v>
          </cell>
          <cell r="D434">
            <v>5.23</v>
          </cell>
          <cell r="E434">
            <v>4.7</v>
          </cell>
          <cell r="F434">
            <v>9.93</v>
          </cell>
        </row>
        <row r="435">
          <cell r="A435">
            <v>70561</v>
          </cell>
          <cell r="B435" t="str">
            <v>CABO ISOLADO PP 3 X 2,5 MM2</v>
          </cell>
          <cell r="C435" t="str">
            <v>M</v>
          </cell>
          <cell r="D435">
            <v>3.47</v>
          </cell>
          <cell r="E435">
            <v>3.07</v>
          </cell>
          <cell r="F435">
            <v>6.54</v>
          </cell>
        </row>
        <row r="436">
          <cell r="A436">
            <v>70570</v>
          </cell>
          <cell r="B436" t="str">
            <v>CABO ISOLADO PVC 750 V. No. 10 MM2</v>
          </cell>
          <cell r="C436" t="str">
            <v>M</v>
          </cell>
          <cell r="D436">
            <v>3.7</v>
          </cell>
          <cell r="E436">
            <v>1.58</v>
          </cell>
          <cell r="F436">
            <v>5.28</v>
          </cell>
        </row>
        <row r="437">
          <cell r="A437">
            <v>70571</v>
          </cell>
          <cell r="B437" t="str">
            <v>CABO ISOLADO PVC 750 V, No. 16 MM2</v>
          </cell>
          <cell r="C437" t="str">
            <v>M</v>
          </cell>
          <cell r="D437">
            <v>6.44</v>
          </cell>
          <cell r="E437">
            <v>1.8</v>
          </cell>
          <cell r="F437">
            <v>8.24</v>
          </cell>
        </row>
        <row r="438">
          <cell r="A438">
            <v>70572</v>
          </cell>
          <cell r="B438" t="str">
            <v>CABO ISOLADO PVC 750 V, No. 25 MM2</v>
          </cell>
          <cell r="C438" t="str">
            <v>M</v>
          </cell>
          <cell r="D438">
            <v>9.89</v>
          </cell>
          <cell r="E438">
            <v>1.92</v>
          </cell>
          <cell r="F438">
            <v>11.81</v>
          </cell>
        </row>
        <row r="439">
          <cell r="A439">
            <v>70573</v>
          </cell>
          <cell r="B439" t="str">
            <v>CABO ISOLADO PVC 750 V, No. 35 MM2</v>
          </cell>
          <cell r="C439" t="str">
            <v>M</v>
          </cell>
          <cell r="D439">
            <v>13.67</v>
          </cell>
          <cell r="E439">
            <v>2.37</v>
          </cell>
          <cell r="F439">
            <v>16.04</v>
          </cell>
        </row>
        <row r="440">
          <cell r="A440">
            <v>70574</v>
          </cell>
          <cell r="B440" t="str">
            <v>CABO ISOLADO PVC 750 V, No. 50 MM2</v>
          </cell>
          <cell r="C440" t="str">
            <v>M</v>
          </cell>
          <cell r="D440">
            <v>19.97</v>
          </cell>
          <cell r="E440">
            <v>3.5</v>
          </cell>
          <cell r="F440">
            <v>23.47</v>
          </cell>
        </row>
        <row r="441">
          <cell r="A441">
            <v>70575</v>
          </cell>
          <cell r="B441" t="str">
            <v>CABO ISOLADO PVC 750 V, No. 70 MM2</v>
          </cell>
          <cell r="C441" t="str">
            <v>M</v>
          </cell>
          <cell r="D441">
            <v>26.42</v>
          </cell>
          <cell r="E441">
            <v>3.84</v>
          </cell>
          <cell r="F441">
            <v>30.26</v>
          </cell>
        </row>
        <row r="442">
          <cell r="A442">
            <v>70576</v>
          </cell>
          <cell r="B442" t="str">
            <v>CABO ISOLADO PVC 750 V, No. 95 MM2</v>
          </cell>
          <cell r="C442" t="str">
            <v>M</v>
          </cell>
          <cell r="D442">
            <v>39.659999999999997</v>
          </cell>
          <cell r="E442">
            <v>4.0599999999999996</v>
          </cell>
          <cell r="F442">
            <v>43.72</v>
          </cell>
        </row>
        <row r="443">
          <cell r="A443">
            <v>70577</v>
          </cell>
          <cell r="B443" t="str">
            <v>CABO ISOLADO PVC 750 V, No. 120 MM2</v>
          </cell>
          <cell r="C443" t="str">
            <v>M</v>
          </cell>
          <cell r="D443">
            <v>49.02</v>
          </cell>
          <cell r="E443">
            <v>5.19</v>
          </cell>
          <cell r="F443">
            <v>54.21</v>
          </cell>
        </row>
        <row r="444">
          <cell r="A444">
            <v>70578</v>
          </cell>
          <cell r="B444" t="str">
            <v>CABO ISOLADO PVC 750 V, No. 150 MM2</v>
          </cell>
          <cell r="C444" t="str">
            <v>M</v>
          </cell>
          <cell r="D444">
            <v>64.349999999999994</v>
          </cell>
          <cell r="E444">
            <v>6.43</v>
          </cell>
          <cell r="F444">
            <v>70.78</v>
          </cell>
        </row>
        <row r="445">
          <cell r="A445">
            <v>70580</v>
          </cell>
          <cell r="B445" t="str">
            <v>CABO PVC (70ºC) 1 KV No 1,5 MM2</v>
          </cell>
          <cell r="C445" t="str">
            <v>M</v>
          </cell>
          <cell r="D445">
            <v>0.74</v>
          </cell>
          <cell r="E445">
            <v>1.1299999999999999</v>
          </cell>
          <cell r="F445">
            <v>1.87</v>
          </cell>
        </row>
        <row r="446">
          <cell r="A446">
            <v>70581</v>
          </cell>
          <cell r="B446" t="str">
            <v>CABO PVC (70ºC) 1 KV No. 2,5 MM2</v>
          </cell>
          <cell r="C446" t="str">
            <v>M</v>
          </cell>
          <cell r="D446">
            <v>1.32</v>
          </cell>
          <cell r="E446">
            <v>1.24</v>
          </cell>
          <cell r="F446">
            <v>2.56</v>
          </cell>
        </row>
        <row r="447">
          <cell r="A447">
            <v>70582</v>
          </cell>
          <cell r="B447" t="str">
            <v>CABO PVC (70ºC) 1 KV No. 4 MM2</v>
          </cell>
          <cell r="C447" t="str">
            <v>M</v>
          </cell>
          <cell r="D447">
            <v>1.54</v>
          </cell>
          <cell r="E447">
            <v>1.35</v>
          </cell>
          <cell r="F447">
            <v>2.89</v>
          </cell>
        </row>
        <row r="448">
          <cell r="A448">
            <v>70583</v>
          </cell>
          <cell r="B448" t="str">
            <v>CABO PVC (70ºC) 1 KV No. 6 MM2</v>
          </cell>
          <cell r="C448" t="str">
            <v>M</v>
          </cell>
          <cell r="D448">
            <v>2.5499999999999998</v>
          </cell>
          <cell r="E448">
            <v>1.47</v>
          </cell>
          <cell r="F448">
            <v>4.0199999999999996</v>
          </cell>
        </row>
        <row r="449">
          <cell r="A449">
            <v>70584</v>
          </cell>
          <cell r="B449" t="str">
            <v>CABO PVC (70ºC) 1 KV No. 10 MM2</v>
          </cell>
          <cell r="C449" t="str">
            <v>M</v>
          </cell>
          <cell r="D449">
            <v>4.1100000000000003</v>
          </cell>
          <cell r="E449">
            <v>1.58</v>
          </cell>
          <cell r="F449">
            <v>5.69</v>
          </cell>
        </row>
        <row r="450">
          <cell r="A450">
            <v>70585</v>
          </cell>
          <cell r="B450" t="str">
            <v>CABO PVC (70ºC) 1 KV No. 16 MM2</v>
          </cell>
          <cell r="C450" t="str">
            <v>M</v>
          </cell>
          <cell r="D450">
            <v>5.96</v>
          </cell>
          <cell r="E450">
            <v>1.8</v>
          </cell>
          <cell r="F450">
            <v>7.76</v>
          </cell>
        </row>
        <row r="451">
          <cell r="A451">
            <v>70586</v>
          </cell>
          <cell r="B451" t="str">
            <v>CABO PVC (70ºC) 1 KV No. 25 MM2</v>
          </cell>
          <cell r="C451" t="str">
            <v>M</v>
          </cell>
          <cell r="D451">
            <v>9.44</v>
          </cell>
          <cell r="E451">
            <v>1.92</v>
          </cell>
          <cell r="F451">
            <v>11.36</v>
          </cell>
        </row>
        <row r="452">
          <cell r="A452">
            <v>70587</v>
          </cell>
          <cell r="B452" t="str">
            <v>CABO PVC (70ºC) 1 KV No. 35 MM2</v>
          </cell>
          <cell r="C452" t="str">
            <v>M</v>
          </cell>
          <cell r="D452">
            <v>12.55</v>
          </cell>
          <cell r="E452">
            <v>2.37</v>
          </cell>
          <cell r="F452">
            <v>14.92</v>
          </cell>
        </row>
        <row r="453">
          <cell r="A453">
            <v>70588</v>
          </cell>
          <cell r="B453" t="str">
            <v>CABO PVC (70ºC) 1 KV No. 50 MM2</v>
          </cell>
          <cell r="C453" t="str">
            <v>M</v>
          </cell>
          <cell r="D453">
            <v>18.309999999999999</v>
          </cell>
          <cell r="E453">
            <v>3.5</v>
          </cell>
          <cell r="F453">
            <v>21.81</v>
          </cell>
        </row>
        <row r="454">
          <cell r="A454">
            <v>70589</v>
          </cell>
          <cell r="B454" t="str">
            <v>CABO PVC (70ºC) 1 KV No. 70 MM2</v>
          </cell>
          <cell r="C454" t="str">
            <v>M</v>
          </cell>
          <cell r="D454">
            <v>27.5</v>
          </cell>
          <cell r="E454">
            <v>3.84</v>
          </cell>
          <cell r="F454">
            <v>31.34</v>
          </cell>
        </row>
        <row r="455">
          <cell r="A455">
            <v>70590</v>
          </cell>
          <cell r="B455" t="str">
            <v>CABO PVC (70ºC) 1 KV No. 95 MM2</v>
          </cell>
          <cell r="C455" t="str">
            <v>M</v>
          </cell>
          <cell r="D455">
            <v>36.21</v>
          </cell>
          <cell r="E455">
            <v>4.0599999999999996</v>
          </cell>
          <cell r="F455">
            <v>40.270000000000003</v>
          </cell>
        </row>
        <row r="456">
          <cell r="A456">
            <v>70591</v>
          </cell>
          <cell r="B456" t="str">
            <v>CABO PVC (70ºC) 1 KV No. 120 MM2</v>
          </cell>
          <cell r="C456" t="str">
            <v>M</v>
          </cell>
          <cell r="D456">
            <v>46.02</v>
          </cell>
          <cell r="E456">
            <v>5.19</v>
          </cell>
          <cell r="F456">
            <v>51.21</v>
          </cell>
        </row>
        <row r="457">
          <cell r="A457">
            <v>70592</v>
          </cell>
          <cell r="B457" t="str">
            <v>CABO PVC (70ºC) 1 KV No. 150 MM2</v>
          </cell>
          <cell r="C457" t="str">
            <v>M</v>
          </cell>
          <cell r="D457">
            <v>55.76</v>
          </cell>
          <cell r="E457">
            <v>6.43</v>
          </cell>
          <cell r="F457">
            <v>62.19</v>
          </cell>
        </row>
        <row r="458">
          <cell r="A458">
            <v>70593</v>
          </cell>
          <cell r="B458" t="str">
            <v>CABO PVC (70ºC) , 1 KV, No. 185 MM2</v>
          </cell>
          <cell r="C458" t="str">
            <v>M</v>
          </cell>
          <cell r="D458">
            <v>67.08</v>
          </cell>
          <cell r="E458">
            <v>7.34</v>
          </cell>
          <cell r="F458">
            <v>74.42</v>
          </cell>
        </row>
        <row r="459">
          <cell r="A459">
            <v>70594</v>
          </cell>
          <cell r="B459" t="str">
            <v>CABO PVC (70ºC) 1 KV No. 300 MM2</v>
          </cell>
          <cell r="C459" t="str">
            <v>M</v>
          </cell>
          <cell r="D459">
            <v>122.11</v>
          </cell>
          <cell r="E459">
            <v>11.13</v>
          </cell>
          <cell r="F459">
            <v>133.24</v>
          </cell>
        </row>
        <row r="460">
          <cell r="A460">
            <v>70601</v>
          </cell>
          <cell r="B460" t="str">
            <v>CABO TELEFONICO CCI-50 1 PAR</v>
          </cell>
          <cell r="C460" t="str">
            <v>M</v>
          </cell>
          <cell r="D460">
            <v>0.26</v>
          </cell>
          <cell r="E460">
            <v>1.1299999999999999</v>
          </cell>
          <cell r="F460">
            <v>1.39</v>
          </cell>
        </row>
        <row r="461">
          <cell r="A461">
            <v>70602</v>
          </cell>
          <cell r="B461" t="str">
            <v>CABO TELEFONICO CCI-50 2 PARES</v>
          </cell>
          <cell r="C461" t="str">
            <v>M</v>
          </cell>
          <cell r="D461">
            <v>0.45</v>
          </cell>
          <cell r="E461">
            <v>1.24</v>
          </cell>
          <cell r="F461">
            <v>1.69</v>
          </cell>
        </row>
        <row r="462">
          <cell r="A462">
            <v>70603</v>
          </cell>
          <cell r="B462" t="str">
            <v>CABO TELEFONICO CCI-50 3 PARES</v>
          </cell>
          <cell r="C462" t="str">
            <v>M</v>
          </cell>
          <cell r="D462">
            <v>0.55000000000000004</v>
          </cell>
          <cell r="E462">
            <v>1.35</v>
          </cell>
          <cell r="F462">
            <v>1.9</v>
          </cell>
        </row>
        <row r="463">
          <cell r="A463">
            <v>70607</v>
          </cell>
          <cell r="B463" t="str">
            <v>CABO TELEFONICO CCE-50 2 PARES</v>
          </cell>
          <cell r="C463" t="str">
            <v>M</v>
          </cell>
          <cell r="D463">
            <v>1.1599999999999999</v>
          </cell>
          <cell r="E463">
            <v>1.24</v>
          </cell>
          <cell r="F463">
            <v>2.4</v>
          </cell>
        </row>
        <row r="464">
          <cell r="A464">
            <v>70608</v>
          </cell>
          <cell r="B464" t="str">
            <v>CABO TELEFONICO CCE-50 3 PARES</v>
          </cell>
          <cell r="C464" t="str">
            <v>M</v>
          </cell>
          <cell r="D464">
            <v>1.37</v>
          </cell>
          <cell r="E464">
            <v>1.35</v>
          </cell>
          <cell r="F464">
            <v>2.72</v>
          </cell>
        </row>
        <row r="465">
          <cell r="A465">
            <v>70610</v>
          </cell>
          <cell r="B465" t="str">
            <v>CABO TELEFONICO CI-50,10 PARES (USO INTERNO)</v>
          </cell>
          <cell r="C465" t="str">
            <v>M</v>
          </cell>
          <cell r="D465">
            <v>2.56</v>
          </cell>
          <cell r="E465">
            <v>1.92</v>
          </cell>
          <cell r="F465">
            <v>4.4800000000000004</v>
          </cell>
        </row>
        <row r="466">
          <cell r="A466">
            <v>70611</v>
          </cell>
          <cell r="B466" t="str">
            <v>CABO TELEFONICO CI-50,20 PARES (USO INTERNO)</v>
          </cell>
          <cell r="C466" t="str">
            <v>M</v>
          </cell>
          <cell r="D466">
            <v>5</v>
          </cell>
          <cell r="E466">
            <v>2.37</v>
          </cell>
          <cell r="F466">
            <v>7.37</v>
          </cell>
        </row>
        <row r="467">
          <cell r="A467">
            <v>70612</v>
          </cell>
          <cell r="B467" t="str">
            <v>CABO TELEFONICO CI-50,30 PARES (USO INTERNO)</v>
          </cell>
          <cell r="C467" t="str">
            <v>M</v>
          </cell>
          <cell r="D467">
            <v>7.61</v>
          </cell>
          <cell r="E467">
            <v>3.5</v>
          </cell>
          <cell r="F467">
            <v>11.11</v>
          </cell>
        </row>
        <row r="468">
          <cell r="A468">
            <v>70613</v>
          </cell>
          <cell r="B468" t="str">
            <v>CABO TELEFONICO CI-50,50 PARES (USO INTERNO)</v>
          </cell>
          <cell r="C468" t="str">
            <v>M</v>
          </cell>
          <cell r="D468">
            <v>13.27</v>
          </cell>
          <cell r="E468">
            <v>3.84</v>
          </cell>
          <cell r="F468">
            <v>17.11</v>
          </cell>
        </row>
        <row r="469">
          <cell r="A469">
            <v>70620</v>
          </cell>
          <cell r="B469" t="str">
            <v>CABO TELEFON. CTP-APL-50 DE 10 PARES (USO EXTERNO)</v>
          </cell>
          <cell r="C469" t="str">
            <v>M</v>
          </cell>
          <cell r="D469">
            <v>3.64</v>
          </cell>
          <cell r="E469">
            <v>1.92</v>
          </cell>
          <cell r="F469">
            <v>5.56</v>
          </cell>
        </row>
        <row r="470">
          <cell r="A470">
            <v>70621</v>
          </cell>
          <cell r="B470" t="str">
            <v>CABO TELEFON. CTP-APL-50 DE 20 PARES (USO EXTERNO)</v>
          </cell>
          <cell r="C470" t="str">
            <v>M</v>
          </cell>
          <cell r="D470">
            <v>5.86</v>
          </cell>
          <cell r="E470">
            <v>2.37</v>
          </cell>
          <cell r="F470">
            <v>8.23</v>
          </cell>
        </row>
        <row r="471">
          <cell r="A471">
            <v>70622</v>
          </cell>
          <cell r="B471" t="str">
            <v>CABO TELEFON. CTP-APL-50 DE 30 PARES (USO EXTERNO)</v>
          </cell>
          <cell r="C471" t="str">
            <v>M</v>
          </cell>
          <cell r="D471">
            <v>8.6</v>
          </cell>
          <cell r="E471">
            <v>3.5</v>
          </cell>
          <cell r="F471">
            <v>12.1</v>
          </cell>
        </row>
        <row r="472">
          <cell r="A472">
            <v>70626</v>
          </cell>
          <cell r="B472" t="str">
            <v>CABO UTP-4P, CAT. 6 , 24 AWG</v>
          </cell>
          <cell r="C472" t="str">
            <v>M</v>
          </cell>
          <cell r="D472">
            <v>1.9</v>
          </cell>
          <cell r="E472">
            <v>1.47</v>
          </cell>
          <cell r="F472">
            <v>3.37</v>
          </cell>
        </row>
        <row r="473">
          <cell r="A473">
            <v>70630</v>
          </cell>
          <cell r="B473" t="str">
            <v>CAIXA "ARSTOP" C/1 TOMADA HEXAGONAL 2P+T E 1 DISJ.MONOP.20A</v>
          </cell>
          <cell r="C473" t="str">
            <v>Un</v>
          </cell>
          <cell r="D473">
            <v>30.69</v>
          </cell>
          <cell r="E473">
            <v>17.37</v>
          </cell>
          <cell r="F473">
            <v>48.06</v>
          </cell>
        </row>
        <row r="474">
          <cell r="A474">
            <v>70631</v>
          </cell>
          <cell r="B474" t="str">
            <v>CAIXA 75X75X31 MM LINHA X OU EQUIVALENTE</v>
          </cell>
          <cell r="C474" t="str">
            <v>Un</v>
          </cell>
          <cell r="D474">
            <v>2.2200000000000002</v>
          </cell>
          <cell r="E474">
            <v>1.8</v>
          </cell>
          <cell r="F474">
            <v>4.0199999999999996</v>
          </cell>
        </row>
        <row r="475">
          <cell r="A475">
            <v>70633</v>
          </cell>
          <cell r="B475" t="str">
            <v>CAIXA DE PASSAGEM - ESCAVAÇÃO MANUAL COM APILOAMENTO PARA O FUNDO</v>
          </cell>
          <cell r="C475" t="str">
            <v>m3</v>
          </cell>
          <cell r="D475">
            <v>0</v>
          </cell>
          <cell r="E475">
            <v>43.52</v>
          </cell>
          <cell r="F475">
            <v>43.52</v>
          </cell>
        </row>
        <row r="476">
          <cell r="A476">
            <v>70634</v>
          </cell>
          <cell r="B476" t="str">
            <v>CAIXA DE PASSAGEM - TAMPA EM CONCRETO E=5 CM</v>
          </cell>
          <cell r="C476" t="str">
            <v>m2</v>
          </cell>
          <cell r="D476">
            <v>38.090000000000003</v>
          </cell>
          <cell r="E476">
            <v>76.44</v>
          </cell>
          <cell r="F476">
            <v>114.53</v>
          </cell>
        </row>
        <row r="477">
          <cell r="A477">
            <v>70635</v>
          </cell>
          <cell r="B477" t="str">
            <v>CAIXA DE PASSAGEM -  ALVENARIA DE 1/2 VEZ COM REVESTIMENTO INTERNO EM</v>
          </cell>
          <cell r="C477" t="str">
            <v>m2</v>
          </cell>
          <cell r="D477">
            <v>31.62</v>
          </cell>
          <cell r="E477">
            <v>56.59</v>
          </cell>
          <cell r="F477">
            <v>88.21</v>
          </cell>
        </row>
        <row r="478">
          <cell r="B478" t="str">
            <v>ARGAMASSA</v>
          </cell>
        </row>
        <row r="479">
          <cell r="A479">
            <v>70636</v>
          </cell>
          <cell r="B479" t="str">
            <v>CAIXA DE PASSAGEM - ALVENARIA DE 1 VEZ COM REVESTIMENTO INTERNO EM</v>
          </cell>
          <cell r="C479" t="str">
            <v>m2</v>
          </cell>
          <cell r="D479">
            <v>57.52</v>
          </cell>
          <cell r="E479">
            <v>79.900000000000006</v>
          </cell>
          <cell r="F479">
            <v>137.41999999999999</v>
          </cell>
        </row>
        <row r="480">
          <cell r="B480" t="str">
            <v>ARGAMASSA</v>
          </cell>
        </row>
        <row r="481">
          <cell r="A481">
            <v>70637</v>
          </cell>
          <cell r="B481" t="str">
            <v>CAIXA DE PASSAGEM - LASTRO DE BRITA PARA O FUNDO</v>
          </cell>
          <cell r="C481" t="str">
            <v>m3</v>
          </cell>
          <cell r="D481">
            <v>81.22</v>
          </cell>
          <cell r="E481">
            <v>9.4</v>
          </cell>
          <cell r="F481">
            <v>90.62</v>
          </cell>
        </row>
        <row r="482">
          <cell r="A482">
            <v>70645</v>
          </cell>
          <cell r="B482" t="str">
            <v>CAIXA DE PASSAGEM METALICA 15X15X12 CM</v>
          </cell>
          <cell r="C482" t="str">
            <v>Un</v>
          </cell>
          <cell r="D482">
            <v>6.63</v>
          </cell>
          <cell r="E482">
            <v>15.79</v>
          </cell>
          <cell r="F482">
            <v>22.42</v>
          </cell>
        </row>
        <row r="483">
          <cell r="A483">
            <v>70646</v>
          </cell>
          <cell r="B483" t="str">
            <v>CAIXA DE PASSAGEM METALICA 20X20X12 CM</v>
          </cell>
          <cell r="C483" t="str">
            <v>Un</v>
          </cell>
          <cell r="D483">
            <v>11.5</v>
          </cell>
          <cell r="E483">
            <v>28.2</v>
          </cell>
          <cell r="F483">
            <v>39.700000000000003</v>
          </cell>
        </row>
        <row r="484">
          <cell r="A484">
            <v>70647</v>
          </cell>
          <cell r="B484" t="str">
            <v>CAIXA DE PASSAGEM METALICA 30X30X12 CM</v>
          </cell>
          <cell r="C484" t="str">
            <v>Un</v>
          </cell>
          <cell r="D484">
            <v>21.08</v>
          </cell>
          <cell r="E484">
            <v>33.840000000000003</v>
          </cell>
          <cell r="F484">
            <v>54.92</v>
          </cell>
        </row>
        <row r="485">
          <cell r="A485" t="str">
            <v>SCO - Sistema de Custos e Orçamentos</v>
          </cell>
          <cell r="F485" t="str">
            <v>AGETOP</v>
          </cell>
        </row>
        <row r="487">
          <cell r="B487" t="str">
            <v>AGETOP - AGÊNCIA GOIANA DE TRANSPORTES E OBRAS - AGETOP</v>
          </cell>
          <cell r="F487" t="str">
            <v>26/08/2014 - 15:26</v>
          </cell>
        </row>
        <row r="488">
          <cell r="B488" t="str">
            <v>Custo Referencial de Serviços</v>
          </cell>
          <cell r="F488" t="str">
            <v>Página: 7 de 30</v>
          </cell>
        </row>
        <row r="489">
          <cell r="A489" t="str">
            <v>Código</v>
          </cell>
          <cell r="B489" t="str">
            <v>Serviço</v>
          </cell>
          <cell r="C489" t="str">
            <v>Unidade</v>
          </cell>
          <cell r="D489" t="str">
            <v>Material</v>
          </cell>
          <cell r="E489" t="str">
            <v>Mão-de-</v>
          </cell>
          <cell r="F489" t="str">
            <v>Total</v>
          </cell>
        </row>
        <row r="490">
          <cell r="A490" t="str">
            <v>auxiliar</v>
          </cell>
          <cell r="E490" t="str">
            <v>obra</v>
          </cell>
        </row>
        <row r="491">
          <cell r="A491">
            <v>70648</v>
          </cell>
          <cell r="B491" t="str">
            <v>CAIXA DE PASSAGEM METALICA 40X40X15 CM</v>
          </cell>
          <cell r="C491" t="str">
            <v>Un</v>
          </cell>
          <cell r="D491">
            <v>33</v>
          </cell>
          <cell r="E491">
            <v>45.12</v>
          </cell>
          <cell r="F491">
            <v>78.12</v>
          </cell>
        </row>
        <row r="492">
          <cell r="A492">
            <v>70649</v>
          </cell>
          <cell r="B492" t="str">
            <v>CAIXA DE PASSAGEM METALICA 50X50X15 CM</v>
          </cell>
          <cell r="C492" t="str">
            <v>Un</v>
          </cell>
          <cell r="D492">
            <v>41.51</v>
          </cell>
          <cell r="E492">
            <v>45.12</v>
          </cell>
          <cell r="F492">
            <v>86.63</v>
          </cell>
        </row>
        <row r="493">
          <cell r="A493">
            <v>70650</v>
          </cell>
          <cell r="B493" t="str">
            <v>CAIXA DE PASSAGEM METALICA 60X60X12 CM</v>
          </cell>
          <cell r="C493" t="str">
            <v>Un</v>
          </cell>
          <cell r="D493">
            <v>72</v>
          </cell>
          <cell r="E493">
            <v>45.12</v>
          </cell>
          <cell r="F493">
            <v>117.12</v>
          </cell>
        </row>
        <row r="494">
          <cell r="A494">
            <v>70670</v>
          </cell>
          <cell r="B494" t="str">
            <v>CAIXA DISTRIBUICAO TELEFONICA 40X40X12 CM</v>
          </cell>
          <cell r="C494" t="str">
            <v>Un</v>
          </cell>
          <cell r="D494">
            <v>55.63</v>
          </cell>
          <cell r="E494">
            <v>45.12</v>
          </cell>
          <cell r="F494">
            <v>100.75</v>
          </cell>
        </row>
        <row r="495">
          <cell r="A495">
            <v>70671</v>
          </cell>
          <cell r="B495" t="str">
            <v>CAIXA DISTRIBUICAO TELEFONICA 60X60X12 CM</v>
          </cell>
          <cell r="C495" t="str">
            <v>Un</v>
          </cell>
          <cell r="D495">
            <v>109.15</v>
          </cell>
          <cell r="E495">
            <v>45.12</v>
          </cell>
          <cell r="F495">
            <v>154.27000000000001</v>
          </cell>
        </row>
        <row r="496">
          <cell r="A496">
            <v>70672</v>
          </cell>
          <cell r="B496" t="str">
            <v>CAIXA DISTRIBUICAO TELEFONICA 80X80X12 CM</v>
          </cell>
          <cell r="C496" t="str">
            <v>Un</v>
          </cell>
          <cell r="D496">
            <v>147.25</v>
          </cell>
          <cell r="E496">
            <v>45.12</v>
          </cell>
          <cell r="F496">
            <v>192.37</v>
          </cell>
        </row>
        <row r="497">
          <cell r="A497">
            <v>70673</v>
          </cell>
          <cell r="B497" t="str">
            <v>CAIXA DISTRIBUICAO TELEFONICA 120X120X12 CM</v>
          </cell>
          <cell r="C497" t="str">
            <v>Un</v>
          </cell>
          <cell r="D497">
            <v>292.68</v>
          </cell>
          <cell r="E497">
            <v>51.89</v>
          </cell>
          <cell r="F497">
            <v>344.57</v>
          </cell>
        </row>
        <row r="498">
          <cell r="A498">
            <v>70674</v>
          </cell>
          <cell r="B498" t="str">
            <v>CAIXA DISTRIBUICAO TELEFONICA 150X150X15 CM</v>
          </cell>
          <cell r="C498" t="str">
            <v>Un</v>
          </cell>
          <cell r="D498">
            <v>1267.1400000000001</v>
          </cell>
          <cell r="E498">
            <v>56.4</v>
          </cell>
          <cell r="F498">
            <v>1323.54</v>
          </cell>
        </row>
        <row r="499">
          <cell r="A499">
            <v>70680</v>
          </cell>
          <cell r="B499" t="str">
            <v>CAIXA MET.HEXAGONAL P/ARANDELA (SEXTAVADA 3"X3")</v>
          </cell>
          <cell r="C499" t="str">
            <v>Un</v>
          </cell>
          <cell r="D499">
            <v>1</v>
          </cell>
          <cell r="E499">
            <v>3.38</v>
          </cell>
          <cell r="F499">
            <v>4.38</v>
          </cell>
        </row>
        <row r="500">
          <cell r="A500">
            <v>70681</v>
          </cell>
          <cell r="B500" t="str">
            <v>CAIXA METALICA OCTOGONAL FUNDO MOVEL, SIMPLES 2"</v>
          </cell>
          <cell r="C500" t="str">
            <v>Un</v>
          </cell>
          <cell r="D500">
            <v>2.3199999999999998</v>
          </cell>
          <cell r="E500">
            <v>3.38</v>
          </cell>
          <cell r="F500">
            <v>5.7</v>
          </cell>
        </row>
        <row r="501">
          <cell r="A501">
            <v>70682</v>
          </cell>
          <cell r="B501" t="str">
            <v>CAIXA METALICA OCTOGONAL FUNDO MOVEL,DUPLA 4"</v>
          </cell>
          <cell r="C501" t="str">
            <v>Un</v>
          </cell>
          <cell r="D501">
            <v>2.4500000000000002</v>
          </cell>
          <cell r="E501">
            <v>3.38</v>
          </cell>
          <cell r="F501">
            <v>5.83</v>
          </cell>
        </row>
        <row r="502">
          <cell r="A502">
            <v>70691</v>
          </cell>
          <cell r="B502" t="str">
            <v>CAIXA METALICA RET. 4" X 2" X 2"</v>
          </cell>
          <cell r="C502" t="str">
            <v>Un</v>
          </cell>
          <cell r="D502">
            <v>0.89</v>
          </cell>
          <cell r="E502">
            <v>3.38</v>
          </cell>
          <cell r="F502">
            <v>4.2699999999999996</v>
          </cell>
        </row>
        <row r="503">
          <cell r="A503">
            <v>70692</v>
          </cell>
          <cell r="B503" t="str">
            <v>CAIXA METALICA QUADRADA 4"X4"X2"</v>
          </cell>
          <cell r="C503" t="str">
            <v>Un</v>
          </cell>
          <cell r="D503">
            <v>1.73</v>
          </cell>
          <cell r="E503">
            <v>3.38</v>
          </cell>
          <cell r="F503">
            <v>5.1100000000000003</v>
          </cell>
        </row>
        <row r="504">
          <cell r="A504">
            <v>70695</v>
          </cell>
          <cell r="B504" t="str">
            <v>CX.METALICA P/PROTEÇÃO GERAL 500X580X220MM DE 100A ATÉ 500A</v>
          </cell>
          <cell r="C504" t="str">
            <v>Un</v>
          </cell>
          <cell r="D504">
            <v>192.14</v>
          </cell>
          <cell r="E504">
            <v>19.61</v>
          </cell>
          <cell r="F504">
            <v>211.75</v>
          </cell>
        </row>
        <row r="505">
          <cell r="A505">
            <v>70696</v>
          </cell>
          <cell r="B505" t="str">
            <v>CX.METALICA P/PROTEÇÃO GERAL 750X820X220MM DE 500A ATÉ 1000A</v>
          </cell>
          <cell r="C505" t="str">
            <v>Un</v>
          </cell>
          <cell r="D505">
            <v>353.48</v>
          </cell>
          <cell r="E505">
            <v>30.91</v>
          </cell>
          <cell r="F505">
            <v>384.39</v>
          </cell>
        </row>
        <row r="506">
          <cell r="A506">
            <v>70697</v>
          </cell>
          <cell r="B506" t="str">
            <v>CX.METALICA P/T.C. 750X820X266MM C/LACRE</v>
          </cell>
          <cell r="C506" t="str">
            <v>Un</v>
          </cell>
          <cell r="D506">
            <v>355.68</v>
          </cell>
          <cell r="E506">
            <v>30.91</v>
          </cell>
          <cell r="F506">
            <v>386.59</v>
          </cell>
        </row>
        <row r="507">
          <cell r="A507">
            <v>70698</v>
          </cell>
          <cell r="B507" t="str">
            <v>CX.METALICA P/PROTEÇÃO GERAL 1000X1200X310MM DE 500A ATÉ 1000A</v>
          </cell>
          <cell r="C507" t="str">
            <v>Un</v>
          </cell>
          <cell r="D507">
            <v>503.67</v>
          </cell>
          <cell r="E507">
            <v>48.31</v>
          </cell>
          <cell r="F507">
            <v>551.98</v>
          </cell>
        </row>
        <row r="508">
          <cell r="A508">
            <v>70699</v>
          </cell>
          <cell r="B508" t="str">
            <v>CX.METALICA P/T.C. 1000X1200X310MM C/LACRE</v>
          </cell>
          <cell r="C508" t="str">
            <v>Un</v>
          </cell>
          <cell r="D508">
            <v>502.69</v>
          </cell>
          <cell r="E508">
            <v>48.31</v>
          </cell>
          <cell r="F508">
            <v>551</v>
          </cell>
        </row>
        <row r="509">
          <cell r="A509">
            <v>70700</v>
          </cell>
          <cell r="B509" t="str">
            <v>CAIXA P/QUADRO DISTRIB.30X40X20 CM</v>
          </cell>
          <cell r="C509" t="str">
            <v>Un</v>
          </cell>
          <cell r="D509">
            <v>88.64</v>
          </cell>
          <cell r="E509">
            <v>45.12</v>
          </cell>
          <cell r="F509">
            <v>133.76</v>
          </cell>
        </row>
        <row r="510">
          <cell r="A510">
            <v>70701</v>
          </cell>
          <cell r="B510" t="str">
            <v>CAIXA P/QUADRO DISTRIB.30X40X15 CM</v>
          </cell>
          <cell r="C510" t="str">
            <v>Un</v>
          </cell>
          <cell r="D510">
            <v>105.44</v>
          </cell>
          <cell r="E510">
            <v>45.12</v>
          </cell>
          <cell r="F510">
            <v>150.56</v>
          </cell>
        </row>
        <row r="511">
          <cell r="A511">
            <v>70702</v>
          </cell>
          <cell r="B511" t="str">
            <v>CAIXA P/QUADRO DISTRIB.40X40X15 CM</v>
          </cell>
          <cell r="C511" t="str">
            <v>Un</v>
          </cell>
          <cell r="D511">
            <v>91.06</v>
          </cell>
          <cell r="E511">
            <v>45.12</v>
          </cell>
          <cell r="F511">
            <v>136.18</v>
          </cell>
        </row>
        <row r="512">
          <cell r="A512">
            <v>70703</v>
          </cell>
          <cell r="B512" t="str">
            <v>CAIXA P/QUADRO DISTRIB.40X40X20 CM</v>
          </cell>
          <cell r="C512" t="str">
            <v>Un</v>
          </cell>
          <cell r="D512">
            <v>128.69</v>
          </cell>
          <cell r="E512">
            <v>45.12</v>
          </cell>
          <cell r="F512">
            <v>173.81</v>
          </cell>
        </row>
        <row r="513">
          <cell r="A513">
            <v>70704</v>
          </cell>
          <cell r="B513" t="str">
            <v>CAIXA P/QUADRO DISTRIB.45X75X20 CM</v>
          </cell>
          <cell r="C513" t="str">
            <v>Un</v>
          </cell>
          <cell r="D513">
            <v>307.43</v>
          </cell>
          <cell r="E513">
            <v>56.4</v>
          </cell>
          <cell r="F513">
            <v>363.83</v>
          </cell>
        </row>
        <row r="514">
          <cell r="A514">
            <v>70705</v>
          </cell>
          <cell r="B514" t="str">
            <v>CAIXA P/QUADRO DISTRIB.60X60X20 CM</v>
          </cell>
          <cell r="C514" t="str">
            <v>Un</v>
          </cell>
          <cell r="D514">
            <v>263.58999999999997</v>
          </cell>
          <cell r="E514">
            <v>56.4</v>
          </cell>
          <cell r="F514">
            <v>319.99</v>
          </cell>
        </row>
        <row r="515">
          <cell r="A515">
            <v>70707</v>
          </cell>
          <cell r="B515" t="str">
            <v>CX.METALICA P/PROTEÇÃO GERAL 220X280X130MM ATÉ 100A</v>
          </cell>
          <cell r="C515" t="str">
            <v>Un</v>
          </cell>
          <cell r="D515">
            <v>42.67</v>
          </cell>
          <cell r="E515">
            <v>90.24</v>
          </cell>
          <cell r="F515">
            <v>132.91</v>
          </cell>
        </row>
        <row r="516">
          <cell r="A516">
            <v>70708</v>
          </cell>
          <cell r="B516" t="str">
            <v>CX.METALICA P/MEDIDOR MONOFASICO PD. CELG 220X280X130MM</v>
          </cell>
          <cell r="C516" t="str">
            <v>Un</v>
          </cell>
          <cell r="D516">
            <v>36.42</v>
          </cell>
          <cell r="E516">
            <v>67.680000000000007</v>
          </cell>
          <cell r="F516">
            <v>104.1</v>
          </cell>
        </row>
        <row r="517">
          <cell r="A517">
            <v>70709</v>
          </cell>
          <cell r="B517" t="str">
            <v>CAIXA PASSAGEM 20X20X25 FUNDO BRITA S/TAMPA</v>
          </cell>
          <cell r="C517" t="str">
            <v>Un</v>
          </cell>
          <cell r="D517">
            <v>11</v>
          </cell>
          <cell r="E517">
            <v>18.760000000000002</v>
          </cell>
          <cell r="F517">
            <v>29.76</v>
          </cell>
        </row>
        <row r="518">
          <cell r="A518">
            <v>70710</v>
          </cell>
          <cell r="B518" t="str">
            <v>CAIXA PASSAGEM 30X30X40 C/TAMPA E DRENO BRITA</v>
          </cell>
          <cell r="C518" t="str">
            <v>Un</v>
          </cell>
          <cell r="D518">
            <v>37.82</v>
          </cell>
          <cell r="E518">
            <v>64.23</v>
          </cell>
          <cell r="F518">
            <v>102.05</v>
          </cell>
        </row>
        <row r="519">
          <cell r="A519">
            <v>70711</v>
          </cell>
          <cell r="B519" t="str">
            <v>CAIXA PASSAGEM 35X60X50 FUNDO DE CONC.(P/TAMPA R1)</v>
          </cell>
          <cell r="C519" t="str">
            <v>Un</v>
          </cell>
          <cell r="D519">
            <v>45.63</v>
          </cell>
          <cell r="E519">
            <v>88.77</v>
          </cell>
          <cell r="F519">
            <v>134.4</v>
          </cell>
        </row>
        <row r="520">
          <cell r="A520">
            <v>70712</v>
          </cell>
          <cell r="B520" t="str">
            <v>CAIXA PASSAGEM 107 X 52 X 50 FUNDO DE CONC.(P/TAMPA R2)</v>
          </cell>
          <cell r="C520" t="str">
            <v>Un</v>
          </cell>
          <cell r="D520">
            <v>74.849999999999994</v>
          </cell>
          <cell r="E520">
            <v>169.09</v>
          </cell>
          <cell r="F520">
            <v>243.94</v>
          </cell>
        </row>
        <row r="521">
          <cell r="A521">
            <v>70713</v>
          </cell>
          <cell r="B521" t="str">
            <v>CAIXA PASSAGEM 40X40X50 FUNDO DE BRITA S/TAMPA</v>
          </cell>
          <cell r="C521" t="str">
            <v>Un</v>
          </cell>
          <cell r="D521">
            <v>35.21</v>
          </cell>
          <cell r="E521">
            <v>69.64</v>
          </cell>
          <cell r="F521">
            <v>104.85</v>
          </cell>
        </row>
        <row r="522">
          <cell r="A522">
            <v>70714</v>
          </cell>
          <cell r="B522" t="str">
            <v>CAIXA PASSAGEM 50X50X60 FUNDO DE BRITA S/TAMPA</v>
          </cell>
          <cell r="C522" t="str">
            <v>Un</v>
          </cell>
          <cell r="D522">
            <v>52.86</v>
          </cell>
          <cell r="E522">
            <v>105.56</v>
          </cell>
          <cell r="F522">
            <v>158.41999999999999</v>
          </cell>
        </row>
        <row r="523">
          <cell r="A523">
            <v>70715</v>
          </cell>
          <cell r="B523" t="str">
            <v>CAIXA PASSAGEM 60X60X70 FUNDO DE BRITA S/TAMPA</v>
          </cell>
          <cell r="C523" t="str">
            <v>Un</v>
          </cell>
          <cell r="D523">
            <v>76.59</v>
          </cell>
          <cell r="E523">
            <v>147.05000000000001</v>
          </cell>
          <cell r="F523">
            <v>223.64</v>
          </cell>
        </row>
        <row r="524">
          <cell r="A524">
            <v>70716</v>
          </cell>
          <cell r="B524" t="str">
            <v>CAIXA PASSAGEM 80X80X62,FUNDO DE BRITA S/TAMPA</v>
          </cell>
          <cell r="C524" t="str">
            <v>Un</v>
          </cell>
          <cell r="D524">
            <v>88.05</v>
          </cell>
          <cell r="E524">
            <v>172.58</v>
          </cell>
          <cell r="F524">
            <v>260.63</v>
          </cell>
        </row>
        <row r="525">
          <cell r="A525">
            <v>70720</v>
          </cell>
          <cell r="B525" t="str">
            <v>CX.METALICA P/MEDIDOR POLIFASICO PD. CELG 420X580X220MM</v>
          </cell>
          <cell r="C525" t="str">
            <v>Un</v>
          </cell>
          <cell r="D525">
            <v>91.12</v>
          </cell>
          <cell r="E525">
            <v>17.93</v>
          </cell>
          <cell r="F525">
            <v>109.05</v>
          </cell>
        </row>
        <row r="526">
          <cell r="A526">
            <v>70725</v>
          </cell>
          <cell r="B526" t="str">
            <v>CX.METALICA P/T.C. 500X580X220MM C/LACRE</v>
          </cell>
          <cell r="C526" t="str">
            <v>Un</v>
          </cell>
          <cell r="D526">
            <v>170.68</v>
          </cell>
          <cell r="E526">
            <v>19.61</v>
          </cell>
          <cell r="F526">
            <v>190.29</v>
          </cell>
        </row>
        <row r="527">
          <cell r="A527">
            <v>70740</v>
          </cell>
          <cell r="B527" t="str">
            <v>CALHA FLUORESCENTE  DE SOBREPOR 1 X 20 W</v>
          </cell>
          <cell r="C527" t="str">
            <v>Un</v>
          </cell>
          <cell r="D527">
            <v>4.5599999999999996</v>
          </cell>
          <cell r="E527">
            <v>8.57</v>
          </cell>
          <cell r="F527">
            <v>13.13</v>
          </cell>
        </row>
        <row r="528">
          <cell r="A528">
            <v>70741</v>
          </cell>
          <cell r="B528" t="str">
            <v>CALHA FLUORESCENTE  DE SOBREPOR 1 X 40 W</v>
          </cell>
          <cell r="C528" t="str">
            <v>Un</v>
          </cell>
          <cell r="D528">
            <v>8.01</v>
          </cell>
          <cell r="E528">
            <v>8.57</v>
          </cell>
          <cell r="F528">
            <v>16.579999999999998</v>
          </cell>
        </row>
        <row r="529">
          <cell r="A529">
            <v>70742</v>
          </cell>
          <cell r="B529" t="str">
            <v>CALHA FLUORESCENTE DE SOBREPOR 2 X 16  OU 2 X 20 W</v>
          </cell>
          <cell r="C529" t="str">
            <v>Un</v>
          </cell>
          <cell r="D529">
            <v>4.91</v>
          </cell>
          <cell r="E529">
            <v>8.7200000000000006</v>
          </cell>
          <cell r="F529">
            <v>13.63</v>
          </cell>
        </row>
        <row r="530">
          <cell r="A530">
            <v>70743</v>
          </cell>
          <cell r="B530" t="str">
            <v>CALHA FLUORESCENTE DE SOBREPOR 2  X 32 OU 2 X 40 W</v>
          </cell>
          <cell r="C530" t="str">
            <v>Un</v>
          </cell>
          <cell r="D530">
            <v>9.74</v>
          </cell>
          <cell r="E530">
            <v>8.7200000000000006</v>
          </cell>
          <cell r="F530">
            <v>18.46</v>
          </cell>
        </row>
        <row r="531">
          <cell r="A531">
            <v>70744</v>
          </cell>
          <cell r="B531" t="str">
            <v>CALHA FLUORESCENTE DE SOBREPOR 4 X 32 OU 4 X 40 W</v>
          </cell>
          <cell r="C531" t="str">
            <v>Un</v>
          </cell>
          <cell r="D531">
            <v>24.32</v>
          </cell>
          <cell r="E531">
            <v>14.69</v>
          </cell>
          <cell r="F531">
            <v>39.01</v>
          </cell>
        </row>
        <row r="532">
          <cell r="A532">
            <v>70745</v>
          </cell>
          <cell r="B532" t="str">
            <v>CALHA FLUORESCENTE DE EMBUTIR 1 X 20 W</v>
          </cell>
          <cell r="C532" t="str">
            <v>Un</v>
          </cell>
          <cell r="D532">
            <v>43.83</v>
          </cell>
          <cell r="E532">
            <v>8.57</v>
          </cell>
          <cell r="F532">
            <v>52.4</v>
          </cell>
        </row>
        <row r="533">
          <cell r="A533">
            <v>70746</v>
          </cell>
          <cell r="B533" t="str">
            <v>CALHA FLUORESCENTE DE EMBUTIR 1 X 40 W</v>
          </cell>
          <cell r="C533" t="str">
            <v>Un</v>
          </cell>
          <cell r="D533">
            <v>51.42</v>
          </cell>
          <cell r="E533">
            <v>8.57</v>
          </cell>
          <cell r="F533">
            <v>59.99</v>
          </cell>
        </row>
        <row r="534">
          <cell r="A534">
            <v>70747</v>
          </cell>
          <cell r="B534" t="str">
            <v>CALHA FLUORESCENTE DE EMBUTIR 2 X 16  OU 2 X 20 W</v>
          </cell>
          <cell r="C534" t="str">
            <v>Un</v>
          </cell>
          <cell r="D534">
            <v>37.29</v>
          </cell>
          <cell r="E534">
            <v>8.7200000000000006</v>
          </cell>
          <cell r="F534">
            <v>46.01</v>
          </cell>
        </row>
        <row r="535">
          <cell r="A535">
            <v>70748</v>
          </cell>
          <cell r="B535" t="str">
            <v>CALHA FLUORESCENTE DE EMBUTIR 2 X 32 OU 2 X 40 W</v>
          </cell>
          <cell r="C535" t="str">
            <v>Un</v>
          </cell>
          <cell r="D535">
            <v>56.1</v>
          </cell>
          <cell r="E535">
            <v>8.7200000000000006</v>
          </cell>
          <cell r="F535">
            <v>64.819999999999993</v>
          </cell>
        </row>
        <row r="536">
          <cell r="A536">
            <v>70749</v>
          </cell>
          <cell r="B536" t="str">
            <v>CALHA FLUORESCENTE DE EMBUTIR 4X32 OU  4 X 40 W</v>
          </cell>
          <cell r="C536" t="str">
            <v>Un</v>
          </cell>
          <cell r="D536">
            <v>64.290000000000006</v>
          </cell>
          <cell r="E536">
            <v>14.69</v>
          </cell>
          <cell r="F536">
            <v>78.98</v>
          </cell>
        </row>
        <row r="537">
          <cell r="A537">
            <v>70760</v>
          </cell>
          <cell r="B537" t="str">
            <v>CANALETA PLASTICA (LINHA X OU EQUIVALENTE) 20X10X2100 MM</v>
          </cell>
          <cell r="C537" t="str">
            <v>M</v>
          </cell>
          <cell r="D537">
            <v>2.5099999999999998</v>
          </cell>
          <cell r="E537">
            <v>1.58</v>
          </cell>
          <cell r="F537">
            <v>4.09</v>
          </cell>
        </row>
        <row r="538">
          <cell r="A538">
            <v>70761</v>
          </cell>
          <cell r="B538" t="str">
            <v>CANALETA PLASTICA C/TAMPA (HELLERMAN OU EQUIVALENTE) 1/2"X3/4"</v>
          </cell>
          <cell r="C538" t="str">
            <v>M</v>
          </cell>
          <cell r="D538">
            <v>5.59</v>
          </cell>
          <cell r="E538">
            <v>1.58</v>
          </cell>
          <cell r="F538">
            <v>7.17</v>
          </cell>
        </row>
        <row r="539">
          <cell r="A539">
            <v>70762</v>
          </cell>
          <cell r="B539" t="str">
            <v>CANALETA PLASTICA C/TAMPA (HELLERMAN OU EQUIVALENTE) 3/4"X3/4"</v>
          </cell>
          <cell r="C539" t="str">
            <v>M</v>
          </cell>
          <cell r="D539">
            <v>10.5</v>
          </cell>
          <cell r="E539">
            <v>1.58</v>
          </cell>
          <cell r="F539">
            <v>12.08</v>
          </cell>
        </row>
        <row r="540">
          <cell r="A540">
            <v>70763</v>
          </cell>
          <cell r="B540" t="str">
            <v>CANALETA PLASTICA C/TAMPA (HELLERMAN OU EQUIVALENTE) 1"X1"</v>
          </cell>
          <cell r="C540" t="str">
            <v>M</v>
          </cell>
          <cell r="D540">
            <v>12.25</v>
          </cell>
          <cell r="E540">
            <v>2.2599999999999998</v>
          </cell>
          <cell r="F540">
            <v>14.51</v>
          </cell>
        </row>
        <row r="541">
          <cell r="A541">
            <v>70764</v>
          </cell>
          <cell r="B541" t="str">
            <v>CANALETA PLASTICA C/TAMPA (HELLERMAN OU EQUIVALENTE) 1"X2"</v>
          </cell>
          <cell r="C541" t="str">
            <v>M</v>
          </cell>
          <cell r="D541">
            <v>15.73</v>
          </cell>
          <cell r="E541">
            <v>9.02</v>
          </cell>
          <cell r="F541">
            <v>24.75</v>
          </cell>
        </row>
        <row r="542">
          <cell r="A542">
            <v>70765</v>
          </cell>
          <cell r="B542" t="str">
            <v>CANALETA PLASTICA C/TAMPA (HELLERMAN OU EQUIVALENTE) 2"X2"</v>
          </cell>
          <cell r="C542" t="str">
            <v>M</v>
          </cell>
          <cell r="D542">
            <v>22.47</v>
          </cell>
          <cell r="E542">
            <v>9.02</v>
          </cell>
          <cell r="F542">
            <v>31.49</v>
          </cell>
        </row>
        <row r="543">
          <cell r="A543">
            <v>70769</v>
          </cell>
          <cell r="B543" t="str">
            <v>CANTONEIRA METALICA 38 X 38 MM ( ZZ ALTA)</v>
          </cell>
          <cell r="C543" t="str">
            <v>Un</v>
          </cell>
          <cell r="D543">
            <v>1.66</v>
          </cell>
          <cell r="E543">
            <v>0</v>
          </cell>
          <cell r="F543">
            <v>1.66</v>
          </cell>
        </row>
        <row r="544">
          <cell r="A544">
            <v>70771</v>
          </cell>
          <cell r="B544" t="str">
            <v>CANTONEIRA AUXILIAR PARA BRAÇO TIPO C</v>
          </cell>
          <cell r="C544" t="str">
            <v>un</v>
          </cell>
          <cell r="D544">
            <v>62.51</v>
          </cell>
          <cell r="E544">
            <v>2.2599999999999998</v>
          </cell>
          <cell r="F544">
            <v>64.77</v>
          </cell>
        </row>
        <row r="545">
          <cell r="A545">
            <v>70772</v>
          </cell>
          <cell r="B545" t="str">
            <v>CERTIFICADO DIGITAL</v>
          </cell>
          <cell r="C545" t="str">
            <v>Un</v>
          </cell>
          <cell r="D545">
            <v>10.52</v>
          </cell>
          <cell r="E545">
            <v>0</v>
          </cell>
          <cell r="F545">
            <v>10.52</v>
          </cell>
        </row>
        <row r="546">
          <cell r="A546">
            <v>70776</v>
          </cell>
          <cell r="B546" t="str">
            <v>CH.PARTIDA DE MOTOR TRIF.C/RELE FALTA DE FASE 5CV</v>
          </cell>
          <cell r="C546" t="str">
            <v>Un</v>
          </cell>
          <cell r="D546">
            <v>327.71</v>
          </cell>
          <cell r="E546">
            <v>81.99</v>
          </cell>
          <cell r="F546">
            <v>409.7</v>
          </cell>
        </row>
        <row r="547">
          <cell r="A547">
            <v>70777</v>
          </cell>
          <cell r="B547" t="str">
            <v>CH.PARTIDA MOTOR TRIF.C/RELE DE FALTA DE FASE 10CV</v>
          </cell>
          <cell r="C547" t="str">
            <v>Un</v>
          </cell>
          <cell r="D547">
            <v>459.4</v>
          </cell>
          <cell r="E547">
            <v>81.99</v>
          </cell>
          <cell r="F547">
            <v>541.39</v>
          </cell>
        </row>
        <row r="548">
          <cell r="A548">
            <v>70778</v>
          </cell>
          <cell r="B548" t="str">
            <v>CH.PARTIDA MOTOR TRIF.C/RELE DE FALTA DE FASE 2CV</v>
          </cell>
          <cell r="C548" t="str">
            <v>Un</v>
          </cell>
          <cell r="D548">
            <v>325.68</v>
          </cell>
          <cell r="E548">
            <v>81.99</v>
          </cell>
          <cell r="F548">
            <v>407.67</v>
          </cell>
        </row>
        <row r="549">
          <cell r="A549">
            <v>70779</v>
          </cell>
          <cell r="B549" t="str">
            <v>CH.PARTIDA MOTOR TRIF.C/RELE FALTA DE FASE 7 1/2CV</v>
          </cell>
          <cell r="C549" t="str">
            <v>Un</v>
          </cell>
          <cell r="D549">
            <v>382.81</v>
          </cell>
          <cell r="E549">
            <v>81.99</v>
          </cell>
          <cell r="F549">
            <v>464.8</v>
          </cell>
        </row>
        <row r="550">
          <cell r="A550">
            <v>70790</v>
          </cell>
          <cell r="B550" t="str">
            <v>CHAVE FUSIVEL 15 KV, 50A (CHAVE MATHEUS)</v>
          </cell>
          <cell r="C550" t="str">
            <v>Un</v>
          </cell>
          <cell r="D550">
            <v>194.46</v>
          </cell>
          <cell r="E550">
            <v>22.56</v>
          </cell>
          <cell r="F550">
            <v>217.02</v>
          </cell>
        </row>
        <row r="551">
          <cell r="A551">
            <v>70791</v>
          </cell>
          <cell r="B551" t="str">
            <v>CHAVE FUSIVEL,15 KV,100A, (CHAVE MATHEUS)</v>
          </cell>
          <cell r="C551" t="str">
            <v>Un</v>
          </cell>
          <cell r="D551">
            <v>186.36</v>
          </cell>
          <cell r="E551">
            <v>33.840000000000003</v>
          </cell>
          <cell r="F551">
            <v>220.2</v>
          </cell>
        </row>
        <row r="552">
          <cell r="A552">
            <v>70820</v>
          </cell>
          <cell r="B552" t="str">
            <v>CHAVE MAGNETICA C/RELE REGULAGEM 5-10A</v>
          </cell>
          <cell r="C552" t="str">
            <v>Un</v>
          </cell>
          <cell r="D552">
            <v>114.56</v>
          </cell>
          <cell r="E552">
            <v>27.07</v>
          </cell>
          <cell r="F552">
            <v>141.63</v>
          </cell>
        </row>
        <row r="553">
          <cell r="A553">
            <v>70821</v>
          </cell>
          <cell r="B553" t="str">
            <v>CHAVE MAGNETICA C/RELE REGULAGEM 7-11A</v>
          </cell>
          <cell r="C553" t="str">
            <v>Un</v>
          </cell>
          <cell r="D553">
            <v>123.51</v>
          </cell>
          <cell r="E553">
            <v>29.33</v>
          </cell>
          <cell r="F553">
            <v>152.84</v>
          </cell>
        </row>
        <row r="554">
          <cell r="A554">
            <v>70822</v>
          </cell>
          <cell r="B554" t="str">
            <v>CHAVE MAGNETICA C/RELE REGULAGEM 10,5-16,5A</v>
          </cell>
          <cell r="C554" t="str">
            <v>Un</v>
          </cell>
          <cell r="D554">
            <v>153.69</v>
          </cell>
          <cell r="E554">
            <v>31.58</v>
          </cell>
          <cell r="F554">
            <v>185.27</v>
          </cell>
        </row>
        <row r="555">
          <cell r="A555">
            <v>70823</v>
          </cell>
          <cell r="B555" t="str">
            <v>CHAVE MAGNETICA C/RELE REGULAGEM 25 - 45A</v>
          </cell>
          <cell r="C555" t="str">
            <v>Un</v>
          </cell>
          <cell r="D555">
            <v>426.4</v>
          </cell>
          <cell r="E555">
            <v>33.840000000000003</v>
          </cell>
          <cell r="F555">
            <v>460.24</v>
          </cell>
        </row>
        <row r="556">
          <cell r="A556">
            <v>70835</v>
          </cell>
          <cell r="B556" t="str">
            <v>CH.PARTIDA DE MOTOR TRIF.C/RELE FALTA DE FASE 1/2CV</v>
          </cell>
          <cell r="C556" t="str">
            <v>Un</v>
          </cell>
          <cell r="D556">
            <v>325.68</v>
          </cell>
          <cell r="E556">
            <v>81.99</v>
          </cell>
          <cell r="F556">
            <v>407.67</v>
          </cell>
        </row>
        <row r="557">
          <cell r="A557">
            <v>70836</v>
          </cell>
          <cell r="B557" t="str">
            <v>CH.PARTIDA DE MOTOR TRIF.C/RELE FALTA DE FASE 3/4CV</v>
          </cell>
          <cell r="C557" t="str">
            <v>Un</v>
          </cell>
          <cell r="D557">
            <v>325.68</v>
          </cell>
          <cell r="E557">
            <v>81.99</v>
          </cell>
          <cell r="F557">
            <v>407.67</v>
          </cell>
        </row>
        <row r="558">
          <cell r="A558">
            <v>70837</v>
          </cell>
          <cell r="B558" t="str">
            <v>CH.PARTIDA DE MOTOR TRIF.C/RELE FALTA DE FASE 1 CV</v>
          </cell>
          <cell r="C558" t="str">
            <v>Un</v>
          </cell>
          <cell r="D558">
            <v>325.68</v>
          </cell>
          <cell r="E558">
            <v>81.99</v>
          </cell>
          <cell r="F558">
            <v>407.67</v>
          </cell>
        </row>
        <row r="559">
          <cell r="A559">
            <v>70838</v>
          </cell>
          <cell r="B559" t="str">
            <v>CH.PARTIDA DE MOTOR TRIF.C/RELE FALTA DE FASE 1 1/2CV</v>
          </cell>
          <cell r="C559" t="str">
            <v>Un</v>
          </cell>
          <cell r="D559">
            <v>325.68</v>
          </cell>
          <cell r="E559">
            <v>81.99</v>
          </cell>
          <cell r="F559">
            <v>407.67</v>
          </cell>
        </row>
        <row r="560">
          <cell r="A560">
            <v>70839</v>
          </cell>
          <cell r="B560" t="str">
            <v>CHAVE PARTIDA MOTOR TRIF.C/RELE FALTA DE FASE 3 CV</v>
          </cell>
          <cell r="C560" t="str">
            <v>Un</v>
          </cell>
          <cell r="D560">
            <v>325.68</v>
          </cell>
          <cell r="E560">
            <v>81.99</v>
          </cell>
          <cell r="F560">
            <v>407.67</v>
          </cell>
        </row>
        <row r="561">
          <cell r="A561">
            <v>70840</v>
          </cell>
          <cell r="B561" t="str">
            <v>CHAVE PARTIDA MOTOR TRIF.C/RELE FALTA DE FASE 15 CV</v>
          </cell>
          <cell r="C561" t="str">
            <v>Un</v>
          </cell>
          <cell r="D561">
            <v>514.30999999999995</v>
          </cell>
          <cell r="E561">
            <v>81.99</v>
          </cell>
          <cell r="F561">
            <v>596.29999999999995</v>
          </cell>
        </row>
        <row r="562">
          <cell r="A562">
            <v>70842</v>
          </cell>
          <cell r="B562" t="str">
            <v>CHAVE PARTIDA MOTOR TRIF.C/RELE FALTA DE FASE 20CV</v>
          </cell>
          <cell r="C562" t="str">
            <v>Un</v>
          </cell>
          <cell r="D562">
            <v>554.72</v>
          </cell>
          <cell r="E562">
            <v>81.99</v>
          </cell>
          <cell r="F562">
            <v>636.71</v>
          </cell>
        </row>
        <row r="563">
          <cell r="A563">
            <v>70845</v>
          </cell>
          <cell r="B563" t="str">
            <v>CHAVE REVERSORA ROTATIVA (COMUTAD.) TRIPOLAR 10A</v>
          </cell>
          <cell r="C563" t="str">
            <v>Un</v>
          </cell>
          <cell r="D563">
            <v>66.62</v>
          </cell>
          <cell r="E563">
            <v>51.89</v>
          </cell>
          <cell r="F563">
            <v>118.51</v>
          </cell>
        </row>
        <row r="564">
          <cell r="A564">
            <v>70857</v>
          </cell>
          <cell r="B564" t="str">
            <v>CHAVE REVERSORA ROTATIVA (COMUTAD.) TRIPOLAR 16A</v>
          </cell>
          <cell r="C564" t="str">
            <v>Un</v>
          </cell>
          <cell r="D564">
            <v>101.99</v>
          </cell>
          <cell r="E564">
            <v>56.4</v>
          </cell>
          <cell r="F564">
            <v>158.38999999999999</v>
          </cell>
        </row>
        <row r="565">
          <cell r="A565">
            <v>70858</v>
          </cell>
          <cell r="B565" t="str">
            <v>CHAVE REVERSORA ROTATIVA (COMUTAD.) TRIPOLAR 20A</v>
          </cell>
          <cell r="C565" t="str">
            <v>Un</v>
          </cell>
          <cell r="D565">
            <v>107.64</v>
          </cell>
          <cell r="E565">
            <v>60.91</v>
          </cell>
          <cell r="F565">
            <v>168.55</v>
          </cell>
        </row>
        <row r="566">
          <cell r="A566" t="str">
            <v>SCO - Sistema de Custos e Orçamentos</v>
          </cell>
          <cell r="F566" t="str">
            <v>AGETOP</v>
          </cell>
        </row>
        <row r="568">
          <cell r="B568" t="str">
            <v>AGETOP - AGÊNCIA GOIANA DE TRANSPORTES E OBRAS - AGETOP</v>
          </cell>
          <cell r="F568" t="str">
            <v>26/08/2014 - 15:26</v>
          </cell>
        </row>
        <row r="569">
          <cell r="B569" t="str">
            <v>Custo Referencial de Serviços</v>
          </cell>
          <cell r="F569" t="str">
            <v>Página: 8 de 30</v>
          </cell>
        </row>
        <row r="570">
          <cell r="A570" t="str">
            <v>Código</v>
          </cell>
          <cell r="B570" t="str">
            <v>Serviço</v>
          </cell>
          <cell r="C570" t="str">
            <v>Unidade</v>
          </cell>
          <cell r="D570" t="str">
            <v>Material</v>
          </cell>
          <cell r="E570" t="str">
            <v>Mão-de-</v>
          </cell>
          <cell r="F570" t="str">
            <v>Total</v>
          </cell>
        </row>
        <row r="571">
          <cell r="A571" t="str">
            <v>auxiliar</v>
          </cell>
          <cell r="E571" t="str">
            <v>obra</v>
          </cell>
        </row>
        <row r="572">
          <cell r="A572">
            <v>70859</v>
          </cell>
          <cell r="B572" t="str">
            <v>CHAVE REVERSORA ROTATIVA (COMUTAD.) TRIPOLAR 32A</v>
          </cell>
          <cell r="C572" t="str">
            <v>Un</v>
          </cell>
          <cell r="D572">
            <v>153.44</v>
          </cell>
          <cell r="E572">
            <v>65.42</v>
          </cell>
          <cell r="F572">
            <v>218.86</v>
          </cell>
        </row>
        <row r="573">
          <cell r="A573">
            <v>70860</v>
          </cell>
          <cell r="B573" t="str">
            <v>CHAVE REVERSORA ROTATIVA (COMUTAD.) TRIPOLAR 40A</v>
          </cell>
          <cell r="C573" t="str">
            <v>Un</v>
          </cell>
          <cell r="D573">
            <v>189.17</v>
          </cell>
          <cell r="E573">
            <v>69.94</v>
          </cell>
          <cell r="F573">
            <v>259.11</v>
          </cell>
        </row>
        <row r="574">
          <cell r="A574">
            <v>70861</v>
          </cell>
          <cell r="B574" t="str">
            <v>CHAVE REVERSORA ROTATIVA (COMUTAD.) TRIPOLAR 63A</v>
          </cell>
          <cell r="C574" t="str">
            <v>Un</v>
          </cell>
          <cell r="D574">
            <v>262.70999999999998</v>
          </cell>
          <cell r="E574">
            <v>74.45</v>
          </cell>
          <cell r="F574">
            <v>337.16</v>
          </cell>
        </row>
        <row r="575">
          <cell r="A575">
            <v>70862</v>
          </cell>
          <cell r="B575" t="str">
            <v>CHAVE REVERSORA ROTATIVA (COMUTAD.) TRIPOLAR 100</v>
          </cell>
          <cell r="C575" t="str">
            <v>Un</v>
          </cell>
          <cell r="D575">
            <v>476.5</v>
          </cell>
          <cell r="E575">
            <v>83.47</v>
          </cell>
          <cell r="F575">
            <v>559.97</v>
          </cell>
        </row>
        <row r="576">
          <cell r="A576">
            <v>70880</v>
          </cell>
          <cell r="B576" t="str">
            <v>CHAVE TRIPOLAR PACCO 100-A</v>
          </cell>
          <cell r="C576" t="str">
            <v>Un</v>
          </cell>
          <cell r="D576">
            <v>234.19</v>
          </cell>
          <cell r="E576">
            <v>78.959999999999994</v>
          </cell>
          <cell r="F576">
            <v>313.14999999999998</v>
          </cell>
        </row>
        <row r="577">
          <cell r="A577">
            <v>70890</v>
          </cell>
          <cell r="B577" t="str">
            <v>CHAVE TRIPOLAR TIPO PACCO 16-A</v>
          </cell>
          <cell r="C577" t="str">
            <v>Un</v>
          </cell>
          <cell r="D577">
            <v>67.25</v>
          </cell>
          <cell r="E577">
            <v>51.89</v>
          </cell>
          <cell r="F577">
            <v>119.14</v>
          </cell>
        </row>
        <row r="578">
          <cell r="A578">
            <v>70891</v>
          </cell>
          <cell r="B578" t="str">
            <v>CHAVE TRIPOLAR TIPO PACCO 20-A</v>
          </cell>
          <cell r="C578" t="str">
            <v>Un</v>
          </cell>
          <cell r="D578">
            <v>65.02</v>
          </cell>
          <cell r="E578">
            <v>56.4</v>
          </cell>
          <cell r="F578">
            <v>121.42</v>
          </cell>
        </row>
        <row r="579">
          <cell r="A579">
            <v>70892</v>
          </cell>
          <cell r="B579" t="str">
            <v>CHAVE TRIPOLAR TIPO PACCO 32A</v>
          </cell>
          <cell r="C579" t="str">
            <v>Un</v>
          </cell>
          <cell r="D579">
            <v>88.41</v>
          </cell>
          <cell r="E579">
            <v>60.91</v>
          </cell>
          <cell r="F579">
            <v>149.32</v>
          </cell>
        </row>
        <row r="580">
          <cell r="A580">
            <v>70893</v>
          </cell>
          <cell r="B580" t="str">
            <v>CHAVE TRIPOLAR TIPO PACCO 40A</v>
          </cell>
          <cell r="C580" t="str">
            <v>Un</v>
          </cell>
          <cell r="D580">
            <v>107.25</v>
          </cell>
          <cell r="E580">
            <v>65.42</v>
          </cell>
          <cell r="F580">
            <v>172.67</v>
          </cell>
        </row>
        <row r="581">
          <cell r="A581">
            <v>70894</v>
          </cell>
          <cell r="B581" t="str">
            <v>CHAVE TRIPOLAR TIPO PACCO 63-A</v>
          </cell>
          <cell r="C581" t="str">
            <v>Un</v>
          </cell>
          <cell r="D581">
            <v>155.71</v>
          </cell>
          <cell r="E581">
            <v>69.94</v>
          </cell>
          <cell r="F581">
            <v>225.65</v>
          </cell>
        </row>
        <row r="582">
          <cell r="A582">
            <v>70910</v>
          </cell>
          <cell r="B582" t="str">
            <v>CHUMBADOR P/CANTONEIRA D = 1/4"</v>
          </cell>
          <cell r="C582" t="str">
            <v>Un</v>
          </cell>
          <cell r="D582">
            <v>0.63</v>
          </cell>
          <cell r="E582">
            <v>0</v>
          </cell>
          <cell r="F582">
            <v>0.63</v>
          </cell>
        </row>
        <row r="583">
          <cell r="A583">
            <v>70911</v>
          </cell>
          <cell r="B583" t="str">
            <v>CHUMBADOR P/CANTONEIRA D = 3/8"</v>
          </cell>
          <cell r="C583" t="str">
            <v>Un</v>
          </cell>
          <cell r="D583">
            <v>1.3</v>
          </cell>
          <cell r="E583">
            <v>0</v>
          </cell>
          <cell r="F583">
            <v>1.3</v>
          </cell>
        </row>
        <row r="584">
          <cell r="A584">
            <v>70920</v>
          </cell>
          <cell r="B584" t="str">
            <v>CINTA DE ACO GALVANIZADO DIAM.190 MM</v>
          </cell>
          <cell r="C584" t="str">
            <v>Un</v>
          </cell>
          <cell r="D584">
            <v>14.3</v>
          </cell>
          <cell r="E584">
            <v>4.51</v>
          </cell>
          <cell r="F584">
            <v>18.809999999999999</v>
          </cell>
        </row>
        <row r="585">
          <cell r="A585">
            <v>70921</v>
          </cell>
          <cell r="B585" t="str">
            <v>CINTA DE ACO GALVANIZADO DIAM.220 MM</v>
          </cell>
          <cell r="C585" t="str">
            <v>Un</v>
          </cell>
          <cell r="D585">
            <v>15.79</v>
          </cell>
          <cell r="E585">
            <v>4.51</v>
          </cell>
          <cell r="F585">
            <v>20.3</v>
          </cell>
        </row>
        <row r="586">
          <cell r="A586">
            <v>70922</v>
          </cell>
          <cell r="B586" t="str">
            <v>CINTA DE ACO GALVANIZADO DIAM.230MM</v>
          </cell>
          <cell r="C586" t="str">
            <v>Un</v>
          </cell>
          <cell r="D586">
            <v>18.64</v>
          </cell>
          <cell r="E586">
            <v>4.51</v>
          </cell>
          <cell r="F586">
            <v>23.15</v>
          </cell>
        </row>
        <row r="587">
          <cell r="A587">
            <v>70935</v>
          </cell>
          <cell r="B587" t="str">
            <v>CONDULETE PVC B 1/2"  S/TAMPA</v>
          </cell>
          <cell r="C587" t="str">
            <v>Un</v>
          </cell>
          <cell r="D587">
            <v>3.6</v>
          </cell>
          <cell r="E587">
            <v>4.0599999999999996</v>
          </cell>
          <cell r="F587">
            <v>7.66</v>
          </cell>
        </row>
        <row r="588">
          <cell r="A588">
            <v>70936</v>
          </cell>
          <cell r="B588" t="str">
            <v>CONDULETE PVC B 3/4" S/TAMPA</v>
          </cell>
          <cell r="C588" t="str">
            <v>Un</v>
          </cell>
          <cell r="D588">
            <v>3.6</v>
          </cell>
          <cell r="E588">
            <v>4.0599999999999996</v>
          </cell>
          <cell r="F588">
            <v>7.66</v>
          </cell>
        </row>
        <row r="589">
          <cell r="A589">
            <v>70945</v>
          </cell>
          <cell r="B589" t="str">
            <v>CONDULETE PVC C 1/2" S/TAMPA</v>
          </cell>
          <cell r="C589" t="str">
            <v>Un</v>
          </cell>
          <cell r="D589">
            <v>3.6</v>
          </cell>
          <cell r="E589">
            <v>5.86</v>
          </cell>
          <cell r="F589">
            <v>9.4600000000000009</v>
          </cell>
        </row>
        <row r="590">
          <cell r="A590">
            <v>70946</v>
          </cell>
          <cell r="B590" t="str">
            <v>CONDULETE PVC C 3/4" S/TAMPA</v>
          </cell>
          <cell r="C590" t="str">
            <v>Un</v>
          </cell>
          <cell r="D590">
            <v>3.6</v>
          </cell>
          <cell r="E590">
            <v>5.86</v>
          </cell>
          <cell r="F590">
            <v>9.4600000000000009</v>
          </cell>
        </row>
        <row r="591">
          <cell r="A591">
            <v>70950</v>
          </cell>
          <cell r="B591" t="str">
            <v>CONDULETE PVC E 1/2" S/TAMPA</v>
          </cell>
          <cell r="C591" t="str">
            <v>Un</v>
          </cell>
          <cell r="D591">
            <v>3.6</v>
          </cell>
          <cell r="E591">
            <v>4.0599999999999996</v>
          </cell>
          <cell r="F591">
            <v>7.66</v>
          </cell>
        </row>
        <row r="592">
          <cell r="A592">
            <v>70951</v>
          </cell>
          <cell r="B592" t="str">
            <v>CONDULETE PVC E 3/4"  S/TAMPA</v>
          </cell>
          <cell r="C592" t="str">
            <v>Un</v>
          </cell>
          <cell r="D592">
            <v>3.6</v>
          </cell>
          <cell r="E592">
            <v>4.0599999999999996</v>
          </cell>
          <cell r="F592">
            <v>7.66</v>
          </cell>
        </row>
        <row r="593">
          <cell r="A593">
            <v>70960</v>
          </cell>
          <cell r="B593" t="str">
            <v>CONDULETE PVC LB 1/2" S/TAMPA</v>
          </cell>
          <cell r="C593" t="str">
            <v>Un</v>
          </cell>
          <cell r="D593">
            <v>3.6</v>
          </cell>
          <cell r="E593">
            <v>5.86</v>
          </cell>
          <cell r="F593">
            <v>9.4600000000000009</v>
          </cell>
        </row>
        <row r="594">
          <cell r="A594">
            <v>70961</v>
          </cell>
          <cell r="B594" t="str">
            <v>CONDULETE PVC LB 3/4" S/TAMPA</v>
          </cell>
          <cell r="C594" t="str">
            <v>Un</v>
          </cell>
          <cell r="D594">
            <v>3.6</v>
          </cell>
          <cell r="E594">
            <v>5.86</v>
          </cell>
          <cell r="F594">
            <v>9.4600000000000009</v>
          </cell>
        </row>
        <row r="595">
          <cell r="A595">
            <v>70970</v>
          </cell>
          <cell r="B595" t="str">
            <v>CONDULETE PVC LL 1/2"  S/TAMPA</v>
          </cell>
          <cell r="C595" t="str">
            <v>Un</v>
          </cell>
          <cell r="D595">
            <v>3.6</v>
          </cell>
          <cell r="E595">
            <v>5.86</v>
          </cell>
          <cell r="F595">
            <v>9.4600000000000009</v>
          </cell>
        </row>
        <row r="596">
          <cell r="A596">
            <v>70971</v>
          </cell>
          <cell r="B596" t="str">
            <v>CONDULETE PVC LL 3/4" S/TAMPA</v>
          </cell>
          <cell r="C596" t="str">
            <v>Un</v>
          </cell>
          <cell r="D596">
            <v>3.6</v>
          </cell>
          <cell r="E596">
            <v>5.86</v>
          </cell>
          <cell r="F596">
            <v>9.4600000000000009</v>
          </cell>
        </row>
        <row r="597">
          <cell r="A597">
            <v>70980</v>
          </cell>
          <cell r="B597" t="str">
            <v>CONDULETE PVC LR 1/2" S/TAMPA</v>
          </cell>
          <cell r="C597" t="str">
            <v>Un</v>
          </cell>
          <cell r="D597">
            <v>3.6</v>
          </cell>
          <cell r="E597">
            <v>5.86</v>
          </cell>
          <cell r="F597">
            <v>9.4600000000000009</v>
          </cell>
        </row>
        <row r="598">
          <cell r="A598">
            <v>70981</v>
          </cell>
          <cell r="B598" t="str">
            <v>CONDULETE PVC LR 3/4"  S/TAMPA</v>
          </cell>
          <cell r="C598" t="str">
            <v>Un</v>
          </cell>
          <cell r="D598">
            <v>3.6</v>
          </cell>
          <cell r="E598">
            <v>5.86</v>
          </cell>
          <cell r="F598">
            <v>9.4600000000000009</v>
          </cell>
        </row>
        <row r="599">
          <cell r="A599">
            <v>70985</v>
          </cell>
          <cell r="B599" t="str">
            <v>CONDULETE PVC TA 1/2" S/TAMPA</v>
          </cell>
          <cell r="C599" t="str">
            <v>Un</v>
          </cell>
          <cell r="D599">
            <v>3.6</v>
          </cell>
          <cell r="E599">
            <v>9.48</v>
          </cell>
          <cell r="F599">
            <v>13.08</v>
          </cell>
        </row>
        <row r="600">
          <cell r="A600">
            <v>70986</v>
          </cell>
          <cell r="B600" t="str">
            <v>CONDULETE PVC TA 3/4" S/TAMPA</v>
          </cell>
          <cell r="C600" t="str">
            <v>Un</v>
          </cell>
          <cell r="D600">
            <v>3.6</v>
          </cell>
          <cell r="E600">
            <v>7.67</v>
          </cell>
          <cell r="F600">
            <v>11.27</v>
          </cell>
        </row>
        <row r="601">
          <cell r="A601">
            <v>70990</v>
          </cell>
          <cell r="B601" t="str">
            <v>CONDULETE PVC T 1/2" S/TAMPA</v>
          </cell>
          <cell r="C601" t="str">
            <v>Un</v>
          </cell>
          <cell r="D601">
            <v>3.6</v>
          </cell>
          <cell r="E601">
            <v>7.67</v>
          </cell>
          <cell r="F601">
            <v>11.27</v>
          </cell>
        </row>
        <row r="602">
          <cell r="A602">
            <v>70991</v>
          </cell>
          <cell r="B602" t="str">
            <v>CONDULETE PVC T 3/4" S/TAMPA</v>
          </cell>
          <cell r="C602" t="str">
            <v>Un</v>
          </cell>
          <cell r="D602">
            <v>3.6</v>
          </cell>
          <cell r="E602">
            <v>7.67</v>
          </cell>
          <cell r="F602">
            <v>11.27</v>
          </cell>
        </row>
        <row r="603">
          <cell r="A603">
            <v>70995</v>
          </cell>
          <cell r="B603" t="str">
            <v>CONDULETE PVC TB 1/2" S/TAMPA</v>
          </cell>
          <cell r="C603" t="str">
            <v>Un</v>
          </cell>
          <cell r="D603">
            <v>3.6</v>
          </cell>
          <cell r="E603">
            <v>7.67</v>
          </cell>
          <cell r="F603">
            <v>11.27</v>
          </cell>
        </row>
        <row r="604">
          <cell r="A604">
            <v>70996</v>
          </cell>
          <cell r="B604" t="str">
            <v>CONDULETE PVC TB 3/4" S/TAMPA</v>
          </cell>
          <cell r="C604" t="str">
            <v>Un</v>
          </cell>
          <cell r="D604">
            <v>3.6</v>
          </cell>
          <cell r="E604">
            <v>7.67</v>
          </cell>
          <cell r="F604">
            <v>11.27</v>
          </cell>
        </row>
        <row r="605">
          <cell r="A605">
            <v>71000</v>
          </cell>
          <cell r="B605" t="str">
            <v>CONDULETE PVC X 1/2"  S/TAMPA</v>
          </cell>
          <cell r="C605" t="str">
            <v>Un</v>
          </cell>
          <cell r="D605">
            <v>3.6</v>
          </cell>
          <cell r="E605">
            <v>9.48</v>
          </cell>
          <cell r="F605">
            <v>13.08</v>
          </cell>
        </row>
        <row r="606">
          <cell r="A606">
            <v>71001</v>
          </cell>
          <cell r="B606" t="str">
            <v>CONDULETE PVC X 3/4" S/TAMPA</v>
          </cell>
          <cell r="C606" t="str">
            <v>Un</v>
          </cell>
          <cell r="D606">
            <v>3.6</v>
          </cell>
          <cell r="E606">
            <v>9.48</v>
          </cell>
          <cell r="F606">
            <v>13.08</v>
          </cell>
        </row>
        <row r="607">
          <cell r="A607">
            <v>71010</v>
          </cell>
          <cell r="B607" t="str">
            <v>CONDULETE PVC XA 1/2" S/TAMPA</v>
          </cell>
          <cell r="C607" t="str">
            <v>Un</v>
          </cell>
          <cell r="D607">
            <v>3.6</v>
          </cell>
          <cell r="E607">
            <v>11.28</v>
          </cell>
          <cell r="F607">
            <v>14.88</v>
          </cell>
        </row>
        <row r="608">
          <cell r="A608">
            <v>71011</v>
          </cell>
          <cell r="B608" t="str">
            <v>CONDULETE PVC XA 3/4"  S/TAMPA</v>
          </cell>
          <cell r="C608" t="str">
            <v>Un</v>
          </cell>
          <cell r="D608">
            <v>3.6</v>
          </cell>
          <cell r="E608">
            <v>11.28</v>
          </cell>
          <cell r="F608">
            <v>14.88</v>
          </cell>
        </row>
        <row r="609">
          <cell r="A609">
            <v>71016</v>
          </cell>
          <cell r="B609" t="str">
            <v>CONECTOR DE COMPRESSÃO FORMATO H PARA CABO 25 A 70 MM2</v>
          </cell>
          <cell r="C609" t="str">
            <v>un</v>
          </cell>
          <cell r="D609">
            <v>2.25</v>
          </cell>
          <cell r="E609">
            <v>9.02</v>
          </cell>
          <cell r="F609">
            <v>11.27</v>
          </cell>
        </row>
        <row r="610">
          <cell r="A610">
            <v>71020</v>
          </cell>
          <cell r="B610" t="str">
            <v>CONECTOR PARAL. ALUM.EXTRUD.CA-CU-10,0D.10-2-1 PARAF.</v>
          </cell>
          <cell r="C610" t="str">
            <v>Un</v>
          </cell>
          <cell r="D610">
            <v>3.35</v>
          </cell>
          <cell r="E610">
            <v>10.15</v>
          </cell>
          <cell r="F610">
            <v>13.5</v>
          </cell>
        </row>
        <row r="611">
          <cell r="A611">
            <v>71026</v>
          </cell>
          <cell r="B611" t="str">
            <v>CONECTOR RJ-45 CAT. 6</v>
          </cell>
          <cell r="C611" t="str">
            <v>Un</v>
          </cell>
          <cell r="D611">
            <v>0.99</v>
          </cell>
          <cell r="E611">
            <v>0.66</v>
          </cell>
          <cell r="F611">
            <v>1.65</v>
          </cell>
        </row>
        <row r="612">
          <cell r="A612">
            <v>71030</v>
          </cell>
          <cell r="B612" t="str">
            <v>CONECTOR TIPO PARAFUSO FENDIDO 4 MM2</v>
          </cell>
          <cell r="C612" t="str">
            <v>Un</v>
          </cell>
          <cell r="D612">
            <v>1.82</v>
          </cell>
          <cell r="E612">
            <v>3.38</v>
          </cell>
          <cell r="F612">
            <v>5.2</v>
          </cell>
        </row>
        <row r="613">
          <cell r="A613">
            <v>71031</v>
          </cell>
          <cell r="B613" t="str">
            <v>CONECTOR TIPO PARAFUSO FENDIDO 6 MM2</v>
          </cell>
          <cell r="C613" t="str">
            <v>Un</v>
          </cell>
          <cell r="D613">
            <v>1.82</v>
          </cell>
          <cell r="E613">
            <v>3.38</v>
          </cell>
          <cell r="F613">
            <v>5.2</v>
          </cell>
        </row>
        <row r="614">
          <cell r="A614">
            <v>71032</v>
          </cell>
          <cell r="B614" t="str">
            <v>CONECTOR TIPO PARAFUSO FENDIDO 10 MM2</v>
          </cell>
          <cell r="C614" t="str">
            <v>Un</v>
          </cell>
          <cell r="D614">
            <v>2.2799999999999998</v>
          </cell>
          <cell r="E614">
            <v>4.51</v>
          </cell>
          <cell r="F614">
            <v>6.79</v>
          </cell>
        </row>
        <row r="615">
          <cell r="A615">
            <v>71033</v>
          </cell>
          <cell r="B615" t="str">
            <v>CONECTOR TIPO PARAFUSO FENDIDO 16 MM2</v>
          </cell>
          <cell r="C615" t="str">
            <v>Un</v>
          </cell>
          <cell r="D615">
            <v>2.0299999999999998</v>
          </cell>
          <cell r="E615">
            <v>4.51</v>
          </cell>
          <cell r="F615">
            <v>6.54</v>
          </cell>
        </row>
        <row r="616">
          <cell r="A616">
            <v>71034</v>
          </cell>
          <cell r="B616" t="str">
            <v>CONECTOR TIPO PARAFUSO FENDIDO 25 MM2</v>
          </cell>
          <cell r="C616" t="str">
            <v>Un</v>
          </cell>
          <cell r="D616">
            <v>3.28</v>
          </cell>
          <cell r="E616">
            <v>6.77</v>
          </cell>
          <cell r="F616">
            <v>10.050000000000001</v>
          </cell>
        </row>
        <row r="617">
          <cell r="A617">
            <v>71035</v>
          </cell>
          <cell r="B617" t="str">
            <v>CONECTOR TIPO PARAFUSO FENDIDO 35 MM2</v>
          </cell>
          <cell r="C617" t="str">
            <v>Un</v>
          </cell>
          <cell r="D617">
            <v>4.0599999999999996</v>
          </cell>
          <cell r="E617">
            <v>6.77</v>
          </cell>
          <cell r="F617">
            <v>10.83</v>
          </cell>
        </row>
        <row r="618">
          <cell r="A618">
            <v>71036</v>
          </cell>
          <cell r="B618" t="str">
            <v>CONECTOR TIPO PARAFUSO FENDIDO 50 MM2</v>
          </cell>
          <cell r="C618" t="str">
            <v>Un</v>
          </cell>
          <cell r="D618">
            <v>5.18</v>
          </cell>
          <cell r="E618">
            <v>9.02</v>
          </cell>
          <cell r="F618">
            <v>14.2</v>
          </cell>
        </row>
        <row r="619">
          <cell r="A619">
            <v>71037</v>
          </cell>
          <cell r="B619" t="str">
            <v>CONECTOR TIPO PARAFUSO FENDIDO 70 MM2</v>
          </cell>
          <cell r="C619" t="str">
            <v>Un</v>
          </cell>
          <cell r="D619">
            <v>7.1</v>
          </cell>
          <cell r="E619">
            <v>9.02</v>
          </cell>
          <cell r="F619">
            <v>16.12</v>
          </cell>
        </row>
        <row r="620">
          <cell r="A620">
            <v>71038</v>
          </cell>
          <cell r="B620" t="str">
            <v>CONECTOR TIPO PARAFUSO FENDIDO 95 MM2</v>
          </cell>
          <cell r="C620" t="str">
            <v>Un</v>
          </cell>
          <cell r="D620">
            <v>10.86</v>
          </cell>
          <cell r="E620">
            <v>11.28</v>
          </cell>
          <cell r="F620">
            <v>22.14</v>
          </cell>
        </row>
        <row r="621">
          <cell r="A621">
            <v>71039</v>
          </cell>
          <cell r="B621" t="str">
            <v>CONECTOR TIPO PARAFUSO FENDIDO 120 MM2</v>
          </cell>
          <cell r="C621" t="str">
            <v>Un</v>
          </cell>
          <cell r="D621">
            <v>11.13</v>
          </cell>
          <cell r="E621">
            <v>11.28</v>
          </cell>
          <cell r="F621">
            <v>22.41</v>
          </cell>
        </row>
        <row r="622">
          <cell r="A622">
            <v>71040</v>
          </cell>
          <cell r="B622" t="str">
            <v>CONECTOR TIPO PARAFUSO FENDIDO 150 MM2</v>
          </cell>
          <cell r="C622" t="str">
            <v>Un</v>
          </cell>
          <cell r="D622">
            <v>12.96</v>
          </cell>
          <cell r="E622">
            <v>13.54</v>
          </cell>
          <cell r="F622">
            <v>26.5</v>
          </cell>
        </row>
        <row r="623">
          <cell r="A623">
            <v>71041</v>
          </cell>
          <cell r="B623" t="str">
            <v>CONECTOR TIPO PARAFUSO FENDIDO 185 MM2</v>
          </cell>
          <cell r="C623" t="str">
            <v>Un</v>
          </cell>
          <cell r="D623">
            <v>18.98</v>
          </cell>
          <cell r="E623">
            <v>13.54</v>
          </cell>
          <cell r="F623">
            <v>32.520000000000003</v>
          </cell>
        </row>
        <row r="624">
          <cell r="A624">
            <v>71043</v>
          </cell>
          <cell r="B624" t="str">
            <v>CONECTOR TRIPOLAR EM PORCELANA PARA FIOS DE ATÉ 10MM2 (BORNES) 50A-250V (</v>
          </cell>
          <cell r="C624" t="str">
            <v>un</v>
          </cell>
          <cell r="D624">
            <v>1.85</v>
          </cell>
          <cell r="E624">
            <v>6.55</v>
          </cell>
          <cell r="F624">
            <v>8.4</v>
          </cell>
        </row>
        <row r="625">
          <cell r="B625" t="str">
            <v>CHUVEIRO)</v>
          </cell>
        </row>
        <row r="626">
          <cell r="A626">
            <v>71060</v>
          </cell>
          <cell r="B626" t="str">
            <v>CONTATOR 3 TF 40 - 9A</v>
          </cell>
          <cell r="C626" t="str">
            <v>Un</v>
          </cell>
          <cell r="D626">
            <v>54.31</v>
          </cell>
          <cell r="E626">
            <v>45.12</v>
          </cell>
          <cell r="F626">
            <v>99.43</v>
          </cell>
        </row>
        <row r="627">
          <cell r="A627">
            <v>71061</v>
          </cell>
          <cell r="B627" t="str">
            <v>CONTATOR 3 TF 41 - 12A</v>
          </cell>
          <cell r="C627" t="str">
            <v>Un</v>
          </cell>
          <cell r="D627">
            <v>63.02</v>
          </cell>
          <cell r="E627">
            <v>47.38</v>
          </cell>
          <cell r="F627">
            <v>110.4</v>
          </cell>
        </row>
        <row r="628">
          <cell r="A628">
            <v>71062</v>
          </cell>
          <cell r="B628" t="str">
            <v>CONTATOR 3 TF 42 - 16A</v>
          </cell>
          <cell r="C628" t="str">
            <v>Un</v>
          </cell>
          <cell r="D628">
            <v>69.11</v>
          </cell>
          <cell r="E628">
            <v>49.63</v>
          </cell>
          <cell r="F628">
            <v>118.74</v>
          </cell>
        </row>
        <row r="629">
          <cell r="A629">
            <v>71063</v>
          </cell>
          <cell r="B629" t="str">
            <v>CONTATOR 3 TF 43 - 25A</v>
          </cell>
          <cell r="C629" t="str">
            <v>Un</v>
          </cell>
          <cell r="D629">
            <v>73.23</v>
          </cell>
          <cell r="E629">
            <v>51.89</v>
          </cell>
          <cell r="F629">
            <v>125.12</v>
          </cell>
        </row>
        <row r="630">
          <cell r="A630">
            <v>71064</v>
          </cell>
          <cell r="B630" t="str">
            <v>CONTATOR 3 TF 44 - 32A</v>
          </cell>
          <cell r="C630" t="str">
            <v>Un</v>
          </cell>
          <cell r="D630">
            <v>135.16999999999999</v>
          </cell>
          <cell r="E630">
            <v>54.14</v>
          </cell>
          <cell r="F630">
            <v>189.31</v>
          </cell>
        </row>
        <row r="631">
          <cell r="A631">
            <v>71070</v>
          </cell>
          <cell r="B631" t="str">
            <v>CONTATOR 3 TF 45 - 45A</v>
          </cell>
          <cell r="C631" t="str">
            <v>Un</v>
          </cell>
          <cell r="D631">
            <v>201.4</v>
          </cell>
          <cell r="E631">
            <v>56.4</v>
          </cell>
          <cell r="F631">
            <v>257.8</v>
          </cell>
        </row>
        <row r="632">
          <cell r="A632">
            <v>71071</v>
          </cell>
          <cell r="B632" t="str">
            <v>CONTATOR 3 TF 47 - 63A</v>
          </cell>
          <cell r="C632" t="str">
            <v>Un</v>
          </cell>
          <cell r="D632">
            <v>315.62</v>
          </cell>
          <cell r="E632">
            <v>58.66</v>
          </cell>
          <cell r="F632">
            <v>374.28</v>
          </cell>
        </row>
        <row r="633">
          <cell r="A633">
            <v>71072</v>
          </cell>
          <cell r="B633" t="str">
            <v>CONTATOR 3 TF 48 - 75A</v>
          </cell>
          <cell r="C633" t="str">
            <v>Un</v>
          </cell>
          <cell r="D633">
            <v>459.18</v>
          </cell>
          <cell r="E633">
            <v>60.91</v>
          </cell>
          <cell r="F633">
            <v>520.09</v>
          </cell>
        </row>
        <row r="634">
          <cell r="A634">
            <v>71100</v>
          </cell>
          <cell r="B634" t="str">
            <v>COTOVELO EXTERNO P/CANALETA PLASTCICA HELLERMAN OU EQUIVALENTE</v>
          </cell>
          <cell r="C634" t="str">
            <v>Un</v>
          </cell>
          <cell r="D634">
            <v>0.8</v>
          </cell>
          <cell r="E634">
            <v>2.2599999999999998</v>
          </cell>
          <cell r="F634">
            <v>3.06</v>
          </cell>
        </row>
        <row r="635">
          <cell r="A635">
            <v>71101</v>
          </cell>
          <cell r="B635" t="str">
            <v>COTOVELO INTERNO P/CANALETA PLASTICA HELLERMAN OU EQUIVALENTE</v>
          </cell>
          <cell r="C635" t="str">
            <v>Un</v>
          </cell>
          <cell r="D635">
            <v>0.8</v>
          </cell>
          <cell r="E635">
            <v>2.2599999999999998</v>
          </cell>
          <cell r="F635">
            <v>3.06</v>
          </cell>
        </row>
        <row r="636">
          <cell r="A636">
            <v>71110</v>
          </cell>
          <cell r="B636" t="str">
            <v>CRUZETA MADEIRA DE LEI 2400X90X112,5 MM</v>
          </cell>
          <cell r="C636" t="str">
            <v>Un</v>
          </cell>
          <cell r="D636">
            <v>121</v>
          </cell>
          <cell r="E636">
            <v>10.37</v>
          </cell>
          <cell r="F636">
            <v>131.37</v>
          </cell>
        </row>
        <row r="637">
          <cell r="A637">
            <v>71111</v>
          </cell>
          <cell r="B637" t="str">
            <v>CRUZETA HORIZONTAL 90º P/ELETROCALHA 50X50 MM</v>
          </cell>
          <cell r="C637" t="str">
            <v>Un</v>
          </cell>
          <cell r="D637">
            <v>17.7</v>
          </cell>
          <cell r="E637">
            <v>4.51</v>
          </cell>
          <cell r="F637">
            <v>22.21</v>
          </cell>
        </row>
        <row r="638">
          <cell r="A638">
            <v>71115</v>
          </cell>
          <cell r="B638" t="str">
            <v>CURVA DE INVERSAO PARA ELETROCALHA 50 X 50 MM</v>
          </cell>
          <cell r="C638" t="str">
            <v>Un</v>
          </cell>
          <cell r="D638">
            <v>9.85</v>
          </cell>
          <cell r="E638">
            <v>3.61</v>
          </cell>
          <cell r="F638">
            <v>13.46</v>
          </cell>
        </row>
        <row r="639">
          <cell r="A639">
            <v>71120</v>
          </cell>
          <cell r="B639" t="str">
            <v>CURVA 90 GRAUS FERRO ZINCADO DIAMETRO 1/2"</v>
          </cell>
          <cell r="C639" t="str">
            <v>Un</v>
          </cell>
          <cell r="D639">
            <v>1.83</v>
          </cell>
          <cell r="E639">
            <v>2.2599999999999998</v>
          </cell>
          <cell r="F639">
            <v>4.09</v>
          </cell>
        </row>
        <row r="640">
          <cell r="A640">
            <v>71121</v>
          </cell>
          <cell r="B640" t="str">
            <v>CURVA 90 GRAUS FERRO ZINCADO DIAMETRO 3/4"</v>
          </cell>
          <cell r="C640" t="str">
            <v>Un</v>
          </cell>
          <cell r="D640">
            <v>2.15</v>
          </cell>
          <cell r="E640">
            <v>2.93</v>
          </cell>
          <cell r="F640">
            <v>5.08</v>
          </cell>
        </row>
        <row r="641">
          <cell r="A641">
            <v>71122</v>
          </cell>
          <cell r="B641" t="str">
            <v>CURVA 90 GRAUS FERRO ZINCADO DIAMETRO 1"</v>
          </cell>
          <cell r="C641" t="str">
            <v>Un</v>
          </cell>
          <cell r="D641">
            <v>3.15</v>
          </cell>
          <cell r="E641">
            <v>3.16</v>
          </cell>
          <cell r="F641">
            <v>6.31</v>
          </cell>
        </row>
        <row r="642">
          <cell r="A642">
            <v>71123</v>
          </cell>
          <cell r="B642" t="str">
            <v>CURVA 90 GRAUS FERRO ZINCADO DIAMETRO 1.1/4"</v>
          </cell>
          <cell r="C642" t="str">
            <v>Un</v>
          </cell>
          <cell r="D642">
            <v>7.8</v>
          </cell>
          <cell r="E642">
            <v>6.77</v>
          </cell>
          <cell r="F642">
            <v>14.57</v>
          </cell>
        </row>
        <row r="643">
          <cell r="A643">
            <v>71124</v>
          </cell>
          <cell r="B643" t="str">
            <v>CURVA 90 GRAUS FERRO ZINCADO DIAMETRO 1.1/2"</v>
          </cell>
          <cell r="C643" t="str">
            <v>Un</v>
          </cell>
          <cell r="D643">
            <v>9.4</v>
          </cell>
          <cell r="E643">
            <v>7.9</v>
          </cell>
          <cell r="F643">
            <v>17.3</v>
          </cell>
        </row>
        <row r="644">
          <cell r="A644">
            <v>71125</v>
          </cell>
          <cell r="B644" t="str">
            <v>CURVA 90 GRAUS FERRO ZINCADO DIAMETRO 2"</v>
          </cell>
          <cell r="C644" t="str">
            <v>Un</v>
          </cell>
          <cell r="D644">
            <v>13.43</v>
          </cell>
          <cell r="E644">
            <v>10.61</v>
          </cell>
          <cell r="F644">
            <v>24.04</v>
          </cell>
        </row>
        <row r="645">
          <cell r="A645">
            <v>71126</v>
          </cell>
          <cell r="B645" t="str">
            <v>CURVA 90 GRAUS FERRO ZINCADO DIAMETRO 2.1/2"</v>
          </cell>
          <cell r="C645" t="str">
            <v>Un</v>
          </cell>
          <cell r="D645">
            <v>26.3</v>
          </cell>
          <cell r="E645">
            <v>22.56</v>
          </cell>
          <cell r="F645">
            <v>48.86</v>
          </cell>
        </row>
        <row r="646">
          <cell r="A646">
            <v>71127</v>
          </cell>
          <cell r="B646" t="str">
            <v>CURVA 90 GRAUS FERRO ZINCADO DIAMETRO 3"</v>
          </cell>
          <cell r="C646" t="str">
            <v>Un</v>
          </cell>
          <cell r="D646">
            <v>42.74</v>
          </cell>
          <cell r="E646">
            <v>33.840000000000003</v>
          </cell>
          <cell r="F646">
            <v>76.58</v>
          </cell>
        </row>
        <row r="647">
          <cell r="A647" t="str">
            <v>SCO - Sistema de Custos e Orçamentos</v>
          </cell>
          <cell r="F647" t="str">
            <v>AGETOP</v>
          </cell>
        </row>
        <row r="649">
          <cell r="B649" t="str">
            <v>AGETOP - AGÊNCIA GOIANA DE TRANSPORTES E OBRAS - AGETOP</v>
          </cell>
          <cell r="F649" t="str">
            <v>26/08/2014 - 15:26</v>
          </cell>
        </row>
        <row r="650">
          <cell r="B650" t="str">
            <v>Custo Referencial de Serviços</v>
          </cell>
          <cell r="F650" t="str">
            <v>Página: 9 de 30</v>
          </cell>
        </row>
        <row r="651">
          <cell r="A651" t="str">
            <v>Código</v>
          </cell>
          <cell r="B651" t="str">
            <v>Serviço</v>
          </cell>
          <cell r="C651" t="str">
            <v>Unidade</v>
          </cell>
          <cell r="D651" t="str">
            <v>Material</v>
          </cell>
          <cell r="E651" t="str">
            <v>Mão-de-</v>
          </cell>
          <cell r="F651" t="str">
            <v>Total</v>
          </cell>
        </row>
        <row r="652">
          <cell r="A652" t="str">
            <v>auxiliar</v>
          </cell>
          <cell r="E652" t="str">
            <v>obra</v>
          </cell>
        </row>
        <row r="653">
          <cell r="A653">
            <v>71128</v>
          </cell>
          <cell r="B653" t="str">
            <v>CURVA 90 GRAUS FERRO ZINCADO DIAMETRO 4"</v>
          </cell>
          <cell r="C653" t="str">
            <v>Un</v>
          </cell>
          <cell r="D653">
            <v>72.150000000000006</v>
          </cell>
          <cell r="E653">
            <v>40.61</v>
          </cell>
          <cell r="F653">
            <v>112.76</v>
          </cell>
        </row>
        <row r="654">
          <cell r="A654">
            <v>71140</v>
          </cell>
          <cell r="B654" t="str">
            <v>CURVA DE 90 GRAUS DE PVC RIGIDO DIAM.1/2"</v>
          </cell>
          <cell r="C654" t="str">
            <v>Un</v>
          </cell>
          <cell r="D654">
            <v>1</v>
          </cell>
          <cell r="E654">
            <v>1.58</v>
          </cell>
          <cell r="F654">
            <v>2.58</v>
          </cell>
        </row>
        <row r="655">
          <cell r="A655">
            <v>71141</v>
          </cell>
          <cell r="B655" t="str">
            <v>CURVA DE 90 GRAUS DE PVC RIGIDO DIAM. 3/4"</v>
          </cell>
          <cell r="C655" t="str">
            <v>Un</v>
          </cell>
          <cell r="D655">
            <v>1.2</v>
          </cell>
          <cell r="E655">
            <v>2.2599999999999998</v>
          </cell>
          <cell r="F655">
            <v>3.46</v>
          </cell>
        </row>
        <row r="656">
          <cell r="A656">
            <v>71142</v>
          </cell>
          <cell r="B656" t="str">
            <v>CURVA DE 90 GRAUS DE PVC RIGIDO DIAM. 1"</v>
          </cell>
          <cell r="C656" t="str">
            <v>Un</v>
          </cell>
          <cell r="D656">
            <v>1.6</v>
          </cell>
          <cell r="E656">
            <v>2.93</v>
          </cell>
          <cell r="F656">
            <v>4.53</v>
          </cell>
        </row>
        <row r="657">
          <cell r="A657">
            <v>71143</v>
          </cell>
          <cell r="B657" t="str">
            <v>CURVA DE 90 GRAUS DE PVC RIGIDO DIAM. 1.1/4"</v>
          </cell>
          <cell r="C657" t="str">
            <v>Un</v>
          </cell>
          <cell r="D657">
            <v>3.21</v>
          </cell>
          <cell r="E657">
            <v>4.51</v>
          </cell>
          <cell r="F657">
            <v>7.72</v>
          </cell>
        </row>
        <row r="658">
          <cell r="A658">
            <v>71144</v>
          </cell>
          <cell r="B658" t="str">
            <v>CURVA DE 90 GRAUS DE PVC RIGIDO DIAM. 1.1/2"</v>
          </cell>
          <cell r="C658" t="str">
            <v>Un</v>
          </cell>
          <cell r="D658">
            <v>3.2</v>
          </cell>
          <cell r="E658">
            <v>8.74</v>
          </cell>
          <cell r="F658">
            <v>11.94</v>
          </cell>
        </row>
        <row r="659">
          <cell r="A659">
            <v>71145</v>
          </cell>
          <cell r="B659" t="str">
            <v>CURVA DE 90 GRAUS DE PVC RIGIDO DIAM. 2"</v>
          </cell>
          <cell r="C659" t="str">
            <v>Un</v>
          </cell>
          <cell r="D659">
            <v>5.4</v>
          </cell>
          <cell r="E659">
            <v>8.57</v>
          </cell>
          <cell r="F659">
            <v>13.97</v>
          </cell>
        </row>
        <row r="660">
          <cell r="A660">
            <v>71146</v>
          </cell>
          <cell r="B660" t="str">
            <v>CURVA DE 90 GRAUS DE PVC RIGIDO DIAM. 2.1/2"</v>
          </cell>
          <cell r="C660" t="str">
            <v>Un</v>
          </cell>
          <cell r="D660">
            <v>13.08</v>
          </cell>
          <cell r="E660">
            <v>18.05</v>
          </cell>
          <cell r="F660">
            <v>31.13</v>
          </cell>
        </row>
        <row r="661">
          <cell r="A661">
            <v>71147</v>
          </cell>
          <cell r="B661" t="str">
            <v>CURVA DE 90 GRAUS DE PVC RIGIDO DIAM. 3"</v>
          </cell>
          <cell r="C661" t="str">
            <v>Un</v>
          </cell>
          <cell r="D661">
            <v>17.43</v>
          </cell>
          <cell r="E661">
            <v>22.56</v>
          </cell>
          <cell r="F661">
            <v>39.99</v>
          </cell>
        </row>
        <row r="662">
          <cell r="A662">
            <v>71148</v>
          </cell>
          <cell r="B662" t="str">
            <v>CURVA DE 90 GRAUS DE PVC RIGIDO DIAM. 4"</v>
          </cell>
          <cell r="C662" t="str">
            <v>Un</v>
          </cell>
          <cell r="D662">
            <v>34</v>
          </cell>
          <cell r="E662">
            <v>27.07</v>
          </cell>
          <cell r="F662">
            <v>61.07</v>
          </cell>
        </row>
        <row r="663">
          <cell r="A663">
            <v>71150</v>
          </cell>
          <cell r="B663" t="str">
            <v>CURVA DE 90 GRAUS FERRO GALVANIZADO DIAM.1/2"</v>
          </cell>
          <cell r="C663" t="str">
            <v>Un</v>
          </cell>
          <cell r="D663">
            <v>3.11</v>
          </cell>
          <cell r="E663">
            <v>2.2599999999999998</v>
          </cell>
          <cell r="F663">
            <v>5.37</v>
          </cell>
        </row>
        <row r="664">
          <cell r="A664">
            <v>71151</v>
          </cell>
          <cell r="B664" t="str">
            <v>CURVA DE 90 GRAUS FERRO GALVANIZADO DIAM.3/4"</v>
          </cell>
          <cell r="C664" t="str">
            <v>Un</v>
          </cell>
          <cell r="D664">
            <v>4.5199999999999996</v>
          </cell>
          <cell r="E664">
            <v>2.93</v>
          </cell>
          <cell r="F664">
            <v>7.45</v>
          </cell>
        </row>
        <row r="665">
          <cell r="A665">
            <v>71152</v>
          </cell>
          <cell r="B665" t="str">
            <v>CURVA DE 90 GRAUS FERRO GALVANIZADO DIAM.1"</v>
          </cell>
          <cell r="C665" t="str">
            <v>Un</v>
          </cell>
          <cell r="D665">
            <v>4.1399999999999997</v>
          </cell>
          <cell r="E665">
            <v>3.16</v>
          </cell>
          <cell r="F665">
            <v>7.3</v>
          </cell>
        </row>
        <row r="666">
          <cell r="A666">
            <v>71153</v>
          </cell>
          <cell r="B666" t="str">
            <v>CURVA DE 90 GRAUS FERRO GALVANIZADO DIAM.1.1/4"</v>
          </cell>
          <cell r="C666" t="str">
            <v>Un</v>
          </cell>
          <cell r="D666">
            <v>9.09</v>
          </cell>
          <cell r="E666">
            <v>6.77</v>
          </cell>
          <cell r="F666">
            <v>15.86</v>
          </cell>
        </row>
        <row r="667">
          <cell r="A667">
            <v>71154</v>
          </cell>
          <cell r="B667" t="str">
            <v>CURVA DE 90 GRAUS FERRO GALVANIZADO DIAM. 1.1/2"</v>
          </cell>
          <cell r="C667" t="str">
            <v>Un</v>
          </cell>
          <cell r="D667">
            <v>13.68</v>
          </cell>
          <cell r="E667">
            <v>7.9</v>
          </cell>
          <cell r="F667">
            <v>21.58</v>
          </cell>
        </row>
        <row r="668">
          <cell r="A668">
            <v>71155</v>
          </cell>
          <cell r="B668" t="str">
            <v>CURVA DE 90 GRAUS FERRO GALVANIZADO DIAM. 2"</v>
          </cell>
          <cell r="C668" t="str">
            <v>Un</v>
          </cell>
          <cell r="D668">
            <v>18.62</v>
          </cell>
          <cell r="E668">
            <v>10.61</v>
          </cell>
          <cell r="F668">
            <v>29.23</v>
          </cell>
        </row>
        <row r="669">
          <cell r="A669">
            <v>71156</v>
          </cell>
          <cell r="B669" t="str">
            <v>CURVA DE 90 GRAUS FERRO GALVANIZADO DIAM. 2.1/2"</v>
          </cell>
          <cell r="C669" t="str">
            <v>Un</v>
          </cell>
          <cell r="D669">
            <v>33.19</v>
          </cell>
          <cell r="E669">
            <v>22.56</v>
          </cell>
          <cell r="F669">
            <v>55.75</v>
          </cell>
        </row>
        <row r="670">
          <cell r="A670">
            <v>71157</v>
          </cell>
          <cell r="B670" t="str">
            <v>CURVA DE 90 GRAUS FERRO GALVANIZADO DIAM. 3"</v>
          </cell>
          <cell r="C670" t="str">
            <v>Un</v>
          </cell>
          <cell r="D670">
            <v>62.63</v>
          </cell>
          <cell r="E670">
            <v>33.840000000000003</v>
          </cell>
          <cell r="F670">
            <v>96.47</v>
          </cell>
        </row>
        <row r="671">
          <cell r="A671">
            <v>71158</v>
          </cell>
          <cell r="B671" t="str">
            <v>CURVA DE 90 GRAUS FERRO GALVANIZADO DIAMETRO 4"</v>
          </cell>
          <cell r="C671" t="str">
            <v>Un</v>
          </cell>
          <cell r="D671">
            <v>97.97</v>
          </cell>
          <cell r="E671">
            <v>40.61</v>
          </cell>
          <cell r="F671">
            <v>138.58000000000001</v>
          </cell>
        </row>
        <row r="672">
          <cell r="A672">
            <v>71159</v>
          </cell>
          <cell r="B672" t="str">
            <v>DESVIO A DIREITA PARA ELETROCALHA 50 X 50 MM</v>
          </cell>
          <cell r="C672" t="str">
            <v>Un</v>
          </cell>
          <cell r="D672">
            <v>16.239999999999998</v>
          </cell>
          <cell r="E672">
            <v>3.61</v>
          </cell>
          <cell r="F672">
            <v>19.850000000000001</v>
          </cell>
        </row>
        <row r="673">
          <cell r="A673">
            <v>71170</v>
          </cell>
          <cell r="B673" t="str">
            <v>DIMMER ROTATIVO SIMPLES</v>
          </cell>
          <cell r="C673" t="str">
            <v>Un</v>
          </cell>
          <cell r="D673">
            <v>46.35</v>
          </cell>
          <cell r="E673">
            <v>4.7300000000000004</v>
          </cell>
          <cell r="F673">
            <v>51.08</v>
          </cell>
        </row>
        <row r="674">
          <cell r="A674">
            <v>71171</v>
          </cell>
          <cell r="B674" t="str">
            <v>DISJUNTOR MONOPOLAR DE 10 A 30-A</v>
          </cell>
          <cell r="C674" t="str">
            <v>Un</v>
          </cell>
          <cell r="D674">
            <v>6.16</v>
          </cell>
          <cell r="E674">
            <v>6.77</v>
          </cell>
          <cell r="F674">
            <v>12.93</v>
          </cell>
        </row>
        <row r="675">
          <cell r="A675">
            <v>71172</v>
          </cell>
          <cell r="B675" t="str">
            <v>DISJUNTOR MONOPOLAR DE 35 A 50-A</v>
          </cell>
          <cell r="C675" t="str">
            <v>Un</v>
          </cell>
          <cell r="D675">
            <v>8.56</v>
          </cell>
          <cell r="E675">
            <v>6.77</v>
          </cell>
          <cell r="F675">
            <v>15.33</v>
          </cell>
        </row>
        <row r="676">
          <cell r="A676">
            <v>71173</v>
          </cell>
          <cell r="B676" t="str">
            <v>DISJUNTOR TRIPOLAR DE 10 A 35-A</v>
          </cell>
          <cell r="C676" t="str">
            <v>Un</v>
          </cell>
          <cell r="D676">
            <v>45.2</v>
          </cell>
          <cell r="E676">
            <v>20.3</v>
          </cell>
          <cell r="F676">
            <v>65.5</v>
          </cell>
        </row>
        <row r="677">
          <cell r="A677">
            <v>71174</v>
          </cell>
          <cell r="B677" t="str">
            <v>DISJUNTOR TRIPOLAR 40 A 50A</v>
          </cell>
          <cell r="C677" t="str">
            <v>Un</v>
          </cell>
          <cell r="D677">
            <v>47.4</v>
          </cell>
          <cell r="E677">
            <v>20.3</v>
          </cell>
          <cell r="F677">
            <v>67.7</v>
          </cell>
        </row>
        <row r="678">
          <cell r="A678">
            <v>71175</v>
          </cell>
          <cell r="B678" t="str">
            <v>DISJUNTOR TRIPOLAR DE 60 A 100-A</v>
          </cell>
          <cell r="C678" t="str">
            <v>Un</v>
          </cell>
          <cell r="D678">
            <v>98.85</v>
          </cell>
          <cell r="E678">
            <v>20.3</v>
          </cell>
          <cell r="F678">
            <v>119.15</v>
          </cell>
        </row>
        <row r="679">
          <cell r="A679">
            <v>71176</v>
          </cell>
          <cell r="B679" t="str">
            <v>DISJUNTOR TRIPOLAR DE 125-A</v>
          </cell>
          <cell r="C679" t="str">
            <v>Un</v>
          </cell>
          <cell r="D679">
            <v>216</v>
          </cell>
          <cell r="E679">
            <v>20.3</v>
          </cell>
          <cell r="F679">
            <v>236.3</v>
          </cell>
        </row>
        <row r="680">
          <cell r="A680">
            <v>71177</v>
          </cell>
          <cell r="B680" t="str">
            <v>DISJUNTOR TRIPOLAR DE 150 A 175-A</v>
          </cell>
          <cell r="C680" t="str">
            <v>Un</v>
          </cell>
          <cell r="D680">
            <v>238.5</v>
          </cell>
          <cell r="E680">
            <v>20.3</v>
          </cell>
          <cell r="F680">
            <v>258.8</v>
          </cell>
        </row>
        <row r="681">
          <cell r="A681">
            <v>71178</v>
          </cell>
          <cell r="B681" t="str">
            <v>DISJUNTOR TRIPOLAR DE 200-A</v>
          </cell>
          <cell r="C681" t="str">
            <v>Un</v>
          </cell>
          <cell r="D681">
            <v>238.5</v>
          </cell>
          <cell r="E681">
            <v>20.3</v>
          </cell>
          <cell r="F681">
            <v>258.8</v>
          </cell>
        </row>
        <row r="682">
          <cell r="A682">
            <v>71179</v>
          </cell>
          <cell r="B682" t="str">
            <v>DISJUNTOR TRIPOLAR DE 225-A</v>
          </cell>
          <cell r="C682" t="str">
            <v>Un</v>
          </cell>
          <cell r="D682">
            <v>243.9</v>
          </cell>
          <cell r="E682">
            <v>20.3</v>
          </cell>
          <cell r="F682">
            <v>264.2</v>
          </cell>
        </row>
        <row r="683">
          <cell r="A683">
            <v>71180</v>
          </cell>
          <cell r="B683" t="str">
            <v>DISJUNTOR TRIPOLAR DE 250-A</v>
          </cell>
          <cell r="C683" t="str">
            <v>Un</v>
          </cell>
          <cell r="D683">
            <v>587.34</v>
          </cell>
          <cell r="E683">
            <v>20.3</v>
          </cell>
          <cell r="F683">
            <v>607.64</v>
          </cell>
        </row>
        <row r="684">
          <cell r="A684">
            <v>71181</v>
          </cell>
          <cell r="B684" t="str">
            <v>DISJUNTOR TRIPOLAR DE 300 A 350-A</v>
          </cell>
          <cell r="C684" t="str">
            <v>Un</v>
          </cell>
          <cell r="D684">
            <v>711.04</v>
          </cell>
          <cell r="E684">
            <v>20.3</v>
          </cell>
          <cell r="F684">
            <v>731.34</v>
          </cell>
        </row>
        <row r="685">
          <cell r="A685">
            <v>71184</v>
          </cell>
          <cell r="B685" t="str">
            <v>DISPOSITIVO DE PROTEÇÃO CONTRA SURTOS (D.P.S.) 275V DE 8 A 40KA</v>
          </cell>
          <cell r="C685" t="str">
            <v>Un</v>
          </cell>
          <cell r="D685">
            <v>32.450000000000003</v>
          </cell>
          <cell r="E685">
            <v>22.56</v>
          </cell>
          <cell r="F685">
            <v>55.01</v>
          </cell>
        </row>
        <row r="686">
          <cell r="A686">
            <v>71186</v>
          </cell>
          <cell r="B686" t="str">
            <v>DISPOSITIVO DE PROTEÇÃO CONTRA SURTOS (D.P.S.) 275V DE 90KA</v>
          </cell>
          <cell r="C686" t="str">
            <v>Un</v>
          </cell>
          <cell r="D686">
            <v>162.03</v>
          </cell>
          <cell r="E686">
            <v>22.56</v>
          </cell>
          <cell r="F686">
            <v>184.59</v>
          </cell>
        </row>
        <row r="687">
          <cell r="A687">
            <v>71190</v>
          </cell>
          <cell r="B687" t="str">
            <v>ELETROCALHA CH.Aº PRE ZN. FOGO "C" C/ABAS 50X50 MM S/TAMPA</v>
          </cell>
          <cell r="C687" t="str">
            <v>M</v>
          </cell>
          <cell r="D687">
            <v>6.38</v>
          </cell>
          <cell r="E687">
            <v>7.22</v>
          </cell>
          <cell r="F687">
            <v>13.6</v>
          </cell>
        </row>
        <row r="688">
          <cell r="A688">
            <v>71193</v>
          </cell>
          <cell r="B688" t="str">
            <v>ELETRODUTO PVC FLEXÍVEL -  MANGUEIRA CORRUGADA - DIAM. 1/2"</v>
          </cell>
          <cell r="C688" t="str">
            <v>M</v>
          </cell>
          <cell r="D688">
            <v>0.91</v>
          </cell>
          <cell r="E688">
            <v>3.84</v>
          </cell>
          <cell r="F688">
            <v>4.75</v>
          </cell>
        </row>
        <row r="689">
          <cell r="A689">
            <v>71194</v>
          </cell>
          <cell r="B689" t="str">
            <v>ELETRODUTO PVC FLEXÍVEL - MANGUEIRA CORRUGADA - DIAM. 3/4"</v>
          </cell>
          <cell r="C689" t="str">
            <v>M</v>
          </cell>
          <cell r="D689">
            <v>1.0900000000000001</v>
          </cell>
          <cell r="E689">
            <v>3.84</v>
          </cell>
          <cell r="F689">
            <v>4.93</v>
          </cell>
        </row>
        <row r="690">
          <cell r="A690">
            <v>71195</v>
          </cell>
          <cell r="B690" t="str">
            <v>ELETRODUTO PVC FLEXÍVEL - MANGUEIRA CORRUGADA - DIAM. 1"</v>
          </cell>
          <cell r="C690" t="str">
            <v>M</v>
          </cell>
          <cell r="D690">
            <v>1.79</v>
          </cell>
          <cell r="E690">
            <v>4.51</v>
          </cell>
          <cell r="F690">
            <v>6.3</v>
          </cell>
        </row>
        <row r="691">
          <cell r="A691">
            <v>71196</v>
          </cell>
          <cell r="B691" t="str">
            <v>ELETRODUTO PVC FLEXÍVEL - MANGUEIRA CORRUGADA - DIAM. 1 1/4"</v>
          </cell>
          <cell r="C691" t="str">
            <v>M</v>
          </cell>
          <cell r="D691">
            <v>1.46</v>
          </cell>
          <cell r="E691">
            <v>4.51</v>
          </cell>
          <cell r="F691">
            <v>5.97</v>
          </cell>
        </row>
        <row r="692">
          <cell r="A692">
            <v>71197</v>
          </cell>
          <cell r="B692" t="str">
            <v>ELETRODUTO PVC FLEXÍVEL - MANGUEIRA CORRUGADA - DIAM. 1 1/2"</v>
          </cell>
          <cell r="C692" t="str">
            <v>M</v>
          </cell>
          <cell r="D692">
            <v>1.77</v>
          </cell>
          <cell r="E692">
            <v>8.35</v>
          </cell>
          <cell r="F692">
            <v>10.119999999999999</v>
          </cell>
        </row>
        <row r="693">
          <cell r="A693">
            <v>71198</v>
          </cell>
          <cell r="B693" t="str">
            <v>ELETRODUTO PVC FLEXÍVEL - MANGUEIRA CORRUGADA - DIAM. 2"</v>
          </cell>
          <cell r="C693" t="str">
            <v>M</v>
          </cell>
          <cell r="D693">
            <v>2.21</v>
          </cell>
          <cell r="E693">
            <v>11.28</v>
          </cell>
          <cell r="F693">
            <v>13.49</v>
          </cell>
        </row>
        <row r="694">
          <cell r="A694">
            <v>71199</v>
          </cell>
          <cell r="B694" t="str">
            <v>ELETRODUTO PVC FLEXÍVEL - MANGUEIRA CORRUGADA - DIAM. 3"</v>
          </cell>
          <cell r="C694" t="str">
            <v>M</v>
          </cell>
          <cell r="D694">
            <v>3.92</v>
          </cell>
          <cell r="E694">
            <v>18.05</v>
          </cell>
          <cell r="F694">
            <v>21.97</v>
          </cell>
        </row>
        <row r="695">
          <cell r="A695">
            <v>71200</v>
          </cell>
          <cell r="B695" t="str">
            <v>ELETRODUTO DE PVC RIGIDO DIAMETRO 1/2"</v>
          </cell>
          <cell r="C695" t="str">
            <v>M</v>
          </cell>
          <cell r="D695">
            <v>1.5</v>
          </cell>
          <cell r="E695">
            <v>3.84</v>
          </cell>
          <cell r="F695">
            <v>5.34</v>
          </cell>
        </row>
        <row r="696">
          <cell r="A696">
            <v>71201</v>
          </cell>
          <cell r="B696" t="str">
            <v>ELETRODUTO DE PVC RIGIDO DIAMETRO 3/4"</v>
          </cell>
          <cell r="C696" t="str">
            <v>M</v>
          </cell>
          <cell r="D696">
            <v>1.87</v>
          </cell>
          <cell r="E696">
            <v>3.84</v>
          </cell>
          <cell r="F696">
            <v>5.71</v>
          </cell>
        </row>
        <row r="697">
          <cell r="A697">
            <v>71202</v>
          </cell>
          <cell r="B697" t="str">
            <v>ELETRODUTO DE PVC RIGIDO DIAMETRO 1"</v>
          </cell>
          <cell r="C697" t="str">
            <v>M</v>
          </cell>
          <cell r="D697">
            <v>2.97</v>
          </cell>
          <cell r="E697">
            <v>4.51</v>
          </cell>
          <cell r="F697">
            <v>7.48</v>
          </cell>
        </row>
        <row r="698">
          <cell r="A698">
            <v>71203</v>
          </cell>
          <cell r="B698" t="str">
            <v>ELETRODUTO DE PVC RIGIDO DIAMETRO 1.1/2"</v>
          </cell>
          <cell r="C698" t="str">
            <v>M</v>
          </cell>
          <cell r="D698">
            <v>5.08</v>
          </cell>
          <cell r="E698">
            <v>8.35</v>
          </cell>
          <cell r="F698">
            <v>13.43</v>
          </cell>
        </row>
        <row r="699">
          <cell r="A699">
            <v>71204</v>
          </cell>
          <cell r="B699" t="str">
            <v>ELETRODUTO DE PVC RIGIDO DIAMETRO 1.1/4"</v>
          </cell>
          <cell r="C699" t="str">
            <v>M</v>
          </cell>
          <cell r="D699">
            <v>4.32</v>
          </cell>
          <cell r="E699">
            <v>9.48</v>
          </cell>
          <cell r="F699">
            <v>13.8</v>
          </cell>
        </row>
        <row r="700">
          <cell r="A700">
            <v>71205</v>
          </cell>
          <cell r="B700" t="str">
            <v>ELETRODUTO DE PVC RIGIDO DIAMETRO 2"</v>
          </cell>
          <cell r="C700" t="str">
            <v>M</v>
          </cell>
          <cell r="D700">
            <v>6.72</v>
          </cell>
          <cell r="E700">
            <v>11.28</v>
          </cell>
          <cell r="F700">
            <v>18</v>
          </cell>
        </row>
        <row r="701">
          <cell r="A701">
            <v>71206</v>
          </cell>
          <cell r="B701" t="str">
            <v>ELETRODUTO DE PVC RIGIDO DIAMETRO 2.1/2"</v>
          </cell>
          <cell r="C701" t="str">
            <v>M</v>
          </cell>
          <cell r="D701">
            <v>14.46</v>
          </cell>
          <cell r="E701">
            <v>15.12</v>
          </cell>
          <cell r="F701">
            <v>29.58</v>
          </cell>
        </row>
        <row r="702">
          <cell r="A702">
            <v>71207</v>
          </cell>
          <cell r="B702" t="str">
            <v>ELETRODUTO DE PVC RIGIDO DIAMETRO 3"</v>
          </cell>
          <cell r="C702" t="str">
            <v>M</v>
          </cell>
          <cell r="D702">
            <v>16.989999999999998</v>
          </cell>
          <cell r="E702">
            <v>18.05</v>
          </cell>
          <cell r="F702">
            <v>35.04</v>
          </cell>
        </row>
        <row r="703">
          <cell r="A703">
            <v>71208</v>
          </cell>
          <cell r="B703" t="str">
            <v>ELETRODUTO DE PVC RIGIDO DIAMETRO 4"</v>
          </cell>
          <cell r="C703" t="str">
            <v>M</v>
          </cell>
          <cell r="D703">
            <v>24.96</v>
          </cell>
          <cell r="E703">
            <v>22.56</v>
          </cell>
          <cell r="F703">
            <v>47.52</v>
          </cell>
        </row>
        <row r="704">
          <cell r="A704">
            <v>71210</v>
          </cell>
          <cell r="B704" t="str">
            <v>ELETRODUTO FERRO GALVANIZADO DIAMETRO 1/2"</v>
          </cell>
          <cell r="C704" t="str">
            <v>M</v>
          </cell>
          <cell r="D704">
            <v>6.3</v>
          </cell>
          <cell r="E704">
            <v>4.51</v>
          </cell>
          <cell r="F704">
            <v>10.81</v>
          </cell>
        </row>
        <row r="705">
          <cell r="A705">
            <v>71211</v>
          </cell>
          <cell r="B705" t="str">
            <v>ELETRODUTO FERRO GALVANIZADO DIAMETRO 3/4"</v>
          </cell>
          <cell r="C705" t="str">
            <v>M</v>
          </cell>
          <cell r="D705">
            <v>8.9700000000000006</v>
          </cell>
          <cell r="E705">
            <v>6.77</v>
          </cell>
          <cell r="F705">
            <v>15.74</v>
          </cell>
        </row>
        <row r="706">
          <cell r="A706">
            <v>71212</v>
          </cell>
          <cell r="B706" t="str">
            <v>ELETRODUTO FERRO GALVANIZADO DIAMETRO 1"</v>
          </cell>
          <cell r="C706" t="str">
            <v>M</v>
          </cell>
          <cell r="D706">
            <v>10.5</v>
          </cell>
          <cell r="E706">
            <v>9.02</v>
          </cell>
          <cell r="F706">
            <v>19.52</v>
          </cell>
        </row>
        <row r="707">
          <cell r="A707">
            <v>71213</v>
          </cell>
          <cell r="B707" t="str">
            <v>ELETRODUTO FERRO GALVANIZADO DIAMETRO 1.1/4"</v>
          </cell>
          <cell r="C707" t="str">
            <v>M</v>
          </cell>
          <cell r="D707">
            <v>14.73</v>
          </cell>
          <cell r="E707">
            <v>14.66</v>
          </cell>
          <cell r="F707">
            <v>29.39</v>
          </cell>
        </row>
        <row r="708">
          <cell r="A708">
            <v>71214</v>
          </cell>
          <cell r="B708" t="str">
            <v>ELETRODUTO FERRO GALVANIZADO DIAMETRO 1.1/2"</v>
          </cell>
          <cell r="C708" t="str">
            <v>M</v>
          </cell>
          <cell r="D708">
            <v>17.07</v>
          </cell>
          <cell r="E708">
            <v>15.79</v>
          </cell>
          <cell r="F708">
            <v>32.86</v>
          </cell>
        </row>
        <row r="709">
          <cell r="A709">
            <v>71215</v>
          </cell>
          <cell r="B709" t="str">
            <v>ELETRODUTO FERRO GALVANIZADO DIAMETRO 2"</v>
          </cell>
          <cell r="C709" t="str">
            <v>M</v>
          </cell>
          <cell r="D709">
            <v>19.8</v>
          </cell>
          <cell r="E709">
            <v>18.05</v>
          </cell>
          <cell r="F709">
            <v>37.85</v>
          </cell>
        </row>
        <row r="710">
          <cell r="A710">
            <v>71216</v>
          </cell>
          <cell r="B710" t="str">
            <v>ELETRODUTO FERRO GALVANIZADO DIAMETRO 2.1/2"</v>
          </cell>
          <cell r="C710" t="str">
            <v>M</v>
          </cell>
          <cell r="D710">
            <v>31.43</v>
          </cell>
          <cell r="E710">
            <v>31.58</v>
          </cell>
          <cell r="F710">
            <v>63.01</v>
          </cell>
        </row>
        <row r="711">
          <cell r="A711">
            <v>71217</v>
          </cell>
          <cell r="B711" t="str">
            <v>ELETRODUTO FERRO GALVANIZADO DIAMETRO 3"</v>
          </cell>
          <cell r="C711" t="str">
            <v>M</v>
          </cell>
          <cell r="D711">
            <v>42.99</v>
          </cell>
          <cell r="E711">
            <v>36.1</v>
          </cell>
          <cell r="F711">
            <v>79.09</v>
          </cell>
        </row>
        <row r="712">
          <cell r="A712">
            <v>71218</v>
          </cell>
          <cell r="B712" t="str">
            <v>ELETRODUTO FERRO GALVANIZADO DIAMETRO 4"</v>
          </cell>
          <cell r="C712" t="str">
            <v>M</v>
          </cell>
          <cell r="D712">
            <v>61.01</v>
          </cell>
          <cell r="E712">
            <v>45.12</v>
          </cell>
          <cell r="F712">
            <v>106.13</v>
          </cell>
        </row>
        <row r="713">
          <cell r="A713">
            <v>71230</v>
          </cell>
          <cell r="B713" t="str">
            <v>ELETRODUTO METALICO FLEXIVEL DIAMETRO DIAM.1/2"</v>
          </cell>
          <cell r="C713" t="str">
            <v>M</v>
          </cell>
          <cell r="D713">
            <v>3.18</v>
          </cell>
          <cell r="E713">
            <v>3.84</v>
          </cell>
          <cell r="F713">
            <v>7.02</v>
          </cell>
        </row>
        <row r="714">
          <cell r="A714">
            <v>71231</v>
          </cell>
          <cell r="B714" t="str">
            <v>ELETRODUTO METALICO FLEXIVEL DIAMETRO DIAM.3/4"</v>
          </cell>
          <cell r="C714" t="str">
            <v>M</v>
          </cell>
          <cell r="D714">
            <v>3.97</v>
          </cell>
          <cell r="E714">
            <v>3.84</v>
          </cell>
          <cell r="F714">
            <v>7.81</v>
          </cell>
        </row>
        <row r="715">
          <cell r="A715">
            <v>71232</v>
          </cell>
          <cell r="B715" t="str">
            <v>ELETRODUTO METALICO FLEXIVEL DIAMETRO DIAM. 1"</v>
          </cell>
          <cell r="C715" t="str">
            <v>M</v>
          </cell>
          <cell r="D715">
            <v>5.57</v>
          </cell>
          <cell r="E715">
            <v>3.84</v>
          </cell>
          <cell r="F715">
            <v>9.41</v>
          </cell>
        </row>
        <row r="716">
          <cell r="A716">
            <v>71250</v>
          </cell>
          <cell r="B716" t="str">
            <v>ELETRODUTO ZINCADO DIAMETRO 1/2"</v>
          </cell>
          <cell r="C716" t="str">
            <v>M</v>
          </cell>
          <cell r="D716">
            <v>3.34</v>
          </cell>
          <cell r="E716">
            <v>4.51</v>
          </cell>
          <cell r="F716">
            <v>7.85</v>
          </cell>
        </row>
        <row r="717">
          <cell r="A717">
            <v>71251</v>
          </cell>
          <cell r="B717" t="str">
            <v>ELETRODUTO ZINCADO DIAMETRO 3/4"</v>
          </cell>
          <cell r="C717" t="str">
            <v>M</v>
          </cell>
          <cell r="D717">
            <v>3.9</v>
          </cell>
          <cell r="E717">
            <v>6.77</v>
          </cell>
          <cell r="F717">
            <v>10.67</v>
          </cell>
        </row>
        <row r="718">
          <cell r="A718">
            <v>71252</v>
          </cell>
          <cell r="B718" t="str">
            <v>ELETRODUTO ZINCADO DIAMETRO 1"</v>
          </cell>
          <cell r="C718" t="str">
            <v>M</v>
          </cell>
          <cell r="D718">
            <v>5.3</v>
          </cell>
          <cell r="E718">
            <v>9.02</v>
          </cell>
          <cell r="F718">
            <v>14.32</v>
          </cell>
        </row>
        <row r="719">
          <cell r="A719">
            <v>71253</v>
          </cell>
          <cell r="B719" t="str">
            <v>ELETRODUTO ZINCADO DIAMETRO 1.1/4"</v>
          </cell>
          <cell r="C719" t="str">
            <v>M</v>
          </cell>
          <cell r="D719">
            <v>8.32</v>
          </cell>
          <cell r="E719">
            <v>14.66</v>
          </cell>
          <cell r="F719">
            <v>22.98</v>
          </cell>
        </row>
        <row r="720">
          <cell r="A720">
            <v>71254</v>
          </cell>
          <cell r="B720" t="str">
            <v>ELETRODUTO ZINCADO DIAMETRO 1.1/2"</v>
          </cell>
          <cell r="C720" t="str">
            <v>M</v>
          </cell>
          <cell r="D720">
            <v>10.43</v>
          </cell>
          <cell r="E720">
            <v>15.79</v>
          </cell>
          <cell r="F720">
            <v>26.22</v>
          </cell>
        </row>
        <row r="721">
          <cell r="A721">
            <v>71255</v>
          </cell>
          <cell r="B721" t="str">
            <v>ELETRODUTO ZINCADO DIAMETRO 2"</v>
          </cell>
          <cell r="C721" t="str">
            <v>M</v>
          </cell>
          <cell r="D721">
            <v>12.12</v>
          </cell>
          <cell r="E721">
            <v>18.05</v>
          </cell>
          <cell r="F721">
            <v>30.17</v>
          </cell>
        </row>
        <row r="722">
          <cell r="A722">
            <v>71256</v>
          </cell>
          <cell r="B722" t="str">
            <v>ELETRODUTO ZINCADO DIAMETRO 2.1/2"</v>
          </cell>
          <cell r="C722" t="str">
            <v>M</v>
          </cell>
          <cell r="D722">
            <v>22.93</v>
          </cell>
          <cell r="E722">
            <v>31.58</v>
          </cell>
          <cell r="F722">
            <v>54.51</v>
          </cell>
        </row>
        <row r="723">
          <cell r="A723">
            <v>71257</v>
          </cell>
          <cell r="B723" t="str">
            <v>ELETRODUTO ZINCADO DIAMETRO 3"</v>
          </cell>
          <cell r="C723" t="str">
            <v>M</v>
          </cell>
          <cell r="D723">
            <v>29.5</v>
          </cell>
          <cell r="E723">
            <v>36.1</v>
          </cell>
          <cell r="F723">
            <v>65.599999999999994</v>
          </cell>
        </row>
        <row r="724">
          <cell r="A724">
            <v>71258</v>
          </cell>
          <cell r="B724" t="str">
            <v>ELETRODUTO ZINCADO DIAMETRO 4"</v>
          </cell>
          <cell r="C724" t="str">
            <v>M</v>
          </cell>
          <cell r="D724">
            <v>45.76</v>
          </cell>
          <cell r="E724">
            <v>45.12</v>
          </cell>
          <cell r="F724">
            <v>90.88</v>
          </cell>
        </row>
        <row r="725">
          <cell r="A725">
            <v>71267</v>
          </cell>
          <cell r="B725" t="str">
            <v>ELO FUSÍVEL 5 H</v>
          </cell>
          <cell r="C725" t="str">
            <v>Un</v>
          </cell>
          <cell r="D725">
            <v>1.46</v>
          </cell>
          <cell r="E725">
            <v>5.64</v>
          </cell>
          <cell r="F725">
            <v>7.1</v>
          </cell>
        </row>
        <row r="726">
          <cell r="A726">
            <v>71268</v>
          </cell>
          <cell r="B726" t="str">
            <v>ELO FUSÍVEL 6 K</v>
          </cell>
          <cell r="C726" t="str">
            <v>Un</v>
          </cell>
          <cell r="D726">
            <v>1.78</v>
          </cell>
          <cell r="E726">
            <v>5.64</v>
          </cell>
          <cell r="F726">
            <v>7.42</v>
          </cell>
        </row>
        <row r="727">
          <cell r="A727">
            <v>71270</v>
          </cell>
          <cell r="B727" t="str">
            <v>ELO FUSIVEL 8 K - 15 KV</v>
          </cell>
          <cell r="C727" t="str">
            <v>Un</v>
          </cell>
          <cell r="D727">
            <v>1.78</v>
          </cell>
          <cell r="E727">
            <v>5.64</v>
          </cell>
          <cell r="F727">
            <v>7.42</v>
          </cell>
        </row>
        <row r="728">
          <cell r="A728" t="str">
            <v>SCO - Sistema de Custos e Orçamentos</v>
          </cell>
          <cell r="F728" t="str">
            <v>AGETOP</v>
          </cell>
        </row>
        <row r="730">
          <cell r="B730" t="str">
            <v>AGETOP - AGÊNCIA GOIANA DE TRANSPORTES E OBRAS - AGETOP</v>
          </cell>
          <cell r="F730" t="str">
            <v>26/08/2014 - 15:26</v>
          </cell>
        </row>
        <row r="731">
          <cell r="B731" t="str">
            <v>Custo Referencial de Serviços</v>
          </cell>
          <cell r="F731" t="str">
            <v>Página: 10 de 30</v>
          </cell>
        </row>
        <row r="732">
          <cell r="A732" t="str">
            <v>Código</v>
          </cell>
          <cell r="B732" t="str">
            <v>Serviço</v>
          </cell>
          <cell r="C732" t="str">
            <v>Unidade</v>
          </cell>
          <cell r="D732" t="str">
            <v>Material</v>
          </cell>
          <cell r="E732" t="str">
            <v>Mão-de-</v>
          </cell>
          <cell r="F732" t="str">
            <v>Total</v>
          </cell>
        </row>
        <row r="733">
          <cell r="A733" t="str">
            <v>auxiliar</v>
          </cell>
          <cell r="E733" t="str">
            <v>obra</v>
          </cell>
        </row>
        <row r="734">
          <cell r="A734">
            <v>71271</v>
          </cell>
          <cell r="B734" t="str">
            <v>ELO FUSIVEL 10 K - 15 KV</v>
          </cell>
          <cell r="C734" t="str">
            <v>Un</v>
          </cell>
          <cell r="D734">
            <v>1.78</v>
          </cell>
          <cell r="E734">
            <v>5.64</v>
          </cell>
          <cell r="F734">
            <v>7.42</v>
          </cell>
        </row>
        <row r="735">
          <cell r="A735">
            <v>71275</v>
          </cell>
          <cell r="B735" t="str">
            <v>ESTICADOR P/CABO DE AÇO</v>
          </cell>
          <cell r="C735" t="str">
            <v>Un</v>
          </cell>
          <cell r="D735">
            <v>2.0299999999999998</v>
          </cell>
          <cell r="E735">
            <v>4.51</v>
          </cell>
          <cell r="F735">
            <v>6.54</v>
          </cell>
        </row>
        <row r="736">
          <cell r="A736">
            <v>71277</v>
          </cell>
          <cell r="B736" t="str">
            <v>EMENDA INTERNA P/ELETROCALHA (50 X 50 mm)</v>
          </cell>
          <cell r="C736" t="str">
            <v>Un</v>
          </cell>
          <cell r="D736">
            <v>1.6</v>
          </cell>
          <cell r="E736">
            <v>3.38</v>
          </cell>
          <cell r="F736">
            <v>4.9800000000000004</v>
          </cell>
        </row>
        <row r="737">
          <cell r="A737">
            <v>71278</v>
          </cell>
          <cell r="B737" t="str">
            <v>ESPELHO BAQUELITE 4" X 2" 1 FURO RJ-45</v>
          </cell>
          <cell r="C737" t="str">
            <v>Un</v>
          </cell>
          <cell r="D737">
            <v>2.76</v>
          </cell>
          <cell r="E737">
            <v>0.67</v>
          </cell>
          <cell r="F737">
            <v>3.43</v>
          </cell>
        </row>
        <row r="738">
          <cell r="A738">
            <v>71279</v>
          </cell>
          <cell r="B738" t="str">
            <v>ESPELHO BAQUELITE 4" X 2" 2 FUROS RJ-45</v>
          </cell>
          <cell r="C738" t="str">
            <v>Un</v>
          </cell>
          <cell r="D738">
            <v>3.26</v>
          </cell>
          <cell r="E738">
            <v>0.74</v>
          </cell>
          <cell r="F738">
            <v>4</v>
          </cell>
        </row>
        <row r="739">
          <cell r="A739">
            <v>71280</v>
          </cell>
          <cell r="B739" t="str">
            <v>FIO DE COBRE NU No. 2,5 MM2 (45,05M /KG)</v>
          </cell>
          <cell r="C739" t="str">
            <v>M</v>
          </cell>
          <cell r="D739">
            <v>0.84</v>
          </cell>
          <cell r="E739">
            <v>1.24</v>
          </cell>
          <cell r="F739">
            <v>2.08</v>
          </cell>
        </row>
        <row r="740">
          <cell r="A740">
            <v>71281</v>
          </cell>
          <cell r="B740" t="str">
            <v>FIO DE COBRE NU No. 4 MM2 (28,00 M/KG)</v>
          </cell>
          <cell r="C740" t="str">
            <v>M</v>
          </cell>
          <cell r="D740">
            <v>1.39</v>
          </cell>
          <cell r="E740">
            <v>1.35</v>
          </cell>
          <cell r="F740">
            <v>2.74</v>
          </cell>
        </row>
        <row r="741">
          <cell r="A741">
            <v>71282</v>
          </cell>
          <cell r="B741" t="str">
            <v>FIO DE COBRE NU No. 6 MM2 (18,00 M/KG)</v>
          </cell>
          <cell r="C741" t="str">
            <v>M</v>
          </cell>
          <cell r="D741">
            <v>1.9</v>
          </cell>
          <cell r="E741">
            <v>1.47</v>
          </cell>
          <cell r="F741">
            <v>3.37</v>
          </cell>
        </row>
        <row r="742">
          <cell r="A742">
            <v>71283</v>
          </cell>
          <cell r="B742" t="str">
            <v>FIO DE COBRE NU No. 10 MM2 (11,00 M/KG)</v>
          </cell>
          <cell r="C742" t="str">
            <v>M</v>
          </cell>
          <cell r="D742">
            <v>3.75</v>
          </cell>
          <cell r="E742">
            <v>1.58</v>
          </cell>
          <cell r="F742">
            <v>5.33</v>
          </cell>
        </row>
        <row r="743">
          <cell r="A743">
            <v>71290</v>
          </cell>
          <cell r="B743" t="str">
            <v>FIO ISOLADO PVC 750 V,  No. 1,5 MM2</v>
          </cell>
          <cell r="C743" t="str">
            <v>M</v>
          </cell>
          <cell r="D743">
            <v>0.61</v>
          </cell>
          <cell r="E743">
            <v>1.1299999999999999</v>
          </cell>
          <cell r="F743">
            <v>1.74</v>
          </cell>
        </row>
        <row r="744">
          <cell r="A744">
            <v>71291</v>
          </cell>
          <cell r="B744" t="str">
            <v>FIO ISOLADO PVC 750 V, No. 2,5 MM2</v>
          </cell>
          <cell r="C744" t="str">
            <v>M</v>
          </cell>
          <cell r="D744">
            <v>0.98</v>
          </cell>
          <cell r="E744">
            <v>1.24</v>
          </cell>
          <cell r="F744">
            <v>2.2200000000000002</v>
          </cell>
        </row>
        <row r="745">
          <cell r="A745">
            <v>71292</v>
          </cell>
          <cell r="B745" t="str">
            <v>FIO ISOLADO PVC 750 V, No. 4 MM2</v>
          </cell>
          <cell r="C745" t="str">
            <v>M</v>
          </cell>
          <cell r="D745">
            <v>1.54</v>
          </cell>
          <cell r="E745">
            <v>1.35</v>
          </cell>
          <cell r="F745">
            <v>2.89</v>
          </cell>
        </row>
        <row r="746">
          <cell r="A746">
            <v>71293</v>
          </cell>
          <cell r="B746" t="str">
            <v>FIO ISOLADO PVC 750 V, No. 6 MM2</v>
          </cell>
          <cell r="C746" t="str">
            <v>M</v>
          </cell>
          <cell r="D746">
            <v>2.1</v>
          </cell>
          <cell r="E746">
            <v>1.47</v>
          </cell>
          <cell r="F746">
            <v>3.57</v>
          </cell>
        </row>
        <row r="747">
          <cell r="A747">
            <v>71294</v>
          </cell>
          <cell r="B747" t="str">
            <v>FIO ISOLADO PVC 750 V, No. 10 MM2</v>
          </cell>
          <cell r="C747" t="str">
            <v>M</v>
          </cell>
          <cell r="D747">
            <v>4.6900000000000004</v>
          </cell>
          <cell r="E747">
            <v>1.58</v>
          </cell>
          <cell r="F747">
            <v>6.27</v>
          </cell>
        </row>
        <row r="748">
          <cell r="A748">
            <v>71300</v>
          </cell>
          <cell r="B748" t="str">
            <v>FIO TELEFONICO CCI 50/1 (USO INTERNO)</v>
          </cell>
          <cell r="C748" t="str">
            <v>M</v>
          </cell>
          <cell r="D748">
            <v>0.35</v>
          </cell>
          <cell r="E748">
            <v>1.24</v>
          </cell>
          <cell r="F748">
            <v>1.59</v>
          </cell>
        </row>
        <row r="749">
          <cell r="A749">
            <v>71301</v>
          </cell>
          <cell r="B749" t="str">
            <v>FIO TELEFONICO FEAA-80 (USO INTERNO E EXTERNO)</v>
          </cell>
          <cell r="C749" t="str">
            <v>M</v>
          </cell>
          <cell r="D749">
            <v>0.52</v>
          </cell>
          <cell r="E749">
            <v>1.35</v>
          </cell>
          <cell r="F749">
            <v>1.87</v>
          </cell>
        </row>
        <row r="750">
          <cell r="A750">
            <v>71320</v>
          </cell>
          <cell r="B750" t="str">
            <v>FITA DE AUTO FUSAO, ROLO DE 2,00 M</v>
          </cell>
          <cell r="C750" t="str">
            <v>Un</v>
          </cell>
          <cell r="D750">
            <v>2.68</v>
          </cell>
          <cell r="E750">
            <v>1.1299999999999999</v>
          </cell>
          <cell r="F750">
            <v>3.81</v>
          </cell>
        </row>
        <row r="751">
          <cell r="A751">
            <v>71321</v>
          </cell>
          <cell r="B751" t="str">
            <v>FITA DE AUTO FUSAO, ROLO E 10,00 MM</v>
          </cell>
          <cell r="C751" t="str">
            <v>Un</v>
          </cell>
          <cell r="D751">
            <v>10.38</v>
          </cell>
          <cell r="E751">
            <v>4.51</v>
          </cell>
          <cell r="F751">
            <v>14.89</v>
          </cell>
        </row>
        <row r="752">
          <cell r="A752">
            <v>71329</v>
          </cell>
          <cell r="B752" t="str">
            <v>FITA ISOLANTE, ROLO DE 5,00 M</v>
          </cell>
          <cell r="C752" t="str">
            <v>Un</v>
          </cell>
          <cell r="D752">
            <v>1.7</v>
          </cell>
          <cell r="E752">
            <v>2.2599999999999998</v>
          </cell>
          <cell r="F752">
            <v>3.96</v>
          </cell>
        </row>
        <row r="753">
          <cell r="A753">
            <v>71330</v>
          </cell>
          <cell r="B753" t="str">
            <v>FITA ISOLANTE, ROLO DE 10,00 M</v>
          </cell>
          <cell r="C753" t="str">
            <v>Un</v>
          </cell>
          <cell r="D753">
            <v>1.87</v>
          </cell>
          <cell r="E753">
            <v>4.51</v>
          </cell>
          <cell r="F753">
            <v>6.38</v>
          </cell>
        </row>
        <row r="754">
          <cell r="A754">
            <v>71331</v>
          </cell>
          <cell r="B754" t="str">
            <v>FITA ISOLANTE, ROLO DE 20,00 M</v>
          </cell>
          <cell r="C754" t="str">
            <v>Un</v>
          </cell>
          <cell r="D754">
            <v>3.27</v>
          </cell>
          <cell r="E754">
            <v>9.02</v>
          </cell>
          <cell r="F754">
            <v>12.29</v>
          </cell>
        </row>
        <row r="755">
          <cell r="A755">
            <v>71365</v>
          </cell>
          <cell r="B755" t="str">
            <v>GRAMPO DE ANCORAGEM POLIMÉRICO</v>
          </cell>
          <cell r="C755" t="str">
            <v>un</v>
          </cell>
          <cell r="D755">
            <v>32</v>
          </cell>
          <cell r="E755">
            <v>9.02</v>
          </cell>
          <cell r="F755">
            <v>41.02</v>
          </cell>
        </row>
        <row r="756">
          <cell r="A756">
            <v>71371</v>
          </cell>
          <cell r="B756" t="str">
            <v>GRAMPO P/CABO DE AÇO 1/4"</v>
          </cell>
          <cell r="C756" t="str">
            <v>Un</v>
          </cell>
          <cell r="D756">
            <v>0.33</v>
          </cell>
          <cell r="E756">
            <v>3.61</v>
          </cell>
          <cell r="F756">
            <v>3.94</v>
          </cell>
        </row>
        <row r="757">
          <cell r="A757">
            <v>71380</v>
          </cell>
          <cell r="B757" t="str">
            <v>HASTE REV.COBRE(COPPERWELD)  3/4" X 2,40 M C/CONECTOR</v>
          </cell>
          <cell r="C757" t="str">
            <v>Un</v>
          </cell>
          <cell r="D757">
            <v>21.5</v>
          </cell>
          <cell r="E757">
            <v>6.77</v>
          </cell>
          <cell r="F757">
            <v>28.27</v>
          </cell>
        </row>
        <row r="758">
          <cell r="A758">
            <v>71381</v>
          </cell>
          <cell r="B758" t="str">
            <v>HASTE REV.COBRE(COPPERWELD)  5/8" X 3,00 M C/CONECTOR</v>
          </cell>
          <cell r="C758" t="str">
            <v>Un</v>
          </cell>
          <cell r="D758">
            <v>24.81</v>
          </cell>
          <cell r="E758">
            <v>9.02</v>
          </cell>
          <cell r="F758">
            <v>33.83</v>
          </cell>
        </row>
        <row r="759">
          <cell r="A759">
            <v>71390</v>
          </cell>
          <cell r="B759" t="str">
            <v>HASTE CANTONEIRA 2,00 M  C/CONECTOR</v>
          </cell>
          <cell r="C759" t="str">
            <v>Un</v>
          </cell>
          <cell r="D759">
            <v>31.62</v>
          </cell>
          <cell r="E759">
            <v>9.02</v>
          </cell>
          <cell r="F759">
            <v>40.64</v>
          </cell>
        </row>
        <row r="760">
          <cell r="A760">
            <v>71391</v>
          </cell>
          <cell r="B760" t="str">
            <v>HASTE CANTONEIRA 2,40 M C/CONECTOR</v>
          </cell>
          <cell r="C760" t="str">
            <v>Un</v>
          </cell>
          <cell r="D760">
            <v>41.21</v>
          </cell>
          <cell r="E760">
            <v>11.28</v>
          </cell>
          <cell r="F760">
            <v>52.49</v>
          </cell>
        </row>
        <row r="761">
          <cell r="A761">
            <v>71400</v>
          </cell>
          <cell r="B761" t="str">
            <v>IGINITOR S-52 P/LAMPADA V.MET.2000 W.</v>
          </cell>
          <cell r="C761" t="str">
            <v>Un</v>
          </cell>
          <cell r="D761">
            <v>21.3</v>
          </cell>
          <cell r="E761">
            <v>9.02</v>
          </cell>
          <cell r="F761">
            <v>30.32</v>
          </cell>
        </row>
        <row r="762">
          <cell r="A762">
            <v>71410</v>
          </cell>
          <cell r="B762" t="str">
            <v>INTERR.BIPOLAR SIMPLES 25-A(P/CONDIONADOR AR)</v>
          </cell>
          <cell r="C762" t="str">
            <v>Un</v>
          </cell>
          <cell r="D762">
            <v>46.68</v>
          </cell>
          <cell r="E762">
            <v>8.35</v>
          </cell>
          <cell r="F762">
            <v>55.03</v>
          </cell>
        </row>
        <row r="763">
          <cell r="A763">
            <v>71411</v>
          </cell>
          <cell r="B763" t="str">
            <v>INTERRUPTOR 1 SECAO LINHA X</v>
          </cell>
          <cell r="C763" t="str">
            <v>Un</v>
          </cell>
          <cell r="D763">
            <v>3.61</v>
          </cell>
          <cell r="E763">
            <v>4.7300000000000004</v>
          </cell>
          <cell r="F763">
            <v>8.34</v>
          </cell>
        </row>
        <row r="764">
          <cell r="A764">
            <v>71412</v>
          </cell>
          <cell r="B764" t="str">
            <v>INTERRUPTOR 2 SECOES LINHA X</v>
          </cell>
          <cell r="C764" t="str">
            <v>Un</v>
          </cell>
          <cell r="D764">
            <v>5.22</v>
          </cell>
          <cell r="E764">
            <v>8.35</v>
          </cell>
          <cell r="F764">
            <v>13.57</v>
          </cell>
        </row>
        <row r="765">
          <cell r="A765">
            <v>71430</v>
          </cell>
          <cell r="B765" t="str">
            <v>INTERRUPTOR INTERMEDIARIO (FOUR-WAY)</v>
          </cell>
          <cell r="C765" t="str">
            <v>Un</v>
          </cell>
          <cell r="D765">
            <v>15.9</v>
          </cell>
          <cell r="E765">
            <v>11.95</v>
          </cell>
          <cell r="F765">
            <v>27.85</v>
          </cell>
        </row>
        <row r="766">
          <cell r="A766">
            <v>71431</v>
          </cell>
          <cell r="B766" t="str">
            <v>INTERRUPTOR PARALELO SIMPLES (1 SECAO)</v>
          </cell>
          <cell r="C766" t="str">
            <v>Un</v>
          </cell>
          <cell r="D766">
            <v>4.22</v>
          </cell>
          <cell r="E766">
            <v>6.55</v>
          </cell>
          <cell r="F766">
            <v>10.77</v>
          </cell>
        </row>
        <row r="767">
          <cell r="A767">
            <v>71432</v>
          </cell>
          <cell r="B767" t="str">
            <v>INTERRUPTOR PARALELO DUPLO (2 SECOES)</v>
          </cell>
          <cell r="C767" t="str">
            <v>Un</v>
          </cell>
          <cell r="D767">
            <v>10.69</v>
          </cell>
          <cell r="E767">
            <v>11.95</v>
          </cell>
          <cell r="F767">
            <v>22.64</v>
          </cell>
        </row>
        <row r="768">
          <cell r="A768">
            <v>71440</v>
          </cell>
          <cell r="B768" t="str">
            <v>INTERRUPTOR SIMPLES (1 SECAO)</v>
          </cell>
          <cell r="C768" t="str">
            <v>Un</v>
          </cell>
          <cell r="D768">
            <v>5.25</v>
          </cell>
          <cell r="E768">
            <v>4.7300000000000004</v>
          </cell>
          <cell r="F768">
            <v>9.98</v>
          </cell>
        </row>
        <row r="769">
          <cell r="A769">
            <v>71441</v>
          </cell>
          <cell r="B769" t="str">
            <v>INTERRUPTOR SIMPLES (2 SECOES)</v>
          </cell>
          <cell r="C769" t="str">
            <v>Un</v>
          </cell>
          <cell r="D769">
            <v>6.78</v>
          </cell>
          <cell r="E769">
            <v>8.35</v>
          </cell>
          <cell r="F769">
            <v>15.13</v>
          </cell>
        </row>
        <row r="770">
          <cell r="A770">
            <v>71442</v>
          </cell>
          <cell r="B770" t="str">
            <v>INTERRUPTOR SIMPLES (3 SECOES)</v>
          </cell>
          <cell r="C770" t="str">
            <v>Un</v>
          </cell>
          <cell r="D770">
            <v>10.25</v>
          </cell>
          <cell r="E770">
            <v>11.95</v>
          </cell>
          <cell r="F770">
            <v>22.2</v>
          </cell>
        </row>
        <row r="771">
          <cell r="A771">
            <v>71443</v>
          </cell>
          <cell r="B771" t="str">
            <v>INTERRUPTOR SIMPLES 1 SEÇÃO E 1 TOMADA HEXAGONAL 2P + T - 10A CONJUGADOS</v>
          </cell>
          <cell r="C771" t="str">
            <v>Un</v>
          </cell>
          <cell r="D771">
            <v>5.21</v>
          </cell>
          <cell r="E771">
            <v>8.35</v>
          </cell>
          <cell r="F771">
            <v>13.56</v>
          </cell>
        </row>
        <row r="772">
          <cell r="A772">
            <v>71450</v>
          </cell>
          <cell r="B772" t="str">
            <v>INTERRUPTOR DIFERENCIAL RESIDUAL (D.R.) BIPOLAR DE 25A-30mA</v>
          </cell>
          <cell r="C772" t="str">
            <v>Un</v>
          </cell>
          <cell r="D772">
            <v>83.95</v>
          </cell>
          <cell r="E772">
            <v>13.54</v>
          </cell>
          <cell r="F772">
            <v>97.49</v>
          </cell>
        </row>
        <row r="773">
          <cell r="A773">
            <v>71451</v>
          </cell>
          <cell r="B773" t="str">
            <v>INTERRUPTOR DIFERENCIAL RESIDUAL (D.R.) BIPOLAR DE 40A-30mA</v>
          </cell>
          <cell r="C773" t="str">
            <v>Un</v>
          </cell>
          <cell r="D773">
            <v>84</v>
          </cell>
          <cell r="E773">
            <v>13.54</v>
          </cell>
          <cell r="F773">
            <v>97.54</v>
          </cell>
        </row>
        <row r="774">
          <cell r="A774">
            <v>71452</v>
          </cell>
          <cell r="B774" t="str">
            <v>INTERRUPTOR DIFERENCIAL RESIDUAL (D.R.) BIPOLAR DE 63A-30mA</v>
          </cell>
          <cell r="C774" t="str">
            <v>Un</v>
          </cell>
          <cell r="D774">
            <v>91.51</v>
          </cell>
          <cell r="E774">
            <v>13.54</v>
          </cell>
          <cell r="F774">
            <v>105.05</v>
          </cell>
        </row>
        <row r="775">
          <cell r="A775">
            <v>71455</v>
          </cell>
          <cell r="B775" t="str">
            <v>INTERRUPTOR DIFERENCIAL RESIDUAL (D.R.) TETRAPOLAR DE 25A-30mA</v>
          </cell>
          <cell r="C775" t="str">
            <v>Un</v>
          </cell>
          <cell r="D775">
            <v>83.29</v>
          </cell>
          <cell r="E775">
            <v>22.56</v>
          </cell>
          <cell r="F775">
            <v>105.85</v>
          </cell>
        </row>
        <row r="776">
          <cell r="A776">
            <v>71456</v>
          </cell>
          <cell r="B776" t="str">
            <v>INTERRUPTOR DIFERENCIAL RESIDUAL (D.R.) TETRAPOLAR DE 40A-30mA</v>
          </cell>
          <cell r="C776" t="str">
            <v>Un</v>
          </cell>
          <cell r="D776">
            <v>92.83</v>
          </cell>
          <cell r="E776">
            <v>22.56</v>
          </cell>
          <cell r="F776">
            <v>115.39</v>
          </cell>
        </row>
        <row r="777">
          <cell r="A777">
            <v>71457</v>
          </cell>
          <cell r="B777" t="str">
            <v>INTERRUPTOR DIFERENCIAL RESIDUAL (D.R.) TETRAPOLAR DE 63A-30mA</v>
          </cell>
          <cell r="C777" t="str">
            <v>Un</v>
          </cell>
          <cell r="D777">
            <v>93.56</v>
          </cell>
          <cell r="E777">
            <v>22.56</v>
          </cell>
          <cell r="F777">
            <v>116.12</v>
          </cell>
        </row>
        <row r="778">
          <cell r="A778">
            <v>71460</v>
          </cell>
          <cell r="B778" t="str">
            <v>ISOLADOR EPOXI 25X30 (BUJAO)</v>
          </cell>
          <cell r="C778" t="str">
            <v>Un</v>
          </cell>
          <cell r="D778">
            <v>4.47</v>
          </cell>
          <cell r="E778">
            <v>6.77</v>
          </cell>
          <cell r="F778">
            <v>11.24</v>
          </cell>
        </row>
        <row r="779">
          <cell r="A779">
            <v>71461</v>
          </cell>
          <cell r="B779" t="str">
            <v>ISOLADOR EPOXI 30X30 (BUJAO)</v>
          </cell>
          <cell r="C779" t="str">
            <v>Un</v>
          </cell>
          <cell r="D779">
            <v>5.01</v>
          </cell>
          <cell r="E779">
            <v>6.77</v>
          </cell>
          <cell r="F779">
            <v>11.78</v>
          </cell>
        </row>
        <row r="780">
          <cell r="A780">
            <v>71462</v>
          </cell>
          <cell r="B780" t="str">
            <v>ISOLADOR EPOXI 40X30 (BUJAO)</v>
          </cell>
          <cell r="C780" t="str">
            <v>Un</v>
          </cell>
          <cell r="D780">
            <v>7.88</v>
          </cell>
          <cell r="E780">
            <v>6.77</v>
          </cell>
          <cell r="F780">
            <v>14.65</v>
          </cell>
        </row>
        <row r="781">
          <cell r="A781">
            <v>71463</v>
          </cell>
          <cell r="B781" t="str">
            <v>ISOLADOR EPOXI 50X40 (BUJAO)</v>
          </cell>
          <cell r="C781" t="str">
            <v>Un</v>
          </cell>
          <cell r="D781">
            <v>8.69</v>
          </cell>
          <cell r="E781">
            <v>6.77</v>
          </cell>
          <cell r="F781">
            <v>15.46</v>
          </cell>
        </row>
        <row r="782">
          <cell r="A782">
            <v>71464</v>
          </cell>
          <cell r="B782" t="str">
            <v>ISOLADOR EPOXI 60X30 (BUJAO)</v>
          </cell>
          <cell r="C782" t="str">
            <v>Un</v>
          </cell>
          <cell r="D782">
            <v>7.96</v>
          </cell>
          <cell r="E782">
            <v>6.77</v>
          </cell>
          <cell r="F782">
            <v>14.73</v>
          </cell>
        </row>
        <row r="783">
          <cell r="A783">
            <v>71465</v>
          </cell>
          <cell r="B783" t="str">
            <v>ISOLADOR EPOXI 60 X 50 (BUJAO)</v>
          </cell>
          <cell r="C783" t="str">
            <v>Un</v>
          </cell>
          <cell r="D783">
            <v>9.89</v>
          </cell>
          <cell r="E783">
            <v>6.77</v>
          </cell>
          <cell r="F783">
            <v>16.66</v>
          </cell>
        </row>
        <row r="784">
          <cell r="A784">
            <v>71470</v>
          </cell>
          <cell r="B784" t="str">
            <v>ISOLADOR DE BAQUELITA COM CHAPA DE ENCOSTO</v>
          </cell>
          <cell r="C784" t="str">
            <v>Un</v>
          </cell>
          <cell r="D784">
            <v>9.01</v>
          </cell>
          <cell r="E784">
            <v>8.25</v>
          </cell>
          <cell r="F784">
            <v>17.260000000000002</v>
          </cell>
        </row>
        <row r="785">
          <cell r="A785">
            <v>71471</v>
          </cell>
          <cell r="B785" t="str">
            <v>ISOLADOR BAQUELITA SIMPLES C/SUP.E BRAÇADEIRA MET.1.1/2"</v>
          </cell>
          <cell r="C785" t="str">
            <v>Un</v>
          </cell>
          <cell r="D785">
            <v>4.76</v>
          </cell>
          <cell r="E785">
            <v>7.9</v>
          </cell>
          <cell r="F785">
            <v>12.66</v>
          </cell>
        </row>
        <row r="786">
          <cell r="A786">
            <v>71472</v>
          </cell>
          <cell r="B786" t="str">
            <v>ISOLADOR BAQUELITA C/GRAPA  P/CHUMBAR</v>
          </cell>
          <cell r="C786" t="str">
            <v>Un</v>
          </cell>
          <cell r="D786">
            <v>3.15</v>
          </cell>
          <cell r="E786">
            <v>8.25</v>
          </cell>
          <cell r="F786">
            <v>11.4</v>
          </cell>
        </row>
        <row r="787">
          <cell r="A787">
            <v>71473</v>
          </cell>
          <cell r="B787" t="str">
            <v>ISOLADOR BAQUELITA C/CHAPA Aº  90º P/FIXAR EM QUINA (2 ISOLADOR)</v>
          </cell>
          <cell r="C787" t="str">
            <v>Un</v>
          </cell>
          <cell r="D787">
            <v>10.57</v>
          </cell>
          <cell r="E787">
            <v>16.5</v>
          </cell>
          <cell r="F787">
            <v>27.07</v>
          </cell>
        </row>
        <row r="788">
          <cell r="A788">
            <v>71474</v>
          </cell>
          <cell r="B788" t="str">
            <v>ISOLADOR BAQUELITA EM SUP.MET.P/FIXAR ACIMA TUBO PROTEÇÃO</v>
          </cell>
          <cell r="C788" t="str">
            <v>Un</v>
          </cell>
          <cell r="D788">
            <v>4.96</v>
          </cell>
          <cell r="E788">
            <v>8.25</v>
          </cell>
          <cell r="F788">
            <v>13.21</v>
          </cell>
        </row>
        <row r="789">
          <cell r="A789">
            <v>71476</v>
          </cell>
          <cell r="B789" t="str">
            <v>ISOLADOR DE ANCORAGEM POLIMÉRICO 15KV</v>
          </cell>
          <cell r="C789" t="str">
            <v>un</v>
          </cell>
          <cell r="D789">
            <v>43</v>
          </cell>
          <cell r="E789">
            <v>4.51</v>
          </cell>
          <cell r="F789">
            <v>47.51</v>
          </cell>
        </row>
        <row r="790">
          <cell r="A790">
            <v>71480</v>
          </cell>
          <cell r="B790" t="str">
            <v>ISOLADOR ROLDANA PORCELANA 72 X 72</v>
          </cell>
          <cell r="C790" t="str">
            <v>Un</v>
          </cell>
          <cell r="D790">
            <v>2.85</v>
          </cell>
          <cell r="E790">
            <v>4.51</v>
          </cell>
          <cell r="F790">
            <v>7.36</v>
          </cell>
        </row>
        <row r="791">
          <cell r="A791">
            <v>71481</v>
          </cell>
          <cell r="B791" t="str">
            <v>ISOLADOR ROLDANA PORCELANA 76 X 79</v>
          </cell>
          <cell r="C791" t="str">
            <v>Un</v>
          </cell>
          <cell r="D791">
            <v>3.2</v>
          </cell>
          <cell r="E791">
            <v>4.51</v>
          </cell>
          <cell r="F791">
            <v>7.71</v>
          </cell>
        </row>
        <row r="792">
          <cell r="A792">
            <v>71490</v>
          </cell>
          <cell r="B792" t="str">
            <v>ISOLADOR ROLDANA PVC PEQUENO (101)</v>
          </cell>
          <cell r="C792" t="str">
            <v>Un</v>
          </cell>
          <cell r="D792">
            <v>0.19</v>
          </cell>
          <cell r="E792">
            <v>3.38</v>
          </cell>
          <cell r="F792">
            <v>3.57</v>
          </cell>
        </row>
        <row r="793">
          <cell r="A793">
            <v>71491</v>
          </cell>
          <cell r="B793" t="str">
            <v>ISOLADOR ROLDANA PVC MEDIO (102)</v>
          </cell>
          <cell r="C793" t="str">
            <v>Un</v>
          </cell>
          <cell r="D793">
            <v>0.16</v>
          </cell>
          <cell r="E793">
            <v>3.38</v>
          </cell>
          <cell r="F793">
            <v>3.54</v>
          </cell>
        </row>
        <row r="794">
          <cell r="A794">
            <v>71492</v>
          </cell>
          <cell r="B794" t="str">
            <v>ISOLADOR ROLDANA PVC GRANDE (103)</v>
          </cell>
          <cell r="C794" t="str">
            <v>Un</v>
          </cell>
          <cell r="D794">
            <v>0.23</v>
          </cell>
          <cell r="E794">
            <v>4.51</v>
          </cell>
          <cell r="F794">
            <v>4.74</v>
          </cell>
        </row>
        <row r="795">
          <cell r="A795">
            <v>71500</v>
          </cell>
          <cell r="B795" t="str">
            <v>ISOLADOR, PINO 15 KV ROSCA 25 MM</v>
          </cell>
          <cell r="C795" t="str">
            <v>Un</v>
          </cell>
          <cell r="D795">
            <v>24.18</v>
          </cell>
          <cell r="E795">
            <v>4.51</v>
          </cell>
          <cell r="F795">
            <v>28.69</v>
          </cell>
        </row>
        <row r="796">
          <cell r="A796">
            <v>71510</v>
          </cell>
          <cell r="B796" t="str">
            <v>LACO PREFORMADO DE DISTRIBUICAO</v>
          </cell>
          <cell r="C796" t="str">
            <v>Un</v>
          </cell>
          <cell r="D796">
            <v>3.5</v>
          </cell>
          <cell r="E796">
            <v>4.51</v>
          </cell>
          <cell r="F796">
            <v>8.01</v>
          </cell>
        </row>
        <row r="797">
          <cell r="A797">
            <v>71520</v>
          </cell>
          <cell r="B797" t="str">
            <v>LAMPADA A VAPOR DE MERCURIO 125 W</v>
          </cell>
          <cell r="C797" t="str">
            <v>Un</v>
          </cell>
          <cell r="D797">
            <v>7.24</v>
          </cell>
          <cell r="E797">
            <v>0.34</v>
          </cell>
          <cell r="F797">
            <v>7.58</v>
          </cell>
        </row>
        <row r="798">
          <cell r="A798">
            <v>71521</v>
          </cell>
          <cell r="B798" t="str">
            <v>LAMPADA A VAPOR MERCURIO 250 W</v>
          </cell>
          <cell r="C798" t="str">
            <v>Un</v>
          </cell>
          <cell r="D798">
            <v>17.8</v>
          </cell>
          <cell r="E798">
            <v>0.34</v>
          </cell>
          <cell r="F798">
            <v>18.14</v>
          </cell>
        </row>
        <row r="799">
          <cell r="A799">
            <v>71522</v>
          </cell>
          <cell r="B799" t="str">
            <v>LAMPADA A VAPOR MERCURIO 400 W</v>
          </cell>
          <cell r="C799" t="str">
            <v>Un</v>
          </cell>
          <cell r="D799">
            <v>25.95</v>
          </cell>
          <cell r="E799">
            <v>1.8</v>
          </cell>
          <cell r="F799">
            <v>27.75</v>
          </cell>
        </row>
        <row r="800">
          <cell r="A800">
            <v>71523</v>
          </cell>
          <cell r="B800" t="str">
            <v>LAMPADA A VAPOR METALICO 2000 W</v>
          </cell>
          <cell r="C800" t="str">
            <v>Un</v>
          </cell>
          <cell r="D800">
            <v>483.41</v>
          </cell>
          <cell r="E800">
            <v>5.42</v>
          </cell>
          <cell r="F800">
            <v>488.83</v>
          </cell>
        </row>
        <row r="801">
          <cell r="A801">
            <v>71524</v>
          </cell>
          <cell r="B801" t="str">
            <v>LAMPADA VAPOR METALICO OVOIDE 70 W</v>
          </cell>
          <cell r="C801" t="str">
            <v>Un</v>
          </cell>
          <cell r="D801">
            <v>35.630000000000003</v>
          </cell>
          <cell r="E801">
            <v>1.8</v>
          </cell>
          <cell r="F801">
            <v>37.43</v>
          </cell>
        </row>
        <row r="802">
          <cell r="A802">
            <v>71525</v>
          </cell>
          <cell r="B802" t="str">
            <v>LAMPADA VAPOR METALICO OVOIDE 150 W</v>
          </cell>
          <cell r="C802" t="str">
            <v>Un</v>
          </cell>
          <cell r="D802">
            <v>33.22</v>
          </cell>
          <cell r="E802">
            <v>1.8</v>
          </cell>
          <cell r="F802">
            <v>35.020000000000003</v>
          </cell>
        </row>
        <row r="803">
          <cell r="A803">
            <v>71526</v>
          </cell>
          <cell r="B803" t="str">
            <v>LAMPADA VAPOR METALICO OVOIDE 250W</v>
          </cell>
          <cell r="C803" t="str">
            <v>Un</v>
          </cell>
          <cell r="D803">
            <v>33.9</v>
          </cell>
          <cell r="E803">
            <v>1.8</v>
          </cell>
          <cell r="F803">
            <v>35.700000000000003</v>
          </cell>
        </row>
        <row r="804">
          <cell r="A804">
            <v>71527</v>
          </cell>
          <cell r="B804" t="str">
            <v>LAMPADA VAPOR METALICO OVOIDE 400 W</v>
          </cell>
          <cell r="C804" t="str">
            <v>Un</v>
          </cell>
          <cell r="D804">
            <v>46.68</v>
          </cell>
          <cell r="E804">
            <v>1.8</v>
          </cell>
          <cell r="F804">
            <v>48.48</v>
          </cell>
        </row>
        <row r="805">
          <cell r="A805">
            <v>71528</v>
          </cell>
          <cell r="B805" t="str">
            <v>LAMPADA VAPOR METALICO TUBULAR 1000 W</v>
          </cell>
          <cell r="C805" t="str">
            <v>Un</v>
          </cell>
          <cell r="D805">
            <v>296.64</v>
          </cell>
          <cell r="E805">
            <v>1.8</v>
          </cell>
          <cell r="F805">
            <v>298.44</v>
          </cell>
        </row>
        <row r="806">
          <cell r="A806">
            <v>71530</v>
          </cell>
          <cell r="B806" t="str">
            <v>LAMPADA FLUORESCENTE DE 20 W.</v>
          </cell>
          <cell r="C806" t="str">
            <v>Un</v>
          </cell>
          <cell r="D806">
            <v>3.68</v>
          </cell>
          <cell r="E806">
            <v>0.34</v>
          </cell>
          <cell r="F806">
            <v>4.0199999999999996</v>
          </cell>
        </row>
        <row r="807">
          <cell r="A807">
            <v>71531</v>
          </cell>
          <cell r="B807" t="str">
            <v>LAMPADA FLUORESCENTE DE 40 W.</v>
          </cell>
          <cell r="C807" t="str">
            <v>Un</v>
          </cell>
          <cell r="D807">
            <v>3.95</v>
          </cell>
          <cell r="E807">
            <v>0.34</v>
          </cell>
          <cell r="F807">
            <v>4.29</v>
          </cell>
        </row>
        <row r="808">
          <cell r="A808">
            <v>71532</v>
          </cell>
          <cell r="B808" t="str">
            <v>LAMPADA FLUORESCENTE DE 16 W</v>
          </cell>
          <cell r="C808" t="str">
            <v>Un</v>
          </cell>
          <cell r="D808">
            <v>3.44</v>
          </cell>
          <cell r="E808">
            <v>0.34</v>
          </cell>
          <cell r="F808">
            <v>3.78</v>
          </cell>
        </row>
        <row r="809">
          <cell r="A809" t="str">
            <v>SCO - Sistema de Custos e Orçamentos</v>
          </cell>
          <cell r="F809" t="str">
            <v>AGETOP</v>
          </cell>
        </row>
        <row r="811">
          <cell r="B811" t="str">
            <v>AGETOP - AGÊNCIA GOIANA DE TRANSPORTES E OBRAS - AGETOP</v>
          </cell>
          <cell r="F811" t="str">
            <v>26/08/2014 - 15:26</v>
          </cell>
        </row>
        <row r="812">
          <cell r="B812" t="str">
            <v>Custo Referencial de Serviços</v>
          </cell>
          <cell r="F812" t="str">
            <v>Página: 11 de 30</v>
          </cell>
        </row>
        <row r="813">
          <cell r="A813" t="str">
            <v>Código</v>
          </cell>
          <cell r="B813" t="str">
            <v>Serviço</v>
          </cell>
          <cell r="C813" t="str">
            <v>Unidade</v>
          </cell>
          <cell r="D813" t="str">
            <v>Material</v>
          </cell>
          <cell r="E813" t="str">
            <v>Mão-de-</v>
          </cell>
          <cell r="F813" t="str">
            <v>Total</v>
          </cell>
        </row>
        <row r="814">
          <cell r="A814" t="str">
            <v>auxiliar</v>
          </cell>
          <cell r="E814" t="str">
            <v>obra</v>
          </cell>
        </row>
        <row r="815">
          <cell r="A815">
            <v>71533</v>
          </cell>
          <cell r="B815" t="str">
            <v>LAMPADA FLUORESCENTE 32 W</v>
          </cell>
          <cell r="C815" t="str">
            <v>Un</v>
          </cell>
          <cell r="D815">
            <v>3.7</v>
          </cell>
          <cell r="E815">
            <v>0.34</v>
          </cell>
          <cell r="F815">
            <v>4.04</v>
          </cell>
        </row>
        <row r="816">
          <cell r="A816">
            <v>71540</v>
          </cell>
          <cell r="B816" t="str">
            <v>LAMPADA INCANDESCENTE DE 40 W</v>
          </cell>
          <cell r="C816" t="str">
            <v>Un</v>
          </cell>
          <cell r="D816">
            <v>1.34</v>
          </cell>
          <cell r="E816">
            <v>0.14000000000000001</v>
          </cell>
          <cell r="F816">
            <v>1.48</v>
          </cell>
        </row>
        <row r="817">
          <cell r="A817">
            <v>71541</v>
          </cell>
          <cell r="B817" t="str">
            <v>LAMPADA INCANDESCENTE DE 60 W.</v>
          </cell>
          <cell r="C817" t="str">
            <v>Un</v>
          </cell>
          <cell r="D817">
            <v>1.34</v>
          </cell>
          <cell r="E817">
            <v>0.14000000000000001</v>
          </cell>
          <cell r="F817">
            <v>1.48</v>
          </cell>
        </row>
        <row r="818">
          <cell r="A818">
            <v>71542</v>
          </cell>
          <cell r="B818" t="str">
            <v>LAMPADA INCANDESCENTE DE 100 W.</v>
          </cell>
          <cell r="C818" t="str">
            <v>Un</v>
          </cell>
          <cell r="D818">
            <v>1.9</v>
          </cell>
          <cell r="E818">
            <v>0.14000000000000001</v>
          </cell>
          <cell r="F818">
            <v>2.04</v>
          </cell>
        </row>
        <row r="819">
          <cell r="A819">
            <v>71543</v>
          </cell>
          <cell r="B819" t="str">
            <v>LAMPADA INCANDESCENTE DE 150 W.</v>
          </cell>
          <cell r="C819" t="str">
            <v>Un</v>
          </cell>
          <cell r="D819">
            <v>2.68</v>
          </cell>
          <cell r="E819">
            <v>0.14000000000000001</v>
          </cell>
          <cell r="F819">
            <v>2.82</v>
          </cell>
        </row>
        <row r="820">
          <cell r="A820">
            <v>71560</v>
          </cell>
          <cell r="B820" t="str">
            <v>LAMPADA MISTA DE 160 W</v>
          </cell>
          <cell r="C820" t="str">
            <v>Un</v>
          </cell>
          <cell r="D820">
            <v>11.15</v>
          </cell>
          <cell r="E820">
            <v>0.34</v>
          </cell>
          <cell r="F820">
            <v>11.49</v>
          </cell>
        </row>
        <row r="821">
          <cell r="A821">
            <v>71561</v>
          </cell>
          <cell r="B821" t="str">
            <v>LAMPADA MISTA 250 W</v>
          </cell>
          <cell r="C821" t="str">
            <v>Un</v>
          </cell>
          <cell r="D821">
            <v>18.41</v>
          </cell>
          <cell r="E821">
            <v>0.34</v>
          </cell>
          <cell r="F821">
            <v>18.75</v>
          </cell>
        </row>
        <row r="822">
          <cell r="A822">
            <v>71562</v>
          </cell>
          <cell r="B822" t="str">
            <v>LAMPADA MISTA 500 W</v>
          </cell>
          <cell r="C822" t="str">
            <v>Un</v>
          </cell>
          <cell r="D822">
            <v>27.59</v>
          </cell>
          <cell r="E822">
            <v>5.42</v>
          </cell>
          <cell r="F822">
            <v>33.01</v>
          </cell>
        </row>
        <row r="823">
          <cell r="A823">
            <v>71564</v>
          </cell>
          <cell r="B823" t="str">
            <v>LAMPADA COMPACTA ELETRÔNICA 9 W</v>
          </cell>
          <cell r="C823" t="str">
            <v>Un</v>
          </cell>
          <cell r="D823">
            <v>8.4</v>
          </cell>
          <cell r="E823">
            <v>0.14000000000000001</v>
          </cell>
          <cell r="F823">
            <v>8.5399999999999991</v>
          </cell>
        </row>
        <row r="824">
          <cell r="A824">
            <v>71565</v>
          </cell>
          <cell r="B824" t="str">
            <v>LAMPADA COMPACTA ELETRÔNICA 10 W</v>
          </cell>
          <cell r="C824" t="str">
            <v>Un</v>
          </cell>
          <cell r="D824">
            <v>6.13</v>
          </cell>
          <cell r="E824">
            <v>0.14000000000000001</v>
          </cell>
          <cell r="F824">
            <v>6.27</v>
          </cell>
        </row>
        <row r="825">
          <cell r="A825">
            <v>71566</v>
          </cell>
          <cell r="B825" t="str">
            <v>LAMPADA COMPACTA ELETRÔNICA 11 W</v>
          </cell>
          <cell r="C825" t="str">
            <v>Un</v>
          </cell>
          <cell r="D825">
            <v>8.25</v>
          </cell>
          <cell r="E825">
            <v>0.14000000000000001</v>
          </cell>
          <cell r="F825">
            <v>8.39</v>
          </cell>
        </row>
        <row r="826">
          <cell r="A826">
            <v>71567</v>
          </cell>
          <cell r="B826" t="str">
            <v>LAMPADA COMPACTA ELETRÔNICA 15 W</v>
          </cell>
          <cell r="C826" t="str">
            <v>Un</v>
          </cell>
          <cell r="D826">
            <v>6.23</v>
          </cell>
          <cell r="E826">
            <v>0.14000000000000001</v>
          </cell>
          <cell r="F826">
            <v>6.37</v>
          </cell>
        </row>
        <row r="827">
          <cell r="A827">
            <v>71570</v>
          </cell>
          <cell r="B827" t="str">
            <v>LAMPADA SPOT COMPTALUX OU EQUIVALENTE 60 W. 250 V.</v>
          </cell>
          <cell r="C827" t="str">
            <v>Un</v>
          </cell>
          <cell r="D827">
            <v>2.5</v>
          </cell>
          <cell r="E827">
            <v>0.14000000000000001</v>
          </cell>
          <cell r="F827">
            <v>2.64</v>
          </cell>
        </row>
        <row r="828">
          <cell r="A828">
            <v>71571</v>
          </cell>
          <cell r="B828" t="str">
            <v>LAMPADA SPOT COMPTALUX OU EQUIVALENTE 100 W. 250 V.</v>
          </cell>
          <cell r="C828" t="str">
            <v>Un</v>
          </cell>
          <cell r="D828">
            <v>2.75</v>
          </cell>
          <cell r="E828">
            <v>0.14000000000000001</v>
          </cell>
          <cell r="F828">
            <v>2.89</v>
          </cell>
        </row>
        <row r="829">
          <cell r="A829">
            <v>71577</v>
          </cell>
          <cell r="B829" t="str">
            <v>LAMPADA COMPACTA ELETRÔNICA 25/26 W</v>
          </cell>
          <cell r="C829" t="str">
            <v>Un</v>
          </cell>
          <cell r="D829">
            <v>6.93</v>
          </cell>
          <cell r="E829">
            <v>0.14000000000000001</v>
          </cell>
          <cell r="F829">
            <v>7.07</v>
          </cell>
        </row>
        <row r="830">
          <cell r="A830">
            <v>71580</v>
          </cell>
          <cell r="B830" t="str">
            <v>LAMPADA SPOT SIMPLES 60 W</v>
          </cell>
          <cell r="C830" t="str">
            <v>Un</v>
          </cell>
          <cell r="D830">
            <v>1.9</v>
          </cell>
          <cell r="E830">
            <v>0.14000000000000001</v>
          </cell>
          <cell r="F830">
            <v>2.04</v>
          </cell>
        </row>
        <row r="831">
          <cell r="A831">
            <v>71581</v>
          </cell>
          <cell r="B831" t="str">
            <v>LAMPADA SPOT SIMPLES 100 W</v>
          </cell>
          <cell r="C831" t="str">
            <v>Un</v>
          </cell>
          <cell r="D831">
            <v>5.29</v>
          </cell>
          <cell r="E831">
            <v>0.14000000000000001</v>
          </cell>
          <cell r="F831">
            <v>5.43</v>
          </cell>
        </row>
        <row r="832">
          <cell r="A832">
            <v>71590</v>
          </cell>
          <cell r="B832" t="str">
            <v>LAMPADA VAPOR DE SODIO OVOIDE 150 W</v>
          </cell>
          <cell r="C832" t="str">
            <v>Un</v>
          </cell>
          <cell r="D832">
            <v>23.31</v>
          </cell>
          <cell r="E832">
            <v>0.34</v>
          </cell>
          <cell r="F832">
            <v>23.65</v>
          </cell>
        </row>
        <row r="833">
          <cell r="A833">
            <v>71591</v>
          </cell>
          <cell r="B833" t="str">
            <v>LAMPADA VAPOR DE SODIO (OVOIDE) 250 W</v>
          </cell>
          <cell r="C833" t="str">
            <v>Un</v>
          </cell>
          <cell r="D833">
            <v>24.42</v>
          </cell>
          <cell r="E833">
            <v>0.34</v>
          </cell>
          <cell r="F833">
            <v>24.76</v>
          </cell>
        </row>
        <row r="834">
          <cell r="A834">
            <v>71592</v>
          </cell>
          <cell r="B834" t="str">
            <v>LAMPADA VAPOR DE SODIO (OVOIDE) 400W</v>
          </cell>
          <cell r="C834" t="str">
            <v>Un</v>
          </cell>
          <cell r="D834">
            <v>29.73</v>
          </cell>
          <cell r="E834">
            <v>1.8</v>
          </cell>
          <cell r="F834">
            <v>31.53</v>
          </cell>
        </row>
        <row r="835">
          <cell r="A835">
            <v>71596</v>
          </cell>
          <cell r="B835" t="str">
            <v>LINE CORD UTP - 4P. CAT. 6, FLEXIVEL, 2,0 M</v>
          </cell>
          <cell r="C835" t="str">
            <v>Un</v>
          </cell>
          <cell r="D835">
            <v>9.5299999999999994</v>
          </cell>
          <cell r="E835">
            <v>2.93</v>
          </cell>
          <cell r="F835">
            <v>12.46</v>
          </cell>
        </row>
        <row r="836">
          <cell r="A836">
            <v>71600</v>
          </cell>
          <cell r="B836" t="str">
            <v>LUMINARIA ABERTA DE ALUMINIO (ATE 300 W) P/POSTE</v>
          </cell>
          <cell r="C836" t="str">
            <v>Un</v>
          </cell>
          <cell r="D836">
            <v>19.14</v>
          </cell>
          <cell r="E836">
            <v>18.05</v>
          </cell>
          <cell r="F836">
            <v>37.19</v>
          </cell>
        </row>
        <row r="837">
          <cell r="A837">
            <v>71601</v>
          </cell>
          <cell r="B837" t="str">
            <v>LUMINARIA FECHAD.ILUM.PUBL.(MERC.SODIO 400W S/ALOJ.REATOR (1 LAMP)</v>
          </cell>
          <cell r="C837" t="str">
            <v>Un</v>
          </cell>
          <cell r="D837">
            <v>105.69</v>
          </cell>
          <cell r="E837">
            <v>1.8</v>
          </cell>
          <cell r="F837">
            <v>107.49</v>
          </cell>
        </row>
        <row r="838">
          <cell r="A838">
            <v>71602</v>
          </cell>
          <cell r="B838" t="str">
            <v>LUMIN.FECHAD.ILUM.PUBLICA( MERC.SODIO 400W ) C/ALOJ.REATOR (1 LAMP)</v>
          </cell>
          <cell r="C838" t="str">
            <v>Un</v>
          </cell>
          <cell r="D838">
            <v>141.22</v>
          </cell>
          <cell r="E838">
            <v>22.56</v>
          </cell>
          <cell r="F838">
            <v>163.78</v>
          </cell>
        </row>
        <row r="839">
          <cell r="A839">
            <v>71603</v>
          </cell>
          <cell r="B839" t="str">
            <v>LUMINARIA EXT.C/POSTE 2M, BASE CONC.2 GLOBOS/LEITOSOS</v>
          </cell>
          <cell r="C839" t="str">
            <v>Un</v>
          </cell>
          <cell r="D839">
            <v>129.93</v>
          </cell>
          <cell r="E839">
            <v>25.34</v>
          </cell>
          <cell r="F839">
            <v>155.27000000000001</v>
          </cell>
        </row>
        <row r="840">
          <cell r="A840">
            <v>71604</v>
          </cell>
          <cell r="B840" t="str">
            <v>LUMINARIA CONJ.C/1 PETALA SIMPL.( ATE 400 W ) PADRAO B</v>
          </cell>
          <cell r="C840" t="str">
            <v>Un</v>
          </cell>
          <cell r="D840">
            <v>319.56</v>
          </cell>
          <cell r="E840">
            <v>15.1</v>
          </cell>
          <cell r="F840">
            <v>334.66</v>
          </cell>
        </row>
        <row r="841">
          <cell r="A841">
            <v>71605</v>
          </cell>
          <cell r="B841" t="str">
            <v>LUMINARIA CONJ.C/2 PETALAS SIMPL.( ATE 400 W ) PADRAO B</v>
          </cell>
          <cell r="C841" t="str">
            <v>Un</v>
          </cell>
          <cell r="D841">
            <v>409.07</v>
          </cell>
          <cell r="E841">
            <v>23.44</v>
          </cell>
          <cell r="F841">
            <v>432.51</v>
          </cell>
        </row>
        <row r="842">
          <cell r="A842">
            <v>71606</v>
          </cell>
          <cell r="B842" t="str">
            <v>LUMINARIA CONJ.C/3 PETALAS SIMPLES ( ATE 400 W ) PADRAO B</v>
          </cell>
          <cell r="C842" t="str">
            <v>Un</v>
          </cell>
          <cell r="D842">
            <v>642.82000000000005</v>
          </cell>
          <cell r="E842">
            <v>31.78</v>
          </cell>
          <cell r="F842">
            <v>674.6</v>
          </cell>
        </row>
        <row r="843">
          <cell r="A843">
            <v>71607</v>
          </cell>
          <cell r="B843" t="str">
            <v>LUMINARIA CONJ.C/4 PETALAS SIMPLES ( ATE 400 W ) PADRAO B</v>
          </cell>
          <cell r="C843" t="str">
            <v>Un</v>
          </cell>
          <cell r="D843">
            <v>841.51</v>
          </cell>
          <cell r="E843">
            <v>40.11</v>
          </cell>
          <cell r="F843">
            <v>881.62</v>
          </cell>
        </row>
        <row r="844">
          <cell r="A844">
            <v>71608</v>
          </cell>
          <cell r="B844" t="str">
            <v>LUMINARIA 1 PETALA VIDRO PLANO 250/400 W PADRAO A</v>
          </cell>
          <cell r="C844" t="str">
            <v>Un</v>
          </cell>
          <cell r="D844">
            <v>309.08999999999997</v>
          </cell>
          <cell r="E844">
            <v>11.72</v>
          </cell>
          <cell r="F844">
            <v>320.81</v>
          </cell>
        </row>
        <row r="845">
          <cell r="A845">
            <v>71609</v>
          </cell>
          <cell r="B845" t="str">
            <v>LUMINARIA BLINDADA P/TETO (ATE 100 W)</v>
          </cell>
          <cell r="C845" t="str">
            <v>Un</v>
          </cell>
          <cell r="D845">
            <v>53.57</v>
          </cell>
          <cell r="E845">
            <v>11.28</v>
          </cell>
          <cell r="F845">
            <v>64.849999999999994</v>
          </cell>
        </row>
        <row r="846">
          <cell r="A846">
            <v>71610</v>
          </cell>
          <cell r="B846" t="str">
            <v>LUM.TIPO ARANDELA BLINDADA A PROVA DE TEMPO 45 GR.ATE 100W</v>
          </cell>
          <cell r="C846" t="str">
            <v>Un</v>
          </cell>
          <cell r="D846">
            <v>64.95</v>
          </cell>
          <cell r="E846">
            <v>9.02</v>
          </cell>
          <cell r="F846">
            <v>73.97</v>
          </cell>
        </row>
        <row r="847">
          <cell r="A847">
            <v>71611</v>
          </cell>
          <cell r="B847" t="str">
            <v>LUM.TIPO ARANDELA BLINDADA A PROVA DE TEMPO 45 GR ATE 200W</v>
          </cell>
          <cell r="C847" t="str">
            <v>Un</v>
          </cell>
          <cell r="D847">
            <v>84.93</v>
          </cell>
          <cell r="E847">
            <v>9.02</v>
          </cell>
          <cell r="F847">
            <v>93.95</v>
          </cell>
        </row>
        <row r="848">
          <cell r="A848">
            <v>71620</v>
          </cell>
          <cell r="B848" t="str">
            <v>LUM.TIPO ARANDELA BLINDADA A PROVA DE TEMPO ATE 100 W 90 GR</v>
          </cell>
          <cell r="C848" t="str">
            <v>Un</v>
          </cell>
          <cell r="D848">
            <v>64.95</v>
          </cell>
          <cell r="E848">
            <v>9.02</v>
          </cell>
          <cell r="F848">
            <v>73.97</v>
          </cell>
        </row>
        <row r="849">
          <cell r="A849">
            <v>71621</v>
          </cell>
          <cell r="B849" t="str">
            <v>LUM.TIPO ARANDELA BLINDADA A PROVA DE TEMPO 90 GR.ATE 200W</v>
          </cell>
          <cell r="C849" t="str">
            <v>Un</v>
          </cell>
          <cell r="D849">
            <v>84.93</v>
          </cell>
          <cell r="E849">
            <v>9.02</v>
          </cell>
          <cell r="F849">
            <v>93.95</v>
          </cell>
        </row>
        <row r="850">
          <cell r="A850">
            <v>71630</v>
          </cell>
          <cell r="B850" t="str">
            <v>LUMINARIA DE EMBUTIR/REGULAVEL  (OLHO DE BOI) ATE 100W</v>
          </cell>
          <cell r="C850" t="str">
            <v>Un</v>
          </cell>
          <cell r="D850">
            <v>6.73</v>
          </cell>
          <cell r="E850">
            <v>22.56</v>
          </cell>
          <cell r="F850">
            <v>29.29</v>
          </cell>
        </row>
        <row r="851">
          <cell r="A851">
            <v>71631</v>
          </cell>
          <cell r="B851" t="str">
            <v>LUMINARIA DE EMBUTIR FOCO FIXO (OLHO DE BOI) ATE 100 W</v>
          </cell>
          <cell r="C851" t="str">
            <v>Un</v>
          </cell>
          <cell r="D851">
            <v>5.14</v>
          </cell>
          <cell r="E851">
            <v>22.56</v>
          </cell>
          <cell r="F851">
            <v>27.7</v>
          </cell>
        </row>
        <row r="852">
          <cell r="A852">
            <v>71640</v>
          </cell>
          <cell r="B852" t="str">
            <v>LUMINARIA DE TOPO OU OSBTACULO (1 X 60 W)</v>
          </cell>
          <cell r="C852" t="str">
            <v>Un</v>
          </cell>
          <cell r="D852">
            <v>27.35</v>
          </cell>
          <cell r="E852">
            <v>22.56</v>
          </cell>
          <cell r="F852">
            <v>49.91</v>
          </cell>
        </row>
        <row r="853">
          <cell r="A853">
            <v>71641</v>
          </cell>
          <cell r="B853" t="str">
            <v>LUMINARIA PLAFON SOBREPOR P/LÂMP.INCANDESCENTE ATÉ 100W</v>
          </cell>
          <cell r="C853" t="str">
            <v>Un</v>
          </cell>
          <cell r="D853">
            <v>5.7</v>
          </cell>
          <cell r="E853">
            <v>13.54</v>
          </cell>
          <cell r="F853">
            <v>19.239999999999998</v>
          </cell>
        </row>
        <row r="854">
          <cell r="A854">
            <v>71642</v>
          </cell>
          <cell r="B854" t="str">
            <v>LUMINARIA DE TOPO OU OBSTACULO  (2X60 W)</v>
          </cell>
          <cell r="C854" t="str">
            <v>Un</v>
          </cell>
          <cell r="D854">
            <v>49.31</v>
          </cell>
          <cell r="E854">
            <v>22.56</v>
          </cell>
          <cell r="F854">
            <v>71.87</v>
          </cell>
        </row>
        <row r="855">
          <cell r="A855">
            <v>71643</v>
          </cell>
          <cell r="B855" t="str">
            <v>LUMINARIA PLAFON SOBREPOR P/LÂMP.COMPACTA ELETRÔNICA 1 X 26W</v>
          </cell>
          <cell r="C855" t="str">
            <v>Un</v>
          </cell>
          <cell r="D855">
            <v>24.68</v>
          </cell>
          <cell r="E855">
            <v>13.54</v>
          </cell>
          <cell r="F855">
            <v>38.22</v>
          </cell>
        </row>
        <row r="856">
          <cell r="A856">
            <v>71644</v>
          </cell>
          <cell r="B856" t="str">
            <v>LUMINARIA PLAFON SOBREPOR P/LÂMP.COMPACTA ELETRÔNICA 2 X 26W</v>
          </cell>
          <cell r="C856" t="str">
            <v>Un</v>
          </cell>
          <cell r="D856">
            <v>29.98</v>
          </cell>
          <cell r="E856">
            <v>13.54</v>
          </cell>
          <cell r="F856">
            <v>43.52</v>
          </cell>
        </row>
        <row r="857">
          <cell r="A857">
            <v>71655</v>
          </cell>
          <cell r="B857" t="str">
            <v>LUM.CIRC.S/VIDRO P/QUADRA E GALPÃO ATE 400 W (VAPOR METALICO)</v>
          </cell>
          <cell r="C857" t="str">
            <v>Un</v>
          </cell>
          <cell r="D857">
            <v>60.7</v>
          </cell>
          <cell r="E857">
            <v>43.32</v>
          </cell>
          <cell r="F857">
            <v>104.02</v>
          </cell>
        </row>
        <row r="858">
          <cell r="A858">
            <v>71660</v>
          </cell>
          <cell r="B858" t="str">
            <v>LUMINARIA CIRCULAR COM VIDRO P/QUADRA 400 W, P/BASE E-40</v>
          </cell>
          <cell r="C858" t="str">
            <v>Un</v>
          </cell>
          <cell r="D858">
            <v>71.41</v>
          </cell>
          <cell r="E858">
            <v>45.12</v>
          </cell>
          <cell r="F858">
            <v>116.53</v>
          </cell>
        </row>
        <row r="859">
          <cell r="A859">
            <v>71670</v>
          </cell>
          <cell r="B859" t="str">
            <v>LUMINARIA DE SOBREPOR USO AO TEMPO (TARTARUGA) ATE 100 W</v>
          </cell>
          <cell r="C859" t="str">
            <v>Un</v>
          </cell>
          <cell r="D859">
            <v>37.19</v>
          </cell>
          <cell r="E859">
            <v>13.54</v>
          </cell>
          <cell r="F859">
            <v>50.73</v>
          </cell>
        </row>
        <row r="860">
          <cell r="A860">
            <v>71680</v>
          </cell>
          <cell r="B860" t="str">
            <v>LUMINARIA DE EMBUTIR P/LÂMPADA COMPACTA ELETRÔNICA 1X26W C/SOQ.</v>
          </cell>
          <cell r="C860" t="str">
            <v>Un</v>
          </cell>
          <cell r="D860">
            <v>18.399999999999999</v>
          </cell>
          <cell r="E860">
            <v>11.72</v>
          </cell>
          <cell r="F860">
            <v>30.12</v>
          </cell>
        </row>
        <row r="861">
          <cell r="A861">
            <v>71681</v>
          </cell>
          <cell r="B861" t="str">
            <v>LUMINARIA DE EMBUTIR P/LÂMPADA COMPACTA ELETRÔNICA 2X26W C/SOQ.</v>
          </cell>
          <cell r="C861" t="str">
            <v>Un</v>
          </cell>
          <cell r="D861">
            <v>22.88</v>
          </cell>
          <cell r="E861">
            <v>11.72</v>
          </cell>
          <cell r="F861">
            <v>34.6</v>
          </cell>
        </row>
        <row r="862">
          <cell r="A862">
            <v>71700</v>
          </cell>
          <cell r="B862" t="str">
            <v>LUVA FERRO GALVANIZADO DIAMETRO 1/2"</v>
          </cell>
          <cell r="C862" t="str">
            <v>Un</v>
          </cell>
          <cell r="D862">
            <v>0.9</v>
          </cell>
          <cell r="E862">
            <v>0.67</v>
          </cell>
          <cell r="F862">
            <v>1.57</v>
          </cell>
        </row>
        <row r="863">
          <cell r="A863">
            <v>71701</v>
          </cell>
          <cell r="B863" t="str">
            <v>LUVA FERRO GALVANIZADO DIAMETRO 3/4"</v>
          </cell>
          <cell r="C863" t="str">
            <v>Un</v>
          </cell>
          <cell r="D863">
            <v>0.98</v>
          </cell>
          <cell r="E863">
            <v>0.91</v>
          </cell>
          <cell r="F863">
            <v>1.89</v>
          </cell>
        </row>
        <row r="864">
          <cell r="A864">
            <v>71702</v>
          </cell>
          <cell r="B864" t="str">
            <v>LUVA FERRO GALVANIZADO DIAMETRO 1"</v>
          </cell>
          <cell r="C864" t="str">
            <v>Un</v>
          </cell>
          <cell r="D864">
            <v>1.47</v>
          </cell>
          <cell r="E864">
            <v>1.35</v>
          </cell>
          <cell r="F864">
            <v>2.82</v>
          </cell>
        </row>
        <row r="865">
          <cell r="A865">
            <v>71703</v>
          </cell>
          <cell r="B865" t="str">
            <v>LUVA FERRO GALVANIZADO DIAMETRO 1.1/4"</v>
          </cell>
          <cell r="C865" t="str">
            <v>Un</v>
          </cell>
          <cell r="D865">
            <v>2.5</v>
          </cell>
          <cell r="E865">
            <v>1.8</v>
          </cell>
          <cell r="F865">
            <v>4.3</v>
          </cell>
        </row>
        <row r="866">
          <cell r="A866">
            <v>71704</v>
          </cell>
          <cell r="B866" t="str">
            <v>LUVA FERRO GALVANIZADO DIAMETRO 1.1/2"</v>
          </cell>
          <cell r="C866" t="str">
            <v>Un</v>
          </cell>
          <cell r="D866">
            <v>3.91</v>
          </cell>
          <cell r="E866">
            <v>2.48</v>
          </cell>
          <cell r="F866">
            <v>6.39</v>
          </cell>
        </row>
        <row r="867">
          <cell r="A867">
            <v>71705</v>
          </cell>
          <cell r="B867" t="str">
            <v>LUVA FERRO GALVANIZADO DIAMETRO 2"</v>
          </cell>
          <cell r="C867" t="str">
            <v>Un</v>
          </cell>
          <cell r="D867">
            <v>3.94</v>
          </cell>
          <cell r="E867">
            <v>2.93</v>
          </cell>
          <cell r="F867">
            <v>6.87</v>
          </cell>
        </row>
        <row r="868">
          <cell r="A868">
            <v>71706</v>
          </cell>
          <cell r="B868" t="str">
            <v>LUVA FERRO GALVANIZADO DIAMETRO 2.1/2"</v>
          </cell>
          <cell r="C868" t="str">
            <v>Un</v>
          </cell>
          <cell r="D868">
            <v>6.35</v>
          </cell>
          <cell r="E868">
            <v>5.64</v>
          </cell>
          <cell r="F868">
            <v>11.99</v>
          </cell>
        </row>
        <row r="869">
          <cell r="A869">
            <v>71707</v>
          </cell>
          <cell r="B869" t="str">
            <v>LUVA FERRO GALVANIZADO DIAMETRO 3"</v>
          </cell>
          <cell r="C869" t="str">
            <v>Un</v>
          </cell>
          <cell r="D869">
            <v>9.06</v>
          </cell>
          <cell r="E869">
            <v>9.6999999999999993</v>
          </cell>
          <cell r="F869">
            <v>18.760000000000002</v>
          </cell>
        </row>
        <row r="870">
          <cell r="A870">
            <v>71708</v>
          </cell>
          <cell r="B870" t="str">
            <v>LUVA FERRO GALVANIZADO DIAMETRO 4"</v>
          </cell>
          <cell r="C870" t="str">
            <v>Un</v>
          </cell>
          <cell r="D870">
            <v>15.7</v>
          </cell>
          <cell r="E870">
            <v>12.41</v>
          </cell>
          <cell r="F870">
            <v>28.11</v>
          </cell>
        </row>
        <row r="871">
          <cell r="A871">
            <v>71710</v>
          </cell>
          <cell r="B871" t="str">
            <v>LUVA DE REDUÇÃO FERRO GALVANIZADO 1.1/2" X 3/4"</v>
          </cell>
          <cell r="C871" t="str">
            <v>Un</v>
          </cell>
          <cell r="D871">
            <v>4.43</v>
          </cell>
          <cell r="E871">
            <v>6.31</v>
          </cell>
          <cell r="F871">
            <v>10.74</v>
          </cell>
        </row>
        <row r="872">
          <cell r="A872">
            <v>71720</v>
          </cell>
          <cell r="B872" t="str">
            <v>LUVA FERRO ZINCADO DIAMETRO 1/2"</v>
          </cell>
          <cell r="C872" t="str">
            <v>Un</v>
          </cell>
          <cell r="D872">
            <v>0.71</v>
          </cell>
          <cell r="E872">
            <v>0.67</v>
          </cell>
          <cell r="F872">
            <v>1.38</v>
          </cell>
        </row>
        <row r="873">
          <cell r="A873">
            <v>71721</v>
          </cell>
          <cell r="B873" t="str">
            <v>LUVA FERRO ZINCADO DIAMETRO 1"</v>
          </cell>
          <cell r="C873" t="str">
            <v>Un</v>
          </cell>
          <cell r="D873">
            <v>1.0900000000000001</v>
          </cell>
          <cell r="E873">
            <v>1.35</v>
          </cell>
          <cell r="F873">
            <v>2.44</v>
          </cell>
        </row>
        <row r="874">
          <cell r="A874">
            <v>71722</v>
          </cell>
          <cell r="B874" t="str">
            <v>LUVA FERRO ZINCADO DIAMETRO 3/4"</v>
          </cell>
          <cell r="C874" t="str">
            <v>Un</v>
          </cell>
          <cell r="D874">
            <v>0.84</v>
          </cell>
          <cell r="E874">
            <v>0.91</v>
          </cell>
          <cell r="F874">
            <v>1.75</v>
          </cell>
        </row>
        <row r="875">
          <cell r="A875">
            <v>71723</v>
          </cell>
          <cell r="B875" t="str">
            <v>LUVA FERRO ZINCADO DIAMETRO 1.1/4"</v>
          </cell>
          <cell r="C875" t="str">
            <v>Un</v>
          </cell>
          <cell r="D875">
            <v>2.2799999999999998</v>
          </cell>
          <cell r="E875">
            <v>1.8</v>
          </cell>
          <cell r="F875">
            <v>4.08</v>
          </cell>
        </row>
        <row r="876">
          <cell r="A876">
            <v>71724</v>
          </cell>
          <cell r="B876" t="str">
            <v>LUVA FERRO ZINCADO DIAMETRO 1.1/2"</v>
          </cell>
          <cell r="C876" t="str">
            <v>Un</v>
          </cell>
          <cell r="D876">
            <v>2.5499999999999998</v>
          </cell>
          <cell r="E876">
            <v>2.48</v>
          </cell>
          <cell r="F876">
            <v>5.03</v>
          </cell>
        </row>
        <row r="877">
          <cell r="A877">
            <v>71725</v>
          </cell>
          <cell r="B877" t="str">
            <v>LUVA FERRO ZINCADO DIAMETRO 2"</v>
          </cell>
          <cell r="C877" t="str">
            <v>Un</v>
          </cell>
          <cell r="D877">
            <v>3.17</v>
          </cell>
          <cell r="E877">
            <v>2.93</v>
          </cell>
          <cell r="F877">
            <v>6.1</v>
          </cell>
        </row>
        <row r="878">
          <cell r="A878">
            <v>71726</v>
          </cell>
          <cell r="B878" t="str">
            <v>LUVA FERRO ZINCADO DIAMETRO 2.1/2"</v>
          </cell>
          <cell r="C878" t="str">
            <v>Un</v>
          </cell>
          <cell r="D878">
            <v>4.78</v>
          </cell>
          <cell r="E878">
            <v>5.64</v>
          </cell>
          <cell r="F878">
            <v>10.42</v>
          </cell>
        </row>
        <row r="879">
          <cell r="A879">
            <v>71727</v>
          </cell>
          <cell r="B879" t="str">
            <v>LUVA FERRO ZINCADO DIAMETRO 3"</v>
          </cell>
          <cell r="C879" t="str">
            <v>Un</v>
          </cell>
          <cell r="D879">
            <v>7.07</v>
          </cell>
          <cell r="E879">
            <v>9.6999999999999993</v>
          </cell>
          <cell r="F879">
            <v>16.77</v>
          </cell>
        </row>
        <row r="880">
          <cell r="A880">
            <v>71728</v>
          </cell>
          <cell r="B880" t="str">
            <v>LUVA FERRO ZINCADO DIAMETRO 4"</v>
          </cell>
          <cell r="C880" t="str">
            <v>Un</v>
          </cell>
          <cell r="D880">
            <v>10.119999999999999</v>
          </cell>
          <cell r="E880">
            <v>12.41</v>
          </cell>
          <cell r="F880">
            <v>22.53</v>
          </cell>
        </row>
        <row r="881">
          <cell r="A881">
            <v>71740</v>
          </cell>
          <cell r="B881" t="str">
            <v>LUVA PVC ROSQUEAVEL DIAMETRO 1/2"</v>
          </cell>
          <cell r="C881" t="str">
            <v>Un</v>
          </cell>
          <cell r="D881">
            <v>0.45</v>
          </cell>
          <cell r="E881">
            <v>0.45</v>
          </cell>
          <cell r="F881">
            <v>0.9</v>
          </cell>
        </row>
        <row r="882">
          <cell r="A882">
            <v>71741</v>
          </cell>
          <cell r="B882" t="str">
            <v>LUVA PVC ROSQUEAVEL DIAMETRO 3/4"</v>
          </cell>
          <cell r="C882" t="str">
            <v>Un</v>
          </cell>
          <cell r="D882">
            <v>0.49</v>
          </cell>
          <cell r="E882">
            <v>0.67</v>
          </cell>
          <cell r="F882">
            <v>1.1599999999999999</v>
          </cell>
        </row>
        <row r="883">
          <cell r="A883">
            <v>71742</v>
          </cell>
          <cell r="B883" t="str">
            <v>LUVA PVC ROSQUEAVEL DIAMETRO 1"</v>
          </cell>
          <cell r="C883" t="str">
            <v>Un</v>
          </cell>
          <cell r="D883">
            <v>0.52</v>
          </cell>
          <cell r="E883">
            <v>1.1299999999999999</v>
          </cell>
          <cell r="F883">
            <v>1.65</v>
          </cell>
        </row>
        <row r="884">
          <cell r="A884">
            <v>71743</v>
          </cell>
          <cell r="B884" t="str">
            <v>LUVA PVC ROSQUEAVEL DIAMETRO 1.1/4"</v>
          </cell>
          <cell r="C884" t="str">
            <v>Un</v>
          </cell>
          <cell r="D884">
            <v>0.61</v>
          </cell>
          <cell r="E884">
            <v>1.58</v>
          </cell>
          <cell r="F884">
            <v>2.19</v>
          </cell>
        </row>
        <row r="885">
          <cell r="A885">
            <v>71744</v>
          </cell>
          <cell r="B885" t="str">
            <v>LUVA PVC ROSQUEAVEL DIAMETRO 1.1/2"</v>
          </cell>
          <cell r="C885" t="str">
            <v>Un</v>
          </cell>
          <cell r="D885">
            <v>1.05</v>
          </cell>
          <cell r="E885">
            <v>2.0299999999999998</v>
          </cell>
          <cell r="F885">
            <v>3.08</v>
          </cell>
        </row>
        <row r="886">
          <cell r="A886">
            <v>71745</v>
          </cell>
          <cell r="B886" t="str">
            <v>LUVA PVC ROSQUEAVEL DIAMETRO 2"</v>
          </cell>
          <cell r="C886" t="str">
            <v>Un</v>
          </cell>
          <cell r="D886">
            <v>1.95</v>
          </cell>
          <cell r="E886">
            <v>2.2599999999999998</v>
          </cell>
          <cell r="F886">
            <v>4.21</v>
          </cell>
        </row>
        <row r="887">
          <cell r="A887">
            <v>71746</v>
          </cell>
          <cell r="B887" t="str">
            <v>LUVA PVC ROSQUEAVEL DIAMETRO 2.1/2"</v>
          </cell>
          <cell r="C887" t="str">
            <v>Un</v>
          </cell>
          <cell r="D887">
            <v>3.55</v>
          </cell>
          <cell r="E887">
            <v>4.51</v>
          </cell>
          <cell r="F887">
            <v>8.06</v>
          </cell>
        </row>
        <row r="888">
          <cell r="A888">
            <v>71747</v>
          </cell>
          <cell r="B888" t="str">
            <v>LUVA PVC ROSQUEAVEL DIAMETRO 3"</v>
          </cell>
          <cell r="C888" t="str">
            <v>Un</v>
          </cell>
          <cell r="D888">
            <v>4.22</v>
          </cell>
          <cell r="E888">
            <v>8.57</v>
          </cell>
          <cell r="F888">
            <v>12.79</v>
          </cell>
        </row>
        <row r="889">
          <cell r="A889">
            <v>71748</v>
          </cell>
          <cell r="B889" t="str">
            <v>LUVA PVC ROSQUEAVEL DIAMETRO 4"</v>
          </cell>
          <cell r="C889" t="str">
            <v>Un</v>
          </cell>
          <cell r="D889">
            <v>5.3</v>
          </cell>
          <cell r="E889">
            <v>10.83</v>
          </cell>
          <cell r="F889">
            <v>16.13</v>
          </cell>
        </row>
        <row r="890">
          <cell r="A890" t="str">
            <v>SCO - Sistema de Custos e Orçamentos</v>
          </cell>
          <cell r="F890" t="str">
            <v>AGETOP</v>
          </cell>
        </row>
        <row r="892">
          <cell r="B892" t="str">
            <v>AGETOP - AGÊNCIA GOIANA DE TRANSPORTES E OBRAS - AGETOP</v>
          </cell>
          <cell r="F892" t="str">
            <v>26/08/2014 - 15:26</v>
          </cell>
        </row>
        <row r="893">
          <cell r="B893" t="str">
            <v>Custo Referencial de Serviços</v>
          </cell>
          <cell r="F893" t="str">
            <v>Página: 12 de 30</v>
          </cell>
        </row>
        <row r="894">
          <cell r="A894" t="str">
            <v>Código</v>
          </cell>
          <cell r="B894" t="str">
            <v>Serviço</v>
          </cell>
          <cell r="C894" t="str">
            <v>Unidade</v>
          </cell>
          <cell r="D894" t="str">
            <v>Material</v>
          </cell>
          <cell r="E894" t="str">
            <v>Mão-de-</v>
          </cell>
          <cell r="F894" t="str">
            <v>Total</v>
          </cell>
        </row>
        <row r="895">
          <cell r="A895" t="str">
            <v>auxiliar</v>
          </cell>
          <cell r="E895" t="str">
            <v>obra</v>
          </cell>
        </row>
        <row r="896">
          <cell r="A896">
            <v>71750</v>
          </cell>
          <cell r="B896" t="str">
            <v>MANILHA-SAPATILHA EM AÇO GALVANIZADO</v>
          </cell>
          <cell r="C896" t="str">
            <v>un</v>
          </cell>
          <cell r="D896">
            <v>7.51</v>
          </cell>
          <cell r="E896">
            <v>9.02</v>
          </cell>
          <cell r="F896">
            <v>16.53</v>
          </cell>
        </row>
        <row r="897">
          <cell r="A897">
            <v>71761</v>
          </cell>
          <cell r="B897" t="str">
            <v>MURETA MED.ALVEN. 1 1/2 V.(35CM) REBOC.C/PINTURA ACRÍL. E LAJE CONC. 20MPA MALHA</v>
          </cell>
          <cell r="C897" t="str">
            <v>m2</v>
          </cell>
          <cell r="D897">
            <v>125.62</v>
          </cell>
          <cell r="E897">
            <v>126.05</v>
          </cell>
          <cell r="F897">
            <v>251.67</v>
          </cell>
        </row>
        <row r="898">
          <cell r="B898" t="str">
            <v>8.0MM CADA 10CM REVEST.C/ARGAMASSA 1:3 C/ IMPERMEABILIZANTE</v>
          </cell>
        </row>
        <row r="899">
          <cell r="A899">
            <v>71764</v>
          </cell>
          <cell r="B899" t="str">
            <v>MÃO FRANCESA SIMPLES LARGURA DE 50 MM</v>
          </cell>
          <cell r="C899" t="str">
            <v>Un</v>
          </cell>
          <cell r="D899">
            <v>1.1599999999999999</v>
          </cell>
          <cell r="E899">
            <v>3.61</v>
          </cell>
          <cell r="F899">
            <v>4.7699999999999996</v>
          </cell>
        </row>
        <row r="900">
          <cell r="A900">
            <v>71765</v>
          </cell>
          <cell r="B900" t="str">
            <v>MAO FRANCESA PLANA DE ACO GALVANIZADO 726 MM</v>
          </cell>
          <cell r="C900" t="str">
            <v>Un</v>
          </cell>
          <cell r="D900">
            <v>8.56</v>
          </cell>
          <cell r="E900">
            <v>3.38</v>
          </cell>
          <cell r="F900">
            <v>11.94</v>
          </cell>
        </row>
        <row r="901">
          <cell r="A901">
            <v>71768</v>
          </cell>
          <cell r="B901" t="str">
            <v>MASSA EPOXI CAIXA DE 250 G</v>
          </cell>
          <cell r="C901" t="str">
            <v>Un</v>
          </cell>
          <cell r="D901">
            <v>9.59</v>
          </cell>
          <cell r="E901">
            <v>7.78</v>
          </cell>
          <cell r="F901">
            <v>17.37</v>
          </cell>
        </row>
        <row r="902">
          <cell r="A902">
            <v>71773</v>
          </cell>
          <cell r="B902" t="str">
            <v>NIPLE METALICO Fo.Zo. DIAMETRO 1"</v>
          </cell>
          <cell r="C902" t="str">
            <v>Un</v>
          </cell>
          <cell r="D902">
            <v>4.74</v>
          </cell>
          <cell r="E902">
            <v>2.2599999999999998</v>
          </cell>
          <cell r="F902">
            <v>7</v>
          </cell>
        </row>
        <row r="903">
          <cell r="A903">
            <v>71774</v>
          </cell>
          <cell r="B903" t="str">
            <v>NIPLE METALICO Fo.Zo. DIAMETRO 1 1/4"</v>
          </cell>
          <cell r="C903" t="str">
            <v>un</v>
          </cell>
          <cell r="D903">
            <v>4.9000000000000004</v>
          </cell>
          <cell r="E903">
            <v>2.2599999999999998</v>
          </cell>
          <cell r="F903">
            <v>7.16</v>
          </cell>
        </row>
        <row r="904">
          <cell r="A904">
            <v>71776</v>
          </cell>
          <cell r="B904" t="str">
            <v>NIPLE METALICO Fo.Zo. DIAMETRO 2.1/2"</v>
          </cell>
          <cell r="C904" t="str">
            <v>Un</v>
          </cell>
          <cell r="D904">
            <v>21.76</v>
          </cell>
          <cell r="E904">
            <v>5.64</v>
          </cell>
          <cell r="F904">
            <v>27.4</v>
          </cell>
        </row>
        <row r="905">
          <cell r="A905">
            <v>71777</v>
          </cell>
          <cell r="B905" t="str">
            <v>NIPLE METALICO Fo.Zo. DIAMETRO 3"</v>
          </cell>
          <cell r="C905" t="str">
            <v>Un</v>
          </cell>
          <cell r="D905">
            <v>32.18</v>
          </cell>
          <cell r="E905">
            <v>9.6999999999999993</v>
          </cell>
          <cell r="F905">
            <v>41.88</v>
          </cell>
        </row>
        <row r="906">
          <cell r="A906">
            <v>71780</v>
          </cell>
          <cell r="B906" t="str">
            <v>NIPLE METALICO Fo.Zo. DIAMETRO 4"</v>
          </cell>
          <cell r="C906" t="str">
            <v>Un</v>
          </cell>
          <cell r="D906">
            <v>52.97</v>
          </cell>
          <cell r="E906">
            <v>12.41</v>
          </cell>
          <cell r="F906">
            <v>65.38</v>
          </cell>
        </row>
        <row r="907">
          <cell r="A907">
            <v>71791</v>
          </cell>
          <cell r="B907" t="str">
            <v>NIPLE DUPLO FERRO GALVANIZADO 2"</v>
          </cell>
          <cell r="C907" t="str">
            <v>Un</v>
          </cell>
          <cell r="D907">
            <v>13.14</v>
          </cell>
          <cell r="E907">
            <v>6.31</v>
          </cell>
          <cell r="F907">
            <v>19.45</v>
          </cell>
        </row>
        <row r="908">
          <cell r="A908">
            <v>71795</v>
          </cell>
          <cell r="B908" t="str">
            <v>OLHAL PARA PARAFUSO</v>
          </cell>
          <cell r="C908" t="str">
            <v>un</v>
          </cell>
          <cell r="D908">
            <v>7</v>
          </cell>
          <cell r="E908">
            <v>6.77</v>
          </cell>
          <cell r="F908">
            <v>13.77</v>
          </cell>
        </row>
        <row r="909">
          <cell r="A909">
            <v>71796</v>
          </cell>
          <cell r="B909" t="str">
            <v>ORGANIZADOR DE CABOS (GUIA)</v>
          </cell>
          <cell r="C909" t="str">
            <v>Un</v>
          </cell>
          <cell r="D909">
            <v>18.79</v>
          </cell>
          <cell r="E909">
            <v>2.63</v>
          </cell>
          <cell r="F909">
            <v>21.42</v>
          </cell>
        </row>
        <row r="910">
          <cell r="A910">
            <v>71801</v>
          </cell>
          <cell r="B910" t="str">
            <v>PADRAO MONOFASICO 10 MM2 H=5 METROS</v>
          </cell>
          <cell r="C910" t="str">
            <v>Un</v>
          </cell>
          <cell r="D910">
            <v>343</v>
          </cell>
          <cell r="E910">
            <v>58.28</v>
          </cell>
          <cell r="F910">
            <v>401.28</v>
          </cell>
        </row>
        <row r="911">
          <cell r="A911">
            <v>71805</v>
          </cell>
          <cell r="B911" t="str">
            <v>PADRAO MONOFASICO, 10 MM2 H=7 METROS</v>
          </cell>
          <cell r="C911" t="str">
            <v>Un</v>
          </cell>
          <cell r="D911">
            <v>548</v>
          </cell>
          <cell r="E911">
            <v>58.28</v>
          </cell>
          <cell r="F911">
            <v>606.28</v>
          </cell>
        </row>
        <row r="912">
          <cell r="A912">
            <v>71820</v>
          </cell>
          <cell r="B912" t="str">
            <v>PADRAO TRIFASICO 16 MM2 H=7 METROS</v>
          </cell>
          <cell r="C912" t="str">
            <v>Un</v>
          </cell>
          <cell r="D912">
            <v>990.89</v>
          </cell>
          <cell r="E912">
            <v>71.44</v>
          </cell>
          <cell r="F912">
            <v>1062.33</v>
          </cell>
        </row>
        <row r="913">
          <cell r="A913">
            <v>71821</v>
          </cell>
          <cell r="B913" t="str">
            <v>PADRAO TRIFASICO 10 MM2  H=5 METROS</v>
          </cell>
          <cell r="C913" t="str">
            <v>Un</v>
          </cell>
          <cell r="D913">
            <v>553</v>
          </cell>
          <cell r="E913">
            <v>71.44</v>
          </cell>
          <cell r="F913">
            <v>624.44000000000005</v>
          </cell>
        </row>
        <row r="914">
          <cell r="A914">
            <v>71822</v>
          </cell>
          <cell r="B914" t="str">
            <v>PADRAO TRIFASICO, 10 MM2 H=7 METROS</v>
          </cell>
          <cell r="C914" t="str">
            <v>Un</v>
          </cell>
          <cell r="D914">
            <v>802</v>
          </cell>
          <cell r="E914">
            <v>71.44</v>
          </cell>
          <cell r="F914">
            <v>873.44</v>
          </cell>
        </row>
        <row r="915">
          <cell r="A915">
            <v>71823</v>
          </cell>
          <cell r="B915" t="str">
            <v>PADRAO TRIFASICO,16 MM2 H=5 METROS</v>
          </cell>
          <cell r="C915" t="str">
            <v>Un</v>
          </cell>
          <cell r="D915">
            <v>750</v>
          </cell>
          <cell r="E915">
            <v>78.02</v>
          </cell>
          <cell r="F915">
            <v>828.02</v>
          </cell>
        </row>
        <row r="916">
          <cell r="A916">
            <v>71824</v>
          </cell>
          <cell r="B916" t="str">
            <v>PADRÃO TRIFASICO 35 MM H=7 METROS</v>
          </cell>
          <cell r="C916" t="str">
            <v>Un</v>
          </cell>
          <cell r="D916">
            <v>1460</v>
          </cell>
          <cell r="E916">
            <v>71.44</v>
          </cell>
          <cell r="F916">
            <v>1531.44</v>
          </cell>
        </row>
        <row r="917">
          <cell r="A917">
            <v>71825</v>
          </cell>
          <cell r="B917" t="str">
            <v>PADRÃO TRIFASICO 35 MM H=5 METROS</v>
          </cell>
          <cell r="C917" t="str">
            <v>Un</v>
          </cell>
          <cell r="D917">
            <v>1130</v>
          </cell>
          <cell r="E917">
            <v>71.44</v>
          </cell>
          <cell r="F917">
            <v>1201.44</v>
          </cell>
        </row>
        <row r="918">
          <cell r="A918">
            <v>71826</v>
          </cell>
          <cell r="B918" t="str">
            <v>PADRÃO TRIFASICO 25 MM H=7 METROS</v>
          </cell>
          <cell r="C918" t="str">
            <v>Un</v>
          </cell>
          <cell r="D918">
            <v>1340</v>
          </cell>
          <cell r="E918">
            <v>71.44</v>
          </cell>
          <cell r="F918">
            <v>1411.44</v>
          </cell>
        </row>
        <row r="919">
          <cell r="A919">
            <v>71827</v>
          </cell>
          <cell r="B919" t="str">
            <v>PADRÃO TRIFASICO 25 MM H=5 METROS</v>
          </cell>
          <cell r="C919" t="str">
            <v>Un</v>
          </cell>
          <cell r="D919">
            <v>957.79</v>
          </cell>
          <cell r="E919">
            <v>71.44</v>
          </cell>
          <cell r="F919">
            <v>1029.23</v>
          </cell>
        </row>
        <row r="920">
          <cell r="A920">
            <v>71830</v>
          </cell>
          <cell r="B920" t="str">
            <v>PARA RAIOS DISTRIBUIÇÃO, VALVULA BLOCO 12 KV,  5 KVA</v>
          </cell>
          <cell r="C920" t="str">
            <v>Un</v>
          </cell>
          <cell r="D920">
            <v>120.05</v>
          </cell>
          <cell r="E920">
            <v>33.840000000000003</v>
          </cell>
          <cell r="F920">
            <v>153.88999999999999</v>
          </cell>
        </row>
        <row r="921">
          <cell r="A921">
            <v>71831</v>
          </cell>
          <cell r="B921" t="str">
            <v>PARA RAIOS FRANKLIM 4 PONTAS</v>
          </cell>
          <cell r="C921" t="str">
            <v>Un</v>
          </cell>
          <cell r="D921">
            <v>59.37</v>
          </cell>
          <cell r="E921">
            <v>33.840000000000003</v>
          </cell>
          <cell r="F921">
            <v>93.21</v>
          </cell>
        </row>
        <row r="922">
          <cell r="A922">
            <v>71833</v>
          </cell>
          <cell r="B922" t="str">
            <v>PARA RAIOS DISTRIBUIDOR POLIMÉRICO ÓXIDO DE ZINCO S/CENTELHADOR C/</v>
          </cell>
          <cell r="C922" t="str">
            <v>Un</v>
          </cell>
          <cell r="D922">
            <v>128.97</v>
          </cell>
          <cell r="E922">
            <v>33.840000000000003</v>
          </cell>
          <cell r="F922">
            <v>162.81</v>
          </cell>
        </row>
        <row r="923">
          <cell r="B923" t="str">
            <v>DESLIGAMENTO AUTOMÁTICO 15KV,10KA</v>
          </cell>
        </row>
        <row r="924">
          <cell r="A924">
            <v>71835</v>
          </cell>
          <cell r="B924" t="str">
            <v>PARAFUSO CABEÇA ABAULADA (FRANCES) M16 X 45 MM</v>
          </cell>
          <cell r="C924" t="str">
            <v>Un</v>
          </cell>
          <cell r="D924">
            <v>2.64</v>
          </cell>
          <cell r="E924">
            <v>0.15</v>
          </cell>
          <cell r="F924">
            <v>2.79</v>
          </cell>
        </row>
        <row r="925">
          <cell r="A925">
            <v>71837</v>
          </cell>
          <cell r="B925" t="str">
            <v>PARAFUSO CABEÇA ABAULADA (FRANCES) M16 X 70 MM</v>
          </cell>
          <cell r="C925" t="str">
            <v>un</v>
          </cell>
          <cell r="D925">
            <v>2.4300000000000002</v>
          </cell>
          <cell r="E925">
            <v>0.15</v>
          </cell>
          <cell r="F925">
            <v>2.58</v>
          </cell>
        </row>
        <row r="926">
          <cell r="A926">
            <v>71838</v>
          </cell>
          <cell r="B926" t="str">
            <v>PARAFUSO COM PORCA GAIOLA PARA RACK COM 12MM E ROSCA M5</v>
          </cell>
          <cell r="C926" t="str">
            <v>un</v>
          </cell>
          <cell r="D926">
            <v>0.41</v>
          </cell>
          <cell r="E926">
            <v>0.15</v>
          </cell>
          <cell r="F926">
            <v>0.56000000000000005</v>
          </cell>
        </row>
        <row r="927">
          <cell r="A927">
            <v>71840</v>
          </cell>
          <cell r="B927" t="str">
            <v>PARAFUSO MAQUINA  16  X 125 MM</v>
          </cell>
          <cell r="C927" t="str">
            <v>Un</v>
          </cell>
          <cell r="D927">
            <v>3.57</v>
          </cell>
          <cell r="E927">
            <v>0.15</v>
          </cell>
          <cell r="F927">
            <v>3.72</v>
          </cell>
        </row>
        <row r="928">
          <cell r="A928">
            <v>71841</v>
          </cell>
          <cell r="B928" t="str">
            <v>PARAFUSO CABEÇA ABAULADA (FRANCES) M16 X 150 MM</v>
          </cell>
          <cell r="C928" t="str">
            <v>Un</v>
          </cell>
          <cell r="D928">
            <v>4.45</v>
          </cell>
          <cell r="E928">
            <v>0.15</v>
          </cell>
          <cell r="F928">
            <v>4.5999999999999996</v>
          </cell>
        </row>
        <row r="929">
          <cell r="A929">
            <v>71850</v>
          </cell>
          <cell r="B929" t="str">
            <v>PARAFUSO DE AJUSTE TIPO DZ ATE 25A</v>
          </cell>
          <cell r="C929" t="str">
            <v>Un</v>
          </cell>
          <cell r="D929">
            <v>4.6500000000000004</v>
          </cell>
          <cell r="E929">
            <v>1.1299999999999999</v>
          </cell>
          <cell r="F929">
            <v>5.78</v>
          </cell>
        </row>
        <row r="930">
          <cell r="A930">
            <v>71851</v>
          </cell>
          <cell r="B930" t="str">
            <v>PARAFUSO DE AJUSTE TIPO DZ ATE 63A</v>
          </cell>
          <cell r="C930" t="str">
            <v>Un</v>
          </cell>
          <cell r="D930">
            <v>5.67</v>
          </cell>
          <cell r="E930">
            <v>1.1299999999999999</v>
          </cell>
          <cell r="F930">
            <v>6.8</v>
          </cell>
        </row>
        <row r="931">
          <cell r="A931">
            <v>71860</v>
          </cell>
          <cell r="B931" t="str">
            <v>PARAFUSO P/BUCHA S-5</v>
          </cell>
          <cell r="C931" t="str">
            <v>Un</v>
          </cell>
          <cell r="D931">
            <v>0.05</v>
          </cell>
          <cell r="E931">
            <v>0.22</v>
          </cell>
          <cell r="F931">
            <v>0.27</v>
          </cell>
        </row>
        <row r="932">
          <cell r="A932">
            <v>71861</v>
          </cell>
          <cell r="B932" t="str">
            <v>PARAFUSO P/BUCHA S-6</v>
          </cell>
          <cell r="C932" t="str">
            <v>Un</v>
          </cell>
          <cell r="D932">
            <v>0.1</v>
          </cell>
          <cell r="E932">
            <v>0.22</v>
          </cell>
          <cell r="F932">
            <v>0.32</v>
          </cell>
        </row>
        <row r="933">
          <cell r="A933">
            <v>71862</v>
          </cell>
          <cell r="B933" t="str">
            <v>PARAFUSO P/BUCHA S-8</v>
          </cell>
          <cell r="C933" t="str">
            <v>Un</v>
          </cell>
          <cell r="D933">
            <v>0.14000000000000001</v>
          </cell>
          <cell r="E933">
            <v>0.41</v>
          </cell>
          <cell r="F933">
            <v>0.55000000000000004</v>
          </cell>
        </row>
        <row r="934">
          <cell r="A934">
            <v>71863</v>
          </cell>
          <cell r="B934" t="str">
            <v>PARAFUSO P/BUCHA S-10</v>
          </cell>
          <cell r="C934" t="str">
            <v>Un</v>
          </cell>
          <cell r="D934">
            <v>0.2</v>
          </cell>
          <cell r="E934">
            <v>0.64</v>
          </cell>
          <cell r="F934">
            <v>0.84</v>
          </cell>
        </row>
        <row r="935">
          <cell r="A935">
            <v>71864</v>
          </cell>
          <cell r="B935" t="str">
            <v>PARAFUSO P/BUCHA S-12</v>
          </cell>
          <cell r="C935" t="str">
            <v>Un</v>
          </cell>
          <cell r="D935">
            <v>0.28999999999999998</v>
          </cell>
          <cell r="E935">
            <v>1.05</v>
          </cell>
          <cell r="F935">
            <v>1.34</v>
          </cell>
        </row>
        <row r="936">
          <cell r="A936">
            <v>71870</v>
          </cell>
          <cell r="B936" t="str">
            <v>PARAFUSO SEXTAVADO D = 1/4" X 5/8"</v>
          </cell>
          <cell r="C936" t="str">
            <v>Un</v>
          </cell>
          <cell r="D936">
            <v>0.16</v>
          </cell>
          <cell r="E936">
            <v>0.15</v>
          </cell>
          <cell r="F936">
            <v>0.31</v>
          </cell>
        </row>
        <row r="937">
          <cell r="A937">
            <v>71871</v>
          </cell>
          <cell r="B937" t="str">
            <v>PARAFUSO SEXTAVADO D = 3/8" X 3/4"</v>
          </cell>
          <cell r="C937" t="str">
            <v>Un</v>
          </cell>
          <cell r="D937">
            <v>0.28000000000000003</v>
          </cell>
          <cell r="E937">
            <v>0.15</v>
          </cell>
          <cell r="F937">
            <v>0.43</v>
          </cell>
        </row>
        <row r="938">
          <cell r="A938">
            <v>71872</v>
          </cell>
          <cell r="B938" t="str">
            <v>PARAFUSO SEXTAVADO  CABEÇA LENTILHA D = 1/4" X 5/8"</v>
          </cell>
          <cell r="C938" t="str">
            <v>Un</v>
          </cell>
          <cell r="D938">
            <v>0.17</v>
          </cell>
          <cell r="E938">
            <v>0.15</v>
          </cell>
          <cell r="F938">
            <v>0.32</v>
          </cell>
        </row>
        <row r="939">
          <cell r="A939">
            <v>71880</v>
          </cell>
          <cell r="B939" t="str">
            <v>PARAF.ROSCA DUPLA ACO GALVAN.16 X 150 C/ PORCAS</v>
          </cell>
          <cell r="C939" t="str">
            <v>Un</v>
          </cell>
          <cell r="D939">
            <v>9.44</v>
          </cell>
          <cell r="E939">
            <v>0.15</v>
          </cell>
          <cell r="F939">
            <v>9.59</v>
          </cell>
        </row>
        <row r="940">
          <cell r="A940">
            <v>71886</v>
          </cell>
          <cell r="B940" t="str">
            <v>PATCH CORD UTP-4 P, CAT 6, FLEXIVEL 2.0 M</v>
          </cell>
          <cell r="C940" t="str">
            <v>Un</v>
          </cell>
          <cell r="D940">
            <v>16.3</v>
          </cell>
          <cell r="E940">
            <v>2.93</v>
          </cell>
          <cell r="F940">
            <v>19.23</v>
          </cell>
        </row>
        <row r="941">
          <cell r="A941">
            <v>71887</v>
          </cell>
          <cell r="B941" t="str">
            <v>PATCH PANNEL PADRÃO 19" CAT. 6, COM 24 PORTAS</v>
          </cell>
          <cell r="C941" t="str">
            <v>Un</v>
          </cell>
          <cell r="D941">
            <v>381.85</v>
          </cell>
          <cell r="E941">
            <v>52.64</v>
          </cell>
          <cell r="F941">
            <v>434.49</v>
          </cell>
        </row>
        <row r="942">
          <cell r="A942">
            <v>71900</v>
          </cell>
          <cell r="B942" t="str">
            <v>PETROLETE C 1/2" S/TAMPA</v>
          </cell>
          <cell r="C942" t="str">
            <v>Un</v>
          </cell>
          <cell r="D942">
            <v>5.1100000000000003</v>
          </cell>
          <cell r="E942">
            <v>5.86</v>
          </cell>
          <cell r="F942">
            <v>10.97</v>
          </cell>
        </row>
        <row r="943">
          <cell r="A943">
            <v>71901</v>
          </cell>
          <cell r="B943" t="str">
            <v>PETROLETE C 3/4" S/TAMPA</v>
          </cell>
          <cell r="C943" t="str">
            <v>Un</v>
          </cell>
          <cell r="D943">
            <v>4.88</v>
          </cell>
          <cell r="E943">
            <v>5.86</v>
          </cell>
          <cell r="F943">
            <v>10.74</v>
          </cell>
        </row>
        <row r="944">
          <cell r="A944">
            <v>71902</v>
          </cell>
          <cell r="B944" t="str">
            <v>PETROLETE C 1"  S/TAMPA</v>
          </cell>
          <cell r="C944" t="str">
            <v>Un</v>
          </cell>
          <cell r="D944">
            <v>7.3</v>
          </cell>
          <cell r="E944">
            <v>5.86</v>
          </cell>
          <cell r="F944">
            <v>13.16</v>
          </cell>
        </row>
        <row r="945">
          <cell r="A945">
            <v>71920</v>
          </cell>
          <cell r="B945" t="str">
            <v>PETROLETE E 1/2" S/TAMPA</v>
          </cell>
          <cell r="C945" t="str">
            <v>Un</v>
          </cell>
          <cell r="D945">
            <v>4.38</v>
          </cell>
          <cell r="E945">
            <v>4.0599999999999996</v>
          </cell>
          <cell r="F945">
            <v>8.44</v>
          </cell>
        </row>
        <row r="946">
          <cell r="A946">
            <v>71921</v>
          </cell>
          <cell r="B946" t="str">
            <v>PETROLETE E 3/4" S/TAMPA</v>
          </cell>
          <cell r="C946" t="str">
            <v>Un</v>
          </cell>
          <cell r="D946">
            <v>5.05</v>
          </cell>
          <cell r="E946">
            <v>4.0599999999999996</v>
          </cell>
          <cell r="F946">
            <v>9.11</v>
          </cell>
        </row>
        <row r="947">
          <cell r="A947">
            <v>71923</v>
          </cell>
          <cell r="B947" t="str">
            <v>PETROLETE E 1" S/TAMPA</v>
          </cell>
          <cell r="C947" t="str">
            <v>Un</v>
          </cell>
          <cell r="D947">
            <v>6.65</v>
          </cell>
          <cell r="E947">
            <v>4.0599999999999996</v>
          </cell>
          <cell r="F947">
            <v>10.71</v>
          </cell>
        </row>
        <row r="948">
          <cell r="A948">
            <v>71930</v>
          </cell>
          <cell r="B948" t="str">
            <v>PETROLETE LL, LR OU LB 1/2" S/TAMPA</v>
          </cell>
          <cell r="C948" t="str">
            <v>Un</v>
          </cell>
          <cell r="D948">
            <v>5.4</v>
          </cell>
          <cell r="E948">
            <v>5.86</v>
          </cell>
          <cell r="F948">
            <v>11.26</v>
          </cell>
        </row>
        <row r="949">
          <cell r="A949">
            <v>71931</v>
          </cell>
          <cell r="B949" t="str">
            <v>PETROLETE LL,LR OU LB 3/4" S/TAMPA</v>
          </cell>
          <cell r="C949" t="str">
            <v>Un</v>
          </cell>
          <cell r="D949">
            <v>4.2</v>
          </cell>
          <cell r="E949">
            <v>5.86</v>
          </cell>
          <cell r="F949">
            <v>10.06</v>
          </cell>
        </row>
        <row r="950">
          <cell r="A950">
            <v>71932</v>
          </cell>
          <cell r="B950" t="str">
            <v>PETROLETE LL, LR OU LB 1" S/TAMPA</v>
          </cell>
          <cell r="C950" t="str">
            <v>Un</v>
          </cell>
          <cell r="D950">
            <v>6.78</v>
          </cell>
          <cell r="E950">
            <v>5.86</v>
          </cell>
          <cell r="F950">
            <v>12.64</v>
          </cell>
        </row>
        <row r="951">
          <cell r="A951">
            <v>71940</v>
          </cell>
          <cell r="B951" t="str">
            <v>PETROLETE T OU TB 1/2" S/TAMPA</v>
          </cell>
          <cell r="C951" t="str">
            <v>Un</v>
          </cell>
          <cell r="D951">
            <v>4.76</v>
          </cell>
          <cell r="E951">
            <v>7.67</v>
          </cell>
          <cell r="F951">
            <v>12.43</v>
          </cell>
        </row>
        <row r="952">
          <cell r="A952">
            <v>71941</v>
          </cell>
          <cell r="B952" t="str">
            <v>PETROLETE T OU TB 3/4"  S/TAMPA</v>
          </cell>
          <cell r="C952" t="str">
            <v>Un</v>
          </cell>
          <cell r="D952">
            <v>5.34</v>
          </cell>
          <cell r="E952">
            <v>7.67</v>
          </cell>
          <cell r="F952">
            <v>13.01</v>
          </cell>
        </row>
        <row r="953">
          <cell r="A953">
            <v>71942</v>
          </cell>
          <cell r="B953" t="str">
            <v>PETROLETE T OU TB 1"  S/TAMPA</v>
          </cell>
          <cell r="C953" t="str">
            <v>Un</v>
          </cell>
          <cell r="D953">
            <v>8.1199999999999992</v>
          </cell>
          <cell r="E953">
            <v>7.67</v>
          </cell>
          <cell r="F953">
            <v>15.79</v>
          </cell>
        </row>
        <row r="954">
          <cell r="A954">
            <v>71950</v>
          </cell>
          <cell r="B954" t="str">
            <v>PETROLETE X 1/2" S/TAMPA</v>
          </cell>
          <cell r="C954" t="str">
            <v>Un</v>
          </cell>
          <cell r="D954">
            <v>9.02</v>
          </cell>
          <cell r="E954">
            <v>9.48</v>
          </cell>
          <cell r="F954">
            <v>18.5</v>
          </cell>
        </row>
        <row r="955">
          <cell r="A955">
            <v>71951</v>
          </cell>
          <cell r="B955" t="str">
            <v>PETROLETE X 3/4"  S/TAMPA</v>
          </cell>
          <cell r="C955" t="str">
            <v>Un</v>
          </cell>
          <cell r="D955">
            <v>3.22</v>
          </cell>
          <cell r="E955">
            <v>9.48</v>
          </cell>
          <cell r="F955">
            <v>12.7</v>
          </cell>
        </row>
        <row r="956">
          <cell r="A956">
            <v>71953</v>
          </cell>
          <cell r="B956" t="str">
            <v>PETROLETE X 1" S/TAMPA</v>
          </cell>
          <cell r="C956" t="str">
            <v>Un</v>
          </cell>
          <cell r="D956">
            <v>10.1</v>
          </cell>
          <cell r="E956">
            <v>9.48</v>
          </cell>
          <cell r="F956">
            <v>19.579999999999998</v>
          </cell>
        </row>
        <row r="957">
          <cell r="A957">
            <v>71973</v>
          </cell>
          <cell r="B957" t="str">
            <v>PINO ISOLADOR P/CRUZETA MADEIRA 15 KV, ROSCA 25 MM</v>
          </cell>
          <cell r="C957" t="str">
            <v>Un</v>
          </cell>
          <cell r="D957">
            <v>12.59</v>
          </cell>
          <cell r="E957">
            <v>6.09</v>
          </cell>
          <cell r="F957">
            <v>18.68</v>
          </cell>
        </row>
        <row r="958">
          <cell r="A958">
            <v>71980</v>
          </cell>
          <cell r="B958" t="str">
            <v>PORCA QUADRADA DE ACO GALVANIZADO 16 X 2</v>
          </cell>
          <cell r="C958" t="str">
            <v>Un</v>
          </cell>
          <cell r="D958">
            <v>1.37</v>
          </cell>
          <cell r="E958">
            <v>0.15</v>
          </cell>
          <cell r="F958">
            <v>1.52</v>
          </cell>
        </row>
        <row r="959">
          <cell r="A959">
            <v>71981</v>
          </cell>
          <cell r="B959" t="str">
            <v>PORCA SEXTAVADA DIAMETRO 1/4"</v>
          </cell>
          <cell r="C959" t="str">
            <v>Un</v>
          </cell>
          <cell r="D959">
            <v>0.04</v>
          </cell>
          <cell r="E959">
            <v>0.15</v>
          </cell>
          <cell r="F959">
            <v>0.19</v>
          </cell>
        </row>
        <row r="960">
          <cell r="A960">
            <v>71982</v>
          </cell>
          <cell r="B960" t="str">
            <v>PORCA SEXTAVADA DIAMETRO 5/16"</v>
          </cell>
          <cell r="C960" t="str">
            <v>Un</v>
          </cell>
          <cell r="D960">
            <v>0.05</v>
          </cell>
          <cell r="E960">
            <v>0.15</v>
          </cell>
          <cell r="F960">
            <v>0.2</v>
          </cell>
        </row>
        <row r="961">
          <cell r="A961">
            <v>71983</v>
          </cell>
          <cell r="B961" t="str">
            <v>PORCA LOSANGULAR D=1/4"</v>
          </cell>
          <cell r="C961" t="str">
            <v>Un</v>
          </cell>
          <cell r="D961">
            <v>0.7</v>
          </cell>
          <cell r="E961">
            <v>0.15</v>
          </cell>
          <cell r="F961">
            <v>0.85</v>
          </cell>
        </row>
        <row r="962">
          <cell r="A962">
            <v>71991</v>
          </cell>
          <cell r="B962" t="str">
            <v>POSTE SIMPLES CÔNICO CONTÍNUO, CIRCULAR, RETO, COM DIÂMETRO NOMINAL DE 60MM</v>
          </cell>
          <cell r="C962" t="str">
            <v>Un</v>
          </cell>
          <cell r="D962">
            <v>554.57000000000005</v>
          </cell>
          <cell r="E962">
            <v>14.11</v>
          </cell>
          <cell r="F962">
            <v>568.67999999999995</v>
          </cell>
        </row>
        <row r="963">
          <cell r="B963" t="str">
            <v>NA EXTREMIDADE, GALVANIZADO A FOGO, Hútil= 7 M - ENGASTADO EM CONCRETO COM</v>
          </cell>
        </row>
        <row r="964">
          <cell r="B964" t="str">
            <v>FCK = 13,5 MPA</v>
          </cell>
        </row>
        <row r="965">
          <cell r="A965">
            <v>71992</v>
          </cell>
          <cell r="B965" t="str">
            <v>POSTE SIMPLES CÔNICO CONTÍNUO, CIRCULAR, RETO, COM DIÂMETRO NOMINAL DE 60MM</v>
          </cell>
          <cell r="C965" t="str">
            <v>Un</v>
          </cell>
          <cell r="D965">
            <v>823.78</v>
          </cell>
          <cell r="E965">
            <v>14.11</v>
          </cell>
          <cell r="F965">
            <v>837.89</v>
          </cell>
        </row>
        <row r="966">
          <cell r="B966" t="str">
            <v>NA EXTREMIDADE, GALVANIZADO A FOGO, Hútil=10 M - ENGASTADO EM CONCRETO COM</v>
          </cell>
        </row>
        <row r="967">
          <cell r="B967" t="str">
            <v>FCK = 13,5 MPA</v>
          </cell>
        </row>
        <row r="968">
          <cell r="A968">
            <v>71993</v>
          </cell>
          <cell r="B968" t="str">
            <v>POSTE SIMPLES,CÔNICO CONTÍNUO, CIRCULAR, RETO, COM DIÂMETRO NOMINAL DE 60MM</v>
          </cell>
          <cell r="C968" t="str">
            <v>Un</v>
          </cell>
          <cell r="D968">
            <v>1236.67</v>
          </cell>
          <cell r="E968">
            <v>20.399999999999999</v>
          </cell>
          <cell r="F968">
            <v>1257.07</v>
          </cell>
        </row>
        <row r="969">
          <cell r="B969" t="str">
            <v>NA EXTREMIDADE, GALVANIZADO A FOGO, Hútil= 12 M - ENGASTADO EM CONCRETO COM</v>
          </cell>
        </row>
        <row r="970">
          <cell r="B970" t="str">
            <v>FCK = 13,5 MPA</v>
          </cell>
        </row>
        <row r="971">
          <cell r="A971" t="str">
            <v>SCO - Sistema de Custos e Orçamentos</v>
          </cell>
          <cell r="F971" t="str">
            <v>AGETOP</v>
          </cell>
        </row>
        <row r="973">
          <cell r="B973" t="str">
            <v>AGETOP - AGÊNCIA GOIANA DE TRANSPORTES E OBRAS - AGETOP</v>
          </cell>
          <cell r="F973" t="str">
            <v>26/08/2014 - 15:26</v>
          </cell>
        </row>
        <row r="974">
          <cell r="B974" t="str">
            <v>Custo Referencial de Serviços</v>
          </cell>
          <cell r="F974" t="str">
            <v>Página: 13 de 30</v>
          </cell>
        </row>
        <row r="975">
          <cell r="A975" t="str">
            <v>Código</v>
          </cell>
          <cell r="B975" t="str">
            <v>Serviço</v>
          </cell>
          <cell r="C975" t="str">
            <v>Unidade</v>
          </cell>
          <cell r="D975" t="str">
            <v>Material</v>
          </cell>
          <cell r="E975" t="str">
            <v>Mão-de-</v>
          </cell>
          <cell r="F975" t="str">
            <v>Total</v>
          </cell>
        </row>
        <row r="976">
          <cell r="A976" t="str">
            <v>auxiliar</v>
          </cell>
          <cell r="E976" t="str">
            <v>obra</v>
          </cell>
        </row>
        <row r="977">
          <cell r="A977">
            <v>71995</v>
          </cell>
          <cell r="B977" t="str">
            <v>POSTE - ENGASTAMENTO SIMPLES PARA POSTE DE CONCRETO SEÇÃO DUPLO "T"</v>
          </cell>
          <cell r="C977" t="str">
            <v>m3</v>
          </cell>
          <cell r="D977">
            <v>0</v>
          </cell>
          <cell r="E977">
            <v>38.26</v>
          </cell>
          <cell r="F977">
            <v>38.26</v>
          </cell>
        </row>
        <row r="978">
          <cell r="A978">
            <v>71996</v>
          </cell>
          <cell r="B978" t="str">
            <v>POSTE - FUNDAÇÃO EM CONCRETO SIMPLES DA BASE DOS POSTES 10/600 PARA TRAFO (</v>
          </cell>
          <cell r="C978" t="str">
            <v>m</v>
          </cell>
          <cell r="D978">
            <v>170.28</v>
          </cell>
          <cell r="E978">
            <v>202.18</v>
          </cell>
          <cell r="F978">
            <v>372.46</v>
          </cell>
        </row>
        <row r="979">
          <cell r="B979" t="str">
            <v>DIAM. 1000MM)</v>
          </cell>
        </row>
        <row r="980">
          <cell r="A980">
            <v>71997</v>
          </cell>
          <cell r="B980" t="str">
            <v>POSTE - FUNDAÇÃO EM CONCRETO SIMPLES DA BASE DOS POSTES 11/600 PARA TRAFO (</v>
          </cell>
          <cell r="C980" t="str">
            <v>m</v>
          </cell>
          <cell r="D980">
            <v>183.9</v>
          </cell>
          <cell r="E980">
            <v>225.01</v>
          </cell>
          <cell r="F980">
            <v>408.91</v>
          </cell>
        </row>
        <row r="981">
          <cell r="B981" t="str">
            <v>DIAM. 1000MM)</v>
          </cell>
        </row>
        <row r="982">
          <cell r="A982">
            <v>71998</v>
          </cell>
          <cell r="B982" t="str">
            <v>POSTE - FUNDAÇÃO EM CONCRETO SIMPLES DA BASE DOS POSTES 13/600 PARA REDE (</v>
          </cell>
          <cell r="C982" t="str">
            <v>m</v>
          </cell>
          <cell r="D982">
            <v>183.31</v>
          </cell>
          <cell r="E982">
            <v>252.66</v>
          </cell>
          <cell r="F982">
            <v>435.97</v>
          </cell>
        </row>
        <row r="983">
          <cell r="B983" t="str">
            <v>DIAM. 1000MM)</v>
          </cell>
        </row>
        <row r="984">
          <cell r="A984">
            <v>71999</v>
          </cell>
          <cell r="B984" t="str">
            <v>POSTE - FUNDAÇÃO EM CONCRETO ARMADO DA BASE DOS POSTES PARA REDE ( DIAM.</v>
          </cell>
          <cell r="C984" t="str">
            <v>m</v>
          </cell>
          <cell r="D984">
            <v>323.41000000000003</v>
          </cell>
          <cell r="E984">
            <v>396.97</v>
          </cell>
          <cell r="F984">
            <v>720.38</v>
          </cell>
        </row>
        <row r="985">
          <cell r="B985" t="str">
            <v>1200MM)</v>
          </cell>
        </row>
        <row r="986">
          <cell r="A986">
            <v>72000</v>
          </cell>
          <cell r="B986" t="str">
            <v>POSTE - ENGASTAMENTO SIMPLES PARA POSTE DE CONCRETO SEÇÃO CIRCULAR</v>
          </cell>
          <cell r="C986" t="str">
            <v>m3</v>
          </cell>
          <cell r="D986">
            <v>0</v>
          </cell>
          <cell r="E986">
            <v>35.159999999999997</v>
          </cell>
          <cell r="F986">
            <v>35.159999999999997</v>
          </cell>
        </row>
        <row r="987">
          <cell r="A987">
            <v>72001</v>
          </cell>
          <cell r="B987" t="str">
            <v>POSTE DE CONCRETO DT 10/300 - SEM FUNDAÇÃO/CONCRETO</v>
          </cell>
          <cell r="C987" t="str">
            <v>Un</v>
          </cell>
          <cell r="D987">
            <v>459.5</v>
          </cell>
          <cell r="E987">
            <v>0</v>
          </cell>
          <cell r="F987">
            <v>459.5</v>
          </cell>
        </row>
        <row r="988">
          <cell r="A988">
            <v>72005</v>
          </cell>
          <cell r="B988" t="str">
            <v>POSTE DE CONCRETO DT 20/1300 - SEM FUNDAÇÃO/CONCRETO</v>
          </cell>
          <cell r="C988" t="str">
            <v>Un</v>
          </cell>
          <cell r="D988">
            <v>4021.72</v>
          </cell>
          <cell r="E988">
            <v>0</v>
          </cell>
          <cell r="F988">
            <v>4021.72</v>
          </cell>
        </row>
        <row r="989">
          <cell r="A989">
            <v>72010</v>
          </cell>
          <cell r="B989" t="str">
            <v>POSTE DE CONCRETO DT 20/1500 - SEM FUNDAÇÃO/CONCRETO</v>
          </cell>
          <cell r="C989" t="str">
            <v>Un</v>
          </cell>
          <cell r="D989">
            <v>4290.5600000000004</v>
          </cell>
          <cell r="E989">
            <v>0</v>
          </cell>
          <cell r="F989">
            <v>4290.5600000000004</v>
          </cell>
        </row>
        <row r="990">
          <cell r="A990">
            <v>72015</v>
          </cell>
          <cell r="B990" t="str">
            <v>POSTE DE CONCRETO DT 21/1500 - SEM FUNDAÇÃO/CONCRETO</v>
          </cell>
          <cell r="C990" t="str">
            <v>Un</v>
          </cell>
          <cell r="D990">
            <v>4400.3</v>
          </cell>
          <cell r="E990">
            <v>0</v>
          </cell>
          <cell r="F990">
            <v>4400.3</v>
          </cell>
        </row>
        <row r="991">
          <cell r="A991">
            <v>72020</v>
          </cell>
          <cell r="B991" t="str">
            <v>POSTE DE CONCRETO DT 22/1500 - SEM FUNDAÇÃO/CONCRETO</v>
          </cell>
          <cell r="C991" t="str">
            <v>Un</v>
          </cell>
          <cell r="D991">
            <v>4630</v>
          </cell>
          <cell r="E991">
            <v>0</v>
          </cell>
          <cell r="F991">
            <v>4630</v>
          </cell>
        </row>
        <row r="992">
          <cell r="A992">
            <v>72025</v>
          </cell>
          <cell r="B992" t="str">
            <v>POSTE DE CONCRETO DT 23/1300 - SEM FUNDAÇÃO/CONCRETO</v>
          </cell>
          <cell r="C992" t="str">
            <v>Un</v>
          </cell>
          <cell r="D992">
            <v>4705</v>
          </cell>
          <cell r="E992">
            <v>0</v>
          </cell>
          <cell r="F992">
            <v>4705</v>
          </cell>
        </row>
        <row r="993">
          <cell r="A993">
            <v>72030</v>
          </cell>
          <cell r="B993" t="str">
            <v>POSTE DE CONCRETO DT 23/1500 - SEM FUNDAÇÃO/CONCRETO</v>
          </cell>
          <cell r="C993" t="str">
            <v>Un</v>
          </cell>
          <cell r="D993">
            <v>4885</v>
          </cell>
          <cell r="E993">
            <v>0</v>
          </cell>
          <cell r="F993">
            <v>4885</v>
          </cell>
        </row>
        <row r="994">
          <cell r="A994">
            <v>72035</v>
          </cell>
          <cell r="B994" t="str">
            <v>POSTE DE CONCRETO DT 24/1500 - SEM FUNDAÇÃO/CONCRETO</v>
          </cell>
          <cell r="C994" t="str">
            <v>Un</v>
          </cell>
          <cell r="D994">
            <v>5152.5</v>
          </cell>
          <cell r="E994">
            <v>0</v>
          </cell>
          <cell r="F994">
            <v>5152.5</v>
          </cell>
        </row>
        <row r="995">
          <cell r="A995">
            <v>72040</v>
          </cell>
          <cell r="B995" t="str">
            <v>POSTE DE CONCRETO DT 25/1500 - SEM FUNDAÇÃO/CONCRETO</v>
          </cell>
          <cell r="C995" t="str">
            <v>Un</v>
          </cell>
          <cell r="D995">
            <v>5425</v>
          </cell>
          <cell r="E995">
            <v>0</v>
          </cell>
          <cell r="F995">
            <v>5425</v>
          </cell>
        </row>
        <row r="996">
          <cell r="A996">
            <v>72042</v>
          </cell>
          <cell r="B996" t="str">
            <v>POSTE DE CONCRETO SC 10/600 - SEM FUNDAÇÃO/CONCRETO</v>
          </cell>
          <cell r="C996" t="str">
            <v>un</v>
          </cell>
          <cell r="D996">
            <v>1060</v>
          </cell>
          <cell r="E996">
            <v>0</v>
          </cell>
          <cell r="F996">
            <v>1060</v>
          </cell>
        </row>
        <row r="997">
          <cell r="A997">
            <v>72060</v>
          </cell>
          <cell r="B997" t="str">
            <v>POSTE DE CONCRETO SC 11/400 - SEM FUNDAÇÃO/CONCRETO</v>
          </cell>
          <cell r="C997" t="str">
            <v>Un</v>
          </cell>
          <cell r="D997">
            <v>847</v>
          </cell>
          <cell r="E997">
            <v>0</v>
          </cell>
          <cell r="F997">
            <v>847</v>
          </cell>
        </row>
        <row r="998">
          <cell r="A998">
            <v>72061</v>
          </cell>
          <cell r="B998" t="str">
            <v>POSTE DE CONCRETO SC 11/600 - SEM FUNDAÇÃO/CONCRETO</v>
          </cell>
          <cell r="C998" t="str">
            <v>Un</v>
          </cell>
          <cell r="D998">
            <v>1233.25</v>
          </cell>
          <cell r="E998">
            <v>0</v>
          </cell>
          <cell r="F998">
            <v>1233.25</v>
          </cell>
        </row>
        <row r="999">
          <cell r="A999">
            <v>72062</v>
          </cell>
          <cell r="B999" t="str">
            <v>POSTE DE CONCRETO SC 16/200 - SEM FUNDAÇÃO/CONCRETO</v>
          </cell>
          <cell r="C999" t="str">
            <v>un</v>
          </cell>
          <cell r="D999">
            <v>1350</v>
          </cell>
          <cell r="E999">
            <v>0</v>
          </cell>
          <cell r="F999">
            <v>1350</v>
          </cell>
        </row>
        <row r="1000">
          <cell r="A1000">
            <v>72080</v>
          </cell>
          <cell r="B1000" t="str">
            <v>POSTE/TRAFO - CAMINHÃO MUCK (MÍNIMO 4H/DIA)</v>
          </cell>
          <cell r="C1000" t="str">
            <v>H</v>
          </cell>
          <cell r="D1000">
            <v>120</v>
          </cell>
          <cell r="E1000">
            <v>0</v>
          </cell>
          <cell r="F1000">
            <v>120</v>
          </cell>
        </row>
        <row r="1001">
          <cell r="A1001">
            <v>72085</v>
          </cell>
          <cell r="B1001" t="str">
            <v>POSTE/TRAFO - GUINDASTE (MÍNIMO 10H/DIA)</v>
          </cell>
          <cell r="C1001" t="str">
            <v>H</v>
          </cell>
          <cell r="D1001">
            <v>200</v>
          </cell>
          <cell r="E1001">
            <v>0</v>
          </cell>
          <cell r="F1001">
            <v>200</v>
          </cell>
        </row>
        <row r="1002">
          <cell r="A1002">
            <v>72100</v>
          </cell>
          <cell r="B1002" t="str">
            <v>PROJETOR CIRCULAR (ATE 200 W )  BASE E-27</v>
          </cell>
          <cell r="C1002" t="str">
            <v>Un</v>
          </cell>
          <cell r="D1002">
            <v>32.96</v>
          </cell>
          <cell r="E1002">
            <v>22.56</v>
          </cell>
          <cell r="F1002">
            <v>55.52</v>
          </cell>
        </row>
        <row r="1003">
          <cell r="A1003">
            <v>72101</v>
          </cell>
          <cell r="B1003" t="str">
            <v>PROJETOR CIRCULAR ATE 500 W (SIMPLES) BASE E-40</v>
          </cell>
          <cell r="C1003" t="str">
            <v>Un</v>
          </cell>
          <cell r="D1003">
            <v>78.7</v>
          </cell>
          <cell r="E1003">
            <v>22.56</v>
          </cell>
          <cell r="F1003">
            <v>101.26</v>
          </cell>
        </row>
        <row r="1004">
          <cell r="A1004">
            <v>72120</v>
          </cell>
          <cell r="B1004" t="str">
            <v>PROJETOR CIRCULAR COM VIDRO (ATE 400 W) BASE E-40</v>
          </cell>
          <cell r="C1004" t="str">
            <v>Un</v>
          </cell>
          <cell r="D1004">
            <v>30.39</v>
          </cell>
          <cell r="E1004">
            <v>22.56</v>
          </cell>
          <cell r="F1004">
            <v>52.95</v>
          </cell>
        </row>
        <row r="1005">
          <cell r="A1005">
            <v>72125</v>
          </cell>
          <cell r="B1005" t="str">
            <v>PROJETOR REDONDO 400 W  P/BASE E-40</v>
          </cell>
          <cell r="C1005" t="str">
            <v>Un</v>
          </cell>
          <cell r="D1005">
            <v>32.29</v>
          </cell>
          <cell r="E1005">
            <v>22.56</v>
          </cell>
          <cell r="F1005">
            <v>54.85</v>
          </cell>
        </row>
        <row r="1006">
          <cell r="A1006">
            <v>72128</v>
          </cell>
          <cell r="B1006" t="str">
            <v>PROJETOR RETANGULAR 1000 W (VAPOR METALICO)</v>
          </cell>
          <cell r="C1006" t="str">
            <v>Un</v>
          </cell>
          <cell r="D1006">
            <v>87.2</v>
          </cell>
          <cell r="E1006">
            <v>33.840000000000003</v>
          </cell>
          <cell r="F1006">
            <v>121.04</v>
          </cell>
        </row>
        <row r="1007">
          <cell r="A1007">
            <v>72130</v>
          </cell>
          <cell r="B1007" t="str">
            <v>PROJETOR RETANGULAR 2000 W (V.METALICO)</v>
          </cell>
          <cell r="C1007" t="str">
            <v>Un</v>
          </cell>
          <cell r="D1007">
            <v>334.2</v>
          </cell>
          <cell r="E1007">
            <v>33.840000000000003</v>
          </cell>
          <cell r="F1007">
            <v>368.04</v>
          </cell>
        </row>
        <row r="1008">
          <cell r="A1008">
            <v>72135</v>
          </cell>
          <cell r="B1008" t="str">
            <v>PROJ.RETANG.C/PORTA REAT. (ATE 400W) BASE E40</v>
          </cell>
          <cell r="C1008" t="str">
            <v>Un</v>
          </cell>
          <cell r="D1008">
            <v>166.26</v>
          </cell>
          <cell r="E1008">
            <v>22.56</v>
          </cell>
          <cell r="F1008">
            <v>188.82</v>
          </cell>
        </row>
        <row r="1009">
          <cell r="A1009">
            <v>72140</v>
          </cell>
          <cell r="B1009" t="str">
            <v>PROJETOR RETANGULAR  CHAPA AL.(ATE 400W) BASE E40</v>
          </cell>
          <cell r="C1009" t="str">
            <v>Un</v>
          </cell>
          <cell r="D1009">
            <v>39.99</v>
          </cell>
          <cell r="E1009">
            <v>22.56</v>
          </cell>
          <cell r="F1009">
            <v>62.55</v>
          </cell>
        </row>
        <row r="1010">
          <cell r="A1010">
            <v>72145</v>
          </cell>
          <cell r="B1010" t="str">
            <v>PROTETOR PARA PARA-RAIO POLIMÉRICO</v>
          </cell>
          <cell r="C1010" t="str">
            <v>un</v>
          </cell>
          <cell r="D1010">
            <v>16.079999999999998</v>
          </cell>
          <cell r="E1010">
            <v>0.34</v>
          </cell>
          <cell r="F1010">
            <v>16.420000000000002</v>
          </cell>
        </row>
        <row r="1011">
          <cell r="A1011">
            <v>72160</v>
          </cell>
          <cell r="B1011" t="str">
            <v>PULSADOR CAMPAINHA</v>
          </cell>
          <cell r="C1011" t="str">
            <v>Un</v>
          </cell>
          <cell r="D1011">
            <v>5.51</v>
          </cell>
          <cell r="E1011">
            <v>4.7300000000000004</v>
          </cell>
          <cell r="F1011">
            <v>10.24</v>
          </cell>
        </row>
        <row r="1012">
          <cell r="A1012">
            <v>72170</v>
          </cell>
          <cell r="B1012" t="str">
            <v>QUADRO DE DISTRIBUICAO CB 12-E -100A</v>
          </cell>
          <cell r="C1012" t="str">
            <v>Un</v>
          </cell>
          <cell r="D1012">
            <v>183.2</v>
          </cell>
          <cell r="E1012">
            <v>45.12</v>
          </cell>
          <cell r="F1012">
            <v>228.32</v>
          </cell>
        </row>
        <row r="1013">
          <cell r="A1013">
            <v>72175</v>
          </cell>
          <cell r="B1013" t="str">
            <v>QUADRO DE DISTRIBUICAO CB-12E - 150A</v>
          </cell>
          <cell r="C1013" t="str">
            <v>Un</v>
          </cell>
          <cell r="D1013">
            <v>241.09</v>
          </cell>
          <cell r="E1013">
            <v>45.12</v>
          </cell>
          <cell r="F1013">
            <v>286.20999999999998</v>
          </cell>
        </row>
        <row r="1014">
          <cell r="A1014">
            <v>72180</v>
          </cell>
          <cell r="B1014" t="str">
            <v>QUADRO DE DISTRIBUICAO CB-18E - 150A</v>
          </cell>
          <cell r="C1014" t="str">
            <v>Un</v>
          </cell>
          <cell r="D1014">
            <v>346.47</v>
          </cell>
          <cell r="E1014">
            <v>45.12</v>
          </cell>
          <cell r="F1014">
            <v>391.59</v>
          </cell>
        </row>
        <row r="1015">
          <cell r="A1015">
            <v>72185</v>
          </cell>
          <cell r="B1015" t="str">
            <v>QUADRO DE DISTRIBUICAO CB-20E - 100A</v>
          </cell>
          <cell r="C1015" t="str">
            <v>Un</v>
          </cell>
          <cell r="D1015">
            <v>199.83</v>
          </cell>
          <cell r="E1015">
            <v>45.12</v>
          </cell>
          <cell r="F1015">
            <v>244.95</v>
          </cell>
        </row>
        <row r="1016">
          <cell r="A1016">
            <v>72190</v>
          </cell>
          <cell r="B1016" t="str">
            <v>QUADRO DE DISTRIBUICAO CB-24E - 150A</v>
          </cell>
          <cell r="C1016" t="str">
            <v>Un</v>
          </cell>
          <cell r="D1016">
            <v>369.38</v>
          </cell>
          <cell r="E1016">
            <v>67.680000000000007</v>
          </cell>
          <cell r="F1016">
            <v>437.06</v>
          </cell>
        </row>
        <row r="1017">
          <cell r="A1017">
            <v>72195</v>
          </cell>
          <cell r="B1017" t="str">
            <v>QUADRO DE DISTRIBUICAO CB-30E - 100A</v>
          </cell>
          <cell r="C1017" t="str">
            <v>Un</v>
          </cell>
          <cell r="D1017">
            <v>256.17</v>
          </cell>
          <cell r="E1017">
            <v>67.680000000000007</v>
          </cell>
          <cell r="F1017">
            <v>323.85000000000002</v>
          </cell>
        </row>
        <row r="1018">
          <cell r="A1018">
            <v>72198</v>
          </cell>
          <cell r="B1018" t="str">
            <v>QUADRO DE DISTRIBUICAO CB-32E - 150A</v>
          </cell>
          <cell r="C1018" t="str">
            <v>Un</v>
          </cell>
          <cell r="D1018">
            <v>313.32</v>
          </cell>
          <cell r="E1018">
            <v>67.680000000000007</v>
          </cell>
          <cell r="F1018">
            <v>381</v>
          </cell>
        </row>
        <row r="1019">
          <cell r="A1019">
            <v>72201</v>
          </cell>
          <cell r="B1019" t="str">
            <v>QUADRO DE DISTRIBUICAO CB-40E - 100A</v>
          </cell>
          <cell r="C1019" t="str">
            <v>Un</v>
          </cell>
          <cell r="D1019">
            <v>338.95</v>
          </cell>
          <cell r="E1019">
            <v>90.24</v>
          </cell>
          <cell r="F1019">
            <v>429.19</v>
          </cell>
        </row>
        <row r="1020">
          <cell r="A1020">
            <v>72205</v>
          </cell>
          <cell r="B1020" t="str">
            <v>QUADRO DE DISTRIBUICAO CB-50E - 225A</v>
          </cell>
          <cell r="C1020" t="str">
            <v>Un</v>
          </cell>
          <cell r="D1020">
            <v>421.98</v>
          </cell>
          <cell r="E1020">
            <v>112.8</v>
          </cell>
          <cell r="F1020">
            <v>534.78</v>
          </cell>
        </row>
        <row r="1021">
          <cell r="A1021">
            <v>72210</v>
          </cell>
          <cell r="B1021" t="str">
            <v>QUADRO DE DISTRIBUICAO SB-12E</v>
          </cell>
          <cell r="C1021" t="str">
            <v>Un</v>
          </cell>
          <cell r="D1021">
            <v>26.09</v>
          </cell>
          <cell r="E1021">
            <v>22.56</v>
          </cell>
          <cell r="F1021">
            <v>48.65</v>
          </cell>
        </row>
        <row r="1022">
          <cell r="A1022">
            <v>72215</v>
          </cell>
          <cell r="B1022" t="str">
            <v>QUADRO DE DISTRIBUICAO SB-18E</v>
          </cell>
          <cell r="C1022" t="str">
            <v>Un</v>
          </cell>
          <cell r="D1022">
            <v>81.849999999999994</v>
          </cell>
          <cell r="E1022">
            <v>33.840000000000003</v>
          </cell>
          <cell r="F1022">
            <v>115.69</v>
          </cell>
        </row>
        <row r="1023">
          <cell r="A1023">
            <v>72220</v>
          </cell>
          <cell r="B1023" t="str">
            <v>QUADRO DE DISTRIBUICAO SB-3E</v>
          </cell>
          <cell r="C1023" t="str">
            <v>Un</v>
          </cell>
          <cell r="D1023">
            <v>10.01</v>
          </cell>
          <cell r="E1023">
            <v>22.56</v>
          </cell>
          <cell r="F1023">
            <v>32.57</v>
          </cell>
        </row>
        <row r="1024">
          <cell r="A1024">
            <v>72221</v>
          </cell>
          <cell r="B1024" t="str">
            <v>QUADRO DE DISTRIBUICAO SB-6E</v>
          </cell>
          <cell r="C1024" t="str">
            <v>Un</v>
          </cell>
          <cell r="D1024">
            <v>16.829999999999998</v>
          </cell>
          <cell r="E1024">
            <v>22.56</v>
          </cell>
          <cell r="F1024">
            <v>39.39</v>
          </cell>
        </row>
        <row r="1025">
          <cell r="A1025">
            <v>72226</v>
          </cell>
          <cell r="B1025" t="str">
            <v>RACK FECHADO DE PAREDE COM PORTA EM ACRÍLICO - 12 U´S</v>
          </cell>
          <cell r="C1025" t="str">
            <v>un</v>
          </cell>
          <cell r="D1025">
            <v>320</v>
          </cell>
          <cell r="E1025">
            <v>3.76</v>
          </cell>
          <cell r="F1025">
            <v>323.76</v>
          </cell>
        </row>
        <row r="1026">
          <cell r="A1026">
            <v>72227</v>
          </cell>
          <cell r="B1026" t="str">
            <v>RACK FECHADO DE PISO COM PORTA EM ACRÍLICO - 24 U´S</v>
          </cell>
          <cell r="C1026" t="str">
            <v>un</v>
          </cell>
          <cell r="D1026">
            <v>765</v>
          </cell>
          <cell r="E1026">
            <v>1.88</v>
          </cell>
          <cell r="F1026">
            <v>766.88</v>
          </cell>
        </row>
        <row r="1027">
          <cell r="A1027">
            <v>72228</v>
          </cell>
          <cell r="B1027" t="str">
            <v>RACK FECHADO DE PISO COM PORTA EM ACRÍLICO -  36 U´S</v>
          </cell>
          <cell r="C1027" t="str">
            <v>un</v>
          </cell>
          <cell r="D1027">
            <v>1108.76</v>
          </cell>
          <cell r="E1027">
            <v>1.88</v>
          </cell>
          <cell r="F1027">
            <v>1110.6400000000001</v>
          </cell>
        </row>
        <row r="1028">
          <cell r="A1028">
            <v>72230</v>
          </cell>
          <cell r="B1028" t="str">
            <v>RACK 1 ELEMENTO</v>
          </cell>
          <cell r="C1028" t="str">
            <v>Un</v>
          </cell>
          <cell r="D1028">
            <v>9.85</v>
          </cell>
          <cell r="E1028">
            <v>11.28</v>
          </cell>
          <cell r="F1028">
            <v>21.13</v>
          </cell>
        </row>
        <row r="1029">
          <cell r="A1029">
            <v>72231</v>
          </cell>
          <cell r="B1029" t="str">
            <v>RACK 2 ELEMENTOS</v>
          </cell>
          <cell r="C1029" t="str">
            <v>Un</v>
          </cell>
          <cell r="D1029">
            <v>16.79</v>
          </cell>
          <cell r="E1029">
            <v>22.56</v>
          </cell>
          <cell r="F1029">
            <v>39.35</v>
          </cell>
        </row>
        <row r="1030">
          <cell r="A1030">
            <v>72232</v>
          </cell>
          <cell r="B1030" t="str">
            <v>RACK 3 ELEMENTOS</v>
          </cell>
          <cell r="C1030" t="str">
            <v>Un</v>
          </cell>
          <cell r="D1030">
            <v>26.1</v>
          </cell>
          <cell r="E1030">
            <v>33.840000000000003</v>
          </cell>
          <cell r="F1030">
            <v>59.94</v>
          </cell>
        </row>
        <row r="1031">
          <cell r="A1031">
            <v>72233</v>
          </cell>
          <cell r="B1031" t="str">
            <v>RACK 4 ELEMENTOS</v>
          </cell>
          <cell r="C1031" t="str">
            <v>Un</v>
          </cell>
          <cell r="D1031">
            <v>43</v>
          </cell>
          <cell r="E1031">
            <v>45.12</v>
          </cell>
          <cell r="F1031">
            <v>88.12</v>
          </cell>
        </row>
        <row r="1032">
          <cell r="A1032">
            <v>72235</v>
          </cell>
          <cell r="B1032" t="str">
            <v>REATOR AFP V.METALICO 70 W</v>
          </cell>
          <cell r="C1032" t="str">
            <v>Un</v>
          </cell>
          <cell r="D1032">
            <v>39.799999999999997</v>
          </cell>
          <cell r="E1032">
            <v>18.05</v>
          </cell>
          <cell r="F1032">
            <v>57.85</v>
          </cell>
        </row>
        <row r="1033">
          <cell r="A1033">
            <v>72236</v>
          </cell>
          <cell r="B1033" t="str">
            <v>REATOR AFP V.METALICO 150 W</v>
          </cell>
          <cell r="C1033" t="str">
            <v>Un</v>
          </cell>
          <cell r="D1033">
            <v>52.34</v>
          </cell>
          <cell r="E1033">
            <v>18.05</v>
          </cell>
          <cell r="F1033">
            <v>70.39</v>
          </cell>
        </row>
        <row r="1034">
          <cell r="A1034">
            <v>72237</v>
          </cell>
          <cell r="B1034" t="str">
            <v>REATOR AFP V.METALICO 250 W</v>
          </cell>
          <cell r="C1034" t="str">
            <v>Un</v>
          </cell>
          <cell r="D1034">
            <v>63.34</v>
          </cell>
          <cell r="E1034">
            <v>18.05</v>
          </cell>
          <cell r="F1034">
            <v>81.39</v>
          </cell>
        </row>
        <row r="1035">
          <cell r="A1035">
            <v>72238</v>
          </cell>
          <cell r="B1035" t="str">
            <v>REATOR AFP V.METALICO 400 W</v>
          </cell>
          <cell r="C1035" t="str">
            <v>Un</v>
          </cell>
          <cell r="D1035">
            <v>83.37</v>
          </cell>
          <cell r="E1035">
            <v>18.05</v>
          </cell>
          <cell r="F1035">
            <v>101.42</v>
          </cell>
        </row>
        <row r="1036">
          <cell r="A1036">
            <v>72239</v>
          </cell>
          <cell r="B1036" t="str">
            <v>REATOR AFP V.METALICO 1000 W.</v>
          </cell>
          <cell r="C1036" t="str">
            <v>Un</v>
          </cell>
          <cell r="D1036">
            <v>251.36</v>
          </cell>
          <cell r="E1036">
            <v>18.05</v>
          </cell>
          <cell r="F1036">
            <v>269.41000000000003</v>
          </cell>
        </row>
        <row r="1037">
          <cell r="A1037">
            <v>72240</v>
          </cell>
          <cell r="B1037" t="str">
            <v>REATOR AFP V.METALICO 2000 W</v>
          </cell>
          <cell r="C1037" t="str">
            <v>Un</v>
          </cell>
          <cell r="D1037">
            <v>406.94</v>
          </cell>
          <cell r="E1037">
            <v>18.05</v>
          </cell>
          <cell r="F1037">
            <v>424.99</v>
          </cell>
        </row>
        <row r="1038">
          <cell r="A1038">
            <v>72241</v>
          </cell>
          <cell r="B1038" t="str">
            <v>REATOR INTERNO V.M. AFP 1 X 125 W</v>
          </cell>
          <cell r="C1038" t="str">
            <v>Un</v>
          </cell>
          <cell r="D1038">
            <v>28</v>
          </cell>
          <cell r="E1038">
            <v>18.05</v>
          </cell>
          <cell r="F1038">
            <v>46.05</v>
          </cell>
        </row>
        <row r="1039">
          <cell r="A1039">
            <v>72242</v>
          </cell>
          <cell r="B1039" t="str">
            <v>REATOR INTERNO V.M. AFP 1 X 250 W</v>
          </cell>
          <cell r="C1039" t="str">
            <v>Un</v>
          </cell>
          <cell r="D1039">
            <v>50.3</v>
          </cell>
          <cell r="E1039">
            <v>18.05</v>
          </cell>
          <cell r="F1039">
            <v>68.349999999999994</v>
          </cell>
        </row>
        <row r="1040">
          <cell r="A1040">
            <v>72243</v>
          </cell>
          <cell r="B1040" t="str">
            <v>REATOR INTERNO V.M. AFP 1 X 400 W</v>
          </cell>
          <cell r="C1040" t="str">
            <v>Un</v>
          </cell>
          <cell r="D1040">
            <v>61.33</v>
          </cell>
          <cell r="E1040">
            <v>18.05</v>
          </cell>
          <cell r="F1040">
            <v>79.38</v>
          </cell>
        </row>
        <row r="1041">
          <cell r="A1041">
            <v>72244</v>
          </cell>
          <cell r="B1041" t="str">
            <v>REATOR EXTERNO V.M.AFP 1 X 125 W</v>
          </cell>
          <cell r="C1041" t="str">
            <v>Un</v>
          </cell>
          <cell r="D1041">
            <v>34.380000000000003</v>
          </cell>
          <cell r="E1041">
            <v>18.05</v>
          </cell>
          <cell r="F1041">
            <v>52.43</v>
          </cell>
        </row>
        <row r="1042">
          <cell r="A1042">
            <v>72245</v>
          </cell>
          <cell r="B1042" t="str">
            <v>REATOR EXTERNO V.M. AFP 1 X 250 W</v>
          </cell>
          <cell r="C1042" t="str">
            <v>Un</v>
          </cell>
          <cell r="D1042">
            <v>45.6</v>
          </cell>
          <cell r="E1042">
            <v>18.05</v>
          </cell>
          <cell r="F1042">
            <v>63.65</v>
          </cell>
        </row>
        <row r="1043">
          <cell r="A1043">
            <v>72250</v>
          </cell>
          <cell r="B1043" t="str">
            <v>REATOR EXTERNO V.M. AFP 1 X 400 W</v>
          </cell>
          <cell r="C1043" t="str">
            <v>Un</v>
          </cell>
          <cell r="D1043">
            <v>52.7</v>
          </cell>
          <cell r="E1043">
            <v>18.05</v>
          </cell>
          <cell r="F1043">
            <v>70.75</v>
          </cell>
        </row>
        <row r="1044">
          <cell r="A1044">
            <v>72254</v>
          </cell>
          <cell r="B1044" t="str">
            <v>REATOR ELETRONICO AFP 2 X 16 W</v>
          </cell>
          <cell r="C1044" t="str">
            <v>Un</v>
          </cell>
          <cell r="D1044">
            <v>16.46</v>
          </cell>
          <cell r="E1044">
            <v>3.96</v>
          </cell>
          <cell r="F1044">
            <v>20.420000000000002</v>
          </cell>
        </row>
        <row r="1045">
          <cell r="A1045">
            <v>72255</v>
          </cell>
          <cell r="B1045" t="str">
            <v>REATOR ELETRONICO AFP 2 X 20 W</v>
          </cell>
          <cell r="C1045" t="str">
            <v>Un</v>
          </cell>
          <cell r="D1045">
            <v>18.78</v>
          </cell>
          <cell r="E1045">
            <v>3.96</v>
          </cell>
          <cell r="F1045">
            <v>22.74</v>
          </cell>
        </row>
        <row r="1046">
          <cell r="A1046">
            <v>72256</v>
          </cell>
          <cell r="B1046" t="str">
            <v>REATOR ELETRONICO AFP 2 X 32 W</v>
          </cell>
          <cell r="C1046" t="str">
            <v>Un</v>
          </cell>
          <cell r="D1046">
            <v>20.02</v>
          </cell>
          <cell r="E1046">
            <v>3.96</v>
          </cell>
          <cell r="F1046">
            <v>23.98</v>
          </cell>
        </row>
        <row r="1047">
          <cell r="A1047">
            <v>72257</v>
          </cell>
          <cell r="B1047" t="str">
            <v>REATOR ELETRONICO AFP 2 X 40 W</v>
          </cell>
          <cell r="C1047" t="str">
            <v>Un</v>
          </cell>
          <cell r="D1047">
            <v>18</v>
          </cell>
          <cell r="E1047">
            <v>3.96</v>
          </cell>
          <cell r="F1047">
            <v>21.96</v>
          </cell>
        </row>
        <row r="1048">
          <cell r="A1048">
            <v>72260</v>
          </cell>
          <cell r="B1048" t="str">
            <v>REATOR ELETROMAGNÉTICO  PR-AFP 1 X 20 W</v>
          </cell>
          <cell r="C1048" t="str">
            <v>Un</v>
          </cell>
          <cell r="D1048">
            <v>11.17</v>
          </cell>
          <cell r="E1048">
            <v>3.96</v>
          </cell>
          <cell r="F1048">
            <v>15.13</v>
          </cell>
        </row>
        <row r="1049">
          <cell r="A1049">
            <v>72261</v>
          </cell>
          <cell r="B1049" t="str">
            <v>REATOR  ELETROMAGNÉTICO PR-AFP 1 X 40 W</v>
          </cell>
          <cell r="C1049" t="str">
            <v>Un</v>
          </cell>
          <cell r="D1049">
            <v>14</v>
          </cell>
          <cell r="E1049">
            <v>3.96</v>
          </cell>
          <cell r="F1049">
            <v>17.96</v>
          </cell>
        </row>
        <row r="1050">
          <cell r="A1050">
            <v>72263</v>
          </cell>
          <cell r="B1050" t="str">
            <v>REATOR ELETROMAGNETICO PR AFP 2 X 16 W</v>
          </cell>
          <cell r="C1050" t="str">
            <v>Un</v>
          </cell>
          <cell r="D1050">
            <v>16.2</v>
          </cell>
          <cell r="E1050">
            <v>3.96</v>
          </cell>
          <cell r="F1050">
            <v>20.16</v>
          </cell>
        </row>
        <row r="1051">
          <cell r="A1051">
            <v>72264</v>
          </cell>
          <cell r="B1051" t="str">
            <v>REATOR ELETROMAGNETICO PR AFP 2 X 32 W</v>
          </cell>
          <cell r="C1051" t="str">
            <v>Un</v>
          </cell>
          <cell r="D1051">
            <v>16.32</v>
          </cell>
          <cell r="E1051">
            <v>3.96</v>
          </cell>
          <cell r="F1051">
            <v>20.28</v>
          </cell>
        </row>
        <row r="1052">
          <cell r="A1052" t="str">
            <v>SCO - Sistema de Custos e Orçamentos</v>
          </cell>
          <cell r="F1052" t="str">
            <v>AGETOP</v>
          </cell>
        </row>
        <row r="1054">
          <cell r="B1054" t="str">
            <v>AGETOP - AGÊNCIA GOIANA DE TRANSPORTES E OBRAS - AGETOP</v>
          </cell>
          <cell r="F1054" t="str">
            <v>26/08/2014 - 15:26</v>
          </cell>
        </row>
        <row r="1055">
          <cell r="B1055" t="str">
            <v>Custo Referencial de Serviços</v>
          </cell>
          <cell r="F1055" t="str">
            <v>Página: 14 de 30</v>
          </cell>
        </row>
        <row r="1056">
          <cell r="A1056" t="str">
            <v>Código</v>
          </cell>
          <cell r="B1056" t="str">
            <v>Serviço</v>
          </cell>
          <cell r="C1056" t="str">
            <v>Unidade</v>
          </cell>
          <cell r="D1056" t="str">
            <v>Material</v>
          </cell>
          <cell r="E1056" t="str">
            <v>Mão-de-</v>
          </cell>
          <cell r="F1056" t="str">
            <v>Total</v>
          </cell>
        </row>
        <row r="1057">
          <cell r="A1057" t="str">
            <v>auxiliar</v>
          </cell>
          <cell r="E1057" t="str">
            <v>obra</v>
          </cell>
        </row>
        <row r="1058">
          <cell r="A1058">
            <v>72265</v>
          </cell>
          <cell r="B1058" t="str">
            <v>REATOR ELETROMAGNÉTICO PR-AFP 2 X 20 W</v>
          </cell>
          <cell r="C1058" t="str">
            <v>Un</v>
          </cell>
          <cell r="D1058">
            <v>18.02</v>
          </cell>
          <cell r="E1058">
            <v>3.96</v>
          </cell>
          <cell r="F1058">
            <v>21.98</v>
          </cell>
        </row>
        <row r="1059">
          <cell r="A1059">
            <v>72266</v>
          </cell>
          <cell r="B1059" t="str">
            <v>REATOR  ELETROMAGNÉTICO PR-AFP 2 X 40 W</v>
          </cell>
          <cell r="C1059" t="str">
            <v>Un</v>
          </cell>
          <cell r="D1059">
            <v>17.41</v>
          </cell>
          <cell r="E1059">
            <v>3.96</v>
          </cell>
          <cell r="F1059">
            <v>21.37</v>
          </cell>
        </row>
        <row r="1060">
          <cell r="A1060">
            <v>72267</v>
          </cell>
          <cell r="B1060" t="str">
            <v>REDUÇÃO A ESQUERDA P/ELETROCALHA 50 X 50 MM</v>
          </cell>
          <cell r="C1060" t="str">
            <v>Un</v>
          </cell>
          <cell r="D1060">
            <v>17.13</v>
          </cell>
          <cell r="E1060">
            <v>3.61</v>
          </cell>
          <cell r="F1060">
            <v>20.74</v>
          </cell>
        </row>
        <row r="1061">
          <cell r="A1061">
            <v>72268</v>
          </cell>
          <cell r="B1061" t="str">
            <v>REDUÇÃO A DIREITA P/ELETROCALHA 50 X 50 MM</v>
          </cell>
          <cell r="C1061" t="str">
            <v>Un</v>
          </cell>
          <cell r="D1061">
            <v>16.440000000000001</v>
          </cell>
          <cell r="E1061">
            <v>3.61</v>
          </cell>
          <cell r="F1061">
            <v>20.05</v>
          </cell>
        </row>
        <row r="1062">
          <cell r="A1062">
            <v>72269</v>
          </cell>
          <cell r="B1062" t="str">
            <v>REDUÇÃO CONCENTRICA P/ELETROCALHA 50X50 MM</v>
          </cell>
          <cell r="C1062" t="str">
            <v>Un</v>
          </cell>
          <cell r="D1062">
            <v>14.54</v>
          </cell>
          <cell r="E1062">
            <v>3.61</v>
          </cell>
          <cell r="F1062">
            <v>18.149999999999999</v>
          </cell>
        </row>
        <row r="1063">
          <cell r="A1063">
            <v>72270</v>
          </cell>
          <cell r="B1063" t="str">
            <v>REFLETOR "BEDD" DIAM.10" C/SOQUETE</v>
          </cell>
          <cell r="C1063" t="str">
            <v>Un</v>
          </cell>
          <cell r="D1063">
            <v>15.9</v>
          </cell>
          <cell r="E1063">
            <v>22.56</v>
          </cell>
          <cell r="F1063">
            <v>38.46</v>
          </cell>
        </row>
        <row r="1064">
          <cell r="A1064">
            <v>72275</v>
          </cell>
          <cell r="B1064" t="str">
            <v>REFLETOR "BEDD" DIAM.12 C/SOQUETE</v>
          </cell>
          <cell r="C1064" t="str">
            <v>Un</v>
          </cell>
          <cell r="D1064">
            <v>18.3</v>
          </cell>
          <cell r="E1064">
            <v>22.56</v>
          </cell>
          <cell r="F1064">
            <v>40.86</v>
          </cell>
        </row>
        <row r="1065">
          <cell r="A1065">
            <v>72278</v>
          </cell>
          <cell r="B1065" t="str">
            <v>REFLETOR "BEDD" DIAM.14" COM SOQUETE</v>
          </cell>
          <cell r="C1065" t="str">
            <v>Un</v>
          </cell>
          <cell r="D1065">
            <v>27.72</v>
          </cell>
          <cell r="E1065">
            <v>22.56</v>
          </cell>
          <cell r="F1065">
            <v>50.28</v>
          </cell>
        </row>
        <row r="1066">
          <cell r="A1066">
            <v>72280</v>
          </cell>
          <cell r="B1066" t="str">
            <v>REFLETOR REDONDO C/VIDRO P/BASE E-27</v>
          </cell>
          <cell r="C1066" t="str">
            <v>Un</v>
          </cell>
          <cell r="D1066">
            <v>47.43</v>
          </cell>
          <cell r="E1066">
            <v>22.56</v>
          </cell>
          <cell r="F1066">
            <v>69.989999999999995</v>
          </cell>
        </row>
        <row r="1067">
          <cell r="A1067">
            <v>72281</v>
          </cell>
          <cell r="B1067" t="str">
            <v>REFLETOR 250 W P/BASE E-40</v>
          </cell>
          <cell r="C1067" t="str">
            <v>Un</v>
          </cell>
          <cell r="D1067">
            <v>52.13</v>
          </cell>
          <cell r="E1067">
            <v>22.56</v>
          </cell>
          <cell r="F1067">
            <v>74.69</v>
          </cell>
        </row>
        <row r="1068">
          <cell r="A1068">
            <v>72282</v>
          </cell>
          <cell r="B1068" t="str">
            <v>REFLETOR 400 W P/BASE E-40</v>
          </cell>
          <cell r="C1068" t="str">
            <v>Un</v>
          </cell>
          <cell r="D1068">
            <v>60.05</v>
          </cell>
          <cell r="E1068">
            <v>22.56</v>
          </cell>
          <cell r="F1068">
            <v>82.61</v>
          </cell>
        </row>
        <row r="1069">
          <cell r="A1069">
            <v>72291</v>
          </cell>
          <cell r="B1069" t="str">
            <v>REGUA COM 8 TOMADAS</v>
          </cell>
          <cell r="C1069" t="str">
            <v>Un</v>
          </cell>
          <cell r="D1069">
            <v>52.29</v>
          </cell>
          <cell r="E1069">
            <v>2.63</v>
          </cell>
          <cell r="F1069">
            <v>54.92</v>
          </cell>
        </row>
        <row r="1070">
          <cell r="A1070">
            <v>72300</v>
          </cell>
          <cell r="B1070" t="str">
            <v>RELE BIMETALICO REGULAGEM 0,63 - 1,00A</v>
          </cell>
          <cell r="C1070" t="str">
            <v>Un</v>
          </cell>
          <cell r="D1070">
            <v>77.010000000000005</v>
          </cell>
          <cell r="E1070">
            <v>6.77</v>
          </cell>
          <cell r="F1070">
            <v>83.78</v>
          </cell>
        </row>
        <row r="1071">
          <cell r="A1071">
            <v>72301</v>
          </cell>
          <cell r="B1071" t="str">
            <v>RELE BIMETALICO REGULAGEM 1,0 - 1,60A</v>
          </cell>
          <cell r="C1071" t="str">
            <v>Un</v>
          </cell>
          <cell r="D1071">
            <v>58.55</v>
          </cell>
          <cell r="E1071">
            <v>6.77</v>
          </cell>
          <cell r="F1071">
            <v>65.319999999999993</v>
          </cell>
        </row>
        <row r="1072">
          <cell r="A1072">
            <v>72302</v>
          </cell>
          <cell r="B1072" t="str">
            <v>RELE BIMETALICO REGULAGEM 1,6 - 2,5A</v>
          </cell>
          <cell r="C1072" t="str">
            <v>Un</v>
          </cell>
          <cell r="D1072">
            <v>67.989999999999995</v>
          </cell>
          <cell r="E1072">
            <v>6.77</v>
          </cell>
          <cell r="F1072">
            <v>74.760000000000005</v>
          </cell>
        </row>
        <row r="1073">
          <cell r="A1073">
            <v>72303</v>
          </cell>
          <cell r="B1073" t="str">
            <v>RELE BIMETALICO REGULAGEM 10 - 16A</v>
          </cell>
          <cell r="C1073" t="str">
            <v>Un</v>
          </cell>
          <cell r="D1073">
            <v>65.66</v>
          </cell>
          <cell r="E1073">
            <v>7.9</v>
          </cell>
          <cell r="F1073">
            <v>73.56</v>
          </cell>
        </row>
        <row r="1074">
          <cell r="A1074">
            <v>72304</v>
          </cell>
          <cell r="B1074" t="str">
            <v>RELE BIMETALICO REGULAGEM 16 - 25A</v>
          </cell>
          <cell r="C1074" t="str">
            <v>Un</v>
          </cell>
          <cell r="D1074">
            <v>66</v>
          </cell>
          <cell r="E1074">
            <v>7.9</v>
          </cell>
          <cell r="F1074">
            <v>73.900000000000006</v>
          </cell>
        </row>
        <row r="1075">
          <cell r="A1075">
            <v>72305</v>
          </cell>
          <cell r="B1075" t="str">
            <v>RELE BIMETALICO REGULAGEM 2,5 - 4A</v>
          </cell>
          <cell r="C1075" t="str">
            <v>Un</v>
          </cell>
          <cell r="D1075">
            <v>63.87</v>
          </cell>
          <cell r="E1075">
            <v>6.77</v>
          </cell>
          <cell r="F1075">
            <v>70.64</v>
          </cell>
        </row>
        <row r="1076">
          <cell r="A1076">
            <v>72306</v>
          </cell>
          <cell r="B1076" t="str">
            <v>RELE BIMETALICO REGULAGEM 20 - 32A</v>
          </cell>
          <cell r="C1076" t="str">
            <v>Un</v>
          </cell>
          <cell r="D1076">
            <v>90.92</v>
          </cell>
          <cell r="E1076">
            <v>7.9</v>
          </cell>
          <cell r="F1076">
            <v>98.82</v>
          </cell>
        </row>
        <row r="1077">
          <cell r="A1077">
            <v>72307</v>
          </cell>
          <cell r="B1077" t="str">
            <v>RELE BIMETALICO REGULAGEM 25 - 30A</v>
          </cell>
          <cell r="C1077" t="str">
            <v>Un</v>
          </cell>
          <cell r="D1077">
            <v>139.44999999999999</v>
          </cell>
          <cell r="E1077">
            <v>7.9</v>
          </cell>
          <cell r="F1077">
            <v>147.35</v>
          </cell>
        </row>
        <row r="1078">
          <cell r="A1078">
            <v>72308</v>
          </cell>
          <cell r="B1078" t="str">
            <v>RELE BIMETALICO REGULAGEM 32 - 50A</v>
          </cell>
          <cell r="C1078" t="str">
            <v>Un</v>
          </cell>
          <cell r="D1078">
            <v>113.97</v>
          </cell>
          <cell r="E1078">
            <v>7.9</v>
          </cell>
          <cell r="F1078">
            <v>121.87</v>
          </cell>
        </row>
        <row r="1079">
          <cell r="A1079">
            <v>72309</v>
          </cell>
          <cell r="B1079" t="str">
            <v>RELE BIMETALICO REGULAGEM 4 - 6,3A</v>
          </cell>
          <cell r="C1079" t="str">
            <v>Un</v>
          </cell>
          <cell r="D1079">
            <v>66</v>
          </cell>
          <cell r="E1079">
            <v>6.77</v>
          </cell>
          <cell r="F1079">
            <v>72.77</v>
          </cell>
        </row>
        <row r="1080">
          <cell r="A1080">
            <v>72310</v>
          </cell>
          <cell r="B1080" t="str">
            <v>RELE BIMETALICO REGULAGEM 50 - 63A</v>
          </cell>
          <cell r="C1080" t="str">
            <v>Un</v>
          </cell>
          <cell r="D1080">
            <v>152.06</v>
          </cell>
          <cell r="E1080">
            <v>9.02</v>
          </cell>
          <cell r="F1080">
            <v>161.08000000000001</v>
          </cell>
        </row>
        <row r="1081">
          <cell r="A1081">
            <v>72311</v>
          </cell>
          <cell r="B1081" t="str">
            <v>RELE BIMETALICO REGULAGEM 6,3 - 10A</v>
          </cell>
          <cell r="C1081" t="str">
            <v>Un</v>
          </cell>
          <cell r="D1081">
            <v>65.319999999999993</v>
          </cell>
          <cell r="E1081">
            <v>6.77</v>
          </cell>
          <cell r="F1081">
            <v>72.09</v>
          </cell>
        </row>
        <row r="1082">
          <cell r="A1082">
            <v>72312</v>
          </cell>
          <cell r="B1082" t="str">
            <v>RELE BIMETALICO REGULAGEM 8 - 12,5A</v>
          </cell>
          <cell r="C1082" t="str">
            <v>Un</v>
          </cell>
          <cell r="D1082">
            <v>64.69</v>
          </cell>
          <cell r="E1082">
            <v>7.9</v>
          </cell>
          <cell r="F1082">
            <v>72.59</v>
          </cell>
        </row>
        <row r="1083">
          <cell r="A1083">
            <v>72320</v>
          </cell>
          <cell r="B1083" t="str">
            <v>RELE FOTO ELETRICO COM BASE</v>
          </cell>
          <cell r="C1083" t="str">
            <v>Un</v>
          </cell>
          <cell r="D1083">
            <v>17.14</v>
          </cell>
          <cell r="E1083">
            <v>22.56</v>
          </cell>
          <cell r="F1083">
            <v>39.700000000000003</v>
          </cell>
        </row>
        <row r="1084">
          <cell r="A1084">
            <v>72325</v>
          </cell>
          <cell r="B1084" t="str">
            <v>SAIDA HORIZONTAL PARA ELETRODUTO D=3/4"</v>
          </cell>
          <cell r="C1084" t="str">
            <v>Un</v>
          </cell>
          <cell r="D1084">
            <v>1.1499999999999999</v>
          </cell>
          <cell r="E1084">
            <v>2.71</v>
          </cell>
          <cell r="F1084">
            <v>3.86</v>
          </cell>
        </row>
        <row r="1085">
          <cell r="A1085">
            <v>72326</v>
          </cell>
          <cell r="B1085" t="str">
            <v>SAIDA HORIZONTAL PARA ELETRODUTO D=1"</v>
          </cell>
          <cell r="C1085" t="str">
            <v>Un</v>
          </cell>
          <cell r="D1085">
            <v>1.25</v>
          </cell>
          <cell r="E1085">
            <v>2.71</v>
          </cell>
          <cell r="F1085">
            <v>3.96</v>
          </cell>
        </row>
        <row r="1086">
          <cell r="A1086">
            <v>72327</v>
          </cell>
          <cell r="B1086" t="str">
            <v>SAIDA VERTICAL PARA ELETRODUTO D=3/4"</v>
          </cell>
          <cell r="C1086" t="str">
            <v>Un</v>
          </cell>
          <cell r="D1086">
            <v>0.98</v>
          </cell>
          <cell r="E1086">
            <v>2.71</v>
          </cell>
          <cell r="F1086">
            <v>3.69</v>
          </cell>
        </row>
        <row r="1087">
          <cell r="A1087">
            <v>72328</v>
          </cell>
          <cell r="B1087" t="str">
            <v>SAIDA VERTICAL PARA ELETRODUTO D=1"</v>
          </cell>
          <cell r="C1087" t="str">
            <v>Un</v>
          </cell>
          <cell r="D1087">
            <v>1.39</v>
          </cell>
          <cell r="E1087">
            <v>2.71</v>
          </cell>
          <cell r="F1087">
            <v>4.0999999999999996</v>
          </cell>
        </row>
        <row r="1088">
          <cell r="A1088">
            <v>72329</v>
          </cell>
          <cell r="B1088" t="str">
            <v>SAPATILHA DE AÇO GALVANIZADO PARA POSTE COM TRANSFORMADOR</v>
          </cell>
          <cell r="C1088" t="str">
            <v>un</v>
          </cell>
          <cell r="D1088">
            <v>1.34</v>
          </cell>
          <cell r="E1088">
            <v>9.02</v>
          </cell>
          <cell r="F1088">
            <v>10.36</v>
          </cell>
        </row>
        <row r="1089">
          <cell r="A1089">
            <v>72330</v>
          </cell>
          <cell r="B1089" t="str">
            <v>SELA DE ACO GALV.PARA CRUZETA DE MADEIRA 15 KV</v>
          </cell>
          <cell r="C1089" t="str">
            <v>Un</v>
          </cell>
          <cell r="D1089">
            <v>9.14</v>
          </cell>
          <cell r="E1089">
            <v>11.28</v>
          </cell>
          <cell r="F1089">
            <v>20.420000000000002</v>
          </cell>
        </row>
        <row r="1090">
          <cell r="A1090">
            <v>72335</v>
          </cell>
          <cell r="B1090" t="str">
            <v>SELA ACO GALVANIZADO P/CRUZETA MADEIRA 34,5KV</v>
          </cell>
          <cell r="C1090" t="str">
            <v>Un</v>
          </cell>
          <cell r="D1090">
            <v>7.21</v>
          </cell>
          <cell r="E1090">
            <v>11.28</v>
          </cell>
          <cell r="F1090">
            <v>18.489999999999998</v>
          </cell>
        </row>
        <row r="1091">
          <cell r="A1091">
            <v>72338</v>
          </cell>
          <cell r="B1091" t="str">
            <v>SIRENE METALICA ALCANCE 500 M</v>
          </cell>
          <cell r="C1091" t="str">
            <v>Un</v>
          </cell>
          <cell r="D1091">
            <v>455</v>
          </cell>
          <cell r="E1091">
            <v>13.54</v>
          </cell>
          <cell r="F1091">
            <v>468.54</v>
          </cell>
        </row>
        <row r="1092">
          <cell r="A1092">
            <v>72341</v>
          </cell>
          <cell r="B1092" t="str">
            <v>SOQUETE ANTIVIBRATORIO P/LAMP.FLUORESCENTE</v>
          </cell>
          <cell r="C1092" t="str">
            <v>Un</v>
          </cell>
          <cell r="D1092">
            <v>1.0900000000000001</v>
          </cell>
          <cell r="E1092">
            <v>1.49</v>
          </cell>
          <cell r="F1092">
            <v>2.58</v>
          </cell>
        </row>
        <row r="1093">
          <cell r="A1093">
            <v>72342</v>
          </cell>
          <cell r="B1093" t="str">
            <v>SOQUETE INDUSTRIAL 1570 P/USO AO TEMPO</v>
          </cell>
          <cell r="C1093" t="str">
            <v>Un</v>
          </cell>
          <cell r="D1093">
            <v>6.95</v>
          </cell>
          <cell r="E1093">
            <v>11.28</v>
          </cell>
          <cell r="F1093">
            <v>18.23</v>
          </cell>
        </row>
        <row r="1094">
          <cell r="A1094">
            <v>72345</v>
          </cell>
          <cell r="B1094" t="str">
            <v>SOQUETE P/LAMPADA FLUORESCENTE</v>
          </cell>
          <cell r="C1094" t="str">
            <v>Un</v>
          </cell>
          <cell r="D1094">
            <v>0.42</v>
          </cell>
          <cell r="E1094">
            <v>1.49</v>
          </cell>
          <cell r="F1094">
            <v>1.91</v>
          </cell>
        </row>
        <row r="1095">
          <cell r="A1095">
            <v>72355</v>
          </cell>
          <cell r="B1095" t="str">
            <v>SOQUETE SIMPLES DE PORCELANA P/DROPS OU GLOBO</v>
          </cell>
          <cell r="C1095" t="str">
            <v>Un</v>
          </cell>
          <cell r="D1095">
            <v>1.08</v>
          </cell>
          <cell r="E1095">
            <v>6.77</v>
          </cell>
          <cell r="F1095">
            <v>7.85</v>
          </cell>
        </row>
        <row r="1096">
          <cell r="A1096">
            <v>72360</v>
          </cell>
          <cell r="B1096" t="str">
            <v>SPOT SIMPLES</v>
          </cell>
          <cell r="C1096" t="str">
            <v>Un</v>
          </cell>
          <cell r="D1096">
            <v>5.6</v>
          </cell>
          <cell r="E1096">
            <v>18.05</v>
          </cell>
          <cell r="F1096">
            <v>23.65</v>
          </cell>
        </row>
        <row r="1097">
          <cell r="A1097">
            <v>72363</v>
          </cell>
          <cell r="B1097" t="str">
            <v>SPOT DUPLO</v>
          </cell>
          <cell r="C1097" t="str">
            <v>Un</v>
          </cell>
          <cell r="D1097">
            <v>11.2</v>
          </cell>
          <cell r="E1097">
            <v>18.05</v>
          </cell>
          <cell r="F1097">
            <v>29.25</v>
          </cell>
        </row>
        <row r="1098">
          <cell r="A1098">
            <v>72364</v>
          </cell>
          <cell r="B1098" t="str">
            <v>SPOT TRIPLO</v>
          </cell>
          <cell r="C1098" t="str">
            <v>Un</v>
          </cell>
          <cell r="D1098">
            <v>21.07</v>
          </cell>
          <cell r="E1098">
            <v>24.82</v>
          </cell>
          <cell r="F1098">
            <v>45.89</v>
          </cell>
        </row>
        <row r="1099">
          <cell r="A1099">
            <v>72366</v>
          </cell>
          <cell r="B1099" t="str">
            <v>SUPORTE S1 (1 PETALA) P/LUMINARIA PADRAO A</v>
          </cell>
          <cell r="C1099" t="str">
            <v>Un</v>
          </cell>
          <cell r="D1099">
            <v>127.4</v>
          </cell>
          <cell r="E1099">
            <v>6.77</v>
          </cell>
          <cell r="F1099">
            <v>134.16999999999999</v>
          </cell>
        </row>
        <row r="1100">
          <cell r="A1100">
            <v>72367</v>
          </cell>
          <cell r="B1100" t="str">
            <v>SUPORTE S2 (2 PETALAS) P/LUMINARIA PADRAO A</v>
          </cell>
          <cell r="C1100" t="str">
            <v>Un</v>
          </cell>
          <cell r="D1100">
            <v>128.57</v>
          </cell>
          <cell r="E1100">
            <v>6.77</v>
          </cell>
          <cell r="F1100">
            <v>135.34</v>
          </cell>
        </row>
        <row r="1101">
          <cell r="A1101">
            <v>72368</v>
          </cell>
          <cell r="B1101" t="str">
            <v>SUPORTE S3 (3 PETALAS) P/LUMINARIA PADRAO A</v>
          </cell>
          <cell r="C1101" t="str">
            <v>Un</v>
          </cell>
          <cell r="D1101">
            <v>130.9</v>
          </cell>
          <cell r="E1101">
            <v>6.77</v>
          </cell>
          <cell r="F1101">
            <v>137.66999999999999</v>
          </cell>
        </row>
        <row r="1102">
          <cell r="A1102">
            <v>72369</v>
          </cell>
          <cell r="B1102" t="str">
            <v>SUPORTE S4 (4 PETALAS) P/LUMINARIA PADRAO A</v>
          </cell>
          <cell r="C1102" t="str">
            <v>Un</v>
          </cell>
          <cell r="D1102">
            <v>137.91999999999999</v>
          </cell>
          <cell r="E1102">
            <v>6.77</v>
          </cell>
          <cell r="F1102">
            <v>144.69</v>
          </cell>
        </row>
        <row r="1103">
          <cell r="A1103">
            <v>72370</v>
          </cell>
          <cell r="B1103" t="str">
            <v>SUPORTE P/TRANSFORM.EM POSTE CONCR.CIRCULAR</v>
          </cell>
          <cell r="C1103" t="str">
            <v>Un</v>
          </cell>
          <cell r="D1103">
            <v>72</v>
          </cell>
          <cell r="E1103">
            <v>33.840000000000003</v>
          </cell>
          <cell r="F1103">
            <v>105.84</v>
          </cell>
        </row>
        <row r="1104">
          <cell r="A1104">
            <v>72371</v>
          </cell>
          <cell r="B1104" t="str">
            <v>SUP0RTE VERTICAL P/CANTONEIRA 50 X 50 MM</v>
          </cell>
          <cell r="C1104" t="str">
            <v>Un</v>
          </cell>
          <cell r="D1104">
            <v>1.91</v>
          </cell>
          <cell r="E1104">
            <v>2.71</v>
          </cell>
          <cell r="F1104">
            <v>4.62</v>
          </cell>
        </row>
        <row r="1105">
          <cell r="A1105">
            <v>72372</v>
          </cell>
          <cell r="B1105" t="str">
            <v>SUPORTE DE AÇO GALVANIZADO PARA FIXAÇÃO DO PÁRA-RAIO POLIMÉRICO</v>
          </cell>
          <cell r="C1105" t="str">
            <v>un</v>
          </cell>
          <cell r="D1105">
            <v>20</v>
          </cell>
          <cell r="E1105">
            <v>9.02</v>
          </cell>
          <cell r="F1105">
            <v>29.02</v>
          </cell>
        </row>
        <row r="1106">
          <cell r="A1106">
            <v>72373</v>
          </cell>
          <cell r="B1106" t="str">
            <v>SUPORTE Z COMPLETO</v>
          </cell>
          <cell r="C1106" t="str">
            <v>un</v>
          </cell>
          <cell r="D1106">
            <v>12.22</v>
          </cell>
          <cell r="E1106">
            <v>9.02</v>
          </cell>
          <cell r="F1106">
            <v>21.24</v>
          </cell>
        </row>
        <row r="1107">
          <cell r="A1107">
            <v>72374</v>
          </cell>
          <cell r="B1107" t="str">
            <v>T HORIZONTAL PARA ELETROCALHA 50 X 50 MM</v>
          </cell>
          <cell r="C1107" t="str">
            <v>Un</v>
          </cell>
          <cell r="D1107">
            <v>15.19</v>
          </cell>
          <cell r="E1107">
            <v>3.61</v>
          </cell>
          <cell r="F1107">
            <v>18.8</v>
          </cell>
        </row>
        <row r="1108">
          <cell r="A1108">
            <v>72375</v>
          </cell>
          <cell r="B1108" t="str">
            <v>T VERTICAL DE DESCIDA PARA ELETROCALHA 50 X 50 MM</v>
          </cell>
          <cell r="C1108" t="str">
            <v>Un</v>
          </cell>
          <cell r="D1108">
            <v>17.3</v>
          </cell>
          <cell r="E1108">
            <v>3.61</v>
          </cell>
          <cell r="F1108">
            <v>20.91</v>
          </cell>
        </row>
        <row r="1109">
          <cell r="A1109">
            <v>72376</v>
          </cell>
          <cell r="B1109" t="str">
            <v>TAMPA DE ENCAIXE PARA ELETROCALHA DE 50 X 50 MM</v>
          </cell>
          <cell r="C1109" t="str">
            <v>M</v>
          </cell>
          <cell r="D1109">
            <v>3.36</v>
          </cell>
          <cell r="E1109">
            <v>4.51</v>
          </cell>
          <cell r="F1109">
            <v>7.87</v>
          </cell>
        </row>
        <row r="1110">
          <cell r="A1110">
            <v>72380</v>
          </cell>
          <cell r="B1110" t="str">
            <v>TAMPA CEGA CONDULETE PVC 1/2" OU 3/4"</v>
          </cell>
          <cell r="C1110" t="str">
            <v>Un</v>
          </cell>
          <cell r="D1110">
            <v>1.49</v>
          </cell>
          <cell r="E1110">
            <v>0.67</v>
          </cell>
          <cell r="F1110">
            <v>2.16</v>
          </cell>
        </row>
        <row r="1111">
          <cell r="A1111">
            <v>72385</v>
          </cell>
          <cell r="B1111" t="str">
            <v>TAMPA CEGA CONDULETE PVC 1"</v>
          </cell>
          <cell r="C1111" t="str">
            <v>Un</v>
          </cell>
          <cell r="D1111">
            <v>2.33</v>
          </cell>
          <cell r="E1111">
            <v>0.67</v>
          </cell>
          <cell r="F1111">
            <v>3</v>
          </cell>
        </row>
        <row r="1112">
          <cell r="A1112">
            <v>72390</v>
          </cell>
          <cell r="B1112" t="str">
            <v>TAMPA CEGA PETROLETE 1/2" OU 3/4" C/TAMPA</v>
          </cell>
          <cell r="C1112" t="str">
            <v>Un</v>
          </cell>
          <cell r="D1112">
            <v>1.4</v>
          </cell>
          <cell r="E1112">
            <v>1.8</v>
          </cell>
          <cell r="F1112">
            <v>3.2</v>
          </cell>
        </row>
        <row r="1113">
          <cell r="A1113">
            <v>72395</v>
          </cell>
          <cell r="B1113" t="str">
            <v>TAMPA CEGA PETROLETE 1"</v>
          </cell>
          <cell r="C1113" t="str">
            <v>Un</v>
          </cell>
          <cell r="D1113">
            <v>2.4300000000000002</v>
          </cell>
          <cell r="E1113">
            <v>1.8</v>
          </cell>
          <cell r="F1113">
            <v>4.2300000000000004</v>
          </cell>
        </row>
        <row r="1114">
          <cell r="A1114">
            <v>72397</v>
          </cell>
          <cell r="B1114" t="str">
            <v>TAMPA CEGA PLÁSTICA 4"X2" COM FURO CENTRAL (PARA TV/SOM...)</v>
          </cell>
          <cell r="C1114" t="str">
            <v>un</v>
          </cell>
          <cell r="D1114">
            <v>1.1499999999999999</v>
          </cell>
          <cell r="E1114">
            <v>0.67</v>
          </cell>
          <cell r="F1114">
            <v>1.82</v>
          </cell>
        </row>
        <row r="1115">
          <cell r="A1115">
            <v>72400</v>
          </cell>
          <cell r="B1115" t="str">
            <v>TAMPA CEGA PLASTICA QUADRADA 4"X4"</v>
          </cell>
          <cell r="C1115" t="str">
            <v>Un</v>
          </cell>
          <cell r="D1115">
            <v>3.4</v>
          </cell>
          <cell r="E1115">
            <v>0.67</v>
          </cell>
          <cell r="F1115">
            <v>4.07</v>
          </cell>
        </row>
        <row r="1116">
          <cell r="A1116">
            <v>72420</v>
          </cell>
          <cell r="B1116" t="str">
            <v>TAMPA CEGA PLASTICA REDONDA 4"X4"</v>
          </cell>
          <cell r="C1116" t="str">
            <v>Un</v>
          </cell>
          <cell r="D1116">
            <v>4.3899999999999997</v>
          </cell>
          <cell r="E1116">
            <v>0.67</v>
          </cell>
          <cell r="F1116">
            <v>5.0599999999999996</v>
          </cell>
        </row>
        <row r="1117">
          <cell r="A1117">
            <v>72425</v>
          </cell>
          <cell r="B1117" t="str">
            <v>TAMPA CEGA PLASTICA RETANGULAR 4"X2"</v>
          </cell>
          <cell r="C1117" t="str">
            <v>Un</v>
          </cell>
          <cell r="D1117">
            <v>1.36</v>
          </cell>
          <cell r="E1117">
            <v>0.67</v>
          </cell>
          <cell r="F1117">
            <v>2.0299999999999998</v>
          </cell>
        </row>
        <row r="1118">
          <cell r="A1118">
            <v>72430</v>
          </cell>
          <cell r="B1118" t="str">
            <v>TAMPA CONDULETE PVC P/1 INTERRUPTOR DE 1 SECAO</v>
          </cell>
          <cell r="C1118" t="str">
            <v>Un</v>
          </cell>
          <cell r="D1118">
            <v>2.16</v>
          </cell>
          <cell r="E1118">
            <v>0.67</v>
          </cell>
          <cell r="F1118">
            <v>2.83</v>
          </cell>
        </row>
        <row r="1119">
          <cell r="A1119">
            <v>72435</v>
          </cell>
          <cell r="B1119" t="str">
            <v>TAMPA CONDULETE PVC P/2 INTERRUP.1 SECAO JUNTOS</v>
          </cell>
          <cell r="C1119" t="str">
            <v>Un</v>
          </cell>
          <cell r="D1119">
            <v>1.94</v>
          </cell>
          <cell r="E1119">
            <v>0.67</v>
          </cell>
          <cell r="F1119">
            <v>2.61</v>
          </cell>
        </row>
        <row r="1120">
          <cell r="A1120">
            <v>72440</v>
          </cell>
          <cell r="B1120" t="str">
            <v>TAMPA CONDULETE PVC P/2 INTER.1 SECAO SEPARADOS</v>
          </cell>
          <cell r="C1120" t="str">
            <v>Un</v>
          </cell>
          <cell r="D1120">
            <v>2.15</v>
          </cell>
          <cell r="E1120">
            <v>0.67</v>
          </cell>
          <cell r="F1120">
            <v>2.82</v>
          </cell>
        </row>
        <row r="1121">
          <cell r="A1121">
            <v>72450</v>
          </cell>
          <cell r="B1121" t="str">
            <v>TAMPA DE Fo.Fo. R1 C/BASE - PADRAO TELEGOIAS</v>
          </cell>
          <cell r="C1121" t="str">
            <v>Un</v>
          </cell>
          <cell r="D1121">
            <v>157.94999999999999</v>
          </cell>
          <cell r="E1121">
            <v>2.2599999999999998</v>
          </cell>
          <cell r="F1121">
            <v>160.21</v>
          </cell>
        </row>
        <row r="1122">
          <cell r="A1122">
            <v>72455</v>
          </cell>
          <cell r="B1122" t="str">
            <v>TAMPA Fo.Fo. R2 C/BASE - PADRAO TELEGOIAS</v>
          </cell>
          <cell r="C1122" t="str">
            <v>Un</v>
          </cell>
          <cell r="D1122">
            <v>612.33000000000004</v>
          </cell>
          <cell r="E1122">
            <v>5.64</v>
          </cell>
          <cell r="F1122">
            <v>617.97</v>
          </cell>
        </row>
        <row r="1123">
          <cell r="A1123">
            <v>72460</v>
          </cell>
          <cell r="B1123" t="str">
            <v>TAMPA PETROLETE P/INTERR.2 SEC.JUNTOS OU TOMADA</v>
          </cell>
          <cell r="C1123" t="str">
            <v>Un</v>
          </cell>
          <cell r="D1123">
            <v>1.97</v>
          </cell>
          <cell r="E1123">
            <v>1.8</v>
          </cell>
          <cell r="F1123">
            <v>3.77</v>
          </cell>
        </row>
        <row r="1124">
          <cell r="A1124">
            <v>72465</v>
          </cell>
          <cell r="B1124" t="str">
            <v>TAMPA PETROLETE P/INTERRUPTOR 2 SECOES SEPARADAS</v>
          </cell>
          <cell r="C1124" t="str">
            <v>Un</v>
          </cell>
          <cell r="D1124">
            <v>2.02</v>
          </cell>
          <cell r="E1124">
            <v>1.8</v>
          </cell>
          <cell r="F1124">
            <v>3.82</v>
          </cell>
        </row>
        <row r="1125">
          <cell r="A1125">
            <v>72470</v>
          </cell>
          <cell r="B1125" t="str">
            <v>TAMPA PETROLETE P/INTERRUPTOR 3 SECOES</v>
          </cell>
          <cell r="C1125" t="str">
            <v>Un</v>
          </cell>
          <cell r="D1125">
            <v>2.99</v>
          </cell>
          <cell r="E1125">
            <v>1.8</v>
          </cell>
          <cell r="F1125">
            <v>4.79</v>
          </cell>
        </row>
        <row r="1126">
          <cell r="A1126">
            <v>72475</v>
          </cell>
          <cell r="B1126" t="str">
            <v>TAMPA PETROLETE P/INTERRUPTOR DE 1 SECAO</v>
          </cell>
          <cell r="C1126" t="str">
            <v>Un</v>
          </cell>
          <cell r="D1126">
            <v>2.02</v>
          </cell>
          <cell r="E1126">
            <v>1.8</v>
          </cell>
          <cell r="F1126">
            <v>3.82</v>
          </cell>
        </row>
        <row r="1127">
          <cell r="A1127">
            <v>72500</v>
          </cell>
          <cell r="B1127" t="str">
            <v>TERMINAL DE PRESSAO 1,5 MM2</v>
          </cell>
          <cell r="C1127" t="str">
            <v>Un</v>
          </cell>
          <cell r="D1127">
            <v>0.14000000000000001</v>
          </cell>
          <cell r="E1127">
            <v>6.77</v>
          </cell>
          <cell r="F1127">
            <v>6.91</v>
          </cell>
        </row>
        <row r="1128">
          <cell r="A1128">
            <v>72501</v>
          </cell>
          <cell r="B1128" t="str">
            <v>TERMINAL DE PRESSAO 2,5 MM2</v>
          </cell>
          <cell r="C1128" t="str">
            <v>Un</v>
          </cell>
          <cell r="D1128">
            <v>0.14000000000000001</v>
          </cell>
          <cell r="E1128">
            <v>6.77</v>
          </cell>
          <cell r="F1128">
            <v>6.91</v>
          </cell>
        </row>
        <row r="1129">
          <cell r="A1129">
            <v>72510</v>
          </cell>
          <cell r="B1129" t="str">
            <v>TERMINAL DE PRESSAO 4 MM2</v>
          </cell>
          <cell r="C1129" t="str">
            <v>Un</v>
          </cell>
          <cell r="D1129">
            <v>0.32</v>
          </cell>
          <cell r="E1129">
            <v>6.77</v>
          </cell>
          <cell r="F1129">
            <v>7.09</v>
          </cell>
        </row>
        <row r="1130">
          <cell r="A1130">
            <v>72515</v>
          </cell>
          <cell r="B1130" t="str">
            <v>TERMINAL DE PRESSAO 6 MM2</v>
          </cell>
          <cell r="C1130" t="str">
            <v>Un</v>
          </cell>
          <cell r="D1130">
            <v>1.53</v>
          </cell>
          <cell r="E1130">
            <v>7.9</v>
          </cell>
          <cell r="F1130">
            <v>9.43</v>
          </cell>
        </row>
        <row r="1131">
          <cell r="A1131">
            <v>72518</v>
          </cell>
          <cell r="B1131" t="str">
            <v>TERMINAL DE PRESSAO 10 MM2</v>
          </cell>
          <cell r="C1131" t="str">
            <v>Un</v>
          </cell>
          <cell r="D1131">
            <v>1.44</v>
          </cell>
          <cell r="E1131">
            <v>7.9</v>
          </cell>
          <cell r="F1131">
            <v>9.34</v>
          </cell>
        </row>
        <row r="1132">
          <cell r="A1132">
            <v>72520</v>
          </cell>
          <cell r="B1132" t="str">
            <v>TERMINAL DE PRESSAO 16 MM2</v>
          </cell>
          <cell r="C1132" t="str">
            <v>Un</v>
          </cell>
          <cell r="D1132">
            <v>1.47</v>
          </cell>
          <cell r="E1132">
            <v>7.9</v>
          </cell>
          <cell r="F1132">
            <v>9.3699999999999992</v>
          </cell>
        </row>
        <row r="1133">
          <cell r="A1133" t="str">
            <v>SCO - Sistema de Custos e Orçamentos</v>
          </cell>
          <cell r="F1133" t="str">
            <v>AGETOP</v>
          </cell>
        </row>
        <row r="1135">
          <cell r="B1135" t="str">
            <v>AGETOP - AGÊNCIA GOIANA DE TRANSPORTES E OBRAS - AGETOP</v>
          </cell>
          <cell r="F1135" t="str">
            <v>26/08/2014 - 15:26</v>
          </cell>
        </row>
        <row r="1136">
          <cell r="B1136" t="str">
            <v>Custo Referencial de Serviços</v>
          </cell>
          <cell r="F1136" t="str">
            <v>Página: 15 de 30</v>
          </cell>
        </row>
        <row r="1137">
          <cell r="A1137" t="str">
            <v>Código</v>
          </cell>
          <cell r="B1137" t="str">
            <v>Serviço</v>
          </cell>
          <cell r="C1137" t="str">
            <v>Unidade</v>
          </cell>
          <cell r="D1137" t="str">
            <v>Material</v>
          </cell>
          <cell r="E1137" t="str">
            <v>Mão-de-</v>
          </cell>
          <cell r="F1137" t="str">
            <v>Total</v>
          </cell>
        </row>
        <row r="1138">
          <cell r="A1138" t="str">
            <v>auxiliar</v>
          </cell>
          <cell r="E1138" t="str">
            <v>obra</v>
          </cell>
        </row>
        <row r="1139">
          <cell r="A1139">
            <v>72523</v>
          </cell>
          <cell r="B1139" t="str">
            <v>TERMINAL DE PRESSAO 25 MM2</v>
          </cell>
          <cell r="C1139" t="str">
            <v>Un</v>
          </cell>
          <cell r="D1139">
            <v>2.1800000000000002</v>
          </cell>
          <cell r="E1139">
            <v>9.02</v>
          </cell>
          <cell r="F1139">
            <v>11.2</v>
          </cell>
        </row>
        <row r="1140">
          <cell r="A1140">
            <v>72528</v>
          </cell>
          <cell r="B1140" t="str">
            <v>TERMINAL DE PRESSAO 35 MM2</v>
          </cell>
          <cell r="C1140" t="str">
            <v>Un</v>
          </cell>
          <cell r="D1140">
            <v>2.2400000000000002</v>
          </cell>
          <cell r="E1140">
            <v>9.02</v>
          </cell>
          <cell r="F1140">
            <v>11.26</v>
          </cell>
        </row>
        <row r="1141">
          <cell r="A1141">
            <v>72532</v>
          </cell>
          <cell r="B1141" t="str">
            <v>TERMINAL DE PRESSAO 50 MM2</v>
          </cell>
          <cell r="C1141" t="str">
            <v>Un</v>
          </cell>
          <cell r="D1141">
            <v>3.12</v>
          </cell>
          <cell r="E1141">
            <v>9.02</v>
          </cell>
          <cell r="F1141">
            <v>12.14</v>
          </cell>
        </row>
        <row r="1142">
          <cell r="A1142">
            <v>72535</v>
          </cell>
          <cell r="B1142" t="str">
            <v>TERMINAL DE PRESSAO 70 MMM2</v>
          </cell>
          <cell r="C1142" t="str">
            <v>Un</v>
          </cell>
          <cell r="D1142">
            <v>3.13</v>
          </cell>
          <cell r="E1142">
            <v>10.15</v>
          </cell>
          <cell r="F1142">
            <v>13.28</v>
          </cell>
        </row>
        <row r="1143">
          <cell r="A1143">
            <v>72538</v>
          </cell>
          <cell r="B1143" t="str">
            <v>TERMINAL DE PRESSAO 95 MM2</v>
          </cell>
          <cell r="C1143" t="str">
            <v>Un</v>
          </cell>
          <cell r="D1143">
            <v>2.35</v>
          </cell>
          <cell r="E1143">
            <v>10.15</v>
          </cell>
          <cell r="F1143">
            <v>12.5</v>
          </cell>
        </row>
        <row r="1144">
          <cell r="A1144">
            <v>72545</v>
          </cell>
          <cell r="B1144" t="str">
            <v>TERMINAL DE PRESSAO 120 MM2</v>
          </cell>
          <cell r="C1144" t="str">
            <v>Un</v>
          </cell>
          <cell r="D1144">
            <v>8.18</v>
          </cell>
          <cell r="E1144">
            <v>10.15</v>
          </cell>
          <cell r="F1144">
            <v>18.329999999999998</v>
          </cell>
        </row>
        <row r="1145">
          <cell r="A1145">
            <v>72550</v>
          </cell>
          <cell r="B1145" t="str">
            <v>TERMINAL DE PRESSAO 150 MM2</v>
          </cell>
          <cell r="C1145" t="str">
            <v>Un</v>
          </cell>
          <cell r="D1145">
            <v>9.1999999999999993</v>
          </cell>
          <cell r="E1145">
            <v>11.28</v>
          </cell>
          <cell r="F1145">
            <v>20.48</v>
          </cell>
        </row>
        <row r="1146">
          <cell r="A1146">
            <v>72556</v>
          </cell>
          <cell r="B1146" t="str">
            <v>TOMADA LOGICA RJ-45 TIPO KEYSTONE JACK, CAT. 6</v>
          </cell>
          <cell r="C1146" t="str">
            <v>Un</v>
          </cell>
          <cell r="D1146">
            <v>18.350000000000001</v>
          </cell>
          <cell r="E1146">
            <v>8.35</v>
          </cell>
          <cell r="F1146">
            <v>26.7</v>
          </cell>
        </row>
        <row r="1147">
          <cell r="A1147">
            <v>72560</v>
          </cell>
          <cell r="B1147" t="str">
            <v>TERMINAL PARA ELETROCALHA 50 X 50 MM</v>
          </cell>
          <cell r="C1147" t="str">
            <v>Un</v>
          </cell>
          <cell r="D1147">
            <v>1.86</v>
          </cell>
          <cell r="E1147">
            <v>3.61</v>
          </cell>
          <cell r="F1147">
            <v>5.47</v>
          </cell>
        </row>
        <row r="1148">
          <cell r="A1148">
            <v>72570</v>
          </cell>
          <cell r="B1148" t="str">
            <v>TOMADA HEXAGONAL 2P + T - 10A - 250V LINHA X</v>
          </cell>
          <cell r="C1148" t="str">
            <v>Un</v>
          </cell>
          <cell r="D1148">
            <v>4.6500000000000004</v>
          </cell>
          <cell r="E1148">
            <v>6.55</v>
          </cell>
          <cell r="F1148">
            <v>11.2</v>
          </cell>
        </row>
        <row r="1149">
          <cell r="A1149">
            <v>72575</v>
          </cell>
          <cell r="B1149" t="str">
            <v>TOMADA HEXAGONAL 2P + T - 20A - 250V LINHA X</v>
          </cell>
          <cell r="C1149" t="str">
            <v>Un</v>
          </cell>
          <cell r="D1149">
            <v>7</v>
          </cell>
          <cell r="E1149">
            <v>6.55</v>
          </cell>
          <cell r="F1149">
            <v>13.55</v>
          </cell>
        </row>
        <row r="1150">
          <cell r="A1150">
            <v>72578</v>
          </cell>
          <cell r="B1150" t="str">
            <v>TOMADA HEXAGONAL 2P + T - 10A - 250V</v>
          </cell>
          <cell r="C1150" t="str">
            <v>Un</v>
          </cell>
          <cell r="D1150">
            <v>4.96</v>
          </cell>
          <cell r="E1150">
            <v>6.55</v>
          </cell>
          <cell r="F1150">
            <v>11.51</v>
          </cell>
        </row>
        <row r="1151">
          <cell r="A1151">
            <v>72579</v>
          </cell>
          <cell r="B1151" t="str">
            <v>TOMADA HEXAGONAL DUPLA 2P + T - 10A - 250V</v>
          </cell>
          <cell r="C1151" t="str">
            <v>un</v>
          </cell>
          <cell r="D1151">
            <v>11.1</v>
          </cell>
          <cell r="E1151">
            <v>7.22</v>
          </cell>
          <cell r="F1151">
            <v>18.32</v>
          </cell>
        </row>
        <row r="1152">
          <cell r="A1152">
            <v>72585</v>
          </cell>
          <cell r="B1152" t="str">
            <v>TOMADA HEXAGONAL 2P + T - 20A - 250V</v>
          </cell>
          <cell r="C1152" t="str">
            <v>Un</v>
          </cell>
          <cell r="D1152">
            <v>5.36</v>
          </cell>
          <cell r="E1152">
            <v>6.55</v>
          </cell>
          <cell r="F1152">
            <v>11.91</v>
          </cell>
        </row>
        <row r="1153">
          <cell r="A1153">
            <v>72591</v>
          </cell>
          <cell r="B1153" t="str">
            <v>TOMADA TELEFONICA (4 PINOS)</v>
          </cell>
          <cell r="C1153" t="str">
            <v>Un</v>
          </cell>
          <cell r="D1153">
            <v>7.48</v>
          </cell>
          <cell r="E1153">
            <v>8.35</v>
          </cell>
          <cell r="F1153">
            <v>15.83</v>
          </cell>
        </row>
        <row r="1154">
          <cell r="A1154">
            <v>72592</v>
          </cell>
          <cell r="B1154" t="str">
            <v>TOMADA TELEFONICA 4 PINOS 4"X2" TAMPA UNHO (PISO)</v>
          </cell>
          <cell r="C1154" t="str">
            <v>Un</v>
          </cell>
          <cell r="D1154">
            <v>15.8</v>
          </cell>
          <cell r="E1154">
            <v>22.56</v>
          </cell>
          <cell r="F1154">
            <v>38.36</v>
          </cell>
        </row>
        <row r="1155">
          <cell r="A1155">
            <v>72595</v>
          </cell>
          <cell r="B1155" t="str">
            <v>TOMADA TELEFONICA DE 4 PINOS 4"X2" ROSQ.(PISO)</v>
          </cell>
          <cell r="C1155" t="str">
            <v>Un</v>
          </cell>
          <cell r="D1155">
            <v>27.64</v>
          </cell>
          <cell r="E1155">
            <v>22.56</v>
          </cell>
          <cell r="F1155">
            <v>50.2</v>
          </cell>
        </row>
        <row r="1156">
          <cell r="A1156">
            <v>72596</v>
          </cell>
          <cell r="B1156" t="str">
            <v>TOMADA TELEFONICA LINHA X OU EQUIVALENTE</v>
          </cell>
          <cell r="C1156" t="str">
            <v>Un</v>
          </cell>
          <cell r="D1156">
            <v>8.14</v>
          </cell>
          <cell r="E1156">
            <v>8.35</v>
          </cell>
          <cell r="F1156">
            <v>16.489999999999998</v>
          </cell>
        </row>
        <row r="1157">
          <cell r="A1157">
            <v>72600</v>
          </cell>
          <cell r="B1157" t="str">
            <v>TRANSFORMADOR TRIFASICO 75 KVA 13,8KV - A ÓLEO</v>
          </cell>
          <cell r="C1157" t="str">
            <v>Un</v>
          </cell>
          <cell r="D1157">
            <v>6900</v>
          </cell>
          <cell r="E1157">
            <v>90.24</v>
          </cell>
          <cell r="F1157">
            <v>6990.24</v>
          </cell>
        </row>
        <row r="1158">
          <cell r="A1158">
            <v>72601</v>
          </cell>
          <cell r="B1158" t="str">
            <v>TRANSFORMADOR TRIFASICO, 150 KVA 13,8KV - A ÓLEO</v>
          </cell>
          <cell r="C1158" t="str">
            <v>Un</v>
          </cell>
          <cell r="D1158">
            <v>10890</v>
          </cell>
          <cell r="E1158">
            <v>90.24</v>
          </cell>
          <cell r="F1158">
            <v>10980.24</v>
          </cell>
        </row>
        <row r="1159">
          <cell r="A1159">
            <v>72611</v>
          </cell>
          <cell r="B1159" t="str">
            <v>TRANSFORMADOR TRIFASICO,112,5 KVA 13,8KV - A ÓLEO</v>
          </cell>
          <cell r="C1159" t="str">
            <v>Un</v>
          </cell>
          <cell r="D1159">
            <v>8950</v>
          </cell>
          <cell r="E1159">
            <v>90.24</v>
          </cell>
          <cell r="F1159">
            <v>9040.24</v>
          </cell>
        </row>
        <row r="1160">
          <cell r="A1160">
            <v>72612</v>
          </cell>
          <cell r="B1160" t="str">
            <v>TRANSFORMADOR TRIFASICO, 225 KVA, 13,8 KV - A ÓLEO</v>
          </cell>
          <cell r="C1160" t="str">
            <v>Un</v>
          </cell>
          <cell r="D1160">
            <v>14900</v>
          </cell>
          <cell r="E1160">
            <v>112.8</v>
          </cell>
          <cell r="F1160">
            <v>15012.8</v>
          </cell>
        </row>
        <row r="1161">
          <cell r="A1161">
            <v>72613</v>
          </cell>
          <cell r="B1161" t="str">
            <v>TRANSFORMADOR TRIFASICO 300 KVA,13,8 KV - A ÓLEO</v>
          </cell>
          <cell r="C1161" t="str">
            <v>Un</v>
          </cell>
          <cell r="D1161">
            <v>17250</v>
          </cell>
          <cell r="E1161">
            <v>135.36000000000001</v>
          </cell>
          <cell r="F1161">
            <v>17385.36</v>
          </cell>
        </row>
        <row r="1162">
          <cell r="A1162">
            <v>72614</v>
          </cell>
          <cell r="B1162" t="str">
            <v>TRANSFORMADOR TRIFASICO 500 KVA, 13,8 KV - A ÓLEO</v>
          </cell>
          <cell r="C1162" t="str">
            <v>Un</v>
          </cell>
          <cell r="D1162">
            <v>28000</v>
          </cell>
          <cell r="E1162">
            <v>135.36000000000001</v>
          </cell>
          <cell r="F1162">
            <v>28135.360000000001</v>
          </cell>
        </row>
        <row r="1163">
          <cell r="A1163">
            <v>72618</v>
          </cell>
          <cell r="B1163" t="str">
            <v>TRANSFORMADOR DE CORRENTE RELAÇÃO 200:5 A</v>
          </cell>
          <cell r="C1163" t="str">
            <v>un</v>
          </cell>
          <cell r="D1163">
            <v>70.47</v>
          </cell>
          <cell r="E1163">
            <v>7.52</v>
          </cell>
          <cell r="F1163">
            <v>77.989999999999995</v>
          </cell>
        </row>
        <row r="1164">
          <cell r="A1164">
            <v>72619</v>
          </cell>
          <cell r="B1164" t="str">
            <v>TRANSFORMADOR DE CORRENTE RELAÇÃO 250:5</v>
          </cell>
          <cell r="C1164" t="str">
            <v>Un</v>
          </cell>
          <cell r="D1164">
            <v>65.569999999999993</v>
          </cell>
          <cell r="E1164">
            <v>7.52</v>
          </cell>
          <cell r="F1164">
            <v>73.09</v>
          </cell>
        </row>
        <row r="1165">
          <cell r="A1165">
            <v>72620</v>
          </cell>
          <cell r="B1165" t="str">
            <v>TRANSFORMADOR DE CORRENTE RELAÇÃO 350:5</v>
          </cell>
          <cell r="C1165" t="str">
            <v>Un</v>
          </cell>
          <cell r="D1165">
            <v>54.43</v>
          </cell>
          <cell r="E1165">
            <v>7.52</v>
          </cell>
          <cell r="F1165">
            <v>61.95</v>
          </cell>
        </row>
        <row r="1166">
          <cell r="A1166">
            <v>72630</v>
          </cell>
          <cell r="B1166" t="str">
            <v>TRILHO OU SUPORTE P/BORNE TERMINAL</v>
          </cell>
          <cell r="C1166" t="str">
            <v>M</v>
          </cell>
          <cell r="D1166">
            <v>10.23</v>
          </cell>
          <cell r="E1166">
            <v>6.77</v>
          </cell>
          <cell r="F1166">
            <v>17</v>
          </cell>
        </row>
        <row r="1167">
          <cell r="A1167">
            <v>72637</v>
          </cell>
          <cell r="B1167" t="str">
            <v>TUBO FERRO GALVANIZADO DIAM. 1.1/2"</v>
          </cell>
          <cell r="C1167" t="str">
            <v>M</v>
          </cell>
          <cell r="D1167">
            <v>32.119999999999997</v>
          </cell>
          <cell r="E1167">
            <v>13.99</v>
          </cell>
          <cell r="F1167">
            <v>46.11</v>
          </cell>
        </row>
        <row r="1168">
          <cell r="A1168">
            <v>72638</v>
          </cell>
          <cell r="B1168" t="str">
            <v>TUBO (CARTUCHO) DE FENOLITE</v>
          </cell>
          <cell r="C1168" t="str">
            <v>Un</v>
          </cell>
          <cell r="D1168">
            <v>8.31</v>
          </cell>
          <cell r="E1168">
            <v>3.61</v>
          </cell>
          <cell r="F1168">
            <v>11.92</v>
          </cell>
        </row>
        <row r="1169">
          <cell r="A1169">
            <v>72640</v>
          </cell>
          <cell r="B1169" t="str">
            <v>VIDRO DROPS TAMANHO MEDIO</v>
          </cell>
          <cell r="C1169" t="str">
            <v>Un</v>
          </cell>
          <cell r="D1169">
            <v>12.77</v>
          </cell>
          <cell r="E1169">
            <v>1.8</v>
          </cell>
          <cell r="F1169">
            <v>14.57</v>
          </cell>
        </row>
        <row r="1170">
          <cell r="A1170">
            <v>72641</v>
          </cell>
          <cell r="B1170" t="str">
            <v>VIDRO DROPS TAMANHO GRANDE</v>
          </cell>
          <cell r="C1170" t="str">
            <v>Un</v>
          </cell>
          <cell r="D1170">
            <v>16.559999999999999</v>
          </cell>
          <cell r="E1170">
            <v>2.2599999999999998</v>
          </cell>
          <cell r="F1170">
            <v>18.82</v>
          </cell>
        </row>
        <row r="1171">
          <cell r="A1171">
            <v>72650</v>
          </cell>
          <cell r="B1171" t="str">
            <v>VIDRO TIPO GLOBO</v>
          </cell>
          <cell r="C1171" t="str">
            <v>Un</v>
          </cell>
          <cell r="D1171">
            <v>23.8</v>
          </cell>
          <cell r="E1171">
            <v>1.8</v>
          </cell>
          <cell r="F1171">
            <v>25.6</v>
          </cell>
        </row>
        <row r="1172">
          <cell r="A1172">
            <v>72660</v>
          </cell>
          <cell r="B1172" t="str">
            <v>VERGALHAO ROSCA TOTAL D=1/4"</v>
          </cell>
          <cell r="C1172" t="str">
            <v>M</v>
          </cell>
          <cell r="D1172">
            <v>1.4</v>
          </cell>
          <cell r="E1172">
            <v>5.42</v>
          </cell>
          <cell r="F1172">
            <v>6.82</v>
          </cell>
        </row>
        <row r="1173">
          <cell r="A1173">
            <v>72661</v>
          </cell>
          <cell r="B1173" t="str">
            <v>VERGALHAO ROSCA TOTAL D=5/16"</v>
          </cell>
          <cell r="C1173" t="str">
            <v>M</v>
          </cell>
          <cell r="D1173">
            <v>2.4900000000000002</v>
          </cell>
          <cell r="E1173">
            <v>5.42</v>
          </cell>
          <cell r="F1173">
            <v>7.91</v>
          </cell>
        </row>
        <row r="1174">
          <cell r="A1174">
            <v>170</v>
          </cell>
          <cell r="B1174" t="str">
            <v>INSTALAÇÕES HIDRO-SANITÁRIAS</v>
          </cell>
        </row>
        <row r="1175">
          <cell r="A1175">
            <v>80000</v>
          </cell>
          <cell r="B1175" t="str">
            <v>INSTALACOES HIDRO-SANITARIAS</v>
          </cell>
          <cell r="D1175">
            <v>0</v>
          </cell>
          <cell r="E1175">
            <v>0</v>
          </cell>
          <cell r="F1175">
            <v>0</v>
          </cell>
        </row>
        <row r="1176">
          <cell r="A1176">
            <v>80500</v>
          </cell>
          <cell r="B1176" t="str">
            <v>L O U C A S  E  M E T A I S</v>
          </cell>
          <cell r="D1176">
            <v>0</v>
          </cell>
          <cell r="E1176">
            <v>0</v>
          </cell>
          <cell r="F1176">
            <v>0</v>
          </cell>
        </row>
        <row r="1177">
          <cell r="A1177">
            <v>80501</v>
          </cell>
          <cell r="B1177" t="str">
            <v>V A S O  S A N I T A R I O / A C E S S O R I O S</v>
          </cell>
          <cell r="D1177">
            <v>0</v>
          </cell>
          <cell r="E1177">
            <v>0</v>
          </cell>
          <cell r="F1177">
            <v>0</v>
          </cell>
        </row>
        <row r="1178">
          <cell r="A1178">
            <v>80502</v>
          </cell>
          <cell r="B1178" t="str">
            <v>VASO SANITARIO</v>
          </cell>
          <cell r="C1178" t="str">
            <v>Un</v>
          </cell>
          <cell r="D1178">
            <v>106</v>
          </cell>
          <cell r="E1178">
            <v>19.18</v>
          </cell>
          <cell r="F1178">
            <v>125.18</v>
          </cell>
        </row>
        <row r="1179">
          <cell r="A1179">
            <v>80503</v>
          </cell>
          <cell r="B1179" t="str">
            <v>VASO SANITARIO (2a. LINHA)</v>
          </cell>
          <cell r="C1179" t="str">
            <v>Un</v>
          </cell>
          <cell r="D1179">
            <v>94</v>
          </cell>
          <cell r="E1179">
            <v>19.18</v>
          </cell>
          <cell r="F1179">
            <v>113.18</v>
          </cell>
        </row>
        <row r="1180">
          <cell r="A1180">
            <v>80504</v>
          </cell>
          <cell r="B1180" t="str">
            <v>VASO SANITARIO C/CAIXA ACOPLADA 1ª LINHA COMPLETO - EXCLUSO ASSENTO</v>
          </cell>
          <cell r="C1180" t="str">
            <v>Un</v>
          </cell>
          <cell r="D1180">
            <v>315.58</v>
          </cell>
          <cell r="E1180">
            <v>27.07</v>
          </cell>
          <cell r="F1180">
            <v>342.65</v>
          </cell>
        </row>
        <row r="1181">
          <cell r="A1181">
            <v>80508</v>
          </cell>
          <cell r="B1181" t="str">
            <v>BACIA TURCA COM TUBO DE LIGAÇÃO</v>
          </cell>
          <cell r="C1181" t="str">
            <v>Un</v>
          </cell>
          <cell r="D1181">
            <v>255.12</v>
          </cell>
          <cell r="E1181">
            <v>45.12</v>
          </cell>
          <cell r="F1181">
            <v>300.24</v>
          </cell>
        </row>
        <row r="1182">
          <cell r="A1182">
            <v>80510</v>
          </cell>
          <cell r="B1182" t="str">
            <v>ANEL DE VEDAÇÃO PARA VASO SANITÁRIO</v>
          </cell>
          <cell r="C1182" t="str">
            <v>Un</v>
          </cell>
          <cell r="D1182">
            <v>7.3</v>
          </cell>
          <cell r="E1182">
            <v>3.38</v>
          </cell>
          <cell r="F1182">
            <v>10.68</v>
          </cell>
        </row>
        <row r="1183">
          <cell r="A1183">
            <v>80511</v>
          </cell>
          <cell r="B1183" t="str">
            <v>CAIXA DE DESCARGA EXTERNA</v>
          </cell>
          <cell r="C1183" t="str">
            <v>Un</v>
          </cell>
          <cell r="D1183">
            <v>24.5</v>
          </cell>
          <cell r="E1183">
            <v>22.56</v>
          </cell>
          <cell r="F1183">
            <v>47.06</v>
          </cell>
        </row>
        <row r="1184">
          <cell r="A1184">
            <v>80512</v>
          </cell>
          <cell r="B1184" t="str">
            <v>TUBO DE DESCIDA PARA CAIXA DE DESCARGA ( LONGO 1.1/2" )</v>
          </cell>
          <cell r="C1184" t="str">
            <v>Un</v>
          </cell>
          <cell r="D1184">
            <v>11.4</v>
          </cell>
          <cell r="E1184">
            <v>7.22</v>
          </cell>
          <cell r="F1184">
            <v>18.62</v>
          </cell>
        </row>
        <row r="1185">
          <cell r="A1185">
            <v>80513</v>
          </cell>
          <cell r="B1185" t="str">
            <v>TUBO PARA VÁLVULA DE DESCARGA ( CURTO 1.1/2" )</v>
          </cell>
          <cell r="C1185" t="str">
            <v>Un</v>
          </cell>
          <cell r="D1185">
            <v>6.15</v>
          </cell>
          <cell r="E1185">
            <v>7.22</v>
          </cell>
          <cell r="F1185">
            <v>13.37</v>
          </cell>
        </row>
        <row r="1186">
          <cell r="A1186">
            <v>80514</v>
          </cell>
          <cell r="B1186" t="str">
            <v>TUBO DE LIGACAO PVC CROMADO 1.1/2" / ESPUDE  - (ENTRADA)</v>
          </cell>
          <cell r="C1186" t="str">
            <v>Un</v>
          </cell>
          <cell r="D1186">
            <v>14.45</v>
          </cell>
          <cell r="E1186">
            <v>3.16</v>
          </cell>
          <cell r="F1186">
            <v>17.61</v>
          </cell>
        </row>
        <row r="1187">
          <cell r="A1187">
            <v>80515</v>
          </cell>
          <cell r="B1187" t="str">
            <v>VALVULA DE DESCARGA  - CROMADA</v>
          </cell>
          <cell r="C1187" t="str">
            <v>Un</v>
          </cell>
          <cell r="D1187">
            <v>119.28</v>
          </cell>
          <cell r="E1187">
            <v>37.9</v>
          </cell>
          <cell r="F1187">
            <v>157.18</v>
          </cell>
        </row>
        <row r="1188">
          <cell r="A1188">
            <v>80516</v>
          </cell>
          <cell r="B1188" t="str">
            <v>VALVULA DE DESCARGA - PLASTICO</v>
          </cell>
          <cell r="C1188" t="str">
            <v>Un</v>
          </cell>
          <cell r="D1188">
            <v>94.98</v>
          </cell>
          <cell r="E1188">
            <v>37.9</v>
          </cell>
          <cell r="F1188">
            <v>132.88</v>
          </cell>
        </row>
        <row r="1189">
          <cell r="A1189">
            <v>80517</v>
          </cell>
          <cell r="B1189" t="str">
            <v>VÁLVULA DE DESCARGA C/ACABAMENTO ANTI-VANDALISMO</v>
          </cell>
          <cell r="C1189" t="str">
            <v>Un</v>
          </cell>
          <cell r="D1189">
            <v>196.08</v>
          </cell>
          <cell r="E1189">
            <v>37.9</v>
          </cell>
          <cell r="F1189">
            <v>233.98</v>
          </cell>
        </row>
        <row r="1190">
          <cell r="A1190">
            <v>80518</v>
          </cell>
          <cell r="B1190" t="str">
            <v>VÁLVULA DE DESCARGA COM SISTEMA PASSANTE EM POLÍMERO - OPÇÃO ECONÔMICA (</v>
          </cell>
          <cell r="C1190" t="str">
            <v>Un</v>
          </cell>
          <cell r="D1190">
            <v>72.56</v>
          </cell>
          <cell r="E1190">
            <v>49.18</v>
          </cell>
          <cell r="F1190">
            <v>121.74</v>
          </cell>
        </row>
        <row r="1191">
          <cell r="B1191" t="str">
            <v>ALTA SEGURANÇA)</v>
          </cell>
        </row>
        <row r="1192">
          <cell r="A1192">
            <v>80520</v>
          </cell>
          <cell r="B1192" t="str">
            <v>CONJUNTO DE FIXACAO P/VASO SANITARIO (PAR)</v>
          </cell>
          <cell r="C1192" t="str">
            <v>CJ</v>
          </cell>
          <cell r="D1192">
            <v>9.3000000000000007</v>
          </cell>
          <cell r="E1192">
            <v>4.51</v>
          </cell>
          <cell r="F1192">
            <v>13.81</v>
          </cell>
        </row>
        <row r="1193">
          <cell r="A1193">
            <v>80525</v>
          </cell>
          <cell r="B1193" t="str">
            <v>ASSENTO P/VASO SANITÁRIO 2ª LINHA</v>
          </cell>
          <cell r="C1193" t="str">
            <v>Un</v>
          </cell>
          <cell r="D1193">
            <v>16.5</v>
          </cell>
          <cell r="E1193">
            <v>1.41</v>
          </cell>
          <cell r="F1193">
            <v>17.91</v>
          </cell>
        </row>
        <row r="1194">
          <cell r="A1194">
            <v>80526</v>
          </cell>
          <cell r="B1194" t="str">
            <v>ASSENTO PARA VASO SANITÁRIO 1ª LINHA</v>
          </cell>
          <cell r="C1194" t="str">
            <v>Un</v>
          </cell>
          <cell r="D1194">
            <v>48.9</v>
          </cell>
          <cell r="E1194">
            <v>1.41</v>
          </cell>
          <cell r="F1194">
            <v>50.31</v>
          </cell>
        </row>
        <row r="1195">
          <cell r="A1195">
            <v>80530</v>
          </cell>
          <cell r="B1195" t="str">
            <v>PAPELEIRA LOUCA - EMBUTIR</v>
          </cell>
          <cell r="C1195" t="str">
            <v>Un</v>
          </cell>
          <cell r="D1195">
            <v>20.190000000000001</v>
          </cell>
          <cell r="E1195">
            <v>11.28</v>
          </cell>
          <cell r="F1195">
            <v>31.47</v>
          </cell>
        </row>
        <row r="1196">
          <cell r="A1196">
            <v>80531</v>
          </cell>
          <cell r="B1196" t="str">
            <v>PAPELEIRA PVC DE SOBREPOR</v>
          </cell>
          <cell r="C1196" t="str">
            <v>Un</v>
          </cell>
          <cell r="D1196">
            <v>10</v>
          </cell>
          <cell r="E1196">
            <v>5.64</v>
          </cell>
          <cell r="F1196">
            <v>15.64</v>
          </cell>
        </row>
        <row r="1197">
          <cell r="A1197">
            <v>80532</v>
          </cell>
          <cell r="B1197" t="str">
            <v>PORTA PAPEL HIGIENICO EM INOX</v>
          </cell>
          <cell r="C1197" t="str">
            <v>Un</v>
          </cell>
          <cell r="D1197">
            <v>34</v>
          </cell>
          <cell r="E1197">
            <v>7.9</v>
          </cell>
          <cell r="F1197">
            <v>41.9</v>
          </cell>
        </row>
        <row r="1198">
          <cell r="A1198">
            <v>80540</v>
          </cell>
          <cell r="B1198" t="str">
            <v>L A V A T O R I O / A C E S S O R I O S</v>
          </cell>
          <cell r="D1198">
            <v>0</v>
          </cell>
          <cell r="E1198">
            <v>0</v>
          </cell>
          <cell r="F1198">
            <v>0</v>
          </cell>
        </row>
        <row r="1199">
          <cell r="A1199">
            <v>80541</v>
          </cell>
          <cell r="B1199" t="str">
            <v>LAVATORIO C/COLUNA</v>
          </cell>
          <cell r="C1199" t="str">
            <v>Un</v>
          </cell>
          <cell r="D1199">
            <v>120</v>
          </cell>
          <cell r="E1199">
            <v>13.54</v>
          </cell>
          <cell r="F1199">
            <v>133.54</v>
          </cell>
        </row>
        <row r="1200">
          <cell r="A1200">
            <v>80542</v>
          </cell>
          <cell r="B1200" t="str">
            <v>LAVATORIO MEDIO S/COLUNA</v>
          </cell>
          <cell r="C1200" t="str">
            <v>Un</v>
          </cell>
          <cell r="D1200">
            <v>59</v>
          </cell>
          <cell r="E1200">
            <v>11.28</v>
          </cell>
          <cell r="F1200">
            <v>70.28</v>
          </cell>
        </row>
        <row r="1201">
          <cell r="A1201">
            <v>80543</v>
          </cell>
          <cell r="B1201" t="str">
            <v>LAVATORIO C/COLUNA 2a. LINHA</v>
          </cell>
          <cell r="C1201" t="str">
            <v>Un</v>
          </cell>
          <cell r="D1201">
            <v>97</v>
          </cell>
          <cell r="E1201">
            <v>13.54</v>
          </cell>
          <cell r="F1201">
            <v>110.54</v>
          </cell>
        </row>
        <row r="1202">
          <cell r="A1202">
            <v>80544</v>
          </cell>
          <cell r="B1202" t="str">
            <v>LAVATORIO MEDIO S/COLUNA 2a. LINHA</v>
          </cell>
          <cell r="C1202" t="str">
            <v>Un</v>
          </cell>
          <cell r="D1202">
            <v>60</v>
          </cell>
          <cell r="E1202">
            <v>11.28</v>
          </cell>
          <cell r="F1202">
            <v>71.28</v>
          </cell>
        </row>
        <row r="1203">
          <cell r="A1203">
            <v>80550</v>
          </cell>
          <cell r="B1203" t="str">
            <v>FIXACAO P/LAVATORIO (PAR)</v>
          </cell>
          <cell r="C1203" t="str">
            <v>PAR</v>
          </cell>
          <cell r="D1203">
            <v>5.2</v>
          </cell>
          <cell r="E1203">
            <v>3.38</v>
          </cell>
          <cell r="F1203">
            <v>8.58</v>
          </cell>
        </row>
        <row r="1204">
          <cell r="A1204">
            <v>80555</v>
          </cell>
          <cell r="B1204" t="str">
            <v>LIGAÇÃO FLEXÍVEL METÁLICA DIAM.1/2"(ENGATE)</v>
          </cell>
          <cell r="C1204" t="str">
            <v>Un</v>
          </cell>
          <cell r="D1204">
            <v>19.64</v>
          </cell>
          <cell r="E1204">
            <v>5.64</v>
          </cell>
          <cell r="F1204">
            <v>25.28</v>
          </cell>
        </row>
        <row r="1205">
          <cell r="A1205">
            <v>80556</v>
          </cell>
          <cell r="B1205" t="str">
            <v>LIGAÇÃO FLEXÍVEL PVC DIAM.1/2" (ENGATE)</v>
          </cell>
          <cell r="C1205" t="str">
            <v>Un</v>
          </cell>
          <cell r="D1205">
            <v>4.54</v>
          </cell>
          <cell r="E1205">
            <v>5.64</v>
          </cell>
          <cell r="F1205">
            <v>10.18</v>
          </cell>
        </row>
        <row r="1206">
          <cell r="A1206">
            <v>80560</v>
          </cell>
          <cell r="B1206" t="str">
            <v>SIFAO P/LAVATORIO METALICO DIAM.1"X1.1/2"</v>
          </cell>
          <cell r="C1206" t="str">
            <v>Un</v>
          </cell>
          <cell r="D1206">
            <v>105.04</v>
          </cell>
          <cell r="E1206">
            <v>8.1199999999999992</v>
          </cell>
          <cell r="F1206">
            <v>113.16</v>
          </cell>
        </row>
        <row r="1207">
          <cell r="A1207">
            <v>80561</v>
          </cell>
          <cell r="B1207" t="str">
            <v>SIFAO P/LAVATORIO PVC DIAM.1"X1.1/2"</v>
          </cell>
          <cell r="C1207" t="str">
            <v>Un</v>
          </cell>
          <cell r="D1207">
            <v>12.76</v>
          </cell>
          <cell r="E1207">
            <v>8.1199999999999992</v>
          </cell>
          <cell r="F1207">
            <v>20.88</v>
          </cell>
        </row>
        <row r="1208">
          <cell r="A1208">
            <v>80562</v>
          </cell>
          <cell r="B1208" t="str">
            <v>SIFAO FLEXIVEL UNIVERSAL ( SANFONADO) EM PVC PARA LAVATORIO</v>
          </cell>
          <cell r="C1208" t="str">
            <v>Un</v>
          </cell>
          <cell r="D1208">
            <v>10.07</v>
          </cell>
          <cell r="E1208">
            <v>8.1199999999999992</v>
          </cell>
          <cell r="F1208">
            <v>18.190000000000001</v>
          </cell>
        </row>
        <row r="1209">
          <cell r="A1209">
            <v>80563</v>
          </cell>
          <cell r="B1209" t="str">
            <v>SIFAO P/LAVATORIO PVC CROMADO DIAM.1"X1.1/2"</v>
          </cell>
          <cell r="C1209" t="str">
            <v>Un</v>
          </cell>
          <cell r="D1209">
            <v>35.06</v>
          </cell>
          <cell r="E1209">
            <v>8.1199999999999992</v>
          </cell>
          <cell r="F1209">
            <v>43.18</v>
          </cell>
        </row>
        <row r="1210">
          <cell r="A1210">
            <v>80564</v>
          </cell>
          <cell r="B1210" t="str">
            <v>SIFAO FLEXIVEL UNIVERSAL ( SANFONADO) EM PVC CROMADO PARA LAVATORIO</v>
          </cell>
          <cell r="C1210" t="str">
            <v>un</v>
          </cell>
          <cell r="D1210">
            <v>19.97</v>
          </cell>
          <cell r="E1210">
            <v>8.1199999999999992</v>
          </cell>
          <cell r="F1210">
            <v>28.09</v>
          </cell>
        </row>
        <row r="1211">
          <cell r="A1211">
            <v>80570</v>
          </cell>
          <cell r="B1211" t="str">
            <v>TORNEIRA PARA LAVATÓRIO DIÂMETRO 1/2"</v>
          </cell>
          <cell r="C1211" t="str">
            <v>Un</v>
          </cell>
          <cell r="D1211">
            <v>61.04</v>
          </cell>
          <cell r="E1211">
            <v>2.63</v>
          </cell>
          <cell r="F1211">
            <v>63.67</v>
          </cell>
        </row>
        <row r="1212">
          <cell r="A1212">
            <v>80571</v>
          </cell>
          <cell r="B1212" t="str">
            <v>TORNEIRA P/LAVATORIO DIAMETRO 1/2"-2a. LINHA</v>
          </cell>
          <cell r="C1212" t="str">
            <v>Un</v>
          </cell>
          <cell r="D1212">
            <v>34.39</v>
          </cell>
          <cell r="E1212">
            <v>2.63</v>
          </cell>
          <cell r="F1212">
            <v>37.020000000000003</v>
          </cell>
        </row>
        <row r="1213">
          <cell r="A1213">
            <v>80580</v>
          </cell>
          <cell r="B1213" t="str">
            <v>VALVULA P/LAVATORIO OU BEBEDOURO METALICO DIAMETRO 1"</v>
          </cell>
          <cell r="C1213" t="str">
            <v>Un</v>
          </cell>
          <cell r="D1213">
            <v>26.9</v>
          </cell>
          <cell r="E1213">
            <v>3.38</v>
          </cell>
          <cell r="F1213">
            <v>30.28</v>
          </cell>
        </row>
        <row r="1214">
          <cell r="A1214" t="str">
            <v>SCO - Sistema de Custos e Orçamentos</v>
          </cell>
          <cell r="F1214" t="str">
            <v>AGETOP</v>
          </cell>
        </row>
        <row r="1216">
          <cell r="B1216" t="str">
            <v>AGETOP - AGÊNCIA GOIANA DE TRANSPORTES E OBRAS - AGETOP</v>
          </cell>
          <cell r="F1216" t="str">
            <v>26/08/2014 - 15:26</v>
          </cell>
        </row>
        <row r="1217">
          <cell r="B1217" t="str">
            <v>Custo Referencial de Serviços</v>
          </cell>
          <cell r="F1217" t="str">
            <v>Página: 16 de 30</v>
          </cell>
        </row>
        <row r="1218">
          <cell r="A1218" t="str">
            <v>Código</v>
          </cell>
          <cell r="B1218" t="str">
            <v>Serviço</v>
          </cell>
          <cell r="C1218" t="str">
            <v>Unidade</v>
          </cell>
          <cell r="D1218" t="str">
            <v>Material</v>
          </cell>
          <cell r="E1218" t="str">
            <v>Mão-de-</v>
          </cell>
          <cell r="F1218" t="str">
            <v>Total</v>
          </cell>
        </row>
        <row r="1219">
          <cell r="A1219" t="str">
            <v>auxiliar</v>
          </cell>
          <cell r="E1219" t="str">
            <v>obra</v>
          </cell>
        </row>
        <row r="1220">
          <cell r="A1220">
            <v>80581</v>
          </cell>
          <cell r="B1220" t="str">
            <v>VALVULA P/LAVATORIO PVC DIAMETRO 1"</v>
          </cell>
          <cell r="C1220" t="str">
            <v>Un</v>
          </cell>
          <cell r="D1220">
            <v>4</v>
          </cell>
          <cell r="E1220">
            <v>3.38</v>
          </cell>
          <cell r="F1220">
            <v>7.38</v>
          </cell>
        </row>
        <row r="1221">
          <cell r="A1221">
            <v>80587</v>
          </cell>
          <cell r="B1221" t="str">
            <v>CUBA DE LOUÇA REDONDA DE EMBUTIR</v>
          </cell>
          <cell r="C1221" t="str">
            <v>un</v>
          </cell>
          <cell r="D1221">
            <v>56</v>
          </cell>
          <cell r="E1221">
            <v>7.67</v>
          </cell>
          <cell r="F1221">
            <v>63.67</v>
          </cell>
        </row>
        <row r="1222">
          <cell r="A1222">
            <v>80590</v>
          </cell>
          <cell r="B1222" t="str">
            <v>CUBA DE LOUCA DE EMBUTIR OVAL COM LADRÃO</v>
          </cell>
          <cell r="C1222" t="str">
            <v>Un</v>
          </cell>
          <cell r="D1222">
            <v>48</v>
          </cell>
          <cell r="E1222">
            <v>7.67</v>
          </cell>
          <cell r="F1222">
            <v>55.67</v>
          </cell>
        </row>
        <row r="1223">
          <cell r="A1223">
            <v>80591</v>
          </cell>
          <cell r="B1223" t="str">
            <v>CUBA DE LOUCA OVAL DE EMBUTIR 2a. LINHA</v>
          </cell>
          <cell r="C1223" t="str">
            <v>Un</v>
          </cell>
          <cell r="D1223">
            <v>42</v>
          </cell>
          <cell r="E1223">
            <v>7.67</v>
          </cell>
          <cell r="F1223">
            <v>49.67</v>
          </cell>
        </row>
        <row r="1224">
          <cell r="A1224">
            <v>80600</v>
          </cell>
          <cell r="B1224" t="str">
            <v>M I C T O R I O/A C E S S O R I O S</v>
          </cell>
          <cell r="D1224">
            <v>0</v>
          </cell>
          <cell r="E1224">
            <v>0</v>
          </cell>
          <cell r="F1224">
            <v>0</v>
          </cell>
        </row>
        <row r="1225">
          <cell r="A1225">
            <v>80601</v>
          </cell>
          <cell r="B1225" t="str">
            <v>MICTORIO DE LOUCA C/SIFAO INTEGRADO</v>
          </cell>
          <cell r="C1225" t="str">
            <v>Un</v>
          </cell>
          <cell r="D1225">
            <v>172</v>
          </cell>
          <cell r="E1225">
            <v>11.28</v>
          </cell>
          <cell r="F1225">
            <v>183.28</v>
          </cell>
        </row>
        <row r="1226">
          <cell r="A1226">
            <v>80610</v>
          </cell>
          <cell r="B1226" t="str">
            <v>KIT FERR.P/MICT.LOUCA (ESPUDE,CONEXÃO ENTR.PARAFUSOS)</v>
          </cell>
          <cell r="C1226" t="str">
            <v>Un</v>
          </cell>
          <cell r="D1226">
            <v>42.9</v>
          </cell>
          <cell r="E1226">
            <v>20.3</v>
          </cell>
          <cell r="F1226">
            <v>63.2</v>
          </cell>
        </row>
        <row r="1227">
          <cell r="A1227">
            <v>80613</v>
          </cell>
          <cell r="B1227" t="str">
            <v>SIFAO METALICO 2" P/MICTORIO</v>
          </cell>
          <cell r="C1227" t="str">
            <v>Un</v>
          </cell>
          <cell r="D1227">
            <v>147.04</v>
          </cell>
          <cell r="E1227">
            <v>9.02</v>
          </cell>
          <cell r="F1227">
            <v>156.06</v>
          </cell>
        </row>
        <row r="1228">
          <cell r="A1228">
            <v>80620</v>
          </cell>
          <cell r="B1228" t="str">
            <v>VALVULA 1" P/MICTORIO TIPO COCHO</v>
          </cell>
          <cell r="C1228" t="str">
            <v>Un</v>
          </cell>
          <cell r="D1228">
            <v>5.93</v>
          </cell>
          <cell r="E1228">
            <v>4.51</v>
          </cell>
          <cell r="F1228">
            <v>10.44</v>
          </cell>
        </row>
        <row r="1229">
          <cell r="A1229">
            <v>80621</v>
          </cell>
          <cell r="B1229" t="str">
            <v>VALVULA  DESCARGA P/MICTORIO DIAM. 3/4" - 1/2"</v>
          </cell>
          <cell r="C1229" t="str">
            <v>Un</v>
          </cell>
          <cell r="D1229">
            <v>95.14</v>
          </cell>
          <cell r="E1229">
            <v>13.76</v>
          </cell>
          <cell r="F1229">
            <v>108.9</v>
          </cell>
        </row>
        <row r="1230">
          <cell r="A1230">
            <v>80650</v>
          </cell>
          <cell r="B1230" t="str">
            <v>P I A / A C E S S O R I O S</v>
          </cell>
          <cell r="D1230">
            <v>0</v>
          </cell>
          <cell r="E1230">
            <v>0</v>
          </cell>
          <cell r="F1230">
            <v>0</v>
          </cell>
        </row>
        <row r="1231">
          <cell r="A1231">
            <v>80651</v>
          </cell>
          <cell r="B1231" t="str">
            <v>PIA MARMORE/GRANITO SINTÉTICO 1,20X0,60 M</v>
          </cell>
          <cell r="C1231" t="str">
            <v>Un</v>
          </cell>
          <cell r="D1231">
            <v>119.47</v>
          </cell>
          <cell r="E1231">
            <v>22.56</v>
          </cell>
          <cell r="F1231">
            <v>142.03</v>
          </cell>
        </row>
        <row r="1232">
          <cell r="A1232">
            <v>80652</v>
          </cell>
          <cell r="B1232" t="str">
            <v>PIA MARMORE/GRANITO SINTÉTICO 2,00 X 0,60 M</v>
          </cell>
          <cell r="C1232" t="str">
            <v>Un</v>
          </cell>
          <cell r="D1232">
            <v>234.94</v>
          </cell>
          <cell r="E1232">
            <v>33.840000000000003</v>
          </cell>
          <cell r="F1232">
            <v>268.77999999999997</v>
          </cell>
        </row>
        <row r="1233">
          <cell r="A1233">
            <v>80656</v>
          </cell>
          <cell r="B1233" t="str">
            <v>TORNEIRA P/PIA DIAM. 1/2" E 3/4" DE MESA - BICA MÓVEL</v>
          </cell>
          <cell r="C1233" t="str">
            <v>un</v>
          </cell>
          <cell r="D1233">
            <v>65.040000000000006</v>
          </cell>
          <cell r="E1233">
            <v>2.63</v>
          </cell>
          <cell r="F1233">
            <v>67.67</v>
          </cell>
        </row>
        <row r="1234">
          <cell r="A1234">
            <v>80660</v>
          </cell>
          <cell r="B1234" t="str">
            <v>TORNEIRA P/PIA DIAM. 1/2" E 3/4" PAREDE</v>
          </cell>
          <cell r="C1234" t="str">
            <v>Un</v>
          </cell>
          <cell r="D1234">
            <v>57.04</v>
          </cell>
          <cell r="E1234">
            <v>2.63</v>
          </cell>
          <cell r="F1234">
            <v>59.67</v>
          </cell>
        </row>
        <row r="1235">
          <cell r="A1235">
            <v>80661</v>
          </cell>
          <cell r="B1235" t="str">
            <v>TORNEIRA P/PIA OU BEBED .1/2" E 3/4" DE PAREDES-2a.LINHA</v>
          </cell>
          <cell r="C1235" t="str">
            <v>Un</v>
          </cell>
          <cell r="D1235">
            <v>33.94</v>
          </cell>
          <cell r="E1235">
            <v>2.63</v>
          </cell>
          <cell r="F1235">
            <v>36.57</v>
          </cell>
        </row>
        <row r="1236">
          <cell r="A1236">
            <v>80670</v>
          </cell>
          <cell r="B1236" t="str">
            <v>SIFAO P/PIA 1.1/2" X 2" METAL</v>
          </cell>
          <cell r="C1236" t="str">
            <v>Un</v>
          </cell>
          <cell r="D1236">
            <v>74.66</v>
          </cell>
          <cell r="E1236">
            <v>8.1199999999999992</v>
          </cell>
          <cell r="F1236">
            <v>82.78</v>
          </cell>
        </row>
        <row r="1237">
          <cell r="A1237">
            <v>80671</v>
          </cell>
          <cell r="B1237" t="str">
            <v>SIFAO PVC P/PIA 1.1/2" X 2"</v>
          </cell>
          <cell r="C1237" t="str">
            <v>Un</v>
          </cell>
          <cell r="D1237">
            <v>10.06</v>
          </cell>
          <cell r="E1237">
            <v>8.1199999999999992</v>
          </cell>
          <cell r="F1237">
            <v>18.18</v>
          </cell>
        </row>
        <row r="1238">
          <cell r="A1238">
            <v>80672</v>
          </cell>
          <cell r="B1238" t="str">
            <v>SIFAO P/PIA 1.1/2"X2" PVC CROMADO</v>
          </cell>
          <cell r="C1238" t="str">
            <v>Un</v>
          </cell>
          <cell r="D1238">
            <v>46.06</v>
          </cell>
          <cell r="E1238">
            <v>8.1199999999999992</v>
          </cell>
          <cell r="F1238">
            <v>54.18</v>
          </cell>
        </row>
        <row r="1239">
          <cell r="A1239">
            <v>80680</v>
          </cell>
          <cell r="B1239" t="str">
            <v>VALVULA P/PIA TIPO AMERICANA DIAM.3.1/2" (METAL)</v>
          </cell>
          <cell r="C1239" t="str">
            <v>Un</v>
          </cell>
          <cell r="D1239">
            <v>25.06</v>
          </cell>
          <cell r="E1239">
            <v>4.97</v>
          </cell>
          <cell r="F1239">
            <v>30.03</v>
          </cell>
        </row>
        <row r="1240">
          <cell r="A1240">
            <v>80681</v>
          </cell>
          <cell r="B1240" t="str">
            <v>VALVULA P/PIA METALICA - 2a.LINHA  1.1/2" X 3.3/4"</v>
          </cell>
          <cell r="C1240" t="str">
            <v>Un</v>
          </cell>
          <cell r="D1240">
            <v>18</v>
          </cell>
          <cell r="E1240">
            <v>4.97</v>
          </cell>
          <cell r="F1240">
            <v>22.97</v>
          </cell>
        </row>
        <row r="1241">
          <cell r="A1241">
            <v>80686</v>
          </cell>
          <cell r="B1241" t="str">
            <v>CUBA INOX 56X34X17CM E=0,6MM-AÇO 304 (CUBA Nº2)</v>
          </cell>
          <cell r="C1241" t="str">
            <v>Un</v>
          </cell>
          <cell r="D1241">
            <v>165</v>
          </cell>
          <cell r="E1241">
            <v>7.67</v>
          </cell>
          <cell r="F1241">
            <v>172.67</v>
          </cell>
        </row>
        <row r="1242">
          <cell r="A1242">
            <v>80687</v>
          </cell>
          <cell r="B1242" t="str">
            <v>CUBA INOX 35X40X15CM E=0,6MM-AÇO 304 (CUBA Nº 3)</v>
          </cell>
          <cell r="C1242" t="str">
            <v>Un</v>
          </cell>
          <cell r="D1242">
            <v>155</v>
          </cell>
          <cell r="E1242">
            <v>7.67</v>
          </cell>
          <cell r="F1242">
            <v>162.66999999999999</v>
          </cell>
        </row>
        <row r="1243">
          <cell r="A1243">
            <v>80688</v>
          </cell>
          <cell r="B1243" t="str">
            <v>CUBA INOX 46X30X15CM E=0,6MM-AÇO 304 (CUBA Nº 1)</v>
          </cell>
          <cell r="C1243" t="str">
            <v>Un</v>
          </cell>
          <cell r="D1243">
            <v>185</v>
          </cell>
          <cell r="E1243">
            <v>7.67</v>
          </cell>
          <cell r="F1243">
            <v>192.67</v>
          </cell>
        </row>
        <row r="1244">
          <cell r="A1244">
            <v>80689</v>
          </cell>
          <cell r="B1244" t="str">
            <v>CUBA INOX 50X40X20CM E=0,7MM-AÇO 304</v>
          </cell>
          <cell r="C1244" t="str">
            <v>Un</v>
          </cell>
          <cell r="D1244">
            <v>300</v>
          </cell>
          <cell r="E1244">
            <v>7.67</v>
          </cell>
          <cell r="F1244">
            <v>307.67</v>
          </cell>
        </row>
        <row r="1245">
          <cell r="A1245">
            <v>80693</v>
          </cell>
          <cell r="B1245" t="str">
            <v>TANQUE (PANELAO) INOX 60 X 70 X 40 CM CH.18</v>
          </cell>
          <cell r="C1245" t="str">
            <v>Un</v>
          </cell>
          <cell r="D1245">
            <v>750</v>
          </cell>
          <cell r="E1245">
            <v>11.28</v>
          </cell>
          <cell r="F1245">
            <v>761.28</v>
          </cell>
        </row>
        <row r="1246">
          <cell r="A1246">
            <v>80720</v>
          </cell>
          <cell r="B1246" t="str">
            <v>F I L T R O / C H U V E I R O</v>
          </cell>
          <cell r="D1246">
            <v>0</v>
          </cell>
          <cell r="E1246">
            <v>0</v>
          </cell>
          <cell r="F1246">
            <v>0</v>
          </cell>
        </row>
        <row r="1247">
          <cell r="A1247">
            <v>80721</v>
          </cell>
          <cell r="B1247" t="str">
            <v>CHUVEIRO ELETRICO PVC  C/BRACO METALICO</v>
          </cell>
          <cell r="C1247" t="str">
            <v>Un</v>
          </cell>
          <cell r="D1247">
            <v>58.04</v>
          </cell>
          <cell r="E1247">
            <v>6.58</v>
          </cell>
          <cell r="F1247">
            <v>64.62</v>
          </cell>
        </row>
        <row r="1248">
          <cell r="A1248">
            <v>80722</v>
          </cell>
          <cell r="B1248" t="str">
            <v>CHUVEIRO PVC C/BRACO METALICO (DUCHA FRIA)</v>
          </cell>
          <cell r="C1248" t="str">
            <v>Un</v>
          </cell>
          <cell r="D1248">
            <v>27.04</v>
          </cell>
          <cell r="E1248">
            <v>11.28</v>
          </cell>
          <cell r="F1248">
            <v>38.32</v>
          </cell>
        </row>
        <row r="1249">
          <cell r="A1249">
            <v>80723</v>
          </cell>
          <cell r="B1249" t="str">
            <v>CHUVEIRO PVC COM BRACO DE PVC (DUCHA FRIA)</v>
          </cell>
          <cell r="C1249" t="str">
            <v>Un</v>
          </cell>
          <cell r="D1249">
            <v>14.89</v>
          </cell>
          <cell r="E1249">
            <v>6.58</v>
          </cell>
          <cell r="F1249">
            <v>21.47</v>
          </cell>
        </row>
        <row r="1250">
          <cell r="A1250">
            <v>80724</v>
          </cell>
          <cell r="B1250" t="str">
            <v>CHUVEIRO ELETRICO METALICO C/BRACO METALICO</v>
          </cell>
          <cell r="C1250" t="str">
            <v>Un</v>
          </cell>
          <cell r="D1250">
            <v>98.04</v>
          </cell>
          <cell r="E1250">
            <v>6.58</v>
          </cell>
          <cell r="F1250">
            <v>104.62</v>
          </cell>
        </row>
        <row r="1251">
          <cell r="A1251">
            <v>80725</v>
          </cell>
          <cell r="B1251" t="str">
            <v>CHUVEIRO METALICO C/BRACO DE PVC</v>
          </cell>
          <cell r="C1251" t="str">
            <v>Un</v>
          </cell>
          <cell r="D1251">
            <v>85.89</v>
          </cell>
          <cell r="E1251">
            <v>6.58</v>
          </cell>
          <cell r="F1251">
            <v>92.47</v>
          </cell>
        </row>
        <row r="1252">
          <cell r="A1252">
            <v>80730</v>
          </cell>
          <cell r="B1252" t="str">
            <v>CABIDE TIPO GANCHO (LOUCA)</v>
          </cell>
          <cell r="C1252" t="str">
            <v>Un</v>
          </cell>
          <cell r="D1252">
            <v>10.29</v>
          </cell>
          <cell r="E1252">
            <v>9.02</v>
          </cell>
          <cell r="F1252">
            <v>19.309999999999999</v>
          </cell>
        </row>
        <row r="1253">
          <cell r="A1253">
            <v>80732</v>
          </cell>
          <cell r="B1253" t="str">
            <v>PORTA TOALHA EM INOX (HASTE)</v>
          </cell>
          <cell r="C1253" t="str">
            <v>Un</v>
          </cell>
          <cell r="D1253">
            <v>65</v>
          </cell>
          <cell r="E1253">
            <v>7.9</v>
          </cell>
          <cell r="F1253">
            <v>72.900000000000006</v>
          </cell>
        </row>
        <row r="1254">
          <cell r="A1254">
            <v>80733</v>
          </cell>
          <cell r="B1254" t="str">
            <v>PORTA TOALHA EM INOX (ARGOLA)</v>
          </cell>
          <cell r="C1254" t="str">
            <v>Un</v>
          </cell>
          <cell r="D1254">
            <v>42.5</v>
          </cell>
          <cell r="E1254">
            <v>5.64</v>
          </cell>
          <cell r="F1254">
            <v>48.14</v>
          </cell>
        </row>
        <row r="1255">
          <cell r="A1255">
            <v>80740</v>
          </cell>
          <cell r="B1255" t="str">
            <v>SABONETEIRA DE LOUCA DE EMBUTIR</v>
          </cell>
          <cell r="C1255" t="str">
            <v>Un</v>
          </cell>
          <cell r="D1255">
            <v>21.19</v>
          </cell>
          <cell r="E1255">
            <v>11.28</v>
          </cell>
          <cell r="F1255">
            <v>32.47</v>
          </cell>
        </row>
        <row r="1256">
          <cell r="A1256">
            <v>80741</v>
          </cell>
          <cell r="B1256" t="str">
            <v>SABONETEIRA EM INOX</v>
          </cell>
          <cell r="C1256" t="str">
            <v>Un</v>
          </cell>
          <cell r="D1256">
            <v>49</v>
          </cell>
          <cell r="E1256">
            <v>5.64</v>
          </cell>
          <cell r="F1256">
            <v>54.64</v>
          </cell>
        </row>
        <row r="1257">
          <cell r="A1257">
            <v>80742</v>
          </cell>
          <cell r="B1257" t="str">
            <v>SABONETEIRA EM PVC</v>
          </cell>
          <cell r="C1257" t="str">
            <v>un</v>
          </cell>
          <cell r="D1257">
            <v>11.5</v>
          </cell>
          <cell r="E1257">
            <v>5.64</v>
          </cell>
          <cell r="F1257">
            <v>17.14</v>
          </cell>
        </row>
        <row r="1258">
          <cell r="A1258">
            <v>80752</v>
          </cell>
          <cell r="B1258" t="str">
            <v>FILTRO CENTRAL EM AÇO INOX 304 VAZÃO DE 1.500 L/H / INSTALADO</v>
          </cell>
          <cell r="C1258" t="str">
            <v>Un</v>
          </cell>
          <cell r="D1258">
            <v>2110</v>
          </cell>
          <cell r="E1258">
            <v>0</v>
          </cell>
          <cell r="F1258">
            <v>2110</v>
          </cell>
        </row>
        <row r="1259">
          <cell r="A1259">
            <v>80800</v>
          </cell>
          <cell r="B1259" t="str">
            <v>T A N Q U E S / T O R N E I R A S  J A R D I M S</v>
          </cell>
          <cell r="D1259">
            <v>0</v>
          </cell>
          <cell r="E1259">
            <v>0</v>
          </cell>
          <cell r="F1259">
            <v>0</v>
          </cell>
        </row>
        <row r="1260">
          <cell r="A1260">
            <v>80801</v>
          </cell>
          <cell r="B1260" t="str">
            <v>TANQUE MARMORE/GRANITO SINTÉTICO C/UMA CUBA E 1 BATEDOR</v>
          </cell>
          <cell r="C1260" t="str">
            <v>Un</v>
          </cell>
          <cell r="D1260">
            <v>154</v>
          </cell>
          <cell r="E1260">
            <v>22.56</v>
          </cell>
          <cell r="F1260">
            <v>176.56</v>
          </cell>
        </row>
        <row r="1261">
          <cell r="A1261">
            <v>80802</v>
          </cell>
          <cell r="B1261" t="str">
            <v>TANQUE MARMORE/GRANITO SINTÉTICO C/DUAS CUBAS E 1 BATEDOR</v>
          </cell>
          <cell r="C1261" t="str">
            <v>Un</v>
          </cell>
          <cell r="D1261">
            <v>292.39999999999998</v>
          </cell>
          <cell r="E1261">
            <v>33.840000000000003</v>
          </cell>
          <cell r="F1261">
            <v>326.24</v>
          </cell>
        </row>
        <row r="1262">
          <cell r="A1262">
            <v>80803</v>
          </cell>
          <cell r="B1262" t="str">
            <v>TANQUE MARMORE/GRANITO SINTÉTICO  / 1 BATEDOR</v>
          </cell>
          <cell r="C1262" t="str">
            <v>Un</v>
          </cell>
          <cell r="D1262">
            <v>134</v>
          </cell>
          <cell r="E1262">
            <v>18.05</v>
          </cell>
          <cell r="F1262">
            <v>152.05000000000001</v>
          </cell>
        </row>
        <row r="1263">
          <cell r="A1263">
            <v>80804</v>
          </cell>
          <cell r="B1263" t="str">
            <v>TANQUE DE LOUCA C/COLUNA</v>
          </cell>
          <cell r="C1263" t="str">
            <v>Un</v>
          </cell>
          <cell r="D1263">
            <v>288.81</v>
          </cell>
          <cell r="E1263">
            <v>13.54</v>
          </cell>
          <cell r="F1263">
            <v>302.35000000000002</v>
          </cell>
        </row>
        <row r="1264">
          <cell r="A1264">
            <v>80805</v>
          </cell>
          <cell r="B1264" t="str">
            <v>TANQUE DE ACO INOX - CHAPA 0,7MM</v>
          </cell>
          <cell r="C1264" t="str">
            <v>Un</v>
          </cell>
          <cell r="D1264">
            <v>608.41</v>
          </cell>
          <cell r="E1264">
            <v>56.18</v>
          </cell>
          <cell r="F1264">
            <v>664.59</v>
          </cell>
        </row>
        <row r="1265">
          <cell r="A1265">
            <v>80810</v>
          </cell>
          <cell r="B1265" t="str">
            <v>TORNEIRA DE PAREDE P/TANQUE DIAM.1/2" E 3/4"</v>
          </cell>
          <cell r="C1265" t="str">
            <v>Un</v>
          </cell>
          <cell r="D1265">
            <v>37.94</v>
          </cell>
          <cell r="E1265">
            <v>2.63</v>
          </cell>
          <cell r="F1265">
            <v>40.57</v>
          </cell>
        </row>
        <row r="1266">
          <cell r="A1266">
            <v>80811</v>
          </cell>
          <cell r="B1266" t="str">
            <v>TORNEIRA DE JARDIM COM BICO P/MANGUEIRA DIÂM. 1/2" E 3/4"</v>
          </cell>
          <cell r="C1266" t="str">
            <v>Un</v>
          </cell>
          <cell r="D1266">
            <v>30</v>
          </cell>
          <cell r="E1266">
            <v>2.63</v>
          </cell>
          <cell r="F1266">
            <v>32.630000000000003</v>
          </cell>
        </row>
        <row r="1267">
          <cell r="A1267">
            <v>80820</v>
          </cell>
          <cell r="B1267" t="str">
            <v>SIFAO P/TANQUE 1" X 1.1/2" - PVC</v>
          </cell>
          <cell r="C1267" t="str">
            <v>Un</v>
          </cell>
          <cell r="D1267">
            <v>13.06</v>
          </cell>
          <cell r="E1267">
            <v>8.1199999999999992</v>
          </cell>
          <cell r="F1267">
            <v>21.18</v>
          </cell>
        </row>
        <row r="1268">
          <cell r="A1268">
            <v>80821</v>
          </cell>
          <cell r="B1268" t="str">
            <v>TUBO DE DESPEJO P/ VÁLVULA (PIA/TANQUE)</v>
          </cell>
          <cell r="C1268" t="str">
            <v>Un</v>
          </cell>
          <cell r="D1268">
            <v>5.9</v>
          </cell>
          <cell r="E1268">
            <v>5.64</v>
          </cell>
          <cell r="F1268">
            <v>11.54</v>
          </cell>
        </row>
        <row r="1269">
          <cell r="A1269">
            <v>80830</v>
          </cell>
          <cell r="B1269" t="str">
            <v>VALVULA P/TANQUE METALICA DIAM.1" S/LADRAO</v>
          </cell>
          <cell r="C1269" t="str">
            <v>Un</v>
          </cell>
          <cell r="D1269">
            <v>15.5</v>
          </cell>
          <cell r="E1269">
            <v>3.38</v>
          </cell>
          <cell r="F1269">
            <v>18.88</v>
          </cell>
        </row>
        <row r="1270">
          <cell r="A1270">
            <v>80831</v>
          </cell>
          <cell r="B1270" t="str">
            <v>VALVULA P/TANQUE PVC</v>
          </cell>
          <cell r="C1270" t="str">
            <v>Un</v>
          </cell>
          <cell r="D1270">
            <v>4.3499999999999996</v>
          </cell>
          <cell r="E1270">
            <v>4.51</v>
          </cell>
          <cell r="F1270">
            <v>8.86</v>
          </cell>
        </row>
        <row r="1271">
          <cell r="A1271">
            <v>80840</v>
          </cell>
          <cell r="B1271" t="str">
            <v>TAMPA  T-5 ARTICULADA 20X20</v>
          </cell>
          <cell r="C1271" t="str">
            <v>Un</v>
          </cell>
          <cell r="D1271">
            <v>22</v>
          </cell>
          <cell r="E1271">
            <v>1.05</v>
          </cell>
          <cell r="F1271">
            <v>23.05</v>
          </cell>
        </row>
        <row r="1272">
          <cell r="A1272">
            <v>80845</v>
          </cell>
          <cell r="B1272" t="str">
            <v>CAIXA ALVENARIA P/TORNEIRA JARDIM</v>
          </cell>
          <cell r="C1272" t="str">
            <v>Un</v>
          </cell>
          <cell r="D1272">
            <v>8.1300000000000008</v>
          </cell>
          <cell r="E1272">
            <v>27.26</v>
          </cell>
          <cell r="F1272">
            <v>35.39</v>
          </cell>
        </row>
        <row r="1273">
          <cell r="A1273">
            <v>80900</v>
          </cell>
          <cell r="B1273" t="str">
            <v>R E G I S T R O S</v>
          </cell>
          <cell r="D1273">
            <v>0</v>
          </cell>
          <cell r="E1273">
            <v>0</v>
          </cell>
          <cell r="F1273">
            <v>0</v>
          </cell>
        </row>
        <row r="1274">
          <cell r="A1274">
            <v>80901</v>
          </cell>
          <cell r="B1274" t="str">
            <v>REGISTRO GAVETA BRUTO DIAMETRO 1/2"</v>
          </cell>
          <cell r="C1274" t="str">
            <v>Un</v>
          </cell>
          <cell r="D1274">
            <v>18.079999999999998</v>
          </cell>
          <cell r="E1274">
            <v>12.19</v>
          </cell>
          <cell r="F1274">
            <v>30.27</v>
          </cell>
        </row>
        <row r="1275">
          <cell r="A1275">
            <v>80902</v>
          </cell>
          <cell r="B1275" t="str">
            <v>REGISTRO DE GAVETA BRUTO DIAMETRO 3/4"</v>
          </cell>
          <cell r="C1275" t="str">
            <v>Un</v>
          </cell>
          <cell r="D1275">
            <v>22.14</v>
          </cell>
          <cell r="E1275">
            <v>12.19</v>
          </cell>
          <cell r="F1275">
            <v>34.33</v>
          </cell>
        </row>
        <row r="1276">
          <cell r="A1276">
            <v>80903</v>
          </cell>
          <cell r="B1276" t="str">
            <v>REGISTRO DE GAVETA BRUTO DIAMETRO 1"</v>
          </cell>
          <cell r="C1276" t="str">
            <v>Un</v>
          </cell>
          <cell r="D1276">
            <v>29.18</v>
          </cell>
          <cell r="E1276">
            <v>12.19</v>
          </cell>
          <cell r="F1276">
            <v>41.37</v>
          </cell>
        </row>
        <row r="1277">
          <cell r="A1277">
            <v>80904</v>
          </cell>
          <cell r="B1277" t="str">
            <v>REGISTRO DE GAVETA BRUTO DIAMETRO 1.1/4"</v>
          </cell>
          <cell r="C1277" t="str">
            <v>Un</v>
          </cell>
          <cell r="D1277">
            <v>46.23</v>
          </cell>
          <cell r="E1277">
            <v>19.18</v>
          </cell>
          <cell r="F1277">
            <v>65.41</v>
          </cell>
        </row>
        <row r="1278">
          <cell r="A1278">
            <v>80905</v>
          </cell>
          <cell r="B1278" t="str">
            <v>REGISTRO DE GAVETA BRUTO DIAMETRO 1.1/2"</v>
          </cell>
          <cell r="C1278" t="str">
            <v>Un</v>
          </cell>
          <cell r="D1278">
            <v>48.28</v>
          </cell>
          <cell r="E1278">
            <v>19.18</v>
          </cell>
          <cell r="F1278">
            <v>67.459999999999994</v>
          </cell>
        </row>
        <row r="1279">
          <cell r="A1279">
            <v>80906</v>
          </cell>
          <cell r="B1279" t="str">
            <v>REGISTRO DE GAVETA BRUTO DIAMETRO 2"</v>
          </cell>
          <cell r="C1279" t="str">
            <v>Un</v>
          </cell>
          <cell r="D1279">
            <v>90.34</v>
          </cell>
          <cell r="E1279">
            <v>19.18</v>
          </cell>
          <cell r="F1279">
            <v>109.52</v>
          </cell>
        </row>
        <row r="1280">
          <cell r="A1280">
            <v>80910</v>
          </cell>
          <cell r="B1280" t="str">
            <v>REGISTRO DE GAVETA BRUTO DIAMETRO 2.1/2"</v>
          </cell>
          <cell r="C1280" t="str">
            <v>Un</v>
          </cell>
          <cell r="D1280">
            <v>195.42</v>
          </cell>
          <cell r="E1280">
            <v>25.94</v>
          </cell>
          <cell r="F1280">
            <v>221.36</v>
          </cell>
        </row>
        <row r="1281">
          <cell r="A1281">
            <v>80911</v>
          </cell>
          <cell r="B1281" t="str">
            <v>REGISTRO DE GAVETA BRUTO 3"</v>
          </cell>
          <cell r="C1281" t="str">
            <v>Un</v>
          </cell>
          <cell r="D1281">
            <v>398.48</v>
          </cell>
          <cell r="E1281">
            <v>25.94</v>
          </cell>
          <cell r="F1281">
            <v>424.42</v>
          </cell>
        </row>
        <row r="1282">
          <cell r="A1282">
            <v>80912</v>
          </cell>
          <cell r="B1282" t="str">
            <v>REGISTRO DE GAVETA BRUTO 4"</v>
          </cell>
          <cell r="C1282" t="str">
            <v>Un</v>
          </cell>
          <cell r="D1282">
            <v>468.62</v>
          </cell>
          <cell r="E1282">
            <v>33.39</v>
          </cell>
          <cell r="F1282">
            <v>502.01</v>
          </cell>
        </row>
        <row r="1283">
          <cell r="A1283">
            <v>80925</v>
          </cell>
          <cell r="B1283" t="str">
            <v>REGISTRO DE GAVETA C/CANOPLA DIAMETRO 1/2"</v>
          </cell>
          <cell r="C1283" t="str">
            <v>Un</v>
          </cell>
          <cell r="D1283">
            <v>64.48</v>
          </cell>
          <cell r="E1283">
            <v>13.76</v>
          </cell>
          <cell r="F1283">
            <v>78.239999999999995</v>
          </cell>
        </row>
        <row r="1284">
          <cell r="A1284">
            <v>80926</v>
          </cell>
          <cell r="B1284" t="str">
            <v>REGISTRO DE GAVETA C/CANOPLA DIAMETRO 3/4"</v>
          </cell>
          <cell r="C1284" t="str">
            <v>Un</v>
          </cell>
          <cell r="D1284">
            <v>56.14</v>
          </cell>
          <cell r="E1284">
            <v>13.76</v>
          </cell>
          <cell r="F1284">
            <v>69.900000000000006</v>
          </cell>
        </row>
        <row r="1285">
          <cell r="A1285">
            <v>80927</v>
          </cell>
          <cell r="B1285" t="str">
            <v>REGISTRO DE GAVETA C/CANOPLA DIAMETRO 1"</v>
          </cell>
          <cell r="C1285" t="str">
            <v>Un</v>
          </cell>
          <cell r="D1285">
            <v>65.38</v>
          </cell>
          <cell r="E1285">
            <v>13.76</v>
          </cell>
          <cell r="F1285">
            <v>79.14</v>
          </cell>
        </row>
        <row r="1286">
          <cell r="A1286">
            <v>80928</v>
          </cell>
          <cell r="B1286" t="str">
            <v>REGISTRO DE GAVETA C/CANOPLA DIAMETRO 1.1/4"</v>
          </cell>
          <cell r="C1286" t="str">
            <v>Un</v>
          </cell>
          <cell r="D1286">
            <v>119.23</v>
          </cell>
          <cell r="E1286">
            <v>21.43</v>
          </cell>
          <cell r="F1286">
            <v>140.66</v>
          </cell>
        </row>
        <row r="1287">
          <cell r="A1287">
            <v>80929</v>
          </cell>
          <cell r="B1287" t="str">
            <v>REGISTRO DE GAVETA C/CANOPLA DIAMETRO 1.1/2"</v>
          </cell>
          <cell r="C1287" t="str">
            <v>Un</v>
          </cell>
          <cell r="D1287">
            <v>132.28</v>
          </cell>
          <cell r="E1287">
            <v>21.43</v>
          </cell>
          <cell r="F1287">
            <v>153.71</v>
          </cell>
        </row>
        <row r="1288">
          <cell r="A1288">
            <v>80935</v>
          </cell>
          <cell r="B1288" t="str">
            <v>REGIST. GAVETA C/CANOPLA DIAM.3/4"(20 MM)-2a LINHA</v>
          </cell>
          <cell r="C1288" t="str">
            <v>Un</v>
          </cell>
          <cell r="D1288">
            <v>49.14</v>
          </cell>
          <cell r="E1288">
            <v>13.76</v>
          </cell>
          <cell r="F1288">
            <v>62.9</v>
          </cell>
        </row>
        <row r="1289">
          <cell r="A1289">
            <v>80936</v>
          </cell>
          <cell r="B1289" t="str">
            <v>REGISTRO GAVETA C/CANOPLA DIAM.1" (25 MM) 2a. LINHA</v>
          </cell>
          <cell r="C1289" t="str">
            <v>Un</v>
          </cell>
          <cell r="D1289">
            <v>53.08</v>
          </cell>
          <cell r="E1289">
            <v>13.76</v>
          </cell>
          <cell r="F1289">
            <v>66.84</v>
          </cell>
        </row>
        <row r="1290">
          <cell r="A1290">
            <v>80937</v>
          </cell>
          <cell r="B1290" t="str">
            <v>REGIST.GAVETA C/CANOPLA DIAM.1.1/4" (32MM) - 2a LINHA</v>
          </cell>
          <cell r="C1290" t="str">
            <v>Un</v>
          </cell>
          <cell r="D1290">
            <v>67.23</v>
          </cell>
          <cell r="E1290">
            <v>21.43</v>
          </cell>
          <cell r="F1290">
            <v>88.66</v>
          </cell>
        </row>
        <row r="1291">
          <cell r="A1291">
            <v>80945</v>
          </cell>
          <cell r="B1291" t="str">
            <v>REGISTRO DE PRESSAO C/CANOPLA CROMADO DIAM.1/2"</v>
          </cell>
          <cell r="C1291" t="str">
            <v>Un</v>
          </cell>
          <cell r="D1291">
            <v>67.78</v>
          </cell>
          <cell r="E1291">
            <v>13.76</v>
          </cell>
          <cell r="F1291">
            <v>81.540000000000006</v>
          </cell>
        </row>
        <row r="1292">
          <cell r="A1292">
            <v>80946</v>
          </cell>
          <cell r="B1292" t="str">
            <v>REGISTRO DE PRESSAO C/CANOPLA CROMADA DIAM.3/4"</v>
          </cell>
          <cell r="C1292" t="str">
            <v>Un</v>
          </cell>
          <cell r="D1292">
            <v>67.84</v>
          </cell>
          <cell r="E1292">
            <v>13.76</v>
          </cell>
          <cell r="F1292">
            <v>81.599999999999994</v>
          </cell>
        </row>
        <row r="1293">
          <cell r="A1293">
            <v>80960</v>
          </cell>
          <cell r="B1293" t="str">
            <v>REGIST.PRESSAO C/CANOPLA DIAM.3/4" - 2a.LINHA</v>
          </cell>
          <cell r="C1293" t="str">
            <v>Un</v>
          </cell>
          <cell r="D1293">
            <v>67.84</v>
          </cell>
          <cell r="E1293">
            <v>13.76</v>
          </cell>
          <cell r="F1293">
            <v>81.599999999999994</v>
          </cell>
        </row>
        <row r="1294">
          <cell r="A1294">
            <v>80975</v>
          </cell>
          <cell r="B1294" t="str">
            <v>REGISTRO DE ESFERA DIAM.1/2"</v>
          </cell>
          <cell r="C1294" t="str">
            <v>Un</v>
          </cell>
          <cell r="D1294">
            <v>28.28</v>
          </cell>
          <cell r="E1294">
            <v>12.19</v>
          </cell>
          <cell r="F1294">
            <v>40.47</v>
          </cell>
        </row>
        <row r="1295">
          <cell r="A1295" t="str">
            <v>SCO - Sistema de Custos e Orçamentos</v>
          </cell>
          <cell r="F1295" t="str">
            <v>AGETOP</v>
          </cell>
        </row>
        <row r="1297">
          <cell r="B1297" t="str">
            <v>AGETOP - AGÊNCIA GOIANA DE TRANSPORTES E OBRAS - AGETOP</v>
          </cell>
          <cell r="F1297" t="str">
            <v>26/08/2014 - 15:26</v>
          </cell>
        </row>
        <row r="1298">
          <cell r="B1298" t="str">
            <v>Custo Referencial de Serviços</v>
          </cell>
          <cell r="F1298" t="str">
            <v>Página: 17 de 30</v>
          </cell>
        </row>
        <row r="1299">
          <cell r="A1299" t="str">
            <v>Código</v>
          </cell>
          <cell r="B1299" t="str">
            <v>Serviço</v>
          </cell>
          <cell r="C1299" t="str">
            <v>Unidade</v>
          </cell>
          <cell r="D1299" t="str">
            <v>Material</v>
          </cell>
          <cell r="E1299" t="str">
            <v>Mão-de-</v>
          </cell>
          <cell r="F1299" t="str">
            <v>Total</v>
          </cell>
        </row>
        <row r="1300">
          <cell r="A1300" t="str">
            <v>auxiliar</v>
          </cell>
          <cell r="E1300" t="str">
            <v>obra</v>
          </cell>
        </row>
        <row r="1301">
          <cell r="A1301">
            <v>80976</v>
          </cell>
          <cell r="B1301" t="str">
            <v>REGISTRO DE ESFERA DIAMETRO 3/4"</v>
          </cell>
          <cell r="C1301" t="str">
            <v>Un</v>
          </cell>
          <cell r="D1301">
            <v>21.74</v>
          </cell>
          <cell r="E1301">
            <v>12.19</v>
          </cell>
          <cell r="F1301">
            <v>33.93</v>
          </cell>
        </row>
        <row r="1302">
          <cell r="A1302">
            <v>80977</v>
          </cell>
          <cell r="B1302" t="str">
            <v>REGISTRO DE ESFERA DIAMETRO 1"</v>
          </cell>
          <cell r="C1302" t="str">
            <v>Un</v>
          </cell>
          <cell r="D1302">
            <v>48.18</v>
          </cell>
          <cell r="E1302">
            <v>12.19</v>
          </cell>
          <cell r="F1302">
            <v>60.37</v>
          </cell>
        </row>
        <row r="1303">
          <cell r="A1303">
            <v>80978</v>
          </cell>
          <cell r="B1303" t="str">
            <v>REGISTRO DE ESFERA DIAMETRO 1.1/4"</v>
          </cell>
          <cell r="C1303" t="str">
            <v>Un</v>
          </cell>
          <cell r="D1303">
            <v>71.53</v>
          </cell>
          <cell r="E1303">
            <v>19.18</v>
          </cell>
          <cell r="F1303">
            <v>90.71</v>
          </cell>
        </row>
        <row r="1304">
          <cell r="A1304">
            <v>80979</v>
          </cell>
          <cell r="B1304" t="str">
            <v>REGISTRO DE ESFERA DIAMETRO 1.1/2"</v>
          </cell>
          <cell r="C1304" t="str">
            <v>Un</v>
          </cell>
          <cell r="D1304">
            <v>86.52</v>
          </cell>
          <cell r="E1304">
            <v>19.18</v>
          </cell>
          <cell r="F1304">
            <v>105.7</v>
          </cell>
        </row>
        <row r="1305">
          <cell r="A1305">
            <v>80980</v>
          </cell>
          <cell r="B1305" t="str">
            <v>REGISTRO DE ESFERA DIAMETRO 2"</v>
          </cell>
          <cell r="C1305" t="str">
            <v>Un</v>
          </cell>
          <cell r="D1305">
            <v>115.34</v>
          </cell>
          <cell r="E1305">
            <v>19.18</v>
          </cell>
          <cell r="F1305">
            <v>134.52000000000001</v>
          </cell>
        </row>
        <row r="1306">
          <cell r="A1306">
            <v>80981</v>
          </cell>
          <cell r="B1306" t="str">
            <v>REGISTRO DE ESFERA DIAMETRO 2.1/2"</v>
          </cell>
          <cell r="C1306" t="str">
            <v>Un</v>
          </cell>
          <cell r="D1306">
            <v>176.72</v>
          </cell>
          <cell r="E1306">
            <v>25.94</v>
          </cell>
          <cell r="F1306">
            <v>202.66</v>
          </cell>
        </row>
        <row r="1307">
          <cell r="A1307">
            <v>80982</v>
          </cell>
          <cell r="B1307" t="str">
            <v>REGISTRO DE ESFERA DIAM.3"</v>
          </cell>
          <cell r="C1307" t="str">
            <v>Un</v>
          </cell>
          <cell r="D1307">
            <v>220.48</v>
          </cell>
          <cell r="E1307">
            <v>25.94</v>
          </cell>
          <cell r="F1307">
            <v>246.42</v>
          </cell>
        </row>
        <row r="1308">
          <cell r="A1308">
            <v>80983</v>
          </cell>
          <cell r="B1308" t="str">
            <v>REGISTRO DE ESFERA DIAMETRO 4"</v>
          </cell>
          <cell r="C1308" t="str">
            <v>Un</v>
          </cell>
          <cell r="D1308">
            <v>491.62</v>
          </cell>
          <cell r="E1308">
            <v>33.39</v>
          </cell>
          <cell r="F1308">
            <v>525.01</v>
          </cell>
        </row>
        <row r="1309">
          <cell r="A1309">
            <v>81000</v>
          </cell>
          <cell r="B1309" t="str">
            <v>AGUA FRIA</v>
          </cell>
          <cell r="D1309">
            <v>0</v>
          </cell>
          <cell r="E1309">
            <v>0</v>
          </cell>
          <cell r="F1309">
            <v>0</v>
          </cell>
        </row>
        <row r="1310">
          <cell r="A1310">
            <v>81001</v>
          </cell>
          <cell r="B1310" t="str">
            <v>T U B O S   DE  P V C   S O L D A V E L</v>
          </cell>
          <cell r="D1310">
            <v>0</v>
          </cell>
          <cell r="E1310">
            <v>0</v>
          </cell>
          <cell r="F1310">
            <v>0</v>
          </cell>
        </row>
        <row r="1311">
          <cell r="A1311">
            <v>81002</v>
          </cell>
          <cell r="B1311" t="str">
            <v>TUBO SOLDAVEL PVC MARROM DIAMETRO 20 mm</v>
          </cell>
          <cell r="C1311" t="str">
            <v>ML</v>
          </cell>
          <cell r="D1311">
            <v>1.92</v>
          </cell>
          <cell r="E1311">
            <v>2.0299999999999998</v>
          </cell>
          <cell r="F1311">
            <v>3.95</v>
          </cell>
        </row>
        <row r="1312">
          <cell r="A1312">
            <v>81003</v>
          </cell>
          <cell r="B1312" t="str">
            <v>TUBO SOLDAVEL PVC MARROM DIAMETRO 25 mm</v>
          </cell>
          <cell r="C1312" t="str">
            <v>M</v>
          </cell>
          <cell r="D1312">
            <v>2.42</v>
          </cell>
          <cell r="E1312">
            <v>2.71</v>
          </cell>
          <cell r="F1312">
            <v>5.13</v>
          </cell>
        </row>
        <row r="1313">
          <cell r="A1313">
            <v>81004</v>
          </cell>
          <cell r="B1313" t="str">
            <v>TUBO SOLDAVEL PVC MARROM DIAMETRO 32 mm</v>
          </cell>
          <cell r="C1313" t="str">
            <v>ML</v>
          </cell>
          <cell r="D1313">
            <v>5.05</v>
          </cell>
          <cell r="E1313">
            <v>2.93</v>
          </cell>
          <cell r="F1313">
            <v>7.98</v>
          </cell>
        </row>
        <row r="1314">
          <cell r="A1314">
            <v>81005</v>
          </cell>
          <cell r="B1314" t="str">
            <v>TUBO SOLDAVEL PVC MARROM DIAM.(40 mm)</v>
          </cell>
          <cell r="C1314" t="str">
            <v>ML</v>
          </cell>
          <cell r="D1314">
            <v>7.58</v>
          </cell>
          <cell r="E1314">
            <v>4.51</v>
          </cell>
          <cell r="F1314">
            <v>12.09</v>
          </cell>
        </row>
        <row r="1315">
          <cell r="A1315">
            <v>81006</v>
          </cell>
          <cell r="B1315" t="str">
            <v>TUBO SOLDAVEL PVC MARROM DIAM. 50 mm</v>
          </cell>
          <cell r="C1315" t="str">
            <v>ML</v>
          </cell>
          <cell r="D1315">
            <v>8.2799999999999994</v>
          </cell>
          <cell r="E1315">
            <v>5.42</v>
          </cell>
          <cell r="F1315">
            <v>13.7</v>
          </cell>
        </row>
        <row r="1316">
          <cell r="A1316">
            <v>81007</v>
          </cell>
          <cell r="B1316" t="str">
            <v>TUBO SOLDAVEL PVC MARROM DIAMETRO 60 mm (2")</v>
          </cell>
          <cell r="C1316" t="str">
            <v>ML</v>
          </cell>
          <cell r="D1316">
            <v>14.65</v>
          </cell>
          <cell r="E1316">
            <v>6.77</v>
          </cell>
          <cell r="F1316">
            <v>21.42</v>
          </cell>
        </row>
        <row r="1317">
          <cell r="A1317">
            <v>81008</v>
          </cell>
          <cell r="B1317" t="str">
            <v>TUBO SOLDAVEL PVC MARROM DIAMETRO 75 mm</v>
          </cell>
          <cell r="C1317" t="str">
            <v>ML</v>
          </cell>
          <cell r="D1317">
            <v>20.2</v>
          </cell>
          <cell r="E1317">
            <v>9.25</v>
          </cell>
          <cell r="F1317">
            <v>29.45</v>
          </cell>
        </row>
        <row r="1318">
          <cell r="A1318">
            <v>81009</v>
          </cell>
          <cell r="B1318" t="str">
            <v>TUBO SOLDAVEL PVC MARROM DIAMETRO 85 mm</v>
          </cell>
          <cell r="C1318" t="str">
            <v>ML</v>
          </cell>
          <cell r="D1318">
            <v>27.57</v>
          </cell>
          <cell r="E1318">
            <v>10.83</v>
          </cell>
          <cell r="F1318">
            <v>38.4</v>
          </cell>
        </row>
        <row r="1319">
          <cell r="A1319">
            <v>81010</v>
          </cell>
          <cell r="B1319" t="str">
            <v>TUBO SOLDAVEL PVC MARROM DIAMETRO 110 mm</v>
          </cell>
          <cell r="C1319" t="str">
            <v>ML</v>
          </cell>
          <cell r="D1319">
            <v>42.32</v>
          </cell>
          <cell r="E1319">
            <v>11.73</v>
          </cell>
          <cell r="F1319">
            <v>54.05</v>
          </cell>
        </row>
        <row r="1320">
          <cell r="A1320">
            <v>81040</v>
          </cell>
          <cell r="B1320" t="str">
            <v>A D A P T A D O R E S  DE   P V C    S O L D A V E</v>
          </cell>
          <cell r="D1320">
            <v>0</v>
          </cell>
          <cell r="E1320">
            <v>0</v>
          </cell>
          <cell r="F1320">
            <v>0</v>
          </cell>
        </row>
        <row r="1321">
          <cell r="A1321">
            <v>81041</v>
          </cell>
          <cell r="B1321" t="str">
            <v>ADAPTAD.PVC SOLD.LONGO C/FLANGES LIVRES P/CX.DAGUA 25X3/4"</v>
          </cell>
          <cell r="C1321" t="str">
            <v>Un</v>
          </cell>
          <cell r="D1321">
            <v>8.92</v>
          </cell>
          <cell r="E1321">
            <v>2.0299999999999998</v>
          </cell>
          <cell r="F1321">
            <v>10.95</v>
          </cell>
        </row>
        <row r="1322">
          <cell r="A1322">
            <v>81042</v>
          </cell>
          <cell r="B1322" t="str">
            <v>ADAPTAD.PVC SOLD.LONGO C/FLANGES LIVRES P/CX.DAGUA 32X1"</v>
          </cell>
          <cell r="C1322" t="str">
            <v>Un</v>
          </cell>
          <cell r="D1322">
            <v>11.45</v>
          </cell>
          <cell r="E1322">
            <v>2.0299999999999998</v>
          </cell>
          <cell r="F1322">
            <v>13.48</v>
          </cell>
        </row>
        <row r="1323">
          <cell r="A1323">
            <v>81043</v>
          </cell>
          <cell r="B1323" t="str">
            <v>ADAPTAD.PVC SOLD.LONGO C/FLANGES LIVRES P/ CX.DAGUA 50X1.1/2</v>
          </cell>
          <cell r="C1323" t="str">
            <v>Un</v>
          </cell>
          <cell r="D1323">
            <v>20.54</v>
          </cell>
          <cell r="E1323">
            <v>3.16</v>
          </cell>
          <cell r="F1323">
            <v>23.7</v>
          </cell>
        </row>
        <row r="1324">
          <cell r="A1324">
            <v>81044</v>
          </cell>
          <cell r="B1324" t="str">
            <v>ADAPTAD.PVC SOLD.LONGO C/FLANGES LIVRES P/CX.DAGUA 60X2"</v>
          </cell>
          <cell r="C1324" t="str">
            <v>Un</v>
          </cell>
          <cell r="D1324">
            <v>25.23</v>
          </cell>
          <cell r="E1324">
            <v>3.16</v>
          </cell>
          <cell r="F1324">
            <v>28.39</v>
          </cell>
        </row>
        <row r="1325">
          <cell r="A1325">
            <v>81046</v>
          </cell>
          <cell r="B1325" t="str">
            <v>ADAPTADOR PVC SOLD.LONGO C/FLANGES LIVRES P/CX.DAGUA 110 X 4"</v>
          </cell>
          <cell r="C1325" t="str">
            <v>Un</v>
          </cell>
          <cell r="D1325">
            <v>260.24</v>
          </cell>
          <cell r="E1325">
            <v>5.19</v>
          </cell>
          <cell r="F1325">
            <v>265.43</v>
          </cell>
        </row>
        <row r="1326">
          <cell r="A1326">
            <v>81055</v>
          </cell>
          <cell r="B1326" t="str">
            <v>ADAPTAD.SOLD. C/FL.LIVRES P/CX.DAGUA 25X3/4"</v>
          </cell>
          <cell r="C1326" t="str">
            <v>Un</v>
          </cell>
          <cell r="D1326">
            <v>9</v>
          </cell>
          <cell r="E1326">
            <v>2.0299999999999998</v>
          </cell>
          <cell r="F1326">
            <v>11.03</v>
          </cell>
        </row>
        <row r="1327">
          <cell r="A1327">
            <v>81056</v>
          </cell>
          <cell r="B1327" t="str">
            <v>ADAPTADOR SOLD.C/FLANGES LIVRES P/CX.DAGUA 32X1"</v>
          </cell>
          <cell r="C1327" t="str">
            <v>Un</v>
          </cell>
          <cell r="D1327">
            <v>10.7</v>
          </cell>
          <cell r="E1327">
            <v>2.0299999999999998</v>
          </cell>
          <cell r="F1327">
            <v>12.73</v>
          </cell>
        </row>
        <row r="1328">
          <cell r="A1328">
            <v>81057</v>
          </cell>
          <cell r="B1328" t="str">
            <v>ADAPTADOR SOLD.C/FLANGES LIV.P/CX.DAGUA 40X1.1/4"</v>
          </cell>
          <cell r="C1328" t="str">
            <v>Un</v>
          </cell>
          <cell r="D1328">
            <v>16.8</v>
          </cell>
          <cell r="E1328">
            <v>2.0299999999999998</v>
          </cell>
          <cell r="F1328">
            <v>18.829999999999998</v>
          </cell>
        </row>
        <row r="1329">
          <cell r="A1329">
            <v>81058</v>
          </cell>
          <cell r="B1329" t="str">
            <v>ADAPTAD.SOLD.C/FL.LIVRES P/CX.DAGUA 50X1.1/2</v>
          </cell>
          <cell r="C1329" t="str">
            <v>Un</v>
          </cell>
          <cell r="D1329">
            <v>20.3</v>
          </cell>
          <cell r="E1329">
            <v>3.16</v>
          </cell>
          <cell r="F1329">
            <v>23.46</v>
          </cell>
        </row>
        <row r="1330">
          <cell r="A1330">
            <v>81065</v>
          </cell>
          <cell r="B1330" t="str">
            <v>ADAPTAD.SOLD.CURTO C/BOLSA E ROSCA P/REG.20X1/2"</v>
          </cell>
          <cell r="C1330" t="str">
            <v>Un</v>
          </cell>
          <cell r="D1330">
            <v>0.5</v>
          </cell>
          <cell r="E1330">
            <v>3.38</v>
          </cell>
          <cell r="F1330">
            <v>3.88</v>
          </cell>
        </row>
        <row r="1331">
          <cell r="A1331">
            <v>81066</v>
          </cell>
          <cell r="B1331" t="str">
            <v>ADAPTAD.SOLD.CURTO C/BOLSA E ROSCA P/REG.25X3/4"</v>
          </cell>
          <cell r="C1331" t="str">
            <v>Un</v>
          </cell>
          <cell r="D1331">
            <v>0.61</v>
          </cell>
          <cell r="E1331">
            <v>3.38</v>
          </cell>
          <cell r="F1331">
            <v>3.99</v>
          </cell>
        </row>
        <row r="1332">
          <cell r="A1332">
            <v>81067</v>
          </cell>
          <cell r="B1332" t="str">
            <v>ADAPTAD.SOLD.CURTO C/BOLSA E ROSCA P/REG.32X1"</v>
          </cell>
          <cell r="C1332" t="str">
            <v>Un</v>
          </cell>
          <cell r="D1332">
            <v>1.28</v>
          </cell>
          <cell r="E1332">
            <v>3.38</v>
          </cell>
          <cell r="F1332">
            <v>4.66</v>
          </cell>
        </row>
        <row r="1333">
          <cell r="A1333">
            <v>81068</v>
          </cell>
          <cell r="B1333" t="str">
            <v>ADAPTAD.SOLD.CURTO C/BOLSA/ROSCA P/REG.40X1 1/4"</v>
          </cell>
          <cell r="C1333" t="str">
            <v>Un</v>
          </cell>
          <cell r="D1333">
            <v>2.79</v>
          </cell>
          <cell r="E1333">
            <v>5.64</v>
          </cell>
          <cell r="F1333">
            <v>8.43</v>
          </cell>
        </row>
        <row r="1334">
          <cell r="A1334">
            <v>81069</v>
          </cell>
          <cell r="B1334" t="str">
            <v>ADAPTAD.SOLD.CURTO C/BOLSA/ROSCA P/REG.50X11/2"</v>
          </cell>
          <cell r="C1334" t="str">
            <v>Un</v>
          </cell>
          <cell r="D1334">
            <v>3.02</v>
          </cell>
          <cell r="E1334">
            <v>5.64</v>
          </cell>
          <cell r="F1334">
            <v>8.66</v>
          </cell>
        </row>
        <row r="1335">
          <cell r="A1335">
            <v>81070</v>
          </cell>
          <cell r="B1335" t="str">
            <v>ADAPTAD.SOLD.CURTO C/BOLSA/ROSCA P/REGIST.60X2"</v>
          </cell>
          <cell r="C1335" t="str">
            <v>Un</v>
          </cell>
          <cell r="D1335">
            <v>7.04</v>
          </cell>
          <cell r="E1335">
            <v>5.64</v>
          </cell>
          <cell r="F1335">
            <v>12.68</v>
          </cell>
        </row>
        <row r="1336">
          <cell r="A1336">
            <v>81071</v>
          </cell>
          <cell r="B1336" t="str">
            <v>ADAPTADOR SOLDAVEL CURTO C/BR P/REG.75X2.1/2"</v>
          </cell>
          <cell r="C1336" t="str">
            <v>Un</v>
          </cell>
          <cell r="D1336">
            <v>11.17</v>
          </cell>
          <cell r="E1336">
            <v>6.77</v>
          </cell>
          <cell r="F1336">
            <v>17.940000000000001</v>
          </cell>
        </row>
        <row r="1337">
          <cell r="A1337">
            <v>81072</v>
          </cell>
          <cell r="B1337" t="str">
            <v>ADAPTADOR SOLDAVEL CURTO C/BR P/REG. 85 X 3"</v>
          </cell>
          <cell r="C1337" t="str">
            <v>Un</v>
          </cell>
          <cell r="D1337">
            <v>16</v>
          </cell>
          <cell r="E1337">
            <v>6.77</v>
          </cell>
          <cell r="F1337">
            <v>22.77</v>
          </cell>
        </row>
        <row r="1338">
          <cell r="A1338">
            <v>81073</v>
          </cell>
          <cell r="B1338" t="str">
            <v>ADAPTADOR SOLDAVEL CURTO C/BR P/REG. 110 X 4"</v>
          </cell>
          <cell r="C1338" t="str">
            <v>Un</v>
          </cell>
          <cell r="D1338">
            <v>35.21</v>
          </cell>
          <cell r="E1338">
            <v>6.77</v>
          </cell>
          <cell r="F1338">
            <v>41.98</v>
          </cell>
        </row>
        <row r="1339">
          <cell r="A1339">
            <v>81083</v>
          </cell>
          <cell r="B1339" t="str">
            <v>ADAPTAD.JUNTA ELAST.P/SIFAO METAL.40MM X 1.1/2"</v>
          </cell>
          <cell r="C1339" t="str">
            <v>Un</v>
          </cell>
          <cell r="D1339">
            <v>2.72</v>
          </cell>
          <cell r="E1339">
            <v>5.64</v>
          </cell>
          <cell r="F1339">
            <v>8.36</v>
          </cell>
        </row>
        <row r="1340">
          <cell r="A1340">
            <v>81084</v>
          </cell>
          <cell r="B1340" t="str">
            <v>ADAPTADOR PVC P/SIFAO PVC 40 MM X 1.1/4"</v>
          </cell>
          <cell r="C1340" t="str">
            <v>Un</v>
          </cell>
          <cell r="D1340">
            <v>2.2200000000000002</v>
          </cell>
          <cell r="E1340">
            <v>5.64</v>
          </cell>
          <cell r="F1340">
            <v>7.86</v>
          </cell>
        </row>
        <row r="1341">
          <cell r="A1341">
            <v>81100</v>
          </cell>
          <cell r="B1341" t="str">
            <v>L U V A S  DE  P V C</v>
          </cell>
          <cell r="D1341">
            <v>0</v>
          </cell>
          <cell r="E1341">
            <v>0</v>
          </cell>
          <cell r="F1341">
            <v>0</v>
          </cell>
        </row>
        <row r="1342">
          <cell r="A1342">
            <v>81101</v>
          </cell>
          <cell r="B1342" t="str">
            <v>LUVA SOLDAVEL DIAMETRO 20 mm</v>
          </cell>
          <cell r="C1342" t="str">
            <v>Un</v>
          </cell>
          <cell r="D1342">
            <v>0.45</v>
          </cell>
          <cell r="E1342">
            <v>2.0299999999999998</v>
          </cell>
          <cell r="F1342">
            <v>2.48</v>
          </cell>
        </row>
        <row r="1343">
          <cell r="A1343">
            <v>81102</v>
          </cell>
          <cell r="B1343" t="str">
            <v>LUVA SOLDAVEL DIAMETRO 25 mm</v>
          </cell>
          <cell r="C1343" t="str">
            <v>Un</v>
          </cell>
          <cell r="D1343">
            <v>0.56000000000000005</v>
          </cell>
          <cell r="E1343">
            <v>2.0299999999999998</v>
          </cell>
          <cell r="F1343">
            <v>2.59</v>
          </cell>
        </row>
        <row r="1344">
          <cell r="A1344">
            <v>81103</v>
          </cell>
          <cell r="B1344" t="str">
            <v>LUVA SOLDAVEL DIAMETRO 32 mm</v>
          </cell>
          <cell r="C1344" t="str">
            <v>Un</v>
          </cell>
          <cell r="D1344">
            <v>1.5</v>
          </cell>
          <cell r="E1344">
            <v>2.0299999999999998</v>
          </cell>
          <cell r="F1344">
            <v>3.53</v>
          </cell>
        </row>
        <row r="1345">
          <cell r="A1345">
            <v>81104</v>
          </cell>
          <cell r="B1345" t="str">
            <v>LUVA SOLDAVEL DIAMETRO 40 mm</v>
          </cell>
          <cell r="C1345" t="str">
            <v>Un</v>
          </cell>
          <cell r="D1345">
            <v>3.3</v>
          </cell>
          <cell r="E1345">
            <v>3.16</v>
          </cell>
          <cell r="F1345">
            <v>6.46</v>
          </cell>
        </row>
        <row r="1346">
          <cell r="A1346">
            <v>81105</v>
          </cell>
          <cell r="B1346" t="str">
            <v>LUVA SOLDAVEL DIAMETRO 50 mm</v>
          </cell>
          <cell r="C1346" t="str">
            <v>Un</v>
          </cell>
          <cell r="D1346">
            <v>3.5</v>
          </cell>
          <cell r="E1346">
            <v>3.16</v>
          </cell>
          <cell r="F1346">
            <v>6.66</v>
          </cell>
        </row>
        <row r="1347">
          <cell r="A1347">
            <v>81106</v>
          </cell>
          <cell r="B1347" t="str">
            <v>LUVA SOLDAVEL DIAMETRO 60 mm</v>
          </cell>
          <cell r="C1347" t="str">
            <v>Un</v>
          </cell>
          <cell r="D1347">
            <v>7.45</v>
          </cell>
          <cell r="E1347">
            <v>3.16</v>
          </cell>
          <cell r="F1347">
            <v>10.61</v>
          </cell>
        </row>
        <row r="1348">
          <cell r="A1348">
            <v>81107</v>
          </cell>
          <cell r="B1348" t="str">
            <v>LUVA SOLDAVEL DIAMETRO 75 mm</v>
          </cell>
          <cell r="C1348" t="str">
            <v>Un</v>
          </cell>
          <cell r="D1348">
            <v>10.5</v>
          </cell>
          <cell r="E1348">
            <v>4.17</v>
          </cell>
          <cell r="F1348">
            <v>14.67</v>
          </cell>
        </row>
        <row r="1349">
          <cell r="A1349">
            <v>81108</v>
          </cell>
          <cell r="B1349" t="str">
            <v>LUVA SOLDAVEL DIAMETRO 85 mm</v>
          </cell>
          <cell r="C1349" t="str">
            <v>Un</v>
          </cell>
          <cell r="D1349">
            <v>25.5</v>
          </cell>
          <cell r="E1349">
            <v>4.17</v>
          </cell>
          <cell r="F1349">
            <v>29.67</v>
          </cell>
        </row>
        <row r="1350">
          <cell r="A1350">
            <v>81109</v>
          </cell>
          <cell r="B1350" t="str">
            <v>LUVA SOLDAVEL DIAMETRO 110 mm</v>
          </cell>
          <cell r="C1350" t="str">
            <v>Un</v>
          </cell>
          <cell r="D1350">
            <v>36.6</v>
          </cell>
          <cell r="E1350">
            <v>5.19</v>
          </cell>
          <cell r="F1350">
            <v>41.79</v>
          </cell>
        </row>
        <row r="1351">
          <cell r="A1351">
            <v>81120</v>
          </cell>
          <cell r="B1351" t="str">
            <v>LUVA DE REDUCAO SOLDAVEL DIAMETRO 25 X 20 mm</v>
          </cell>
          <cell r="C1351" t="str">
            <v>Un</v>
          </cell>
          <cell r="D1351">
            <v>1.22</v>
          </cell>
          <cell r="E1351">
            <v>2.0299999999999998</v>
          </cell>
          <cell r="F1351">
            <v>3.25</v>
          </cell>
        </row>
        <row r="1352">
          <cell r="A1352">
            <v>81121</v>
          </cell>
          <cell r="B1352" t="str">
            <v>LUVA DE REDUCAO SOLDAVEL C/ROSCA 25 X 1/2"</v>
          </cell>
          <cell r="C1352" t="str">
            <v>Un</v>
          </cell>
          <cell r="D1352">
            <v>1.75</v>
          </cell>
          <cell r="E1352">
            <v>3.38</v>
          </cell>
          <cell r="F1352">
            <v>5.13</v>
          </cell>
        </row>
        <row r="1353">
          <cell r="A1353">
            <v>81122</v>
          </cell>
          <cell r="B1353" t="str">
            <v>LUVA DE REDUCAO SOLDAVEL DIAMETRO 32 X 25 mm</v>
          </cell>
          <cell r="C1353" t="str">
            <v>Un</v>
          </cell>
          <cell r="D1353">
            <v>2.9</v>
          </cell>
          <cell r="E1353">
            <v>2.0299999999999998</v>
          </cell>
          <cell r="F1353">
            <v>4.93</v>
          </cell>
        </row>
        <row r="1354">
          <cell r="A1354">
            <v>81130</v>
          </cell>
          <cell r="B1354" t="str">
            <v>LUVA SOLDAVEL C/ROSCA DIAMETRO 20 X 1/2"</v>
          </cell>
          <cell r="C1354" t="str">
            <v>Un</v>
          </cell>
          <cell r="D1354">
            <v>1.1000000000000001</v>
          </cell>
          <cell r="E1354">
            <v>3.38</v>
          </cell>
          <cell r="F1354">
            <v>4.4800000000000004</v>
          </cell>
        </row>
        <row r="1355">
          <cell r="A1355">
            <v>81131</v>
          </cell>
          <cell r="B1355" t="str">
            <v>LUVA SOLDAVEL C/ROSCA DIAMETRO 25 X 3/4"</v>
          </cell>
          <cell r="C1355" t="str">
            <v>Un</v>
          </cell>
          <cell r="D1355">
            <v>1.21</v>
          </cell>
          <cell r="E1355">
            <v>3.38</v>
          </cell>
          <cell r="F1355">
            <v>4.59</v>
          </cell>
        </row>
        <row r="1356">
          <cell r="A1356">
            <v>81132</v>
          </cell>
          <cell r="B1356" t="str">
            <v>LUVA SOLDAVEL C/ROSCA DIAMETRO 32 X 1"</v>
          </cell>
          <cell r="C1356" t="str">
            <v>Un</v>
          </cell>
          <cell r="D1356">
            <v>3.08</v>
          </cell>
          <cell r="E1356">
            <v>3.38</v>
          </cell>
          <cell r="F1356">
            <v>6.46</v>
          </cell>
        </row>
        <row r="1357">
          <cell r="A1357">
            <v>81133</v>
          </cell>
          <cell r="B1357" t="str">
            <v>LUVA SOLDAVEL C/ROSCA DIAMETRO 40 X 1.1/4"</v>
          </cell>
          <cell r="C1357" t="str">
            <v>Un</v>
          </cell>
          <cell r="D1357">
            <v>6.54</v>
          </cell>
          <cell r="E1357">
            <v>5.64</v>
          </cell>
          <cell r="F1357">
            <v>12.18</v>
          </cell>
        </row>
        <row r="1358">
          <cell r="A1358">
            <v>81134</v>
          </cell>
          <cell r="B1358" t="str">
            <v>LUVA SOLDAVEL C/ROSCA DIAMETRO 50 X 1.1/2"</v>
          </cell>
          <cell r="C1358" t="str">
            <v>Un</v>
          </cell>
          <cell r="D1358">
            <v>12.72</v>
          </cell>
          <cell r="E1358">
            <v>5.64</v>
          </cell>
          <cell r="F1358">
            <v>18.36</v>
          </cell>
        </row>
        <row r="1359">
          <cell r="A1359">
            <v>81144</v>
          </cell>
          <cell r="B1359" t="str">
            <v>LUVA SOLD.C/BUCHA DE LATAO 20 X 1/2" COR AZUL</v>
          </cell>
          <cell r="C1359" t="str">
            <v>Un</v>
          </cell>
          <cell r="D1359">
            <v>4.4000000000000004</v>
          </cell>
          <cell r="E1359">
            <v>2.0299999999999998</v>
          </cell>
          <cell r="F1359">
            <v>6.43</v>
          </cell>
        </row>
        <row r="1360">
          <cell r="A1360">
            <v>81145</v>
          </cell>
          <cell r="B1360" t="str">
            <v>LUVA RED.SOLDAVEL C/BUCHA LATAO DIAM.25 X 1/2"</v>
          </cell>
          <cell r="C1360" t="str">
            <v>Un</v>
          </cell>
          <cell r="D1360">
            <v>2.9</v>
          </cell>
          <cell r="E1360">
            <v>2.0299999999999998</v>
          </cell>
          <cell r="F1360">
            <v>4.93</v>
          </cell>
        </row>
        <row r="1361">
          <cell r="A1361">
            <v>81146</v>
          </cell>
          <cell r="B1361" t="str">
            <v>LUVA SOLD.C/BUCHA DE LATAO 25X3/4" COR AZUL</v>
          </cell>
          <cell r="C1361" t="str">
            <v>Un</v>
          </cell>
          <cell r="D1361">
            <v>6.08</v>
          </cell>
          <cell r="E1361">
            <v>2.0299999999999998</v>
          </cell>
          <cell r="F1361">
            <v>8.11</v>
          </cell>
        </row>
        <row r="1362">
          <cell r="A1362">
            <v>81160</v>
          </cell>
          <cell r="B1362" t="str">
            <v>B U C H A S</v>
          </cell>
          <cell r="D1362">
            <v>0</v>
          </cell>
          <cell r="E1362">
            <v>0</v>
          </cell>
          <cell r="F1362">
            <v>0</v>
          </cell>
        </row>
        <row r="1363">
          <cell r="A1363">
            <v>81161</v>
          </cell>
          <cell r="B1363" t="str">
            <v>BUCHA DE REDUCAO SOLD.CURTA 25 MM X 20 MM</v>
          </cell>
          <cell r="C1363" t="str">
            <v>Un</v>
          </cell>
          <cell r="D1363">
            <v>0.3</v>
          </cell>
          <cell r="E1363">
            <v>2.0299999999999998</v>
          </cell>
          <cell r="F1363">
            <v>2.33</v>
          </cell>
        </row>
        <row r="1364">
          <cell r="A1364">
            <v>81162</v>
          </cell>
          <cell r="B1364" t="str">
            <v>BUCHA DE REDUCAO SOLD.CURTA 32 X 25 MM</v>
          </cell>
          <cell r="C1364" t="str">
            <v>Un</v>
          </cell>
          <cell r="D1364">
            <v>0.6</v>
          </cell>
          <cell r="E1364">
            <v>2.0299999999999998</v>
          </cell>
          <cell r="F1364">
            <v>2.63</v>
          </cell>
        </row>
        <row r="1365">
          <cell r="A1365">
            <v>81163</v>
          </cell>
          <cell r="B1365" t="str">
            <v>BUCHA DE REDUCAO SOLD.CURTA 40 X 32 mm</v>
          </cell>
          <cell r="C1365" t="str">
            <v>Un</v>
          </cell>
          <cell r="D1365">
            <v>1.1000000000000001</v>
          </cell>
          <cell r="E1365">
            <v>3.16</v>
          </cell>
          <cell r="F1365">
            <v>4.26</v>
          </cell>
        </row>
        <row r="1366">
          <cell r="A1366">
            <v>81164</v>
          </cell>
          <cell r="B1366" t="str">
            <v>BUCHA DE REDUCAO SOLD.CURTO 50 X 40 mm</v>
          </cell>
          <cell r="C1366" t="str">
            <v>Un</v>
          </cell>
          <cell r="D1366">
            <v>2</v>
          </cell>
          <cell r="E1366">
            <v>3.16</v>
          </cell>
          <cell r="F1366">
            <v>5.16</v>
          </cell>
        </row>
        <row r="1367">
          <cell r="A1367">
            <v>81165</v>
          </cell>
          <cell r="B1367" t="str">
            <v>BUCHA DE REDUCAO SOLD. CURTA 60 X 50 mm</v>
          </cell>
          <cell r="C1367" t="str">
            <v>Un</v>
          </cell>
          <cell r="D1367">
            <v>3.5</v>
          </cell>
          <cell r="E1367">
            <v>3.16</v>
          </cell>
          <cell r="F1367">
            <v>6.66</v>
          </cell>
        </row>
        <row r="1368">
          <cell r="A1368">
            <v>81166</v>
          </cell>
          <cell r="B1368" t="str">
            <v>BUCHA DE REDUCAO SOLDAVEL CURTA 75 X 60 mm</v>
          </cell>
          <cell r="C1368" t="str">
            <v>Un</v>
          </cell>
          <cell r="D1368">
            <v>8.5</v>
          </cell>
          <cell r="E1368">
            <v>4.29</v>
          </cell>
          <cell r="F1368">
            <v>12.79</v>
          </cell>
        </row>
        <row r="1369">
          <cell r="A1369">
            <v>81167</v>
          </cell>
          <cell r="B1369" t="str">
            <v>BUCHA DE REDUCAO SOLDAVEL CURTA 85 X 75 mm</v>
          </cell>
          <cell r="C1369" t="str">
            <v>Un</v>
          </cell>
          <cell r="D1369">
            <v>9.1999999999999993</v>
          </cell>
          <cell r="E1369">
            <v>4.29</v>
          </cell>
          <cell r="F1369">
            <v>13.49</v>
          </cell>
        </row>
        <row r="1370">
          <cell r="A1370">
            <v>81168</v>
          </cell>
          <cell r="B1370" t="str">
            <v>BUCHA DE REDUCAO SOLDAVEL CURTA 110 X 85 mm</v>
          </cell>
          <cell r="C1370" t="str">
            <v>Un</v>
          </cell>
          <cell r="D1370">
            <v>34.5</v>
          </cell>
          <cell r="E1370">
            <v>5.19</v>
          </cell>
          <cell r="F1370">
            <v>39.69</v>
          </cell>
        </row>
        <row r="1371">
          <cell r="A1371">
            <v>81175</v>
          </cell>
          <cell r="B1371" t="str">
            <v>BUCHA DE REDUCAO SOLD.LONGA 32 X 20 mm</v>
          </cell>
          <cell r="C1371" t="str">
            <v>Un</v>
          </cell>
          <cell r="D1371">
            <v>1.3</v>
          </cell>
          <cell r="E1371">
            <v>2.0299999999999998</v>
          </cell>
          <cell r="F1371">
            <v>3.33</v>
          </cell>
        </row>
        <row r="1372">
          <cell r="A1372">
            <v>81176</v>
          </cell>
          <cell r="B1372" t="str">
            <v>BUCHA DE REDUCAO SOLD.LONGA 40 X 20 mm</v>
          </cell>
          <cell r="C1372" t="str">
            <v>Un</v>
          </cell>
          <cell r="D1372">
            <v>1.95</v>
          </cell>
          <cell r="E1372">
            <v>3.16</v>
          </cell>
          <cell r="F1372">
            <v>5.1100000000000003</v>
          </cell>
        </row>
        <row r="1373">
          <cell r="A1373">
            <v>81177</v>
          </cell>
          <cell r="B1373" t="str">
            <v>BUCHA DE REDUCAO SOLD.LONGA 40 X 25</v>
          </cell>
          <cell r="C1373" t="str">
            <v>Un</v>
          </cell>
          <cell r="D1373">
            <v>2</v>
          </cell>
          <cell r="E1373">
            <v>3.16</v>
          </cell>
          <cell r="F1373">
            <v>5.16</v>
          </cell>
        </row>
        <row r="1374">
          <cell r="A1374">
            <v>81178</v>
          </cell>
          <cell r="B1374" t="str">
            <v>BUCHA DE REDUCAO SOLD.LONGA 50 X 20 mm</v>
          </cell>
          <cell r="C1374" t="str">
            <v>Un</v>
          </cell>
          <cell r="D1374">
            <v>2.2999999999999998</v>
          </cell>
          <cell r="E1374">
            <v>3.16</v>
          </cell>
          <cell r="F1374">
            <v>5.46</v>
          </cell>
        </row>
        <row r="1375">
          <cell r="A1375">
            <v>81179</v>
          </cell>
          <cell r="B1375" t="str">
            <v>BUCHA DE REDUCAO SOLDAVEL LONGA 50 X 25 mm</v>
          </cell>
          <cell r="C1375" t="str">
            <v>Un</v>
          </cell>
          <cell r="D1375">
            <v>2.4</v>
          </cell>
          <cell r="E1375">
            <v>3.16</v>
          </cell>
          <cell r="F1375">
            <v>5.56</v>
          </cell>
        </row>
        <row r="1376">
          <cell r="A1376" t="str">
            <v>SCO - Sistema de Custos e Orçamentos</v>
          </cell>
          <cell r="F1376" t="str">
            <v>AGETOP</v>
          </cell>
        </row>
        <row r="1378">
          <cell r="B1378" t="str">
            <v>AGETOP - AGÊNCIA GOIANA DE TRANSPORTES E OBRAS - AGETOP</v>
          </cell>
          <cell r="F1378" t="str">
            <v>26/08/2014 - 15:26</v>
          </cell>
        </row>
        <row r="1379">
          <cell r="B1379" t="str">
            <v>Custo Referencial de Serviços</v>
          </cell>
          <cell r="F1379" t="str">
            <v>Página: 18 de 30</v>
          </cell>
        </row>
        <row r="1380">
          <cell r="A1380" t="str">
            <v>Código</v>
          </cell>
          <cell r="B1380" t="str">
            <v>Serviço</v>
          </cell>
          <cell r="C1380" t="str">
            <v>Unidade</v>
          </cell>
          <cell r="D1380" t="str">
            <v>Material</v>
          </cell>
          <cell r="E1380" t="str">
            <v>Mão-de-</v>
          </cell>
          <cell r="F1380" t="str">
            <v>Total</v>
          </cell>
        </row>
        <row r="1381">
          <cell r="A1381" t="str">
            <v>auxiliar</v>
          </cell>
          <cell r="E1381" t="str">
            <v>obra</v>
          </cell>
        </row>
        <row r="1382">
          <cell r="A1382">
            <v>81180</v>
          </cell>
          <cell r="B1382" t="str">
            <v>BUCHA DE REDUCAO SOLDAVEL LONGA 50 X 32 mm</v>
          </cell>
          <cell r="C1382" t="str">
            <v>Un</v>
          </cell>
          <cell r="D1382">
            <v>2.8</v>
          </cell>
          <cell r="E1382">
            <v>3.16</v>
          </cell>
          <cell r="F1382">
            <v>5.96</v>
          </cell>
        </row>
        <row r="1383">
          <cell r="A1383">
            <v>81181</v>
          </cell>
          <cell r="B1383" t="str">
            <v>BUCHA DE REDUCAO SOLDAVEL LONGA 60 X 25 mm</v>
          </cell>
          <cell r="C1383" t="str">
            <v>Un</v>
          </cell>
          <cell r="D1383">
            <v>4.92</v>
          </cell>
          <cell r="E1383">
            <v>3.16</v>
          </cell>
          <cell r="F1383">
            <v>8.08</v>
          </cell>
        </row>
        <row r="1384">
          <cell r="A1384">
            <v>81182</v>
          </cell>
          <cell r="B1384" t="str">
            <v>BUCHA DE REDUCAO SOLDAVEL LONGA 60 X 32 mm</v>
          </cell>
          <cell r="C1384" t="str">
            <v>Un</v>
          </cell>
          <cell r="D1384">
            <v>7.9</v>
          </cell>
          <cell r="E1384">
            <v>3.16</v>
          </cell>
          <cell r="F1384">
            <v>11.06</v>
          </cell>
        </row>
        <row r="1385">
          <cell r="A1385">
            <v>81183</v>
          </cell>
          <cell r="B1385" t="str">
            <v>BUCHA DE REDUCAO SOLDAVEL LONGA 60 X 40 mm</v>
          </cell>
          <cell r="C1385" t="str">
            <v>Un</v>
          </cell>
          <cell r="D1385">
            <v>6.5</v>
          </cell>
          <cell r="E1385">
            <v>4.29</v>
          </cell>
          <cell r="F1385">
            <v>10.79</v>
          </cell>
        </row>
        <row r="1386">
          <cell r="A1386">
            <v>81184</v>
          </cell>
          <cell r="B1386" t="str">
            <v>BUCHA DE REDUCAO SOLDAVEL LONGA 60 X 50 mm</v>
          </cell>
          <cell r="C1386" t="str">
            <v>Un</v>
          </cell>
          <cell r="D1386">
            <v>6.8</v>
          </cell>
          <cell r="E1386">
            <v>4.29</v>
          </cell>
          <cell r="F1386">
            <v>11.09</v>
          </cell>
        </row>
        <row r="1387">
          <cell r="A1387">
            <v>81185</v>
          </cell>
          <cell r="B1387" t="str">
            <v>BUCHA DE REDUÇÃO SOLDÁVEL LONGA 75 X 50 MM</v>
          </cell>
          <cell r="C1387" t="str">
            <v>un</v>
          </cell>
          <cell r="D1387">
            <v>9.6</v>
          </cell>
          <cell r="E1387">
            <v>3.72</v>
          </cell>
          <cell r="F1387">
            <v>13.32</v>
          </cell>
        </row>
        <row r="1388">
          <cell r="A1388">
            <v>81187</v>
          </cell>
          <cell r="B1388" t="str">
            <v>BUCHA DE REDUÇÃO SOLDÁVEL LONGA 110 X 60 MMM</v>
          </cell>
          <cell r="C1388" t="str">
            <v>un</v>
          </cell>
          <cell r="D1388">
            <v>25.7</v>
          </cell>
          <cell r="E1388">
            <v>4.17</v>
          </cell>
          <cell r="F1388">
            <v>29.87</v>
          </cell>
        </row>
        <row r="1389">
          <cell r="A1389">
            <v>81200</v>
          </cell>
          <cell r="B1389" t="str">
            <v>N I P E L S</v>
          </cell>
          <cell r="D1389">
            <v>0</v>
          </cell>
          <cell r="E1389">
            <v>0</v>
          </cell>
          <cell r="F1389">
            <v>0</v>
          </cell>
        </row>
        <row r="1390">
          <cell r="A1390">
            <v>81201</v>
          </cell>
          <cell r="B1390" t="str">
            <v>NIPLE COM ROSCA DIAMETRO 1/2"</v>
          </cell>
          <cell r="C1390" t="str">
            <v>Un</v>
          </cell>
          <cell r="D1390">
            <v>0.69</v>
          </cell>
          <cell r="E1390">
            <v>4.51</v>
          </cell>
          <cell r="F1390">
            <v>5.2</v>
          </cell>
        </row>
        <row r="1391">
          <cell r="A1391">
            <v>81202</v>
          </cell>
          <cell r="B1391" t="str">
            <v>NIPLE COM ROSCA DIAMETRO 3/4"</v>
          </cell>
          <cell r="C1391" t="str">
            <v>Un</v>
          </cell>
          <cell r="D1391">
            <v>0.8</v>
          </cell>
          <cell r="E1391">
            <v>4.51</v>
          </cell>
          <cell r="F1391">
            <v>5.31</v>
          </cell>
        </row>
        <row r="1392">
          <cell r="A1392">
            <v>81203</v>
          </cell>
          <cell r="B1392" t="str">
            <v>NIPLE COM ROSCA DIAMETRO 1"</v>
          </cell>
          <cell r="C1392" t="str">
            <v>Un</v>
          </cell>
          <cell r="D1392">
            <v>2</v>
          </cell>
          <cell r="E1392">
            <v>4.51</v>
          </cell>
          <cell r="F1392">
            <v>6.51</v>
          </cell>
        </row>
        <row r="1393">
          <cell r="A1393">
            <v>81204</v>
          </cell>
          <cell r="B1393" t="str">
            <v>NIPLE COM ROSCA DIAMETRO 1.1/4"</v>
          </cell>
          <cell r="C1393" t="str">
            <v>Un</v>
          </cell>
          <cell r="D1393">
            <v>5.9</v>
          </cell>
          <cell r="E1393">
            <v>7.9</v>
          </cell>
          <cell r="F1393">
            <v>13.8</v>
          </cell>
        </row>
        <row r="1394">
          <cell r="A1394">
            <v>81205</v>
          </cell>
          <cell r="B1394" t="str">
            <v>NIPLE COM ROSCA DIAMETRO 1.1/2"</v>
          </cell>
          <cell r="C1394" t="str">
            <v>Un</v>
          </cell>
          <cell r="D1394">
            <v>6</v>
          </cell>
          <cell r="E1394">
            <v>7.9</v>
          </cell>
          <cell r="F1394">
            <v>13.9</v>
          </cell>
        </row>
        <row r="1395">
          <cell r="A1395">
            <v>81206</v>
          </cell>
          <cell r="B1395" t="str">
            <v>NIPLE COM ROSCA DIAMETRO 2"</v>
          </cell>
          <cell r="C1395" t="str">
            <v>Un</v>
          </cell>
          <cell r="D1395">
            <v>7.9</v>
          </cell>
          <cell r="E1395">
            <v>7.9</v>
          </cell>
          <cell r="F1395">
            <v>15.8</v>
          </cell>
        </row>
        <row r="1396">
          <cell r="A1396">
            <v>81207</v>
          </cell>
          <cell r="B1396" t="str">
            <v>NIPLE COM ROSCA DIAMETRO 2.1/2"</v>
          </cell>
          <cell r="C1396" t="str">
            <v>Un</v>
          </cell>
          <cell r="D1396">
            <v>11</v>
          </cell>
          <cell r="E1396">
            <v>9.02</v>
          </cell>
          <cell r="F1396">
            <v>20.02</v>
          </cell>
        </row>
        <row r="1397">
          <cell r="A1397">
            <v>81208</v>
          </cell>
          <cell r="B1397" t="str">
            <v>NIPLE COM ROSCA DIAMETRO 3"</v>
          </cell>
          <cell r="C1397" t="str">
            <v>Un</v>
          </cell>
          <cell r="D1397">
            <v>16.899999999999999</v>
          </cell>
          <cell r="E1397">
            <v>9.02</v>
          </cell>
          <cell r="F1397">
            <v>25.92</v>
          </cell>
        </row>
        <row r="1398">
          <cell r="A1398">
            <v>81209</v>
          </cell>
          <cell r="B1398" t="str">
            <v>NIPLE COM ROSCA DIAMETRO 4"</v>
          </cell>
          <cell r="C1398" t="str">
            <v>Un</v>
          </cell>
          <cell r="D1398">
            <v>26</v>
          </cell>
          <cell r="E1398">
            <v>11.28</v>
          </cell>
          <cell r="F1398">
            <v>37.28</v>
          </cell>
        </row>
        <row r="1399">
          <cell r="A1399">
            <v>81230</v>
          </cell>
          <cell r="B1399" t="str">
            <v>C A P</v>
          </cell>
          <cell r="D1399">
            <v>0</v>
          </cell>
          <cell r="E1399">
            <v>0</v>
          </cell>
          <cell r="F1399">
            <v>0</v>
          </cell>
        </row>
        <row r="1400">
          <cell r="A1400">
            <v>81231</v>
          </cell>
          <cell r="B1400" t="str">
            <v>CAP PVC ROSCAVEL DIAMETRO 1/2" (20 mm)</v>
          </cell>
          <cell r="C1400" t="str">
            <v>Un</v>
          </cell>
          <cell r="D1400">
            <v>0.88</v>
          </cell>
          <cell r="E1400">
            <v>2.0299999999999998</v>
          </cell>
          <cell r="F1400">
            <v>2.91</v>
          </cell>
        </row>
        <row r="1401">
          <cell r="A1401">
            <v>81232</v>
          </cell>
          <cell r="B1401" t="str">
            <v>CAP PVC ROSCAVEL DIAMETRO 3/4" (25 mm)</v>
          </cell>
          <cell r="C1401" t="str">
            <v>Un</v>
          </cell>
          <cell r="D1401">
            <v>1.46</v>
          </cell>
          <cell r="E1401">
            <v>2.0299999999999998</v>
          </cell>
          <cell r="F1401">
            <v>3.49</v>
          </cell>
        </row>
        <row r="1402">
          <cell r="A1402">
            <v>81233</v>
          </cell>
          <cell r="B1402" t="str">
            <v>CAP PVC ROSCAVEL DIAMETRO 1" (32 mm)</v>
          </cell>
          <cell r="C1402" t="str">
            <v>Un</v>
          </cell>
          <cell r="D1402">
            <v>2.23</v>
          </cell>
          <cell r="E1402">
            <v>2.0299999999999998</v>
          </cell>
          <cell r="F1402">
            <v>4.26</v>
          </cell>
        </row>
        <row r="1403">
          <cell r="A1403">
            <v>81234</v>
          </cell>
          <cell r="B1403" t="str">
            <v>CAP PVC ROSCAVEL DIAMETRO 1.1/4" (40 mm)</v>
          </cell>
          <cell r="C1403" t="str">
            <v>Un</v>
          </cell>
          <cell r="D1403">
            <v>6.39</v>
          </cell>
          <cell r="E1403">
            <v>3.16</v>
          </cell>
          <cell r="F1403">
            <v>9.5500000000000007</v>
          </cell>
        </row>
        <row r="1404">
          <cell r="A1404">
            <v>81235</v>
          </cell>
          <cell r="B1404" t="str">
            <v>CAP PVC ROSCAVEL DIAMETRO 1.1/2"</v>
          </cell>
          <cell r="C1404" t="str">
            <v>Un</v>
          </cell>
          <cell r="D1404">
            <v>6.92</v>
          </cell>
          <cell r="E1404">
            <v>3.16</v>
          </cell>
          <cell r="F1404">
            <v>10.08</v>
          </cell>
        </row>
        <row r="1405">
          <cell r="A1405">
            <v>81236</v>
          </cell>
          <cell r="B1405" t="str">
            <v>CAP PVC ROSCAVEL DIAMETRO 2"</v>
          </cell>
          <cell r="C1405" t="str">
            <v>Un</v>
          </cell>
          <cell r="D1405">
            <v>9.43</v>
          </cell>
          <cell r="E1405">
            <v>3.16</v>
          </cell>
          <cell r="F1405">
            <v>12.59</v>
          </cell>
        </row>
        <row r="1406">
          <cell r="A1406">
            <v>81250</v>
          </cell>
          <cell r="B1406" t="str">
            <v>CAP PVC SOLDAVEL 20 mm</v>
          </cell>
          <cell r="C1406" t="str">
            <v>Un</v>
          </cell>
          <cell r="D1406">
            <v>0.8</v>
          </cell>
          <cell r="E1406">
            <v>1.01</v>
          </cell>
          <cell r="F1406">
            <v>1.81</v>
          </cell>
        </row>
        <row r="1407">
          <cell r="A1407">
            <v>81251</v>
          </cell>
          <cell r="B1407" t="str">
            <v>CAP SOLD. DIAMETRO 25 mm</v>
          </cell>
          <cell r="C1407" t="str">
            <v>Un</v>
          </cell>
          <cell r="D1407">
            <v>0.85</v>
          </cell>
          <cell r="E1407">
            <v>1.01</v>
          </cell>
          <cell r="F1407">
            <v>1.86</v>
          </cell>
        </row>
        <row r="1408">
          <cell r="A1408">
            <v>81252</v>
          </cell>
          <cell r="B1408" t="str">
            <v>CAP PVC SOLDAVEL 32 mm</v>
          </cell>
          <cell r="C1408" t="str">
            <v>Un</v>
          </cell>
          <cell r="D1408">
            <v>1.3</v>
          </cell>
          <cell r="E1408">
            <v>1.01</v>
          </cell>
          <cell r="F1408">
            <v>2.31</v>
          </cell>
        </row>
        <row r="1409">
          <cell r="A1409">
            <v>81253</v>
          </cell>
          <cell r="B1409" t="str">
            <v>CAP PVC SOLDAVEL DIAMETRO 40 mm</v>
          </cell>
          <cell r="C1409" t="str">
            <v>Un</v>
          </cell>
          <cell r="D1409">
            <v>2.4</v>
          </cell>
          <cell r="E1409">
            <v>1.58</v>
          </cell>
          <cell r="F1409">
            <v>3.98</v>
          </cell>
        </row>
        <row r="1410">
          <cell r="A1410">
            <v>81254</v>
          </cell>
          <cell r="B1410" t="str">
            <v>CAP PVC SOLDAVEL DIAMETRO 50 mm</v>
          </cell>
          <cell r="C1410" t="str">
            <v>Un</v>
          </cell>
          <cell r="D1410">
            <v>4.0999999999999996</v>
          </cell>
          <cell r="E1410">
            <v>3.16</v>
          </cell>
          <cell r="F1410">
            <v>7.26</v>
          </cell>
        </row>
        <row r="1411">
          <cell r="A1411">
            <v>81255</v>
          </cell>
          <cell r="B1411" t="str">
            <v>CAP PVC SOLDAVEL DIAMETRO 60 mm</v>
          </cell>
          <cell r="C1411" t="str">
            <v>Un</v>
          </cell>
          <cell r="D1411">
            <v>5.9</v>
          </cell>
          <cell r="E1411">
            <v>3.16</v>
          </cell>
          <cell r="F1411">
            <v>9.06</v>
          </cell>
        </row>
        <row r="1412">
          <cell r="A1412">
            <v>81256</v>
          </cell>
          <cell r="B1412" t="str">
            <v>CAP PVC SOLDAVEL DIAMETRO 75 mm</v>
          </cell>
          <cell r="C1412" t="str">
            <v>Un</v>
          </cell>
          <cell r="D1412">
            <v>12.2</v>
          </cell>
          <cell r="E1412">
            <v>4.29</v>
          </cell>
          <cell r="F1412">
            <v>16.489999999999998</v>
          </cell>
        </row>
        <row r="1413">
          <cell r="A1413">
            <v>81257</v>
          </cell>
          <cell r="B1413" t="str">
            <v>CAP PVC SOLDAVEL DIAMETRO 85 mm</v>
          </cell>
          <cell r="C1413" t="str">
            <v>Un</v>
          </cell>
          <cell r="D1413">
            <v>17.600000000000001</v>
          </cell>
          <cell r="E1413">
            <v>4.17</v>
          </cell>
          <cell r="F1413">
            <v>21.77</v>
          </cell>
        </row>
        <row r="1414">
          <cell r="A1414">
            <v>81258</v>
          </cell>
          <cell r="B1414" t="str">
            <v>CAP PVC SOLDAVEL DIAMETRO 110 mm</v>
          </cell>
          <cell r="C1414" t="str">
            <v>Un</v>
          </cell>
          <cell r="D1414">
            <v>41.7</v>
          </cell>
          <cell r="E1414">
            <v>5.19</v>
          </cell>
          <cell r="F1414">
            <v>46.89</v>
          </cell>
        </row>
        <row r="1415">
          <cell r="A1415">
            <v>81300</v>
          </cell>
          <cell r="B1415" t="str">
            <v>J O E L H O S</v>
          </cell>
          <cell r="D1415">
            <v>0</v>
          </cell>
          <cell r="E1415">
            <v>0</v>
          </cell>
          <cell r="F1415">
            <v>0</v>
          </cell>
        </row>
        <row r="1416">
          <cell r="A1416">
            <v>81301</v>
          </cell>
          <cell r="B1416" t="str">
            <v>JOELHO 45 GRAUS SOLDAVEL 20 mm</v>
          </cell>
          <cell r="C1416" t="str">
            <v>Un</v>
          </cell>
          <cell r="D1416">
            <v>0.7</v>
          </cell>
          <cell r="E1416">
            <v>4.0599999999999996</v>
          </cell>
          <cell r="F1416">
            <v>4.76</v>
          </cell>
        </row>
        <row r="1417">
          <cell r="A1417">
            <v>81302</v>
          </cell>
          <cell r="B1417" t="str">
            <v>JOELHO 45 GRAUS SOLDAVEL 25 mm</v>
          </cell>
          <cell r="C1417" t="str">
            <v>Un</v>
          </cell>
          <cell r="D1417">
            <v>1.3</v>
          </cell>
          <cell r="E1417">
            <v>4.0599999999999996</v>
          </cell>
          <cell r="F1417">
            <v>5.36</v>
          </cell>
        </row>
        <row r="1418">
          <cell r="A1418">
            <v>81303</v>
          </cell>
          <cell r="B1418" t="str">
            <v>JOELHO 45 GRAUS SOLDAVEL 32 mm</v>
          </cell>
          <cell r="C1418" t="str">
            <v>Un</v>
          </cell>
          <cell r="D1418">
            <v>3.4</v>
          </cell>
          <cell r="E1418">
            <v>4.0599999999999996</v>
          </cell>
          <cell r="F1418">
            <v>7.46</v>
          </cell>
        </row>
        <row r="1419">
          <cell r="A1419">
            <v>81304</v>
          </cell>
          <cell r="B1419" t="str">
            <v>JOELHO 45 GRAUS SOLDAVEL 40 mm</v>
          </cell>
          <cell r="C1419" t="str">
            <v>Un</v>
          </cell>
          <cell r="D1419">
            <v>3.5</v>
          </cell>
          <cell r="E1419">
            <v>6.31</v>
          </cell>
          <cell r="F1419">
            <v>9.81</v>
          </cell>
        </row>
        <row r="1420">
          <cell r="A1420">
            <v>81305</v>
          </cell>
          <cell r="B1420" t="str">
            <v>JOELHO 45 GRAUS SOLDAVEL 50 mm</v>
          </cell>
          <cell r="C1420" t="str">
            <v>Un</v>
          </cell>
          <cell r="D1420">
            <v>4.5999999999999996</v>
          </cell>
          <cell r="E1420">
            <v>6.31</v>
          </cell>
          <cell r="F1420">
            <v>10.91</v>
          </cell>
        </row>
        <row r="1421">
          <cell r="A1421">
            <v>81306</v>
          </cell>
          <cell r="B1421" t="str">
            <v>JOELHO 45 GRAUS SOLDAVEL 60 mm</v>
          </cell>
          <cell r="C1421" t="str">
            <v>Un</v>
          </cell>
          <cell r="D1421">
            <v>15.6</v>
          </cell>
          <cell r="E1421">
            <v>6.31</v>
          </cell>
          <cell r="F1421">
            <v>21.91</v>
          </cell>
        </row>
        <row r="1422">
          <cell r="A1422">
            <v>81307</v>
          </cell>
          <cell r="B1422" t="str">
            <v>JOELHO 45 GRAUS SOLDAVEL 75 mm</v>
          </cell>
          <cell r="C1422" t="str">
            <v>Un</v>
          </cell>
          <cell r="D1422">
            <v>37.6</v>
          </cell>
          <cell r="E1422">
            <v>8.35</v>
          </cell>
          <cell r="F1422">
            <v>45.95</v>
          </cell>
        </row>
        <row r="1423">
          <cell r="A1423">
            <v>81308</v>
          </cell>
          <cell r="B1423" t="str">
            <v>JOELHO 45 GRAUS SOLDAVEL 85 mm</v>
          </cell>
          <cell r="C1423" t="str">
            <v>Un</v>
          </cell>
          <cell r="D1423">
            <v>35.1</v>
          </cell>
          <cell r="E1423">
            <v>8.35</v>
          </cell>
          <cell r="F1423">
            <v>43.45</v>
          </cell>
        </row>
        <row r="1424">
          <cell r="A1424">
            <v>81309</v>
          </cell>
          <cell r="B1424" t="str">
            <v>JOELHO 45 GRAUS SOLDAVEL 110 mm</v>
          </cell>
          <cell r="C1424" t="str">
            <v>Un</v>
          </cell>
          <cell r="D1424">
            <v>105</v>
          </cell>
          <cell r="E1424">
            <v>10.15</v>
          </cell>
          <cell r="F1424">
            <v>115.15</v>
          </cell>
        </row>
        <row r="1425">
          <cell r="A1425">
            <v>81320</v>
          </cell>
          <cell r="B1425" t="str">
            <v>JOELHO 90 GRAUS SOLDAVEL DIAMETRO 20 MM</v>
          </cell>
          <cell r="C1425" t="str">
            <v>Un</v>
          </cell>
          <cell r="D1425">
            <v>0.5</v>
          </cell>
          <cell r="E1425">
            <v>4.0599999999999996</v>
          </cell>
          <cell r="F1425">
            <v>4.5599999999999996</v>
          </cell>
        </row>
        <row r="1426">
          <cell r="A1426">
            <v>81321</v>
          </cell>
          <cell r="B1426" t="str">
            <v>JOELHO 90 GRAUS SOLDAVEL DIAMETRO 25 MM</v>
          </cell>
          <cell r="C1426" t="str">
            <v>Un</v>
          </cell>
          <cell r="D1426">
            <v>0.7</v>
          </cell>
          <cell r="E1426">
            <v>4.0599999999999996</v>
          </cell>
          <cell r="F1426">
            <v>4.76</v>
          </cell>
        </row>
        <row r="1427">
          <cell r="A1427">
            <v>81322</v>
          </cell>
          <cell r="B1427" t="str">
            <v>JOELHO 90 GRAUS SOLDAVEL DIAMETRO 32 MM (1")</v>
          </cell>
          <cell r="C1427" t="str">
            <v>Un</v>
          </cell>
          <cell r="D1427">
            <v>1.7</v>
          </cell>
          <cell r="E1427">
            <v>4.0599999999999996</v>
          </cell>
          <cell r="F1427">
            <v>5.76</v>
          </cell>
        </row>
        <row r="1428">
          <cell r="A1428">
            <v>81323</v>
          </cell>
          <cell r="B1428" t="str">
            <v>JOELHO 90 GRAUS SOLDAVEL DIAMETRO 40 mm (1.1/4")</v>
          </cell>
          <cell r="C1428" t="str">
            <v>Un</v>
          </cell>
          <cell r="D1428">
            <v>4.2</v>
          </cell>
          <cell r="E1428">
            <v>6.31</v>
          </cell>
          <cell r="F1428">
            <v>10.51</v>
          </cell>
        </row>
        <row r="1429">
          <cell r="A1429">
            <v>81324</v>
          </cell>
          <cell r="B1429" t="str">
            <v>JOELHO 90 GRAUS SOLDAVEL 50 mm (MARROM)</v>
          </cell>
          <cell r="C1429" t="str">
            <v>Un</v>
          </cell>
          <cell r="D1429">
            <v>3.9</v>
          </cell>
          <cell r="E1429">
            <v>6.31</v>
          </cell>
          <cell r="F1429">
            <v>10.210000000000001</v>
          </cell>
        </row>
        <row r="1430">
          <cell r="A1430">
            <v>81325</v>
          </cell>
          <cell r="B1430" t="str">
            <v>JOELHO 90 GRAUS SOLDAVEL DIAMETRO 60 mm</v>
          </cell>
          <cell r="C1430" t="str">
            <v>Un</v>
          </cell>
          <cell r="D1430">
            <v>17.899999999999999</v>
          </cell>
          <cell r="E1430">
            <v>6.31</v>
          </cell>
          <cell r="F1430">
            <v>24.21</v>
          </cell>
        </row>
        <row r="1431">
          <cell r="A1431">
            <v>81326</v>
          </cell>
          <cell r="B1431" t="str">
            <v>JOELHO 90 GRAUS SOLDAVEL DIAMETRO 75 mm</v>
          </cell>
          <cell r="C1431" t="str">
            <v>Un</v>
          </cell>
          <cell r="D1431">
            <v>56</v>
          </cell>
          <cell r="E1431">
            <v>8.35</v>
          </cell>
          <cell r="F1431">
            <v>64.349999999999994</v>
          </cell>
        </row>
        <row r="1432">
          <cell r="A1432">
            <v>81327</v>
          </cell>
          <cell r="B1432" t="str">
            <v>JOELHO 90 GRAUS SOLDAVEL DIAMETRO 85 mm</v>
          </cell>
          <cell r="C1432" t="str">
            <v>Un</v>
          </cell>
          <cell r="D1432">
            <v>58</v>
          </cell>
          <cell r="E1432">
            <v>8.35</v>
          </cell>
          <cell r="F1432">
            <v>66.349999999999994</v>
          </cell>
        </row>
        <row r="1433">
          <cell r="A1433">
            <v>81328</v>
          </cell>
          <cell r="B1433" t="str">
            <v>JOELHO 90 GRAUS SOLDAVEL DIAMETRO 110 mm (MARROM)</v>
          </cell>
          <cell r="C1433" t="str">
            <v>Un</v>
          </cell>
          <cell r="D1433">
            <v>130</v>
          </cell>
          <cell r="E1433">
            <v>10.15</v>
          </cell>
          <cell r="F1433">
            <v>140.15</v>
          </cell>
        </row>
        <row r="1434">
          <cell r="A1434">
            <v>81340</v>
          </cell>
          <cell r="B1434" t="str">
            <v>JOELHO REDUÇÃO 90º SOLDÁVEL  32 mm X 25 mm</v>
          </cell>
          <cell r="C1434" t="str">
            <v>Un</v>
          </cell>
          <cell r="D1434">
            <v>2.2999999999999998</v>
          </cell>
          <cell r="E1434">
            <v>6.31</v>
          </cell>
          <cell r="F1434">
            <v>8.61</v>
          </cell>
        </row>
        <row r="1435">
          <cell r="A1435">
            <v>81341</v>
          </cell>
          <cell r="B1435" t="str">
            <v>JOELHO 90 GRAUS ROSCAVEL 1/2" (MARROM)</v>
          </cell>
          <cell r="C1435" t="str">
            <v>Un</v>
          </cell>
          <cell r="D1435">
            <v>1.29</v>
          </cell>
          <cell r="E1435">
            <v>4.97</v>
          </cell>
          <cell r="F1435">
            <v>6.26</v>
          </cell>
        </row>
        <row r="1436">
          <cell r="A1436">
            <v>81342</v>
          </cell>
          <cell r="B1436" t="str">
            <v>JOELHO 90 GRAUS ROSCAVEL DIAMETRO 3/4"</v>
          </cell>
          <cell r="C1436" t="str">
            <v>Un</v>
          </cell>
          <cell r="D1436">
            <v>1.88</v>
          </cell>
          <cell r="E1436">
            <v>4.97</v>
          </cell>
          <cell r="F1436">
            <v>6.85</v>
          </cell>
        </row>
        <row r="1437">
          <cell r="A1437">
            <v>81343</v>
          </cell>
          <cell r="B1437" t="str">
            <v>JOELHO 90 GRAUS ROSCAVEL DIAMETRO 1"</v>
          </cell>
          <cell r="C1437" t="str">
            <v>Un</v>
          </cell>
          <cell r="D1437">
            <v>2.5499999999999998</v>
          </cell>
          <cell r="E1437">
            <v>4.97</v>
          </cell>
          <cell r="F1437">
            <v>7.52</v>
          </cell>
        </row>
        <row r="1438">
          <cell r="A1438">
            <v>81350</v>
          </cell>
          <cell r="B1438" t="str">
            <v>JOELHO 90 GRAUS SOLDAVEL/ROSCA DIAM.20 X 1/2"</v>
          </cell>
          <cell r="C1438" t="str">
            <v>Un</v>
          </cell>
          <cell r="D1438">
            <v>1.95</v>
          </cell>
          <cell r="E1438">
            <v>4.51</v>
          </cell>
          <cell r="F1438">
            <v>6.46</v>
          </cell>
        </row>
        <row r="1439">
          <cell r="A1439">
            <v>81351</v>
          </cell>
          <cell r="B1439" t="str">
            <v>JOELHO 90 GRAUS SOLD./ROSCA 25 X 3/4"</v>
          </cell>
          <cell r="C1439" t="str">
            <v>Un</v>
          </cell>
          <cell r="D1439">
            <v>2.2599999999999998</v>
          </cell>
          <cell r="E1439">
            <v>4.51</v>
          </cell>
          <cell r="F1439">
            <v>6.77</v>
          </cell>
        </row>
        <row r="1440">
          <cell r="A1440">
            <v>81360</v>
          </cell>
          <cell r="B1440" t="str">
            <v>JOELHO RED.90 GRAUS SOLD.C/BUCHA LATAO 25X1/2"</v>
          </cell>
          <cell r="C1440" t="str">
            <v>Un</v>
          </cell>
          <cell r="D1440">
            <v>3.85</v>
          </cell>
          <cell r="E1440">
            <v>4.0599999999999996</v>
          </cell>
          <cell r="F1440">
            <v>7.91</v>
          </cell>
        </row>
        <row r="1441">
          <cell r="A1441">
            <v>81361</v>
          </cell>
          <cell r="B1441" t="str">
            <v>JOELHO REDUCAO 90 GRAUS SOLD./ROSCA 25 X 1/2"</v>
          </cell>
          <cell r="C1441" t="str">
            <v>Un</v>
          </cell>
          <cell r="D1441">
            <v>1.45</v>
          </cell>
          <cell r="E1441">
            <v>4.51</v>
          </cell>
          <cell r="F1441">
            <v>5.96</v>
          </cell>
        </row>
        <row r="1442">
          <cell r="A1442">
            <v>81368</v>
          </cell>
          <cell r="B1442" t="str">
            <v>JOELHO 90 GRAUS SOLD.C/BUCHA LATAO 20 X 1/2"</v>
          </cell>
          <cell r="C1442" t="str">
            <v>Un</v>
          </cell>
          <cell r="D1442">
            <v>4</v>
          </cell>
          <cell r="E1442">
            <v>4.0599999999999996</v>
          </cell>
          <cell r="F1442">
            <v>8.06</v>
          </cell>
        </row>
        <row r="1443">
          <cell r="A1443">
            <v>81369</v>
          </cell>
          <cell r="B1443" t="str">
            <v>JOELHO 90 GRAUS SOLD. C/BUCHA LATAO 25 X 3/4"</v>
          </cell>
          <cell r="C1443" t="str">
            <v>Un</v>
          </cell>
          <cell r="D1443">
            <v>5.96</v>
          </cell>
          <cell r="E1443">
            <v>4.0599999999999996</v>
          </cell>
          <cell r="F1443">
            <v>10.02</v>
          </cell>
        </row>
        <row r="1444">
          <cell r="A1444">
            <v>81375</v>
          </cell>
          <cell r="B1444" t="str">
            <v>JOELHO RED.90 GR.C/ROSCA E BUC.LATAO 3/4"X1/2"</v>
          </cell>
          <cell r="C1444" t="str">
            <v>Un</v>
          </cell>
          <cell r="D1444">
            <v>5.22</v>
          </cell>
          <cell r="E1444">
            <v>4.97</v>
          </cell>
          <cell r="F1444">
            <v>10.19</v>
          </cell>
        </row>
        <row r="1445">
          <cell r="A1445">
            <v>81376</v>
          </cell>
          <cell r="B1445" t="str">
            <v>JOELHO DE REDUCAO 90 GRAUS SOLD.DIAM.25X20MM</v>
          </cell>
          <cell r="C1445" t="str">
            <v>Un</v>
          </cell>
          <cell r="D1445">
            <v>1.8</v>
          </cell>
          <cell r="E1445">
            <v>4.0599999999999996</v>
          </cell>
          <cell r="F1445">
            <v>5.86</v>
          </cell>
        </row>
        <row r="1446">
          <cell r="A1446">
            <v>81380</v>
          </cell>
          <cell r="B1446" t="str">
            <v>JOELHO 90 GRAUS C/ROSCA E BUCHA LATAO DIAM.1/2"</v>
          </cell>
          <cell r="C1446" t="str">
            <v>Un</v>
          </cell>
          <cell r="D1446">
            <v>4.99</v>
          </cell>
          <cell r="E1446">
            <v>4.97</v>
          </cell>
          <cell r="F1446">
            <v>9.9600000000000009</v>
          </cell>
        </row>
        <row r="1447">
          <cell r="A1447">
            <v>81381</v>
          </cell>
          <cell r="B1447" t="str">
            <v>JOELHO 90 GRAUS C/ROSCA E BUCHA LATAO DIAM. 3/4</v>
          </cell>
          <cell r="C1447" t="str">
            <v>Un</v>
          </cell>
          <cell r="D1447">
            <v>6.82</v>
          </cell>
          <cell r="E1447">
            <v>4.97</v>
          </cell>
          <cell r="F1447">
            <v>11.79</v>
          </cell>
        </row>
        <row r="1448">
          <cell r="A1448">
            <v>81400</v>
          </cell>
          <cell r="B1448" t="str">
            <v>T E</v>
          </cell>
          <cell r="D1448">
            <v>0</v>
          </cell>
          <cell r="E1448">
            <v>0</v>
          </cell>
          <cell r="F1448">
            <v>0</v>
          </cell>
        </row>
        <row r="1449">
          <cell r="A1449">
            <v>81401</v>
          </cell>
          <cell r="B1449" t="str">
            <v>TE 90 GRAUS SOLDAVEL DIAMETRO 20 mm</v>
          </cell>
          <cell r="C1449" t="str">
            <v>Un</v>
          </cell>
          <cell r="D1449">
            <v>0.88</v>
          </cell>
          <cell r="E1449">
            <v>4.29</v>
          </cell>
          <cell r="F1449">
            <v>5.17</v>
          </cell>
        </row>
        <row r="1450">
          <cell r="A1450">
            <v>81402</v>
          </cell>
          <cell r="B1450" t="str">
            <v>TE 90 GRAUS SOLDAVEL DIAMETRO 25 mm</v>
          </cell>
          <cell r="C1450" t="str">
            <v>Un</v>
          </cell>
          <cell r="D1450">
            <v>0.9</v>
          </cell>
          <cell r="E1450">
            <v>4.29</v>
          </cell>
          <cell r="F1450">
            <v>5.19</v>
          </cell>
        </row>
        <row r="1451">
          <cell r="A1451">
            <v>81403</v>
          </cell>
          <cell r="B1451" t="str">
            <v>TE 90 GRAUS SOLDAVEL DIAMETRO 32 mm</v>
          </cell>
          <cell r="C1451" t="str">
            <v>Un</v>
          </cell>
          <cell r="D1451">
            <v>2.95</v>
          </cell>
          <cell r="E1451">
            <v>4.29</v>
          </cell>
          <cell r="F1451">
            <v>7.24</v>
          </cell>
        </row>
        <row r="1452">
          <cell r="A1452">
            <v>81404</v>
          </cell>
          <cell r="B1452" t="str">
            <v>TE 90 GRAUS SOLDAVEL DIAMETRO 40 mm</v>
          </cell>
          <cell r="C1452" t="str">
            <v>Un</v>
          </cell>
          <cell r="D1452">
            <v>7</v>
          </cell>
          <cell r="E1452">
            <v>6.77</v>
          </cell>
          <cell r="F1452">
            <v>13.77</v>
          </cell>
        </row>
        <row r="1453">
          <cell r="A1453">
            <v>81405</v>
          </cell>
          <cell r="B1453" t="str">
            <v>TE 90 GRAUS SOLDAVEL DIAMETRO 50 mm</v>
          </cell>
          <cell r="C1453" t="str">
            <v>Un</v>
          </cell>
          <cell r="D1453">
            <v>7.9</v>
          </cell>
          <cell r="E1453">
            <v>6.77</v>
          </cell>
          <cell r="F1453">
            <v>14.67</v>
          </cell>
        </row>
        <row r="1454">
          <cell r="A1454">
            <v>81406</v>
          </cell>
          <cell r="B1454" t="str">
            <v>TE 90 GRAUS SOLDAVEL DIMETRO 60 mm</v>
          </cell>
          <cell r="C1454" t="str">
            <v>Un</v>
          </cell>
          <cell r="D1454">
            <v>22.9</v>
          </cell>
          <cell r="E1454">
            <v>6.77</v>
          </cell>
          <cell r="F1454">
            <v>29.67</v>
          </cell>
        </row>
        <row r="1455">
          <cell r="A1455">
            <v>81407</v>
          </cell>
          <cell r="B1455" t="str">
            <v>TE 90 GRAUS SOLDAVEL DIAMETRO 75 mm</v>
          </cell>
          <cell r="C1455" t="str">
            <v>Un</v>
          </cell>
          <cell r="D1455">
            <v>33.25</v>
          </cell>
          <cell r="E1455">
            <v>10.15</v>
          </cell>
          <cell r="F1455">
            <v>43.4</v>
          </cell>
        </row>
        <row r="1456">
          <cell r="A1456">
            <v>81408</v>
          </cell>
          <cell r="B1456" t="str">
            <v>TE 90 GRAUS SOLDAVEL DIAMETRO 85 mm</v>
          </cell>
          <cell r="C1456" t="str">
            <v>Un</v>
          </cell>
          <cell r="D1456">
            <v>44.6</v>
          </cell>
          <cell r="E1456">
            <v>10.15</v>
          </cell>
          <cell r="F1456">
            <v>54.75</v>
          </cell>
        </row>
        <row r="1457">
          <cell r="A1457" t="str">
            <v>SCO - Sistema de Custos e Orçamentos</v>
          </cell>
          <cell r="F1457" t="str">
            <v>AGETOP</v>
          </cell>
        </row>
        <row r="1459">
          <cell r="B1459" t="str">
            <v>AGETOP - AGÊNCIA GOIANA DE TRANSPORTES E OBRAS - AGETOP</v>
          </cell>
          <cell r="F1459" t="str">
            <v>26/08/2014 - 15:26</v>
          </cell>
        </row>
        <row r="1460">
          <cell r="B1460" t="str">
            <v>Custo Referencial de Serviços</v>
          </cell>
          <cell r="F1460" t="str">
            <v>Página: 19 de 30</v>
          </cell>
        </row>
        <row r="1461">
          <cell r="A1461" t="str">
            <v>Código</v>
          </cell>
          <cell r="B1461" t="str">
            <v>Serviço</v>
          </cell>
          <cell r="C1461" t="str">
            <v>Unidade</v>
          </cell>
          <cell r="D1461" t="str">
            <v>Material</v>
          </cell>
          <cell r="E1461" t="str">
            <v>Mão-de-</v>
          </cell>
          <cell r="F1461" t="str">
            <v>Total</v>
          </cell>
        </row>
        <row r="1462">
          <cell r="A1462" t="str">
            <v>auxiliar</v>
          </cell>
          <cell r="E1462" t="str">
            <v>obra</v>
          </cell>
        </row>
        <row r="1463">
          <cell r="A1463">
            <v>81409</v>
          </cell>
          <cell r="B1463" t="str">
            <v>TE 90 GRAUS SOLDAVEL DIAMETRO 110 mm</v>
          </cell>
          <cell r="C1463" t="str">
            <v>Un</v>
          </cell>
          <cell r="D1463">
            <v>89</v>
          </cell>
          <cell r="E1463">
            <v>12.41</v>
          </cell>
          <cell r="F1463">
            <v>101.41</v>
          </cell>
        </row>
        <row r="1464">
          <cell r="A1464">
            <v>81420</v>
          </cell>
          <cell r="B1464" t="str">
            <v>TE DE REDUCAO 90 GRAUS SOLDAVEL 25 X 20 mm</v>
          </cell>
          <cell r="C1464" t="str">
            <v>Un</v>
          </cell>
          <cell r="D1464">
            <v>2.6</v>
          </cell>
          <cell r="E1464">
            <v>4.29</v>
          </cell>
          <cell r="F1464">
            <v>6.89</v>
          </cell>
        </row>
        <row r="1465">
          <cell r="A1465">
            <v>81421</v>
          </cell>
          <cell r="B1465" t="str">
            <v>TE REDUCAO 90 GRAUS SOLDAVEL 32 X 25 mm</v>
          </cell>
          <cell r="C1465" t="str">
            <v>Un</v>
          </cell>
          <cell r="D1465">
            <v>4.9000000000000004</v>
          </cell>
          <cell r="E1465">
            <v>4.29</v>
          </cell>
          <cell r="F1465">
            <v>9.19</v>
          </cell>
        </row>
        <row r="1466">
          <cell r="A1466">
            <v>81422</v>
          </cell>
          <cell r="B1466" t="str">
            <v>TE REDUCAO 90 GRAUS SOLDAVEL 40 X 32 mm</v>
          </cell>
          <cell r="C1466" t="str">
            <v>Un</v>
          </cell>
          <cell r="D1466">
            <v>4.92</v>
          </cell>
          <cell r="E1466">
            <v>6.77</v>
          </cell>
          <cell r="F1466">
            <v>11.69</v>
          </cell>
        </row>
        <row r="1467">
          <cell r="A1467">
            <v>81423</v>
          </cell>
          <cell r="B1467" t="str">
            <v>TE DE REDUCAO 90 GRAUS SOLD.50 X 20 MM</v>
          </cell>
          <cell r="C1467" t="str">
            <v>Un</v>
          </cell>
          <cell r="D1467">
            <v>10.9</v>
          </cell>
          <cell r="E1467">
            <v>6.77</v>
          </cell>
          <cell r="F1467">
            <v>17.670000000000002</v>
          </cell>
        </row>
        <row r="1468">
          <cell r="A1468">
            <v>81424</v>
          </cell>
          <cell r="B1468" t="str">
            <v>TE REDUCAO 90 GRAUS SOLDAVEL 50 X 25 mm</v>
          </cell>
          <cell r="C1468" t="str">
            <v>Un</v>
          </cell>
          <cell r="D1468">
            <v>7.9</v>
          </cell>
          <cell r="E1468">
            <v>6.77</v>
          </cell>
          <cell r="F1468">
            <v>14.67</v>
          </cell>
        </row>
        <row r="1469">
          <cell r="A1469">
            <v>81425</v>
          </cell>
          <cell r="B1469" t="str">
            <v>TE REDUCAO 90 GRAUS SOLDAVEL 50 X 32 mm</v>
          </cell>
          <cell r="C1469" t="str">
            <v>Un</v>
          </cell>
          <cell r="D1469">
            <v>11.1</v>
          </cell>
          <cell r="E1469">
            <v>6.77</v>
          </cell>
          <cell r="F1469">
            <v>17.87</v>
          </cell>
        </row>
        <row r="1470">
          <cell r="A1470">
            <v>81426</v>
          </cell>
          <cell r="B1470" t="str">
            <v>TE REDUCAO 90 GRAUS SOLDAVEL 50 X 40 mm</v>
          </cell>
          <cell r="C1470" t="str">
            <v>Un</v>
          </cell>
          <cell r="D1470">
            <v>8.5</v>
          </cell>
          <cell r="E1470">
            <v>6.77</v>
          </cell>
          <cell r="F1470">
            <v>15.27</v>
          </cell>
        </row>
        <row r="1471">
          <cell r="A1471">
            <v>81427</v>
          </cell>
          <cell r="B1471" t="str">
            <v>TE DE REDUCAO 90 GRAUS SOLDAVEL 75 X 50 MM</v>
          </cell>
          <cell r="C1471" t="str">
            <v>Un</v>
          </cell>
          <cell r="D1471">
            <v>26.1</v>
          </cell>
          <cell r="E1471">
            <v>7.9</v>
          </cell>
          <cell r="F1471">
            <v>34</v>
          </cell>
        </row>
        <row r="1472">
          <cell r="A1472">
            <v>81428</v>
          </cell>
          <cell r="B1472" t="str">
            <v>TE DE REDUCAO 90 GRAUS SOLDAVEL 85 X 60 MM</v>
          </cell>
          <cell r="C1472" t="str">
            <v>Un</v>
          </cell>
          <cell r="D1472">
            <v>59.6</v>
          </cell>
          <cell r="E1472">
            <v>8.35</v>
          </cell>
          <cell r="F1472">
            <v>67.95</v>
          </cell>
        </row>
        <row r="1473">
          <cell r="A1473">
            <v>81429</v>
          </cell>
          <cell r="B1473" t="str">
            <v>TE DE REDUCAO 90 GRAUS SOLDAVEL 110 X 60 MM</v>
          </cell>
          <cell r="C1473" t="str">
            <v>Un</v>
          </cell>
          <cell r="D1473">
            <v>94.5</v>
          </cell>
          <cell r="E1473">
            <v>10.37</v>
          </cell>
          <cell r="F1473">
            <v>104.87</v>
          </cell>
        </row>
        <row r="1474">
          <cell r="A1474">
            <v>81439</v>
          </cell>
          <cell r="B1474" t="str">
            <v>TE REDUÇÃO 90º SOLD.C/ROSCA 32 X 32 X 3/4"</v>
          </cell>
          <cell r="C1474" t="str">
            <v>Un</v>
          </cell>
          <cell r="D1474">
            <v>5.75</v>
          </cell>
          <cell r="E1474">
            <v>4.7300000000000004</v>
          </cell>
          <cell r="F1474">
            <v>10.48</v>
          </cell>
        </row>
        <row r="1475">
          <cell r="A1475">
            <v>81440</v>
          </cell>
          <cell r="B1475" t="str">
            <v>TE REDUCAO 90 GRAUS SOLD.C/ROSCA 25X25X1/2"</v>
          </cell>
          <cell r="C1475" t="str">
            <v>Un</v>
          </cell>
          <cell r="D1475">
            <v>3.4</v>
          </cell>
          <cell r="E1475">
            <v>4.29</v>
          </cell>
          <cell r="F1475">
            <v>7.69</v>
          </cell>
        </row>
        <row r="1476">
          <cell r="A1476">
            <v>81441</v>
          </cell>
          <cell r="B1476" t="str">
            <v>TE 90 GR.SOLD.C/ROSCA NA BOLSA CENT.20X20X1/2"</v>
          </cell>
          <cell r="C1476" t="str">
            <v>Un</v>
          </cell>
          <cell r="D1476">
            <v>1.65</v>
          </cell>
          <cell r="E1476">
            <v>4.51</v>
          </cell>
          <cell r="F1476">
            <v>6.16</v>
          </cell>
        </row>
        <row r="1477">
          <cell r="A1477">
            <v>81442</v>
          </cell>
          <cell r="B1477" t="str">
            <v>TE90 GR.SOLD.C/ROSCA NA BOLSA CENT.25X25X3/4"</v>
          </cell>
          <cell r="C1477" t="str">
            <v>Un</v>
          </cell>
          <cell r="D1477">
            <v>3.26</v>
          </cell>
          <cell r="E1477">
            <v>4.51</v>
          </cell>
          <cell r="F1477">
            <v>7.77</v>
          </cell>
        </row>
        <row r="1478">
          <cell r="A1478">
            <v>81443</v>
          </cell>
          <cell r="B1478" t="str">
            <v>TE 90 GR.SOLD.C/BUC.LATAO NA BOLSA CENT.20X20X1/2"</v>
          </cell>
          <cell r="C1478" t="str">
            <v>Un</v>
          </cell>
          <cell r="D1478">
            <v>7.45</v>
          </cell>
          <cell r="E1478">
            <v>4.29</v>
          </cell>
          <cell r="F1478">
            <v>11.74</v>
          </cell>
        </row>
        <row r="1479">
          <cell r="A1479">
            <v>81444</v>
          </cell>
          <cell r="B1479" t="str">
            <v>TE 90 GR.SOLD.C/BUC.LATAO NA BOLSA CENT.25X25X3/4"</v>
          </cell>
          <cell r="C1479" t="str">
            <v>Un</v>
          </cell>
          <cell r="D1479">
            <v>8.16</v>
          </cell>
          <cell r="E1479">
            <v>4.29</v>
          </cell>
          <cell r="F1479">
            <v>12.45</v>
          </cell>
        </row>
        <row r="1480">
          <cell r="A1480">
            <v>81445</v>
          </cell>
          <cell r="B1480" t="str">
            <v>TE RED.SOLD.90GR.BUC.LATAO BOLSA CENT.25X25X1/2"</v>
          </cell>
          <cell r="C1480" t="str">
            <v>Un</v>
          </cell>
          <cell r="D1480">
            <v>7.95</v>
          </cell>
          <cell r="E1480">
            <v>4.29</v>
          </cell>
          <cell r="F1480">
            <v>12.24</v>
          </cell>
        </row>
        <row r="1481">
          <cell r="A1481">
            <v>81460</v>
          </cell>
          <cell r="B1481" t="str">
            <v>U N I A O</v>
          </cell>
          <cell r="D1481">
            <v>0</v>
          </cell>
          <cell r="E1481">
            <v>0</v>
          </cell>
          <cell r="F1481">
            <v>0</v>
          </cell>
        </row>
        <row r="1482">
          <cell r="A1482">
            <v>81461</v>
          </cell>
          <cell r="B1482" t="str">
            <v>UNIAO SOLDAVEL DIAMETRO 20 mm</v>
          </cell>
          <cell r="C1482" t="str">
            <v>Un</v>
          </cell>
          <cell r="D1482">
            <v>3.5</v>
          </cell>
          <cell r="E1482">
            <v>2.0299999999999998</v>
          </cell>
          <cell r="F1482">
            <v>5.53</v>
          </cell>
        </row>
        <row r="1483">
          <cell r="A1483">
            <v>81462</v>
          </cell>
          <cell r="B1483" t="str">
            <v>UNIAO SOLDAVEL DIAMETRO 25 mm</v>
          </cell>
          <cell r="C1483" t="str">
            <v>Un</v>
          </cell>
          <cell r="D1483">
            <v>3.9</v>
          </cell>
          <cell r="E1483">
            <v>2.0299999999999998</v>
          </cell>
          <cell r="F1483">
            <v>5.93</v>
          </cell>
        </row>
        <row r="1484">
          <cell r="A1484">
            <v>81463</v>
          </cell>
          <cell r="B1484" t="str">
            <v>UNIAO SOLDAVEL DIAMETRO 32 mm</v>
          </cell>
          <cell r="C1484" t="str">
            <v>Un</v>
          </cell>
          <cell r="D1484">
            <v>7</v>
          </cell>
          <cell r="E1484">
            <v>2.0299999999999998</v>
          </cell>
          <cell r="F1484">
            <v>9.0299999999999994</v>
          </cell>
        </row>
        <row r="1485">
          <cell r="A1485">
            <v>81464</v>
          </cell>
          <cell r="B1485" t="str">
            <v>UNIAO SOLDAVEL DIAMETRO 40 mm</v>
          </cell>
          <cell r="C1485" t="str">
            <v>Un</v>
          </cell>
          <cell r="D1485">
            <v>13.8</v>
          </cell>
          <cell r="E1485">
            <v>3.16</v>
          </cell>
          <cell r="F1485">
            <v>16.96</v>
          </cell>
        </row>
        <row r="1486">
          <cell r="A1486">
            <v>81465</v>
          </cell>
          <cell r="B1486" t="str">
            <v>UNIAO SOLDAVEL DIAMETRO 50 mm</v>
          </cell>
          <cell r="C1486" t="str">
            <v>Un</v>
          </cell>
          <cell r="D1486">
            <v>18.3</v>
          </cell>
          <cell r="E1486">
            <v>3.16</v>
          </cell>
          <cell r="F1486">
            <v>21.46</v>
          </cell>
        </row>
        <row r="1487">
          <cell r="A1487">
            <v>81466</v>
          </cell>
          <cell r="B1487" t="str">
            <v>UNIAO SOLDAVEL DIAMETRO 60 mm</v>
          </cell>
          <cell r="C1487" t="str">
            <v>Un</v>
          </cell>
          <cell r="D1487">
            <v>42.4</v>
          </cell>
          <cell r="E1487">
            <v>3.16</v>
          </cell>
          <cell r="F1487">
            <v>45.56</v>
          </cell>
        </row>
        <row r="1488">
          <cell r="A1488">
            <v>81467</v>
          </cell>
          <cell r="B1488" t="str">
            <v>UNIAO SOLDAVEL DIAMETRO 75 mm</v>
          </cell>
          <cell r="C1488" t="str">
            <v>Un</v>
          </cell>
          <cell r="D1488">
            <v>72.900000000000006</v>
          </cell>
          <cell r="E1488">
            <v>4.29</v>
          </cell>
          <cell r="F1488">
            <v>77.19</v>
          </cell>
        </row>
        <row r="1489">
          <cell r="A1489">
            <v>81500</v>
          </cell>
          <cell r="B1489" t="str">
            <v>A D E S I V O S:</v>
          </cell>
          <cell r="D1489">
            <v>0</v>
          </cell>
          <cell r="E1489">
            <v>0</v>
          </cell>
          <cell r="F1489">
            <v>0</v>
          </cell>
        </row>
        <row r="1490">
          <cell r="A1490">
            <v>81501</v>
          </cell>
          <cell r="B1490" t="str">
            <v>ADESIVO PLASTICO - FRASCO 850 G</v>
          </cell>
          <cell r="C1490" t="str">
            <v>Un</v>
          </cell>
          <cell r="D1490">
            <v>30.2</v>
          </cell>
          <cell r="E1490">
            <v>0</v>
          </cell>
          <cell r="F1490">
            <v>30.2</v>
          </cell>
        </row>
        <row r="1491">
          <cell r="A1491">
            <v>81502</v>
          </cell>
          <cell r="B1491" t="str">
            <v>ADESIVO PLASTICO - BISNAGA 75 G</v>
          </cell>
          <cell r="C1491" t="str">
            <v>Un</v>
          </cell>
          <cell r="D1491">
            <v>3.99</v>
          </cell>
          <cell r="E1491">
            <v>0</v>
          </cell>
          <cell r="F1491">
            <v>3.99</v>
          </cell>
        </row>
        <row r="1492">
          <cell r="A1492">
            <v>81503</v>
          </cell>
          <cell r="B1492" t="str">
            <v>SOLUCAO LIMPADORA 200 CM3</v>
          </cell>
          <cell r="C1492" t="str">
            <v>Un</v>
          </cell>
          <cell r="D1492">
            <v>7.5</v>
          </cell>
          <cell r="E1492">
            <v>0</v>
          </cell>
          <cell r="F1492">
            <v>7.5</v>
          </cell>
        </row>
        <row r="1493">
          <cell r="A1493">
            <v>81504</v>
          </cell>
          <cell r="B1493" t="str">
            <v>SOLUCAO LIMPADORA 1000 CM3</v>
          </cell>
          <cell r="C1493" t="str">
            <v>Un</v>
          </cell>
          <cell r="D1493">
            <v>27</v>
          </cell>
          <cell r="E1493">
            <v>0</v>
          </cell>
          <cell r="F1493">
            <v>27</v>
          </cell>
        </row>
        <row r="1494">
          <cell r="A1494">
            <v>81535</v>
          </cell>
          <cell r="B1494" t="str">
            <v>C U R V A S</v>
          </cell>
          <cell r="D1494">
            <v>0</v>
          </cell>
          <cell r="E1494">
            <v>0</v>
          </cell>
          <cell r="F1494">
            <v>0</v>
          </cell>
        </row>
        <row r="1495">
          <cell r="A1495">
            <v>81536</v>
          </cell>
          <cell r="B1495" t="str">
            <v>CURVA 90 GRAUS SOLDAVEL DIAMETRO 20 mm</v>
          </cell>
          <cell r="C1495" t="str">
            <v>Un</v>
          </cell>
          <cell r="D1495">
            <v>1.6</v>
          </cell>
          <cell r="E1495">
            <v>4.0599999999999996</v>
          </cell>
          <cell r="F1495">
            <v>5.66</v>
          </cell>
        </row>
        <row r="1496">
          <cell r="A1496">
            <v>81537</v>
          </cell>
          <cell r="B1496" t="str">
            <v>CURVA 90 GRAUS SOLDAVEL DIAMETRO 25 mm</v>
          </cell>
          <cell r="C1496" t="str">
            <v>Un</v>
          </cell>
          <cell r="D1496">
            <v>1.8</v>
          </cell>
          <cell r="E1496">
            <v>4.0599999999999996</v>
          </cell>
          <cell r="F1496">
            <v>5.86</v>
          </cell>
        </row>
        <row r="1497">
          <cell r="A1497">
            <v>81538</v>
          </cell>
          <cell r="B1497" t="str">
            <v>CURVA 90 GRAUS SOLDAVEL DIAMETRO 32 mm</v>
          </cell>
          <cell r="C1497" t="str">
            <v>Un</v>
          </cell>
          <cell r="D1497">
            <v>5.0999999999999996</v>
          </cell>
          <cell r="E1497">
            <v>4.0599999999999996</v>
          </cell>
          <cell r="F1497">
            <v>9.16</v>
          </cell>
        </row>
        <row r="1498">
          <cell r="A1498">
            <v>81539</v>
          </cell>
          <cell r="B1498" t="str">
            <v>CURVA 90 GRAUS SOLDAVEL DIAMETRO 40 mm</v>
          </cell>
          <cell r="C1498" t="str">
            <v>Un</v>
          </cell>
          <cell r="D1498">
            <v>7.2</v>
          </cell>
          <cell r="E1498">
            <v>6.31</v>
          </cell>
          <cell r="F1498">
            <v>13.51</v>
          </cell>
        </row>
        <row r="1499">
          <cell r="A1499">
            <v>81540</v>
          </cell>
          <cell r="B1499" t="str">
            <v>CURVA 90 GRAUS SOLDAVEL DIAMETRO 50 mm</v>
          </cell>
          <cell r="C1499" t="str">
            <v>Un</v>
          </cell>
          <cell r="D1499">
            <v>8.9</v>
          </cell>
          <cell r="E1499">
            <v>6.31</v>
          </cell>
          <cell r="F1499">
            <v>15.21</v>
          </cell>
        </row>
        <row r="1500">
          <cell r="A1500">
            <v>81541</v>
          </cell>
          <cell r="B1500" t="str">
            <v>CURVA 90 GRAUS SOLDAVEL DIAMETRO 60 mm</v>
          </cell>
          <cell r="C1500" t="str">
            <v>Un</v>
          </cell>
          <cell r="D1500">
            <v>19.399999999999999</v>
          </cell>
          <cell r="E1500">
            <v>6.31</v>
          </cell>
          <cell r="F1500">
            <v>25.71</v>
          </cell>
        </row>
        <row r="1501">
          <cell r="A1501">
            <v>81550</v>
          </cell>
          <cell r="B1501" t="str">
            <v>CURVA 45º DIAMETRO 50 MM</v>
          </cell>
          <cell r="C1501" t="str">
            <v>Un</v>
          </cell>
          <cell r="D1501">
            <v>9.5</v>
          </cell>
          <cell r="E1501">
            <v>6.31</v>
          </cell>
          <cell r="F1501">
            <v>15.81</v>
          </cell>
        </row>
        <row r="1502">
          <cell r="A1502">
            <v>81551</v>
          </cell>
          <cell r="B1502" t="str">
            <v>CURVA 45 GRAUS SOLDAVEL DIAMETRO 75 MM</v>
          </cell>
          <cell r="C1502" t="str">
            <v>Un</v>
          </cell>
          <cell r="D1502">
            <v>23.9</v>
          </cell>
          <cell r="E1502">
            <v>8.35</v>
          </cell>
          <cell r="F1502">
            <v>32.25</v>
          </cell>
        </row>
        <row r="1503">
          <cell r="A1503">
            <v>81570</v>
          </cell>
          <cell r="B1503" t="str">
            <v>C R U Z E T A S</v>
          </cell>
          <cell r="D1503">
            <v>0</v>
          </cell>
          <cell r="E1503">
            <v>0</v>
          </cell>
          <cell r="F1503">
            <v>0</v>
          </cell>
        </row>
        <row r="1504">
          <cell r="A1504">
            <v>81571</v>
          </cell>
          <cell r="B1504" t="str">
            <v>CRUZETA SOLDAVEL DIAMETRO 25 mm</v>
          </cell>
          <cell r="C1504" t="str">
            <v>Un</v>
          </cell>
          <cell r="D1504">
            <v>4.3099999999999996</v>
          </cell>
          <cell r="E1504">
            <v>5.86</v>
          </cell>
          <cell r="F1504">
            <v>10.17</v>
          </cell>
        </row>
        <row r="1505">
          <cell r="A1505">
            <v>81572</v>
          </cell>
          <cell r="B1505" t="str">
            <v>CRUZETA SOLDAVEL DIAMETRO 50 mm</v>
          </cell>
          <cell r="C1505" t="str">
            <v>Un</v>
          </cell>
          <cell r="D1505">
            <v>14.06</v>
          </cell>
          <cell r="E1505">
            <v>9.02</v>
          </cell>
          <cell r="F1505">
            <v>23.08</v>
          </cell>
        </row>
        <row r="1506">
          <cell r="A1506">
            <v>81580</v>
          </cell>
          <cell r="B1506" t="str">
            <v>PLUG</v>
          </cell>
          <cell r="C1506" t="str">
            <v>S/U</v>
          </cell>
          <cell r="D1506">
            <v>0</v>
          </cell>
          <cell r="E1506">
            <v>0</v>
          </cell>
          <cell r="F1506">
            <v>0</v>
          </cell>
        </row>
        <row r="1507">
          <cell r="A1507">
            <v>81581</v>
          </cell>
          <cell r="B1507" t="str">
            <v>PLUG PVC COM ROSCA 1/2"</v>
          </cell>
          <cell r="C1507" t="str">
            <v>Un</v>
          </cell>
          <cell r="D1507">
            <v>0.54</v>
          </cell>
          <cell r="E1507">
            <v>2.0299999999999998</v>
          </cell>
          <cell r="F1507">
            <v>2.57</v>
          </cell>
        </row>
        <row r="1508">
          <cell r="A1508">
            <v>81600</v>
          </cell>
          <cell r="B1508" t="str">
            <v>E S G O T O   S A N I T A R I O</v>
          </cell>
          <cell r="D1508">
            <v>0</v>
          </cell>
          <cell r="E1508">
            <v>0</v>
          </cell>
          <cell r="F1508">
            <v>0</v>
          </cell>
        </row>
        <row r="1509">
          <cell r="A1509">
            <v>81601</v>
          </cell>
          <cell r="B1509" t="str">
            <v>B U C H A S</v>
          </cell>
          <cell r="D1509">
            <v>0</v>
          </cell>
          <cell r="E1509">
            <v>0</v>
          </cell>
          <cell r="F1509">
            <v>0</v>
          </cell>
        </row>
        <row r="1510">
          <cell r="A1510">
            <v>81602</v>
          </cell>
          <cell r="B1510" t="str">
            <v>BUCHA DE REDUCAO LONGA DIAM. 50 X 40 MM</v>
          </cell>
          <cell r="C1510" t="str">
            <v>Un</v>
          </cell>
          <cell r="D1510">
            <v>1.7</v>
          </cell>
          <cell r="E1510">
            <v>3.16</v>
          </cell>
          <cell r="F1510">
            <v>4.8600000000000003</v>
          </cell>
        </row>
        <row r="1511">
          <cell r="A1511">
            <v>81640</v>
          </cell>
          <cell r="B1511" t="str">
            <v>C A P</v>
          </cell>
          <cell r="D1511">
            <v>0</v>
          </cell>
          <cell r="E1511">
            <v>0</v>
          </cell>
          <cell r="F1511">
            <v>0</v>
          </cell>
        </row>
        <row r="1512">
          <cell r="A1512">
            <v>81641</v>
          </cell>
          <cell r="B1512" t="str">
            <v>CAP DIAMETRO 50 MM ESGOTO PRIMARIO</v>
          </cell>
          <cell r="C1512" t="str">
            <v>Un</v>
          </cell>
          <cell r="D1512">
            <v>2.1</v>
          </cell>
          <cell r="E1512">
            <v>1.58</v>
          </cell>
          <cell r="F1512">
            <v>3.68</v>
          </cell>
        </row>
        <row r="1513">
          <cell r="A1513">
            <v>81642</v>
          </cell>
          <cell r="B1513" t="str">
            <v>CAP DIAMETRO 75 MM ESGOTO PRIMARIO</v>
          </cell>
          <cell r="C1513" t="str">
            <v>Un</v>
          </cell>
          <cell r="D1513">
            <v>3.8</v>
          </cell>
          <cell r="E1513">
            <v>2.0299999999999998</v>
          </cell>
          <cell r="F1513">
            <v>5.83</v>
          </cell>
        </row>
        <row r="1514">
          <cell r="A1514">
            <v>81643</v>
          </cell>
          <cell r="B1514" t="str">
            <v>CAP DIAMETRO 100 MM ESGOTO PRIMARIO</v>
          </cell>
          <cell r="C1514" t="str">
            <v>Un</v>
          </cell>
          <cell r="D1514">
            <v>5.2</v>
          </cell>
          <cell r="E1514">
            <v>2.71</v>
          </cell>
          <cell r="F1514">
            <v>7.91</v>
          </cell>
        </row>
        <row r="1515">
          <cell r="A1515">
            <v>81660</v>
          </cell>
          <cell r="B1515" t="str">
            <v>C O R P O  DE C A I X A  S I F O N A D A/R A L O</v>
          </cell>
          <cell r="D1515">
            <v>0</v>
          </cell>
          <cell r="E1515">
            <v>0</v>
          </cell>
          <cell r="F1515">
            <v>0</v>
          </cell>
        </row>
        <row r="1516">
          <cell r="A1516">
            <v>81661</v>
          </cell>
          <cell r="B1516" t="str">
            <v>CORPO CX. SIFONADA DIAM. 100 X 100 X 40/50</v>
          </cell>
          <cell r="C1516" t="str">
            <v>Un</v>
          </cell>
          <cell r="D1516">
            <v>7.4</v>
          </cell>
          <cell r="E1516">
            <v>18.05</v>
          </cell>
          <cell r="F1516">
            <v>25.45</v>
          </cell>
        </row>
        <row r="1517">
          <cell r="A1517">
            <v>81662</v>
          </cell>
          <cell r="B1517" t="str">
            <v>CORPO CX. SIFONADA DIAM. 100 X 150 X 50</v>
          </cell>
          <cell r="C1517" t="str">
            <v>Un</v>
          </cell>
          <cell r="D1517">
            <v>12.85</v>
          </cell>
          <cell r="E1517">
            <v>18.05</v>
          </cell>
          <cell r="F1517">
            <v>30.9</v>
          </cell>
        </row>
        <row r="1518">
          <cell r="A1518">
            <v>81663</v>
          </cell>
          <cell r="B1518" t="str">
            <v>CORPO CX. SIFONADA DIAM. 150 X 150 X 50</v>
          </cell>
          <cell r="C1518" t="str">
            <v>Un</v>
          </cell>
          <cell r="D1518">
            <v>21.7</v>
          </cell>
          <cell r="E1518">
            <v>18.05</v>
          </cell>
          <cell r="F1518">
            <v>39.75</v>
          </cell>
        </row>
        <row r="1519">
          <cell r="A1519">
            <v>81664</v>
          </cell>
          <cell r="B1519" t="str">
            <v>CORPO CX. SIFONADA DIAM. 150 X 185 X 75</v>
          </cell>
          <cell r="C1519" t="str">
            <v>Un</v>
          </cell>
          <cell r="D1519">
            <v>22.1</v>
          </cell>
          <cell r="E1519">
            <v>18.05</v>
          </cell>
          <cell r="F1519">
            <v>40.15</v>
          </cell>
        </row>
        <row r="1520">
          <cell r="A1520">
            <v>81665</v>
          </cell>
          <cell r="B1520" t="str">
            <v>CORPO CX. SIFONADA DIAM. 250 X 172 X 50</v>
          </cell>
          <cell r="C1520" t="str">
            <v>Un</v>
          </cell>
          <cell r="D1520">
            <v>40</v>
          </cell>
          <cell r="E1520">
            <v>18.05</v>
          </cell>
          <cell r="F1520">
            <v>58.05</v>
          </cell>
        </row>
        <row r="1521">
          <cell r="A1521">
            <v>81666</v>
          </cell>
          <cell r="B1521" t="str">
            <v>CORPO CX. SIFONADA DIAM. 250 X 230 X 75</v>
          </cell>
          <cell r="C1521" t="str">
            <v>Un</v>
          </cell>
          <cell r="D1521">
            <v>38.6</v>
          </cell>
          <cell r="E1521">
            <v>18.05</v>
          </cell>
          <cell r="F1521">
            <v>56.65</v>
          </cell>
        </row>
        <row r="1522">
          <cell r="A1522">
            <v>81676</v>
          </cell>
          <cell r="B1522" t="str">
            <v>CORPO DE CAIXA SECA DIAM. 100 X 100 X 40</v>
          </cell>
          <cell r="C1522" t="str">
            <v>Un</v>
          </cell>
          <cell r="D1522">
            <v>5.4</v>
          </cell>
          <cell r="E1522">
            <v>20.3</v>
          </cell>
          <cell r="F1522">
            <v>25.7</v>
          </cell>
        </row>
        <row r="1523">
          <cell r="A1523">
            <v>81679</v>
          </cell>
          <cell r="B1523" t="str">
            <v>CORPO RALO SIFONADO CONICO DIAM. 100 X 40</v>
          </cell>
          <cell r="C1523" t="str">
            <v>Un</v>
          </cell>
          <cell r="D1523">
            <v>3.9</v>
          </cell>
          <cell r="E1523">
            <v>20.3</v>
          </cell>
          <cell r="F1523">
            <v>24.2</v>
          </cell>
        </row>
        <row r="1524">
          <cell r="A1524">
            <v>81680</v>
          </cell>
          <cell r="B1524" t="str">
            <v>CORPO RALO SECO CONICO DIAM. 100 X 40 MM</v>
          </cell>
          <cell r="C1524" t="str">
            <v>Un</v>
          </cell>
          <cell r="D1524">
            <v>4.82</v>
          </cell>
          <cell r="E1524">
            <v>20.3</v>
          </cell>
          <cell r="F1524">
            <v>25.12</v>
          </cell>
        </row>
        <row r="1525">
          <cell r="A1525">
            <v>81681</v>
          </cell>
          <cell r="B1525" t="str">
            <v>CORPO RALO SECO CILINDRICO 100 X 40</v>
          </cell>
          <cell r="C1525" t="str">
            <v>Un</v>
          </cell>
          <cell r="D1525">
            <v>7.4</v>
          </cell>
          <cell r="E1525">
            <v>20.3</v>
          </cell>
          <cell r="F1525">
            <v>27.7</v>
          </cell>
        </row>
        <row r="1526">
          <cell r="A1526">
            <v>81690</v>
          </cell>
          <cell r="B1526" t="str">
            <v>CORPO RALO SIFONADO CILINDRICO 100 X 40</v>
          </cell>
          <cell r="C1526" t="str">
            <v>Un</v>
          </cell>
          <cell r="D1526">
            <v>5.95</v>
          </cell>
          <cell r="E1526">
            <v>18.05</v>
          </cell>
          <cell r="F1526">
            <v>24</v>
          </cell>
        </row>
        <row r="1527">
          <cell r="A1527">
            <v>81691</v>
          </cell>
          <cell r="B1527" t="str">
            <v>CORPO RALO SIFONADO QUADRADO 100 X 53 X 40</v>
          </cell>
          <cell r="C1527" t="str">
            <v>Un</v>
          </cell>
          <cell r="D1527">
            <v>4.9000000000000004</v>
          </cell>
          <cell r="E1527">
            <v>20.3</v>
          </cell>
          <cell r="F1527">
            <v>25.2</v>
          </cell>
        </row>
        <row r="1528">
          <cell r="A1528">
            <v>81695</v>
          </cell>
          <cell r="B1528" t="str">
            <v>PROLONGAMENTO DE CX.SIFONADA 100 MM</v>
          </cell>
          <cell r="C1528" t="str">
            <v>M</v>
          </cell>
          <cell r="D1528">
            <v>5.94</v>
          </cell>
          <cell r="E1528">
            <v>33.840000000000003</v>
          </cell>
          <cell r="F1528">
            <v>39.78</v>
          </cell>
        </row>
        <row r="1529">
          <cell r="A1529">
            <v>81696</v>
          </cell>
          <cell r="B1529" t="str">
            <v>PROLONGAMENTO DE CX.SINFONADA 150 MM</v>
          </cell>
          <cell r="C1529" t="str">
            <v>M</v>
          </cell>
          <cell r="D1529">
            <v>6.49</v>
          </cell>
          <cell r="E1529">
            <v>38.35</v>
          </cell>
          <cell r="F1529">
            <v>44.84</v>
          </cell>
        </row>
        <row r="1530">
          <cell r="A1530">
            <v>81697</v>
          </cell>
          <cell r="B1530" t="str">
            <v>PROLONGAMENTO DE CX.SINFONADA250 MM</v>
          </cell>
          <cell r="C1530" t="str">
            <v>M</v>
          </cell>
          <cell r="D1530">
            <v>15.84</v>
          </cell>
          <cell r="E1530">
            <v>40.61</v>
          </cell>
          <cell r="F1530">
            <v>56.45</v>
          </cell>
        </row>
        <row r="1531">
          <cell r="A1531">
            <v>81700</v>
          </cell>
          <cell r="B1531" t="str">
            <v>C U R V A S</v>
          </cell>
          <cell r="D1531">
            <v>0</v>
          </cell>
          <cell r="E1531">
            <v>0</v>
          </cell>
          <cell r="F1531">
            <v>0</v>
          </cell>
        </row>
        <row r="1532">
          <cell r="A1532">
            <v>81701</v>
          </cell>
          <cell r="B1532" t="str">
            <v>CURVA 45 GRAUS DIAMETRO 40 MM</v>
          </cell>
          <cell r="C1532" t="str">
            <v>Un</v>
          </cell>
          <cell r="D1532">
            <v>2.9</v>
          </cell>
          <cell r="E1532">
            <v>6.31</v>
          </cell>
          <cell r="F1532">
            <v>9.2100000000000009</v>
          </cell>
        </row>
        <row r="1533">
          <cell r="A1533">
            <v>81702</v>
          </cell>
          <cell r="B1533" t="str">
            <v>CURVA 45 GRAUS DIAMETRO 100 MM</v>
          </cell>
          <cell r="C1533" t="str">
            <v>Un</v>
          </cell>
          <cell r="D1533">
            <v>20.5</v>
          </cell>
          <cell r="E1533">
            <v>10.15</v>
          </cell>
          <cell r="F1533">
            <v>30.65</v>
          </cell>
        </row>
        <row r="1534">
          <cell r="A1534">
            <v>81730</v>
          </cell>
          <cell r="B1534" t="str">
            <v>CURVA 90 GRAUS CURTA DIAM. 40 MM</v>
          </cell>
          <cell r="C1534" t="str">
            <v>Un</v>
          </cell>
          <cell r="D1534">
            <v>2.9</v>
          </cell>
          <cell r="E1534">
            <v>6.31</v>
          </cell>
          <cell r="F1534">
            <v>9.2100000000000009</v>
          </cell>
        </row>
        <row r="1535">
          <cell r="A1535">
            <v>81731</v>
          </cell>
          <cell r="B1535" t="str">
            <v>CURVA 90 GRAUS CURTA DIAM. 50 MM</v>
          </cell>
          <cell r="C1535" t="str">
            <v>Un</v>
          </cell>
          <cell r="D1535">
            <v>6.9</v>
          </cell>
          <cell r="E1535">
            <v>6.31</v>
          </cell>
          <cell r="F1535">
            <v>13.21</v>
          </cell>
        </row>
        <row r="1536">
          <cell r="A1536">
            <v>81732</v>
          </cell>
          <cell r="B1536" t="str">
            <v>CURVA 90 GRAUS CURTA DIAM. 75 MM</v>
          </cell>
          <cell r="C1536" t="str">
            <v>Un</v>
          </cell>
          <cell r="D1536">
            <v>17.5</v>
          </cell>
          <cell r="E1536">
            <v>8.1199999999999992</v>
          </cell>
          <cell r="F1536">
            <v>25.62</v>
          </cell>
        </row>
        <row r="1537">
          <cell r="A1537">
            <v>81733</v>
          </cell>
          <cell r="B1537" t="str">
            <v>CURVA 90 GRAUS CURTA DIAM. 100 MM</v>
          </cell>
          <cell r="C1537" t="str">
            <v>Un</v>
          </cell>
          <cell r="D1537">
            <v>12.9</v>
          </cell>
          <cell r="E1537">
            <v>10.15</v>
          </cell>
          <cell r="F1537">
            <v>23.05</v>
          </cell>
        </row>
        <row r="1538">
          <cell r="A1538" t="str">
            <v>SCO - Sistema de Custos e Orçamentos</v>
          </cell>
          <cell r="F1538" t="str">
            <v>AGETOP</v>
          </cell>
        </row>
        <row r="1540">
          <cell r="B1540" t="str">
            <v>AGETOP - AGÊNCIA GOIANA DE TRANSPORTES E OBRAS - AGETOP</v>
          </cell>
          <cell r="F1540" t="str">
            <v>26/08/2014 - 15:26</v>
          </cell>
        </row>
        <row r="1541">
          <cell r="B1541" t="str">
            <v>Custo Referencial de Serviços</v>
          </cell>
          <cell r="F1541" t="str">
            <v>Página: 20 de 30</v>
          </cell>
        </row>
        <row r="1542">
          <cell r="A1542" t="str">
            <v>Código</v>
          </cell>
          <cell r="B1542" t="str">
            <v>Serviço</v>
          </cell>
          <cell r="C1542" t="str">
            <v>Unidade</v>
          </cell>
          <cell r="D1542" t="str">
            <v>Material</v>
          </cell>
          <cell r="E1542" t="str">
            <v>Mão-de-</v>
          </cell>
          <cell r="F1542" t="str">
            <v>Total</v>
          </cell>
        </row>
        <row r="1543">
          <cell r="A1543" t="str">
            <v>auxiliar</v>
          </cell>
          <cell r="E1543" t="str">
            <v>obra</v>
          </cell>
        </row>
        <row r="1544">
          <cell r="A1544">
            <v>81734</v>
          </cell>
          <cell r="B1544" t="str">
            <v>CURVA 90 GRAUS LONGA DIAM. 40 MM</v>
          </cell>
          <cell r="C1544" t="str">
            <v>Un</v>
          </cell>
          <cell r="D1544">
            <v>3.3</v>
          </cell>
          <cell r="E1544">
            <v>6.31</v>
          </cell>
          <cell r="F1544">
            <v>9.61</v>
          </cell>
        </row>
        <row r="1545">
          <cell r="A1545">
            <v>81735</v>
          </cell>
          <cell r="B1545" t="str">
            <v>CURVA 90 GRAUS LONGA DIAM. 50 MM</v>
          </cell>
          <cell r="C1545" t="str">
            <v>Un</v>
          </cell>
          <cell r="D1545">
            <v>7.2</v>
          </cell>
          <cell r="E1545">
            <v>6.31</v>
          </cell>
          <cell r="F1545">
            <v>13.51</v>
          </cell>
        </row>
        <row r="1546">
          <cell r="A1546">
            <v>81736</v>
          </cell>
          <cell r="B1546" t="str">
            <v>CURVA 90 GRAUS LONGA DIAM. 75 MM</v>
          </cell>
          <cell r="C1546" t="str">
            <v>Un</v>
          </cell>
          <cell r="D1546">
            <v>19.899999999999999</v>
          </cell>
          <cell r="E1546">
            <v>8.1199999999999992</v>
          </cell>
          <cell r="F1546">
            <v>28.02</v>
          </cell>
        </row>
        <row r="1547">
          <cell r="A1547">
            <v>81737</v>
          </cell>
          <cell r="B1547" t="str">
            <v>CURVA 90 GRAUS LONGA DIAM. 100 MM</v>
          </cell>
          <cell r="C1547" t="str">
            <v>Un</v>
          </cell>
          <cell r="D1547">
            <v>30.5</v>
          </cell>
          <cell r="E1547">
            <v>10.15</v>
          </cell>
          <cell r="F1547">
            <v>40.65</v>
          </cell>
        </row>
        <row r="1548">
          <cell r="A1548">
            <v>81750</v>
          </cell>
          <cell r="B1548" t="str">
            <v>G R E L H A S</v>
          </cell>
          <cell r="D1548">
            <v>0</v>
          </cell>
          <cell r="E1548">
            <v>0</v>
          </cell>
          <cell r="F1548">
            <v>0</v>
          </cell>
        </row>
        <row r="1549">
          <cell r="A1549">
            <v>81751</v>
          </cell>
          <cell r="B1549" t="str">
            <v>GRELHA QUADRADA ACO INOX ROTATIVO DIAM.100 MM</v>
          </cell>
          <cell r="C1549" t="str">
            <v>Un</v>
          </cell>
          <cell r="D1549">
            <v>24</v>
          </cell>
          <cell r="E1549">
            <v>1.8</v>
          </cell>
          <cell r="F1549">
            <v>25.8</v>
          </cell>
        </row>
        <row r="1550">
          <cell r="A1550">
            <v>81752</v>
          </cell>
          <cell r="B1550" t="str">
            <v>GRELHA QUADRADA ACO INOX ROTATIVO DIAM.150 MM</v>
          </cell>
          <cell r="C1550" t="str">
            <v>Un</v>
          </cell>
          <cell r="D1550">
            <v>38</v>
          </cell>
          <cell r="E1550">
            <v>1.8</v>
          </cell>
          <cell r="F1550">
            <v>39.799999999999997</v>
          </cell>
        </row>
        <row r="1551">
          <cell r="A1551">
            <v>81760</v>
          </cell>
          <cell r="B1551" t="str">
            <v>GRELHA QUADRADA ACO INOX SIMP. DIAM. 100 MM</v>
          </cell>
          <cell r="C1551" t="str">
            <v>Un</v>
          </cell>
          <cell r="D1551">
            <v>18</v>
          </cell>
          <cell r="E1551">
            <v>1.8</v>
          </cell>
          <cell r="F1551">
            <v>19.8</v>
          </cell>
        </row>
        <row r="1552">
          <cell r="A1552">
            <v>81761</v>
          </cell>
          <cell r="B1552" t="str">
            <v>GRELHA QUADRADA ACO INOX SIMPLES DIAM.150 MM</v>
          </cell>
          <cell r="C1552" t="str">
            <v>Un</v>
          </cell>
          <cell r="D1552">
            <v>31.5</v>
          </cell>
          <cell r="E1552">
            <v>1.8</v>
          </cell>
          <cell r="F1552">
            <v>33.299999999999997</v>
          </cell>
        </row>
        <row r="1553">
          <cell r="A1553">
            <v>81770</v>
          </cell>
          <cell r="B1553" t="str">
            <v>GRELHA QUADRADA BRANCA DIAM. 100 MM</v>
          </cell>
          <cell r="C1553" t="str">
            <v>Un</v>
          </cell>
          <cell r="D1553">
            <v>1.85</v>
          </cell>
          <cell r="E1553">
            <v>1.8</v>
          </cell>
          <cell r="F1553">
            <v>3.65</v>
          </cell>
        </row>
        <row r="1554">
          <cell r="A1554">
            <v>81771</v>
          </cell>
          <cell r="B1554" t="str">
            <v>GRELHA QUADRADA BRANCA DIAM. 150 MM</v>
          </cell>
          <cell r="C1554" t="str">
            <v>Un</v>
          </cell>
          <cell r="D1554">
            <v>4.5</v>
          </cell>
          <cell r="E1554">
            <v>1.8</v>
          </cell>
          <cell r="F1554">
            <v>6.3</v>
          </cell>
        </row>
        <row r="1555">
          <cell r="A1555">
            <v>81778</v>
          </cell>
          <cell r="B1555" t="str">
            <v>GRELHA QUADRADA CROMADA DIAM. 150 MM</v>
          </cell>
          <cell r="C1555" t="str">
            <v>Un</v>
          </cell>
          <cell r="D1555">
            <v>20.7</v>
          </cell>
          <cell r="E1555">
            <v>1.8</v>
          </cell>
          <cell r="F1555">
            <v>22.5</v>
          </cell>
        </row>
        <row r="1556">
          <cell r="A1556">
            <v>81779</v>
          </cell>
          <cell r="B1556" t="str">
            <v>GRELHA QUADRADA CROMADA DIAMETRO 100 MM</v>
          </cell>
          <cell r="C1556" t="str">
            <v>Un</v>
          </cell>
          <cell r="D1556">
            <v>11.1</v>
          </cell>
          <cell r="E1556">
            <v>1.8</v>
          </cell>
          <cell r="F1556">
            <v>12.9</v>
          </cell>
        </row>
        <row r="1557">
          <cell r="A1557">
            <v>81783</v>
          </cell>
          <cell r="B1557" t="str">
            <v>GRELHA REDONDA ACO INOX ROTATIVA DIAM. 100 MM</v>
          </cell>
          <cell r="C1557" t="str">
            <v>Un</v>
          </cell>
          <cell r="D1557">
            <v>26</v>
          </cell>
          <cell r="E1557">
            <v>1.8</v>
          </cell>
          <cell r="F1557">
            <v>27.8</v>
          </cell>
        </row>
        <row r="1558">
          <cell r="A1558">
            <v>81784</v>
          </cell>
          <cell r="B1558" t="str">
            <v>GRELHA REDONDA ACO INOX ROTATIVA DIAM. 150 MM</v>
          </cell>
          <cell r="C1558" t="str">
            <v>Un</v>
          </cell>
          <cell r="D1558">
            <v>36</v>
          </cell>
          <cell r="E1558">
            <v>1.8</v>
          </cell>
          <cell r="F1558">
            <v>37.799999999999997</v>
          </cell>
        </row>
        <row r="1559">
          <cell r="A1559">
            <v>81785</v>
          </cell>
          <cell r="B1559" t="str">
            <v>GRELHA REDONDA ACO INOX SIMPLES DIAM. 100 MM</v>
          </cell>
          <cell r="C1559" t="str">
            <v>Un</v>
          </cell>
          <cell r="D1559">
            <v>20</v>
          </cell>
          <cell r="E1559">
            <v>1.8</v>
          </cell>
          <cell r="F1559">
            <v>21.8</v>
          </cell>
        </row>
        <row r="1560">
          <cell r="A1560">
            <v>81786</v>
          </cell>
          <cell r="B1560" t="str">
            <v>GRELHA REDONDA ACO INOX SIMPLES DIAM. 150 MM</v>
          </cell>
          <cell r="C1560" t="str">
            <v>Un</v>
          </cell>
          <cell r="D1560">
            <v>20</v>
          </cell>
          <cell r="E1560">
            <v>1.8</v>
          </cell>
          <cell r="F1560">
            <v>21.8</v>
          </cell>
        </row>
        <row r="1561">
          <cell r="A1561">
            <v>81790</v>
          </cell>
          <cell r="B1561" t="str">
            <v>GRELHA REDONDA BRANCA DIAM. 100 MM</v>
          </cell>
          <cell r="C1561" t="str">
            <v>Un</v>
          </cell>
          <cell r="D1561">
            <v>1.6</v>
          </cell>
          <cell r="E1561">
            <v>1.8</v>
          </cell>
          <cell r="F1561">
            <v>3.4</v>
          </cell>
        </row>
        <row r="1562">
          <cell r="A1562">
            <v>81791</v>
          </cell>
          <cell r="B1562" t="str">
            <v>GRELHA REDONDA BRANCA DIAM. 150 MM</v>
          </cell>
          <cell r="C1562" t="str">
            <v>Un</v>
          </cell>
          <cell r="D1562">
            <v>4.5999999999999996</v>
          </cell>
          <cell r="E1562">
            <v>1.8</v>
          </cell>
          <cell r="F1562">
            <v>6.4</v>
          </cell>
        </row>
        <row r="1563">
          <cell r="A1563">
            <v>81792</v>
          </cell>
          <cell r="B1563" t="str">
            <v>GRELHA REDONDA CROMADA DIAM.100 MM</v>
          </cell>
          <cell r="C1563" t="str">
            <v>Un</v>
          </cell>
          <cell r="D1563">
            <v>9.1999999999999993</v>
          </cell>
          <cell r="E1563">
            <v>1.8</v>
          </cell>
          <cell r="F1563">
            <v>11</v>
          </cell>
        </row>
        <row r="1564">
          <cell r="A1564">
            <v>81793</v>
          </cell>
          <cell r="B1564" t="str">
            <v>GRELHA REDONDA CROMADA DIAM.150 MM</v>
          </cell>
          <cell r="C1564" t="str">
            <v>Un</v>
          </cell>
          <cell r="D1564">
            <v>23</v>
          </cell>
          <cell r="E1564">
            <v>1.8</v>
          </cell>
          <cell r="F1564">
            <v>24.8</v>
          </cell>
        </row>
        <row r="1565">
          <cell r="A1565">
            <v>81810</v>
          </cell>
          <cell r="B1565" t="str">
            <v>D I V E R S O S</v>
          </cell>
          <cell r="D1565">
            <v>0</v>
          </cell>
          <cell r="E1565">
            <v>0</v>
          </cell>
          <cell r="F1565">
            <v>0</v>
          </cell>
        </row>
        <row r="1566">
          <cell r="A1566">
            <v>81811</v>
          </cell>
          <cell r="B1566" t="str">
            <v>HIDROMETRO DIAM.RAMAL = 25 MM VAZAO =1,5  A 3 M3</v>
          </cell>
          <cell r="C1566" t="str">
            <v>Un</v>
          </cell>
          <cell r="D1566">
            <v>76.36</v>
          </cell>
          <cell r="E1566">
            <v>27.07</v>
          </cell>
          <cell r="F1566">
            <v>103.43</v>
          </cell>
        </row>
        <row r="1567">
          <cell r="A1567">
            <v>81815</v>
          </cell>
          <cell r="B1567" t="str">
            <v>KIT CAVALETE D=25MM P/HIDRÔM.1,5-3,0-5,0 M3/MURETA/CAIXA</v>
          </cell>
          <cell r="C1567" t="str">
            <v>Un</v>
          </cell>
          <cell r="D1567">
            <v>81.180000000000007</v>
          </cell>
          <cell r="E1567">
            <v>80.31</v>
          </cell>
          <cell r="F1567">
            <v>161.49</v>
          </cell>
        </row>
        <row r="1568">
          <cell r="A1568">
            <v>81818</v>
          </cell>
          <cell r="B1568" t="str">
            <v>INST.DE CONJ.MOTOR-BOMBA CENTRIFUGA DE 1 HP</v>
          </cell>
          <cell r="C1568" t="str">
            <v>Un</v>
          </cell>
          <cell r="D1568">
            <v>530</v>
          </cell>
          <cell r="E1568">
            <v>180.48</v>
          </cell>
          <cell r="F1568">
            <v>710.48</v>
          </cell>
        </row>
        <row r="1569">
          <cell r="A1569">
            <v>81819</v>
          </cell>
          <cell r="B1569" t="str">
            <v>BOMBA SUBMERSA VIBRATÓRIA</v>
          </cell>
          <cell r="C1569" t="str">
            <v>Un</v>
          </cell>
          <cell r="D1569">
            <v>285</v>
          </cell>
          <cell r="E1569">
            <v>11.28</v>
          </cell>
          <cell r="F1569">
            <v>296.27999999999997</v>
          </cell>
        </row>
        <row r="1570">
          <cell r="A1570">
            <v>81823</v>
          </cell>
          <cell r="B1570" t="str">
            <v>TAMPA PARA CAIXA PASSAGEM FERRO FUNDIDO T-33 - TRÁFEGO PESADO</v>
          </cell>
          <cell r="C1570" t="str">
            <v>Un</v>
          </cell>
          <cell r="D1570">
            <v>167.15</v>
          </cell>
          <cell r="E1570">
            <v>8.93</v>
          </cell>
          <cell r="F1570">
            <v>176.08</v>
          </cell>
        </row>
        <row r="1571">
          <cell r="A1571">
            <v>81825</v>
          </cell>
          <cell r="B1571" t="str">
            <v>CAIXA DE PASSAGEM 60 X 60 CM</v>
          </cell>
          <cell r="C1571" t="str">
            <v>Un</v>
          </cell>
          <cell r="D1571">
            <v>62.87</v>
          </cell>
          <cell r="E1571">
            <v>148.68</v>
          </cell>
          <cell r="F1571">
            <v>211.55</v>
          </cell>
        </row>
        <row r="1572">
          <cell r="A1572">
            <v>81826</v>
          </cell>
          <cell r="B1572" t="str">
            <v>TAMPA EM CONCRETO PARA A CAIXA DE PASSAGEM 60X60CM</v>
          </cell>
          <cell r="C1572" t="str">
            <v>Un</v>
          </cell>
          <cell r="D1572">
            <v>32.42</v>
          </cell>
          <cell r="E1572">
            <v>14.68</v>
          </cell>
          <cell r="F1572">
            <v>47.1</v>
          </cell>
        </row>
        <row r="1573">
          <cell r="A1573">
            <v>81827</v>
          </cell>
          <cell r="B1573" t="str">
            <v>CAIXA DE AREIA 60 X 60 S/TAMPA</v>
          </cell>
          <cell r="C1573" t="str">
            <v>Un</v>
          </cell>
          <cell r="D1573">
            <v>61.61</v>
          </cell>
          <cell r="E1573">
            <v>190.97</v>
          </cell>
          <cell r="F1573">
            <v>252.58</v>
          </cell>
        </row>
        <row r="1574">
          <cell r="A1574">
            <v>81828</v>
          </cell>
          <cell r="B1574" t="str">
            <v>CAIXA DE AREIA 60X60CM C/GRELHA METÁLICA FERRO CHATO PADRÃO AGETOP</v>
          </cell>
          <cell r="C1574" t="str">
            <v>Un</v>
          </cell>
          <cell r="D1574">
            <v>129.5</v>
          </cell>
          <cell r="E1574">
            <v>190.97</v>
          </cell>
          <cell r="F1574">
            <v>320.47000000000003</v>
          </cell>
        </row>
        <row r="1575">
          <cell r="A1575">
            <v>81829</v>
          </cell>
          <cell r="B1575" t="str">
            <v>CAIXA DE INSPEÇÃO - TAMPA EM CONCRETO E=5CM</v>
          </cell>
          <cell r="C1575" t="str">
            <v>m2</v>
          </cell>
          <cell r="D1575">
            <v>38.090000000000003</v>
          </cell>
          <cell r="E1575">
            <v>76.44</v>
          </cell>
          <cell r="F1575">
            <v>114.53</v>
          </cell>
        </row>
        <row r="1576">
          <cell r="A1576">
            <v>81830</v>
          </cell>
          <cell r="B1576" t="str">
            <v>CAIXA DE INSPEÇÃO - LASTRO DE CONCRETO PARA O FUNDO</v>
          </cell>
          <cell r="C1576" t="str">
            <v>m3</v>
          </cell>
          <cell r="D1576">
            <v>203.54</v>
          </cell>
          <cell r="E1576">
            <v>176.72</v>
          </cell>
          <cell r="F1576">
            <v>380.26</v>
          </cell>
        </row>
        <row r="1577">
          <cell r="A1577">
            <v>81831</v>
          </cell>
          <cell r="B1577" t="str">
            <v>CAIXA DE INSPEÇÃO - ALVENARIA DE 1/2 VEZ REVESTIDA COM ARGAMASSA</v>
          </cell>
          <cell r="C1577" t="str">
            <v>m2</v>
          </cell>
          <cell r="D1577">
            <v>31.62</v>
          </cell>
          <cell r="E1577">
            <v>56.59</v>
          </cell>
          <cell r="F1577">
            <v>88.21</v>
          </cell>
        </row>
        <row r="1578">
          <cell r="A1578">
            <v>81832</v>
          </cell>
          <cell r="B1578" t="str">
            <v>CAIXA DE INSPEÇÃO - ALVENARIA DE 1 VEZ REVESTIDA COM ARGAMASSA</v>
          </cell>
          <cell r="C1578" t="str">
            <v>m2</v>
          </cell>
          <cell r="D1578">
            <v>57.52</v>
          </cell>
          <cell r="E1578">
            <v>79.900000000000006</v>
          </cell>
          <cell r="F1578">
            <v>137.41999999999999</v>
          </cell>
        </row>
        <row r="1579">
          <cell r="A1579">
            <v>81833</v>
          </cell>
          <cell r="B1579" t="str">
            <v>CAIXA DE INSPEÇÃO - ESCAVAÇÃO MANUAL COM APILOAMENTO DO FUNDO</v>
          </cell>
          <cell r="C1579" t="str">
            <v>m3</v>
          </cell>
          <cell r="D1579">
            <v>0</v>
          </cell>
          <cell r="E1579">
            <v>43.52</v>
          </cell>
          <cell r="F1579">
            <v>43.52</v>
          </cell>
        </row>
        <row r="1580">
          <cell r="A1580">
            <v>81840</v>
          </cell>
          <cell r="B1580" t="str">
            <v>TAMPA  PARA CAIXA PASSAGEM FERRO FUNDIDO T-33 - TRÁFEGO LEVE</v>
          </cell>
          <cell r="C1580" t="str">
            <v>Un</v>
          </cell>
          <cell r="D1580">
            <v>80.11</v>
          </cell>
          <cell r="E1580">
            <v>36.15</v>
          </cell>
          <cell r="F1580">
            <v>116.26</v>
          </cell>
        </row>
        <row r="1581">
          <cell r="A1581">
            <v>81841</v>
          </cell>
          <cell r="B1581" t="str">
            <v>TAMPÃO DE FERRO FUNDIDO PARA POÇO DE VISITA T-60 SIMPLES PARA TRÁFEGO LEVE</v>
          </cell>
          <cell r="C1581" t="str">
            <v>Un</v>
          </cell>
          <cell r="D1581">
            <v>235.73</v>
          </cell>
          <cell r="E1581">
            <v>33.840000000000003</v>
          </cell>
          <cell r="F1581">
            <v>269.57</v>
          </cell>
        </row>
        <row r="1582">
          <cell r="A1582">
            <v>81842</v>
          </cell>
          <cell r="B1582" t="str">
            <v>TAMPÃO DE FERRO FUNDIDO PARA POÇO DE VISITA T-60 SIMPLES PARA TRÁFEGO</v>
          </cell>
          <cell r="C1582" t="str">
            <v>Un</v>
          </cell>
          <cell r="D1582">
            <v>325.73</v>
          </cell>
          <cell r="E1582">
            <v>33.840000000000003</v>
          </cell>
          <cell r="F1582">
            <v>359.57</v>
          </cell>
        </row>
        <row r="1583">
          <cell r="B1583" t="str">
            <v>PESADO</v>
          </cell>
        </row>
        <row r="1584">
          <cell r="A1584">
            <v>81846</v>
          </cell>
          <cell r="B1584" t="str">
            <v>CAIXA DE GORDURA E INSPEÇÃO EM PVC/ABS 19 LITROS COM TAMPA E PORTA TAMPA E</v>
          </cell>
          <cell r="C1584" t="str">
            <v>un</v>
          </cell>
          <cell r="D1584">
            <v>206.2</v>
          </cell>
          <cell r="E1584">
            <v>19.850000000000001</v>
          </cell>
          <cell r="F1584">
            <v>226.05</v>
          </cell>
        </row>
        <row r="1585">
          <cell r="B1585" t="str">
            <v>CESTO DE LIMPEZA REMOVÍVEL</v>
          </cell>
        </row>
        <row r="1586">
          <cell r="A1586">
            <v>81850</v>
          </cell>
          <cell r="B1586" t="str">
            <v>CAIXA DE GORDURA 50 l. CONCRETO PADRÃO AGETOP IMPERMEABILIZADA</v>
          </cell>
          <cell r="C1586" t="str">
            <v>Un</v>
          </cell>
          <cell r="D1586">
            <v>110.53</v>
          </cell>
          <cell r="E1586">
            <v>102.72</v>
          </cell>
          <cell r="F1586">
            <v>213.25</v>
          </cell>
        </row>
        <row r="1587">
          <cell r="A1587">
            <v>81851</v>
          </cell>
          <cell r="B1587" t="str">
            <v>CAIXA DE GORDURA 100 L CONCRETO PADRÃO AGETOP IMPERMEABILIZADA</v>
          </cell>
          <cell r="C1587" t="str">
            <v>Un</v>
          </cell>
          <cell r="D1587">
            <v>160.44</v>
          </cell>
          <cell r="E1587">
            <v>144.44</v>
          </cell>
          <cell r="F1587">
            <v>304.88</v>
          </cell>
        </row>
        <row r="1588">
          <cell r="A1588">
            <v>81852</v>
          </cell>
          <cell r="B1588" t="str">
            <v>CAIXA DE GORDURA 120 L. CONCRETO PADRÃO AGETOP IMPERMEABILIZADA</v>
          </cell>
          <cell r="C1588" t="str">
            <v>un</v>
          </cell>
          <cell r="D1588">
            <v>179.61</v>
          </cell>
          <cell r="E1588">
            <v>161.15</v>
          </cell>
          <cell r="F1588">
            <v>340.76</v>
          </cell>
        </row>
        <row r="1589">
          <cell r="A1589">
            <v>81854</v>
          </cell>
          <cell r="B1589" t="str">
            <v>CAIXA DE GORDURA 600 L. CONCRETO PADRÃO AGETOP IMPERMEABILIZADA</v>
          </cell>
          <cell r="C1589" t="str">
            <v>un</v>
          </cell>
          <cell r="D1589">
            <v>691.18</v>
          </cell>
          <cell r="E1589">
            <v>557.98</v>
          </cell>
          <cell r="F1589">
            <v>1249.1600000000001</v>
          </cell>
        </row>
        <row r="1590">
          <cell r="A1590">
            <v>81860</v>
          </cell>
          <cell r="B1590" t="str">
            <v>CAIXA DAGUA POLIETILENO 500 LTS.C/TAMPA</v>
          </cell>
          <cell r="C1590" t="str">
            <v>Un</v>
          </cell>
          <cell r="D1590">
            <v>170</v>
          </cell>
          <cell r="E1590">
            <v>67.680000000000007</v>
          </cell>
          <cell r="F1590">
            <v>237.68</v>
          </cell>
        </row>
        <row r="1591">
          <cell r="A1591">
            <v>81861</v>
          </cell>
          <cell r="B1591" t="str">
            <v>CAIXA DAGUA POLIETILENO 1000 LTS. C/TAMPA</v>
          </cell>
          <cell r="C1591" t="str">
            <v>Un</v>
          </cell>
          <cell r="D1591">
            <v>306</v>
          </cell>
          <cell r="E1591">
            <v>67.680000000000007</v>
          </cell>
          <cell r="F1591">
            <v>373.68</v>
          </cell>
        </row>
        <row r="1592">
          <cell r="A1592">
            <v>81865</v>
          </cell>
          <cell r="B1592" t="str">
            <v>FOSSA SEPTICA 1500 LITROS COM IMPERMEABILIZAÇÃO</v>
          </cell>
          <cell r="C1592" t="str">
            <v>Un</v>
          </cell>
          <cell r="D1592">
            <v>1012.64</v>
          </cell>
          <cell r="E1592">
            <v>978.65</v>
          </cell>
          <cell r="F1592">
            <v>1991.29</v>
          </cell>
        </row>
        <row r="1593">
          <cell r="A1593">
            <v>81866</v>
          </cell>
          <cell r="B1593" t="str">
            <v>FOSSA SEPTICA 2500 LITROS COM IMPERMEABILIZAÇÃO</v>
          </cell>
          <cell r="C1593" t="str">
            <v>Un</v>
          </cell>
          <cell r="D1593">
            <v>1295.96</v>
          </cell>
          <cell r="E1593">
            <v>1283.1500000000001</v>
          </cell>
          <cell r="F1593">
            <v>2579.11</v>
          </cell>
        </row>
        <row r="1594">
          <cell r="A1594">
            <v>81867</v>
          </cell>
          <cell r="B1594" t="str">
            <v>FOSSA SEPTICA 3000 LITROS COM IMPERMEABILIZAÇÃO</v>
          </cell>
          <cell r="C1594" t="str">
            <v>Un</v>
          </cell>
          <cell r="D1594">
            <v>1597.05</v>
          </cell>
          <cell r="E1594">
            <v>1652.24</v>
          </cell>
          <cell r="F1594">
            <v>3249.29</v>
          </cell>
        </row>
        <row r="1595">
          <cell r="A1595">
            <v>81868</v>
          </cell>
          <cell r="B1595" t="str">
            <v>FOSSA SEPTICA 4500 LITROS COM IMPERMEABILIZAÇÃO</v>
          </cell>
          <cell r="C1595" t="str">
            <v>Un</v>
          </cell>
          <cell r="D1595">
            <v>2259.6</v>
          </cell>
          <cell r="E1595">
            <v>2595.7800000000002</v>
          </cell>
          <cell r="F1595">
            <v>4855.38</v>
          </cell>
        </row>
        <row r="1596">
          <cell r="A1596">
            <v>81869</v>
          </cell>
          <cell r="B1596" t="str">
            <v>FOSSA SEPTICA 8700 LITROS COM IMPERMEABILIZAÇÃO</v>
          </cell>
          <cell r="C1596" t="str">
            <v>Un</v>
          </cell>
          <cell r="D1596">
            <v>3641.05</v>
          </cell>
          <cell r="E1596">
            <v>4072.45</v>
          </cell>
          <cell r="F1596">
            <v>7713.5</v>
          </cell>
        </row>
        <row r="1597">
          <cell r="A1597">
            <v>81874</v>
          </cell>
          <cell r="B1597" t="str">
            <v>SUMIDOURO D:1,60 PROF.4,5 M</v>
          </cell>
          <cell r="C1597" t="str">
            <v>Un</v>
          </cell>
          <cell r="D1597">
            <v>418.46</v>
          </cell>
          <cell r="E1597">
            <v>1331.6</v>
          </cell>
          <cell r="F1597">
            <v>1750.06</v>
          </cell>
        </row>
        <row r="1598">
          <cell r="A1598">
            <v>81880</v>
          </cell>
          <cell r="B1598" t="str">
            <v>RES.METALICO TAÇA AÇO PATINÁVEL-V=5M3-COL.SEC.H=6M+FUNDAÇÃO+LOGOTIPO</v>
          </cell>
          <cell r="C1598" t="str">
            <v>Un</v>
          </cell>
          <cell r="D1598">
            <v>8413.3799999999992</v>
          </cell>
          <cell r="E1598">
            <v>895.77</v>
          </cell>
          <cell r="F1598">
            <v>9309.15</v>
          </cell>
        </row>
        <row r="1599">
          <cell r="A1599">
            <v>81881</v>
          </cell>
          <cell r="B1599" t="str">
            <v>RES.METALICO TAÇA AÇO PATINÁVEL-V=10M3-COL.SEC.H=6M+FUNDAÇÃO+LOGOTIPO</v>
          </cell>
          <cell r="C1599" t="str">
            <v>Un</v>
          </cell>
          <cell r="D1599">
            <v>12231.28</v>
          </cell>
          <cell r="E1599">
            <v>794.03</v>
          </cell>
          <cell r="F1599">
            <v>13025.31</v>
          </cell>
        </row>
        <row r="1600">
          <cell r="A1600">
            <v>81882</v>
          </cell>
          <cell r="B1600" t="str">
            <v>RES.METALICO TAÇA AÇO PATINÁVEL-V=15M3-COL.SEC.H=6M+FUNDAÇÃO+LOGOTIPO</v>
          </cell>
          <cell r="C1600" t="str">
            <v>Un</v>
          </cell>
          <cell r="D1600">
            <v>14092.71</v>
          </cell>
          <cell r="E1600">
            <v>1068.53</v>
          </cell>
          <cell r="F1600">
            <v>15161.24</v>
          </cell>
        </row>
        <row r="1601">
          <cell r="A1601">
            <v>81883</v>
          </cell>
          <cell r="B1601" t="str">
            <v>RES.METALICO TAÇA AÇO PATINÁVEL-V=20M3-COL.SEC.H=6M+FUNDAÇÃO+LOGOTIPO</v>
          </cell>
          <cell r="C1601" t="str">
            <v>un</v>
          </cell>
          <cell r="D1601">
            <v>18316.14</v>
          </cell>
          <cell r="E1601">
            <v>1422.72</v>
          </cell>
          <cell r="F1601">
            <v>19738.86</v>
          </cell>
        </row>
        <row r="1602">
          <cell r="A1602">
            <v>81885</v>
          </cell>
          <cell r="B1602" t="str">
            <v>TERMINAL DE VENTILACAO DIAMETRO 50 MM</v>
          </cell>
          <cell r="C1602" t="str">
            <v>Un</v>
          </cell>
          <cell r="D1602">
            <v>3.3</v>
          </cell>
          <cell r="E1602">
            <v>1.58</v>
          </cell>
          <cell r="F1602">
            <v>4.88</v>
          </cell>
        </row>
        <row r="1603">
          <cell r="A1603">
            <v>81888</v>
          </cell>
          <cell r="B1603" t="str">
            <v>TORNEIRA BOIA DIAMETRO (3/4") 20 MM</v>
          </cell>
          <cell r="C1603" t="str">
            <v>Un</v>
          </cell>
          <cell r="D1603">
            <v>25.57</v>
          </cell>
          <cell r="E1603">
            <v>6.31</v>
          </cell>
          <cell r="F1603">
            <v>31.88</v>
          </cell>
        </row>
        <row r="1604">
          <cell r="A1604">
            <v>81889</v>
          </cell>
          <cell r="B1604" t="str">
            <v>TORNEIRA BOIA DIAMETRO 1" (25 MM )</v>
          </cell>
          <cell r="C1604" t="str">
            <v>Un</v>
          </cell>
          <cell r="D1604">
            <v>58.5</v>
          </cell>
          <cell r="E1604">
            <v>7.67</v>
          </cell>
          <cell r="F1604">
            <v>66.17</v>
          </cell>
        </row>
        <row r="1605">
          <cell r="A1605">
            <v>81890</v>
          </cell>
          <cell r="B1605" t="str">
            <v>TORNEIRA BOIA DIAMETRO 1.1/4" - 32 MM</v>
          </cell>
          <cell r="C1605" t="str">
            <v>Un</v>
          </cell>
          <cell r="D1605">
            <v>77.2</v>
          </cell>
          <cell r="E1605">
            <v>9.02</v>
          </cell>
          <cell r="F1605">
            <v>86.22</v>
          </cell>
        </row>
        <row r="1606">
          <cell r="A1606">
            <v>81891</v>
          </cell>
          <cell r="B1606" t="str">
            <v>TORNEIRA BOIA DIAMETRO 1.1/2" (40 MM)</v>
          </cell>
          <cell r="C1606" t="str">
            <v>Un</v>
          </cell>
          <cell r="D1606">
            <v>125</v>
          </cell>
          <cell r="E1606">
            <v>10.15</v>
          </cell>
          <cell r="F1606">
            <v>135.15</v>
          </cell>
        </row>
        <row r="1607">
          <cell r="A1607">
            <v>81892</v>
          </cell>
          <cell r="B1607" t="str">
            <v>TORNEIRA BOIA DIAMETRO 2" (50 MM)</v>
          </cell>
          <cell r="C1607" t="str">
            <v>Un</v>
          </cell>
          <cell r="D1607">
            <v>160</v>
          </cell>
          <cell r="E1607">
            <v>12.19</v>
          </cell>
          <cell r="F1607">
            <v>172.19</v>
          </cell>
        </row>
        <row r="1608">
          <cell r="A1608">
            <v>81920</v>
          </cell>
          <cell r="B1608" t="str">
            <v>J O E L H O S</v>
          </cell>
          <cell r="D1608">
            <v>0</v>
          </cell>
          <cell r="E1608">
            <v>0</v>
          </cell>
          <cell r="F1608">
            <v>0</v>
          </cell>
        </row>
        <row r="1609">
          <cell r="A1609">
            <v>81921</v>
          </cell>
          <cell r="B1609" t="str">
            <v>JOELHO 45 GRAUS DIAMETRO 40 MM</v>
          </cell>
          <cell r="C1609" t="str">
            <v>Un</v>
          </cell>
          <cell r="D1609">
            <v>1.85</v>
          </cell>
          <cell r="E1609">
            <v>6.31</v>
          </cell>
          <cell r="F1609">
            <v>8.16</v>
          </cell>
        </row>
        <row r="1610">
          <cell r="A1610">
            <v>81922</v>
          </cell>
          <cell r="B1610" t="str">
            <v>JOELHO 45 GRAUS DIAMETRO 50 MM</v>
          </cell>
          <cell r="C1610" t="str">
            <v>Un</v>
          </cell>
          <cell r="D1610">
            <v>3</v>
          </cell>
          <cell r="E1610">
            <v>6.31</v>
          </cell>
          <cell r="F1610">
            <v>9.31</v>
          </cell>
        </row>
        <row r="1611">
          <cell r="A1611">
            <v>81923</v>
          </cell>
          <cell r="B1611" t="str">
            <v>JOELHO 45 GRAUS DIAMETRO 75 MM</v>
          </cell>
          <cell r="C1611" t="str">
            <v>Un</v>
          </cell>
          <cell r="D1611">
            <v>5.75</v>
          </cell>
          <cell r="E1611">
            <v>8.1199999999999992</v>
          </cell>
          <cell r="F1611">
            <v>13.87</v>
          </cell>
        </row>
        <row r="1612">
          <cell r="A1612">
            <v>81924</v>
          </cell>
          <cell r="B1612" t="str">
            <v>JOELHO 45 GRAUS DIAMETRO 100 MM</v>
          </cell>
          <cell r="C1612" t="str">
            <v>Un</v>
          </cell>
          <cell r="D1612">
            <v>6.95</v>
          </cell>
          <cell r="E1612">
            <v>10.15</v>
          </cell>
          <cell r="F1612">
            <v>17.100000000000001</v>
          </cell>
        </row>
        <row r="1613">
          <cell r="A1613">
            <v>81927</v>
          </cell>
          <cell r="B1613" t="str">
            <v>JOELHO 90 GRAUS C/ANEL 40 mm</v>
          </cell>
          <cell r="C1613" t="str">
            <v>Un</v>
          </cell>
          <cell r="D1613">
            <v>2.1</v>
          </cell>
          <cell r="E1613">
            <v>6.31</v>
          </cell>
          <cell r="F1613">
            <v>8.41</v>
          </cell>
        </row>
        <row r="1614">
          <cell r="A1614">
            <v>81928</v>
          </cell>
          <cell r="B1614" t="str">
            <v>JOELHO 90 GRAUS C/ANEL 50 MM</v>
          </cell>
          <cell r="C1614" t="str">
            <v>Un</v>
          </cell>
          <cell r="D1614">
            <v>2.2999999999999998</v>
          </cell>
          <cell r="E1614">
            <v>6.31</v>
          </cell>
          <cell r="F1614">
            <v>8.61</v>
          </cell>
        </row>
        <row r="1615">
          <cell r="A1615">
            <v>81935</v>
          </cell>
          <cell r="B1615" t="str">
            <v>JOELHO 90 GRAUS DIAMETRO 40 MM</v>
          </cell>
          <cell r="C1615" t="str">
            <v>Un</v>
          </cell>
          <cell r="D1615">
            <v>1.7</v>
          </cell>
          <cell r="E1615">
            <v>6.31</v>
          </cell>
          <cell r="F1615">
            <v>8.01</v>
          </cell>
        </row>
        <row r="1616">
          <cell r="A1616">
            <v>81936</v>
          </cell>
          <cell r="B1616" t="str">
            <v>JOELHO 90 GRAUS DIAMETRO 50 MM</v>
          </cell>
          <cell r="C1616" t="str">
            <v>Un</v>
          </cell>
          <cell r="D1616">
            <v>2.1</v>
          </cell>
          <cell r="E1616">
            <v>6.31</v>
          </cell>
          <cell r="F1616">
            <v>8.41</v>
          </cell>
        </row>
        <row r="1617">
          <cell r="A1617">
            <v>81937</v>
          </cell>
          <cell r="B1617" t="str">
            <v>JOELHO 90 GRAUS DIAMETRO 75 MM</v>
          </cell>
          <cell r="C1617" t="str">
            <v>Un</v>
          </cell>
          <cell r="D1617">
            <v>5.13</v>
          </cell>
          <cell r="E1617">
            <v>8.1199999999999992</v>
          </cell>
          <cell r="F1617">
            <v>13.25</v>
          </cell>
        </row>
        <row r="1618">
          <cell r="A1618">
            <v>81938</v>
          </cell>
          <cell r="B1618" t="str">
            <v>JOELHO 90 GRAUS DIAMETRO 100 MM</v>
          </cell>
          <cell r="C1618" t="str">
            <v>Un</v>
          </cell>
          <cell r="D1618">
            <v>8.26</v>
          </cell>
          <cell r="E1618">
            <v>10.15</v>
          </cell>
          <cell r="F1618">
            <v>18.41</v>
          </cell>
        </row>
        <row r="1619">
          <cell r="A1619" t="str">
            <v>SCO - Sistema de Custos e Orçamentos</v>
          </cell>
          <cell r="F1619" t="str">
            <v>AGETOP</v>
          </cell>
        </row>
        <row r="1621">
          <cell r="B1621" t="str">
            <v>AGETOP - AGÊNCIA GOIANA DE TRANSPORTES E OBRAS - AGETOP</v>
          </cell>
          <cell r="F1621" t="str">
            <v>26/08/2014 - 15:26</v>
          </cell>
        </row>
        <row r="1622">
          <cell r="B1622" t="str">
            <v>Custo Referencial de Serviços</v>
          </cell>
          <cell r="F1622" t="str">
            <v>Página: 21 de 30</v>
          </cell>
        </row>
        <row r="1623">
          <cell r="A1623" t="str">
            <v>Código</v>
          </cell>
          <cell r="B1623" t="str">
            <v>Serviço</v>
          </cell>
          <cell r="C1623" t="str">
            <v>Unidade</v>
          </cell>
          <cell r="D1623" t="str">
            <v>Material</v>
          </cell>
          <cell r="E1623" t="str">
            <v>Mão-de-</v>
          </cell>
          <cell r="F1623" t="str">
            <v>Total</v>
          </cell>
        </row>
        <row r="1624">
          <cell r="A1624" t="str">
            <v>auxiliar</v>
          </cell>
          <cell r="E1624" t="str">
            <v>obra</v>
          </cell>
        </row>
        <row r="1625">
          <cell r="A1625">
            <v>81946</v>
          </cell>
          <cell r="B1625" t="str">
            <v>JOELHO 90 GRAUS C/VISITA DIAM.100 X 50 MM</v>
          </cell>
          <cell r="C1625" t="str">
            <v>Un</v>
          </cell>
          <cell r="D1625">
            <v>10.8</v>
          </cell>
          <cell r="E1625">
            <v>10.15</v>
          </cell>
          <cell r="F1625">
            <v>20.95</v>
          </cell>
        </row>
        <row r="1626">
          <cell r="A1626">
            <v>81960</v>
          </cell>
          <cell r="B1626" t="str">
            <v>J U N C O E S</v>
          </cell>
          <cell r="D1626">
            <v>0</v>
          </cell>
          <cell r="E1626">
            <v>0</v>
          </cell>
          <cell r="F1626">
            <v>0</v>
          </cell>
        </row>
        <row r="1627">
          <cell r="A1627">
            <v>81961</v>
          </cell>
          <cell r="B1627" t="str">
            <v>JUNCAO 45 GRAUS DIAMETRO 40 MM</v>
          </cell>
          <cell r="C1627" t="str">
            <v>Un</v>
          </cell>
          <cell r="D1627">
            <v>3.1</v>
          </cell>
          <cell r="E1627">
            <v>6.55</v>
          </cell>
          <cell r="F1627">
            <v>9.65</v>
          </cell>
        </row>
        <row r="1628">
          <cell r="A1628">
            <v>81965</v>
          </cell>
          <cell r="B1628" t="str">
            <v>JUNCAO INVERTIDA DIAMETRO 75 X 50 MM</v>
          </cell>
          <cell r="C1628" t="str">
            <v>Un</v>
          </cell>
          <cell r="D1628">
            <v>6.8</v>
          </cell>
          <cell r="E1628">
            <v>8.35</v>
          </cell>
          <cell r="F1628">
            <v>15.15</v>
          </cell>
        </row>
        <row r="1629">
          <cell r="A1629">
            <v>81970</v>
          </cell>
          <cell r="B1629" t="str">
            <v>JUNCAO SIMPLES DIAMETRO 50 X 50 MM</v>
          </cell>
          <cell r="C1629" t="str">
            <v>Un</v>
          </cell>
          <cell r="D1629">
            <v>5.9</v>
          </cell>
          <cell r="E1629">
            <v>6.55</v>
          </cell>
          <cell r="F1629">
            <v>12.45</v>
          </cell>
        </row>
        <row r="1630">
          <cell r="A1630">
            <v>81971</v>
          </cell>
          <cell r="B1630" t="str">
            <v>JUNCAO SIMPLES DIAM. 75 X 50 MM</v>
          </cell>
          <cell r="C1630" t="str">
            <v>Un</v>
          </cell>
          <cell r="D1630">
            <v>9.9</v>
          </cell>
          <cell r="E1630">
            <v>8.35</v>
          </cell>
          <cell r="F1630">
            <v>18.25</v>
          </cell>
        </row>
        <row r="1631">
          <cell r="A1631">
            <v>81972</v>
          </cell>
          <cell r="B1631" t="str">
            <v>JUNCAO SIMPLES DIAMETRO 75 X 75 MM</v>
          </cell>
          <cell r="C1631" t="str">
            <v>Un</v>
          </cell>
          <cell r="D1631">
            <v>10.9</v>
          </cell>
          <cell r="E1631">
            <v>8.35</v>
          </cell>
          <cell r="F1631">
            <v>19.25</v>
          </cell>
        </row>
        <row r="1632">
          <cell r="A1632">
            <v>81973</v>
          </cell>
          <cell r="B1632" t="str">
            <v>JUNCAO SIMPLES DIAM. 100 X 50 MM</v>
          </cell>
          <cell r="C1632" t="str">
            <v>Un</v>
          </cell>
          <cell r="D1632">
            <v>11.4</v>
          </cell>
          <cell r="E1632">
            <v>10.37</v>
          </cell>
          <cell r="F1632">
            <v>21.77</v>
          </cell>
        </row>
        <row r="1633">
          <cell r="A1633">
            <v>81974</v>
          </cell>
          <cell r="B1633" t="str">
            <v>JUNCAO SIMPLES DIAMETRO 100 X 75 MM</v>
          </cell>
          <cell r="C1633" t="str">
            <v>Un</v>
          </cell>
          <cell r="D1633">
            <v>13.4</v>
          </cell>
          <cell r="E1633">
            <v>10.37</v>
          </cell>
          <cell r="F1633">
            <v>23.77</v>
          </cell>
        </row>
        <row r="1634">
          <cell r="A1634">
            <v>81975</v>
          </cell>
          <cell r="B1634" t="str">
            <v>JUNCAO SIMPLES DIAM. 100 X 100 MM</v>
          </cell>
          <cell r="C1634" t="str">
            <v>Un</v>
          </cell>
          <cell r="D1634">
            <v>15.8</v>
          </cell>
          <cell r="E1634">
            <v>10.37</v>
          </cell>
          <cell r="F1634">
            <v>26.17</v>
          </cell>
        </row>
        <row r="1635">
          <cell r="A1635">
            <v>81981</v>
          </cell>
          <cell r="B1635" t="str">
            <v>JUNÇÃO DUPLA DIAMETRO 75 MM</v>
          </cell>
          <cell r="C1635" t="str">
            <v>Un</v>
          </cell>
          <cell r="D1635">
            <v>13.8</v>
          </cell>
          <cell r="E1635">
            <v>8.35</v>
          </cell>
          <cell r="F1635">
            <v>22.15</v>
          </cell>
        </row>
        <row r="1636">
          <cell r="A1636">
            <v>82000</v>
          </cell>
          <cell r="B1636" t="str">
            <v>L U V A S</v>
          </cell>
          <cell r="D1636">
            <v>0</v>
          </cell>
          <cell r="E1636">
            <v>0</v>
          </cell>
          <cell r="F1636">
            <v>0</v>
          </cell>
        </row>
        <row r="1637">
          <cell r="A1637">
            <v>82001</v>
          </cell>
          <cell r="B1637" t="str">
            <v>LUVA SIMPLES DIAMETRO 40 MM</v>
          </cell>
          <cell r="C1637" t="str">
            <v>Un</v>
          </cell>
          <cell r="D1637">
            <v>0.9</v>
          </cell>
          <cell r="E1637">
            <v>3.16</v>
          </cell>
          <cell r="F1637">
            <v>4.0599999999999996</v>
          </cell>
        </row>
        <row r="1638">
          <cell r="A1638">
            <v>82002</v>
          </cell>
          <cell r="B1638" t="str">
            <v>LUVA SIMPLES DIAMETRO 50 MM</v>
          </cell>
          <cell r="C1638" t="str">
            <v>Un</v>
          </cell>
          <cell r="D1638">
            <v>2.6</v>
          </cell>
          <cell r="E1638">
            <v>3.16</v>
          </cell>
          <cell r="F1638">
            <v>5.76</v>
          </cell>
        </row>
        <row r="1639">
          <cell r="A1639">
            <v>82003</v>
          </cell>
          <cell r="B1639" t="str">
            <v>LUVA SIMPLES DIAMETRO 75 MM</v>
          </cell>
          <cell r="C1639" t="str">
            <v>Un</v>
          </cell>
          <cell r="D1639">
            <v>4.2</v>
          </cell>
          <cell r="E1639">
            <v>4.0599999999999996</v>
          </cell>
          <cell r="F1639">
            <v>8.26</v>
          </cell>
        </row>
        <row r="1640">
          <cell r="A1640">
            <v>82004</v>
          </cell>
          <cell r="B1640" t="str">
            <v>LUVA SIMPLES DIAM. 100 MM</v>
          </cell>
          <cell r="C1640" t="str">
            <v>Un</v>
          </cell>
          <cell r="D1640">
            <v>4.9000000000000004</v>
          </cell>
          <cell r="E1640">
            <v>5.19</v>
          </cell>
          <cell r="F1640">
            <v>10.09</v>
          </cell>
        </row>
        <row r="1641">
          <cell r="A1641">
            <v>82050</v>
          </cell>
          <cell r="B1641" t="str">
            <v>P O R T A / G R E L H A</v>
          </cell>
          <cell r="D1641">
            <v>0</v>
          </cell>
          <cell r="E1641">
            <v>0</v>
          </cell>
          <cell r="F1641">
            <v>0</v>
          </cell>
        </row>
        <row r="1642">
          <cell r="A1642">
            <v>82051</v>
          </cell>
          <cell r="B1642" t="str">
            <v>PORTA GRELHA QUADRADA BRANCO DIAM. 150 MM</v>
          </cell>
          <cell r="C1642" t="str">
            <v>Un</v>
          </cell>
          <cell r="D1642">
            <v>4</v>
          </cell>
          <cell r="E1642">
            <v>2.2599999999999998</v>
          </cell>
          <cell r="F1642">
            <v>6.26</v>
          </cell>
        </row>
        <row r="1643">
          <cell r="A1643">
            <v>82052</v>
          </cell>
          <cell r="B1643" t="str">
            <v>PORTA GRELHA QUADRADO CROMADO DIAM.150 MM</v>
          </cell>
          <cell r="C1643" t="str">
            <v>Un</v>
          </cell>
          <cell r="D1643">
            <v>5.9</v>
          </cell>
          <cell r="E1643">
            <v>2.2599999999999998</v>
          </cell>
          <cell r="F1643">
            <v>8.16</v>
          </cell>
        </row>
        <row r="1644">
          <cell r="A1644">
            <v>82053</v>
          </cell>
          <cell r="B1644" t="str">
            <v>PORTA GRELHA QUADRADO P/GREL.QUADRADA DIAM. 100 MM</v>
          </cell>
          <cell r="C1644" t="str">
            <v>Un</v>
          </cell>
          <cell r="D1644">
            <v>2.95</v>
          </cell>
          <cell r="E1644">
            <v>2.2599999999999998</v>
          </cell>
          <cell r="F1644">
            <v>5.21</v>
          </cell>
        </row>
        <row r="1645">
          <cell r="A1645">
            <v>82054</v>
          </cell>
          <cell r="B1645" t="str">
            <v>PORTA GRELHA QUADRADO P/GRELHA RED.BRANC.100 MM</v>
          </cell>
          <cell r="C1645" t="str">
            <v>Un</v>
          </cell>
          <cell r="D1645">
            <v>4.9000000000000004</v>
          </cell>
          <cell r="E1645">
            <v>2.2599999999999998</v>
          </cell>
          <cell r="F1645">
            <v>7.16</v>
          </cell>
        </row>
        <row r="1646">
          <cell r="A1646">
            <v>82055</v>
          </cell>
          <cell r="B1646" t="str">
            <v>PORTA GRELHA QUADRADO P/GRELHA RED.CROM.DIAM.100 M</v>
          </cell>
          <cell r="C1646" t="str">
            <v>Un</v>
          </cell>
          <cell r="D1646">
            <v>5.9</v>
          </cell>
          <cell r="E1646">
            <v>2.2599999999999998</v>
          </cell>
          <cell r="F1646">
            <v>8.16</v>
          </cell>
        </row>
        <row r="1647">
          <cell r="A1647">
            <v>82070</v>
          </cell>
          <cell r="B1647" t="str">
            <v>PORTA GRELHA REDONDO BRANCO DIAM. 100 MM</v>
          </cell>
          <cell r="C1647" t="str">
            <v>Un</v>
          </cell>
          <cell r="D1647">
            <v>2.9</v>
          </cell>
          <cell r="E1647">
            <v>1.8</v>
          </cell>
          <cell r="F1647">
            <v>4.7</v>
          </cell>
        </row>
        <row r="1648">
          <cell r="A1648">
            <v>82071</v>
          </cell>
          <cell r="B1648" t="str">
            <v>PORTA GRELHA REDONDO BRANCO DIAM. 150 MM</v>
          </cell>
          <cell r="C1648" t="str">
            <v>Un</v>
          </cell>
          <cell r="D1648">
            <v>4.6100000000000003</v>
          </cell>
          <cell r="E1648">
            <v>2.2599999999999998</v>
          </cell>
          <cell r="F1648">
            <v>6.87</v>
          </cell>
        </row>
        <row r="1649">
          <cell r="A1649">
            <v>82072</v>
          </cell>
          <cell r="B1649" t="str">
            <v>PORTA GRELHA REDONDO CROMADO DIAMETRO 150 MM</v>
          </cell>
          <cell r="C1649" t="str">
            <v>Un</v>
          </cell>
          <cell r="D1649">
            <v>4.7</v>
          </cell>
          <cell r="E1649">
            <v>2.2599999999999998</v>
          </cell>
          <cell r="F1649">
            <v>6.96</v>
          </cell>
        </row>
        <row r="1650">
          <cell r="A1650">
            <v>82100</v>
          </cell>
          <cell r="B1650" t="str">
            <v>R E D U C O E S</v>
          </cell>
          <cell r="D1650">
            <v>0</v>
          </cell>
          <cell r="E1650">
            <v>0</v>
          </cell>
          <cell r="F1650">
            <v>0</v>
          </cell>
        </row>
        <row r="1651">
          <cell r="A1651">
            <v>82101</v>
          </cell>
          <cell r="B1651" t="str">
            <v>REDUCAO EXCENTRICA 75 X 50 MM</v>
          </cell>
          <cell r="C1651" t="str">
            <v>Un</v>
          </cell>
          <cell r="D1651">
            <v>5.3</v>
          </cell>
          <cell r="E1651">
            <v>8.1199999999999992</v>
          </cell>
          <cell r="F1651">
            <v>13.42</v>
          </cell>
        </row>
        <row r="1652">
          <cell r="A1652">
            <v>82102</v>
          </cell>
          <cell r="B1652" t="str">
            <v>REDUCAO EXCENTRICA 100 X 75 MM</v>
          </cell>
          <cell r="C1652" t="str">
            <v>Un</v>
          </cell>
          <cell r="D1652">
            <v>6.9</v>
          </cell>
          <cell r="E1652">
            <v>10.15</v>
          </cell>
          <cell r="F1652">
            <v>17.05</v>
          </cell>
        </row>
        <row r="1653">
          <cell r="A1653">
            <v>82103</v>
          </cell>
          <cell r="B1653" t="str">
            <v>REDUCAO EXCENTRICA 100 X 50 MM</v>
          </cell>
          <cell r="C1653" t="str">
            <v>Un</v>
          </cell>
          <cell r="D1653">
            <v>5.9</v>
          </cell>
          <cell r="E1653">
            <v>4.97</v>
          </cell>
          <cell r="F1653">
            <v>10.87</v>
          </cell>
        </row>
        <row r="1654">
          <cell r="A1654">
            <v>82150</v>
          </cell>
          <cell r="B1654" t="str">
            <v>T A M P A S</v>
          </cell>
          <cell r="D1654">
            <v>0</v>
          </cell>
          <cell r="E1654">
            <v>0</v>
          </cell>
          <cell r="F1654">
            <v>0</v>
          </cell>
        </row>
        <row r="1655">
          <cell r="A1655">
            <v>82151</v>
          </cell>
          <cell r="B1655" t="str">
            <v>TAMPA CEGA QUADRADA BRANCA DIAM. 150 MM</v>
          </cell>
          <cell r="C1655" t="str">
            <v>Un</v>
          </cell>
          <cell r="D1655">
            <v>5.8</v>
          </cell>
          <cell r="E1655">
            <v>1.8</v>
          </cell>
          <cell r="F1655">
            <v>7.6</v>
          </cell>
        </row>
        <row r="1656">
          <cell r="A1656">
            <v>82152</v>
          </cell>
          <cell r="B1656" t="str">
            <v>TAMPA CEGA QUADRADA CROMADA DIAM. 150 MM</v>
          </cell>
          <cell r="C1656" t="str">
            <v>Un</v>
          </cell>
          <cell r="D1656">
            <v>24.2</v>
          </cell>
          <cell r="E1656">
            <v>1.8</v>
          </cell>
          <cell r="F1656">
            <v>26</v>
          </cell>
        </row>
        <row r="1657">
          <cell r="A1657">
            <v>82153</v>
          </cell>
          <cell r="B1657" t="str">
            <v>TAMPA CEGA REDONDA BRANCA DIAM. 100 MM</v>
          </cell>
          <cell r="C1657" t="str">
            <v>Un</v>
          </cell>
          <cell r="D1657">
            <v>2.8</v>
          </cell>
          <cell r="E1657">
            <v>1.8</v>
          </cell>
          <cell r="F1657">
            <v>4.5999999999999996</v>
          </cell>
        </row>
        <row r="1658">
          <cell r="A1658">
            <v>82154</v>
          </cell>
          <cell r="B1658" t="str">
            <v>TAMPA CEGA REDONDA BRANCA DIAM. 150 MM</v>
          </cell>
          <cell r="C1658" t="str">
            <v>Un</v>
          </cell>
          <cell r="D1658">
            <v>6.3</v>
          </cell>
          <cell r="E1658">
            <v>1.8</v>
          </cell>
          <cell r="F1658">
            <v>8.1</v>
          </cell>
        </row>
        <row r="1659">
          <cell r="A1659">
            <v>82155</v>
          </cell>
          <cell r="B1659" t="str">
            <v>TAMPA CEGA REDONDA CROMADA DIAM. 100 MM</v>
          </cell>
          <cell r="C1659" t="str">
            <v>Un</v>
          </cell>
          <cell r="D1659">
            <v>7.8</v>
          </cell>
          <cell r="E1659">
            <v>1.8</v>
          </cell>
          <cell r="F1659">
            <v>9.6</v>
          </cell>
        </row>
        <row r="1660">
          <cell r="A1660">
            <v>82156</v>
          </cell>
          <cell r="B1660" t="str">
            <v>TAMPA CEGA REDONDA CROMADA DIAM. 150 MM</v>
          </cell>
          <cell r="C1660" t="str">
            <v>Un</v>
          </cell>
          <cell r="D1660">
            <v>24.2</v>
          </cell>
          <cell r="E1660">
            <v>1.8</v>
          </cell>
          <cell r="F1660">
            <v>26</v>
          </cell>
        </row>
        <row r="1661">
          <cell r="A1661">
            <v>82157</v>
          </cell>
          <cell r="B1661" t="str">
            <v>TAMPA CEGA REDONDA PVC 250 MM</v>
          </cell>
          <cell r="C1661" t="str">
            <v>Un</v>
          </cell>
          <cell r="D1661">
            <v>10.9</v>
          </cell>
          <cell r="E1661">
            <v>1.1299999999999999</v>
          </cell>
          <cell r="F1661">
            <v>12.03</v>
          </cell>
        </row>
        <row r="1662">
          <cell r="A1662">
            <v>82158</v>
          </cell>
          <cell r="B1662" t="str">
            <v>TAMPA CEGA REDONDA ALUMINIO 250 MM</v>
          </cell>
          <cell r="C1662" t="str">
            <v>Un</v>
          </cell>
          <cell r="D1662">
            <v>44.8</v>
          </cell>
          <cell r="E1662">
            <v>1.1299999999999999</v>
          </cell>
          <cell r="F1662">
            <v>45.93</v>
          </cell>
        </row>
        <row r="1663">
          <cell r="A1663">
            <v>82200</v>
          </cell>
          <cell r="B1663" t="str">
            <v>T E</v>
          </cell>
          <cell r="D1663">
            <v>0</v>
          </cell>
          <cell r="E1663">
            <v>0</v>
          </cell>
          <cell r="F1663">
            <v>0</v>
          </cell>
        </row>
        <row r="1664">
          <cell r="A1664">
            <v>82201</v>
          </cell>
          <cell r="B1664" t="str">
            <v>TE 90 GRAUS DIAMETRO 40 MM - ESGOTO</v>
          </cell>
          <cell r="C1664" t="str">
            <v>Un</v>
          </cell>
          <cell r="D1664">
            <v>2.9</v>
          </cell>
          <cell r="E1664">
            <v>6.55</v>
          </cell>
          <cell r="F1664">
            <v>9.4499999999999993</v>
          </cell>
        </row>
        <row r="1665">
          <cell r="A1665">
            <v>82220</v>
          </cell>
          <cell r="B1665" t="str">
            <v>TE DE INSPECAO DIAMETRO 100 X 75 MM</v>
          </cell>
          <cell r="C1665" t="str">
            <v>Un</v>
          </cell>
          <cell r="D1665">
            <v>25.5</v>
          </cell>
          <cell r="E1665">
            <v>10.37</v>
          </cell>
          <cell r="F1665">
            <v>35.869999999999997</v>
          </cell>
        </row>
        <row r="1666">
          <cell r="A1666">
            <v>82230</v>
          </cell>
          <cell r="B1666" t="str">
            <v>TE SANITARIO DIAMETRO 50 X 50 MM</v>
          </cell>
          <cell r="C1666" t="str">
            <v>Un</v>
          </cell>
          <cell r="D1666">
            <v>5.4</v>
          </cell>
          <cell r="E1666">
            <v>6.55</v>
          </cell>
          <cell r="F1666">
            <v>11.95</v>
          </cell>
        </row>
        <row r="1667">
          <cell r="A1667">
            <v>82231</v>
          </cell>
          <cell r="B1667" t="str">
            <v>TE SANITARIO DIAMETRO 75 X 50 MM</v>
          </cell>
          <cell r="C1667" t="str">
            <v>Un</v>
          </cell>
          <cell r="D1667">
            <v>9.5</v>
          </cell>
          <cell r="E1667">
            <v>8.35</v>
          </cell>
          <cell r="F1667">
            <v>17.850000000000001</v>
          </cell>
        </row>
        <row r="1668">
          <cell r="A1668">
            <v>82232</v>
          </cell>
          <cell r="B1668" t="str">
            <v>TE SANITARIO DIAMETRO 75 X 75 MM</v>
          </cell>
          <cell r="C1668" t="str">
            <v>Un</v>
          </cell>
          <cell r="D1668">
            <v>9.8000000000000007</v>
          </cell>
          <cell r="E1668">
            <v>8.35</v>
          </cell>
          <cell r="F1668">
            <v>18.149999999999999</v>
          </cell>
        </row>
        <row r="1669">
          <cell r="A1669">
            <v>82233</v>
          </cell>
          <cell r="B1669" t="str">
            <v>TE SANITARIO DIAMETRO 100 X 50 MM</v>
          </cell>
          <cell r="C1669" t="str">
            <v>Un</v>
          </cell>
          <cell r="D1669">
            <v>10.9</v>
          </cell>
          <cell r="E1669">
            <v>10.37</v>
          </cell>
          <cell r="F1669">
            <v>21.27</v>
          </cell>
        </row>
        <row r="1670">
          <cell r="A1670">
            <v>82234</v>
          </cell>
          <cell r="B1670" t="str">
            <v>TE SANITARIO DIAMETRO 100 X 75 MM</v>
          </cell>
          <cell r="C1670" t="str">
            <v>Un</v>
          </cell>
          <cell r="D1670">
            <v>11.8</v>
          </cell>
          <cell r="E1670">
            <v>10.37</v>
          </cell>
          <cell r="F1670">
            <v>22.17</v>
          </cell>
        </row>
        <row r="1671">
          <cell r="A1671">
            <v>82235</v>
          </cell>
          <cell r="B1671" t="str">
            <v>TE SANITARIO DIAMETRO 100 X 100 MM</v>
          </cell>
          <cell r="C1671" t="str">
            <v>Un</v>
          </cell>
          <cell r="D1671">
            <v>12.25</v>
          </cell>
          <cell r="E1671">
            <v>10.37</v>
          </cell>
          <cell r="F1671">
            <v>22.62</v>
          </cell>
        </row>
        <row r="1672">
          <cell r="A1672">
            <v>82300</v>
          </cell>
          <cell r="B1672" t="str">
            <v>T U B O S</v>
          </cell>
          <cell r="D1672">
            <v>0</v>
          </cell>
          <cell r="E1672">
            <v>0</v>
          </cell>
          <cell r="F1672">
            <v>0</v>
          </cell>
        </row>
        <row r="1673">
          <cell r="A1673">
            <v>82301</v>
          </cell>
          <cell r="B1673" t="str">
            <v>TUBO SOLD.P/ESGOTO DIAM. 40 MM</v>
          </cell>
          <cell r="C1673" t="str">
            <v>ML</v>
          </cell>
          <cell r="D1673">
            <v>3.54</v>
          </cell>
          <cell r="E1673">
            <v>5.42</v>
          </cell>
          <cell r="F1673">
            <v>8.9600000000000009</v>
          </cell>
        </row>
        <row r="1674">
          <cell r="A1674">
            <v>82302</v>
          </cell>
          <cell r="B1674" t="str">
            <v>TUBO SOLD. P/ESGOTO DIAM. 50 MM</v>
          </cell>
          <cell r="C1674" t="str">
            <v>ML</v>
          </cell>
          <cell r="D1674">
            <v>5.25</v>
          </cell>
          <cell r="E1674">
            <v>6.77</v>
          </cell>
          <cell r="F1674">
            <v>12.02</v>
          </cell>
        </row>
        <row r="1675">
          <cell r="A1675">
            <v>82303</v>
          </cell>
          <cell r="B1675" t="str">
            <v>TUBO SOLDAVEL P/ESGOTO DIAM.75 MM</v>
          </cell>
          <cell r="C1675" t="str">
            <v>ML</v>
          </cell>
          <cell r="D1675">
            <v>7.07</v>
          </cell>
          <cell r="E1675">
            <v>10.83</v>
          </cell>
          <cell r="F1675">
            <v>17.899999999999999</v>
          </cell>
        </row>
        <row r="1676">
          <cell r="A1676">
            <v>82304</v>
          </cell>
          <cell r="B1676" t="str">
            <v>TUBO SOLDAVEL P/ESGOTO DIAM. 100 MM</v>
          </cell>
          <cell r="C1676" t="str">
            <v>ML</v>
          </cell>
          <cell r="D1676">
            <v>7.58</v>
          </cell>
          <cell r="E1676">
            <v>11.73</v>
          </cell>
          <cell r="F1676">
            <v>19.309999999999999</v>
          </cell>
        </row>
        <row r="1677">
          <cell r="A1677">
            <v>82331</v>
          </cell>
          <cell r="B1677" t="str">
            <v>TUBO LEVE PVC RIGIDO DIAMETRO 150 MM</v>
          </cell>
          <cell r="C1677" t="str">
            <v>M</v>
          </cell>
          <cell r="D1677">
            <v>20.2</v>
          </cell>
          <cell r="E1677">
            <v>12.63</v>
          </cell>
          <cell r="F1677">
            <v>32.83</v>
          </cell>
        </row>
        <row r="1678">
          <cell r="A1678">
            <v>82332</v>
          </cell>
          <cell r="B1678" t="str">
            <v>TUBO LEVE PVC RIGIDO DIAMETRO 200 MM</v>
          </cell>
          <cell r="C1678" t="str">
            <v>M</v>
          </cell>
          <cell r="D1678">
            <v>35.35</v>
          </cell>
          <cell r="E1678">
            <v>13.54</v>
          </cell>
          <cell r="F1678">
            <v>48.89</v>
          </cell>
        </row>
        <row r="1679">
          <cell r="A1679">
            <v>82333</v>
          </cell>
          <cell r="B1679" t="str">
            <v>TUBO LEVE PVC RIGIDO DIAMETRO 300 MM</v>
          </cell>
          <cell r="C1679" t="str">
            <v>M</v>
          </cell>
          <cell r="D1679">
            <v>54.2</v>
          </cell>
          <cell r="E1679">
            <v>13.54</v>
          </cell>
          <cell r="F1679">
            <v>67.739999999999995</v>
          </cell>
        </row>
        <row r="1680">
          <cell r="A1680">
            <v>82334</v>
          </cell>
          <cell r="B1680" t="str">
            <v>TUBO LEVE PVC RIGIDO DIAMETRO 250 MM</v>
          </cell>
          <cell r="C1680" t="str">
            <v>M</v>
          </cell>
          <cell r="D1680">
            <v>38.19</v>
          </cell>
          <cell r="E1680">
            <v>13.54</v>
          </cell>
          <cell r="F1680">
            <v>51.73</v>
          </cell>
        </row>
        <row r="1681">
          <cell r="A1681">
            <v>82341</v>
          </cell>
          <cell r="B1681" t="str">
            <v>TUBO DE CONCRETO SIMPLES DIAMETRO 400 MM - PS1=16 KN/M ( ÁGUAS PLUVIAIS) - CAVA</v>
          </cell>
          <cell r="C1681" t="str">
            <v>ML</v>
          </cell>
          <cell r="D1681">
            <v>36.369999999999997</v>
          </cell>
          <cell r="E1681">
            <v>30.69</v>
          </cell>
          <cell r="F1681">
            <v>67.06</v>
          </cell>
        </row>
        <row r="1682">
          <cell r="B1682" t="str">
            <v>65X100CM</v>
          </cell>
        </row>
        <row r="1683">
          <cell r="A1683">
            <v>82342</v>
          </cell>
          <cell r="B1683" t="str">
            <v>TUBO DE CONCRETO SIMPLES DIAMETRO 600 MM - PS1=24 KN/M ( ÁGUAS PLUVIAIS) - CAVA</v>
          </cell>
          <cell r="C1683" t="str">
            <v>ML</v>
          </cell>
          <cell r="D1683">
            <v>54.37</v>
          </cell>
          <cell r="E1683">
            <v>50.65</v>
          </cell>
          <cell r="F1683">
            <v>105.02</v>
          </cell>
        </row>
        <row r="1684">
          <cell r="B1684" t="str">
            <v>95X120CM</v>
          </cell>
        </row>
        <row r="1685">
          <cell r="A1685">
            <v>82343</v>
          </cell>
          <cell r="B1685" t="str">
            <v>TUBO DE CONCRETO SIMPLES DIAMETRO 500 MM - PS1=20 KN/M ( ÁGUAS PLUVIAIS) - CAVA</v>
          </cell>
          <cell r="C1685" t="str">
            <v>m</v>
          </cell>
          <cell r="D1685">
            <v>42.82</v>
          </cell>
          <cell r="E1685">
            <v>39.909999999999997</v>
          </cell>
          <cell r="F1685">
            <v>82.73</v>
          </cell>
        </row>
        <row r="1686">
          <cell r="B1686" t="str">
            <v>80X110CM</v>
          </cell>
        </row>
        <row r="1687">
          <cell r="A1687">
            <v>82360</v>
          </cell>
          <cell r="B1687" t="str">
            <v>TUBO CORRUGADO PARA DRENAGEM DIAMETRO 150 MM</v>
          </cell>
          <cell r="C1687" t="str">
            <v>ML</v>
          </cell>
          <cell r="D1687">
            <v>36.56</v>
          </cell>
          <cell r="E1687">
            <v>12.91</v>
          </cell>
          <cell r="F1687">
            <v>49.47</v>
          </cell>
        </row>
        <row r="1688">
          <cell r="A1688">
            <v>82365</v>
          </cell>
          <cell r="B1688" t="str">
            <v>TUBO CORRUGADO PARA DRENAGEM DIAMETRO 100 MM</v>
          </cell>
          <cell r="C1688" t="str">
            <v>ML</v>
          </cell>
          <cell r="D1688">
            <v>19.600000000000001</v>
          </cell>
          <cell r="E1688">
            <v>11.73</v>
          </cell>
          <cell r="F1688">
            <v>31.33</v>
          </cell>
        </row>
        <row r="1689">
          <cell r="A1689">
            <v>82373</v>
          </cell>
          <cell r="B1689" t="str">
            <v>TUBO FERRO GALVANIZ.DIAM.1/2"</v>
          </cell>
          <cell r="C1689" t="str">
            <v>ML</v>
          </cell>
          <cell r="D1689">
            <v>12.28</v>
          </cell>
          <cell r="E1689">
            <v>6.09</v>
          </cell>
          <cell r="F1689">
            <v>18.37</v>
          </cell>
        </row>
        <row r="1690">
          <cell r="A1690">
            <v>82374</v>
          </cell>
          <cell r="B1690" t="str">
            <v>TUBO FERRO GALVANIZADO DIAM.3/4"</v>
          </cell>
          <cell r="C1690" t="str">
            <v>ML</v>
          </cell>
          <cell r="D1690">
            <v>14.74</v>
          </cell>
          <cell r="E1690">
            <v>6.77</v>
          </cell>
          <cell r="F1690">
            <v>21.51</v>
          </cell>
        </row>
        <row r="1691">
          <cell r="A1691">
            <v>82375</v>
          </cell>
          <cell r="B1691" t="str">
            <v>TUBO FERRO GALVANIZADO DIAM.1"</v>
          </cell>
          <cell r="C1691" t="str">
            <v>ML</v>
          </cell>
          <cell r="D1691">
            <v>19.66</v>
          </cell>
          <cell r="E1691">
            <v>7.52</v>
          </cell>
          <cell r="F1691">
            <v>27.18</v>
          </cell>
        </row>
        <row r="1692">
          <cell r="A1692">
            <v>82376</v>
          </cell>
          <cell r="B1692" t="str">
            <v>TUBO FERRO GALVAN.DIAM.1.1/4"</v>
          </cell>
          <cell r="C1692" t="str">
            <v>ML</v>
          </cell>
          <cell r="D1692">
            <v>26.01</v>
          </cell>
          <cell r="E1692">
            <v>11.28</v>
          </cell>
          <cell r="F1692">
            <v>37.29</v>
          </cell>
        </row>
        <row r="1693">
          <cell r="A1693">
            <v>82377</v>
          </cell>
          <cell r="B1693" t="str">
            <v>TUBO FERRO GALV.DIAM.1.1/2"</v>
          </cell>
          <cell r="C1693" t="str">
            <v>ML</v>
          </cell>
          <cell r="D1693">
            <v>32.299999999999997</v>
          </cell>
          <cell r="E1693">
            <v>13.99</v>
          </cell>
          <cell r="F1693">
            <v>46.29</v>
          </cell>
        </row>
        <row r="1694">
          <cell r="A1694">
            <v>82378</v>
          </cell>
          <cell r="B1694" t="str">
            <v>TUBO FERRO GALVANIZADO DIAM.2"</v>
          </cell>
          <cell r="C1694" t="str">
            <v>ML</v>
          </cell>
          <cell r="D1694">
            <v>40.94</v>
          </cell>
          <cell r="E1694">
            <v>16.7</v>
          </cell>
          <cell r="F1694">
            <v>57.64</v>
          </cell>
        </row>
        <row r="1695">
          <cell r="A1695">
            <v>82379</v>
          </cell>
          <cell r="B1695" t="str">
            <v>TUBO FERRO GALVANIZADO DIAM.2.1/2"</v>
          </cell>
          <cell r="C1695" t="str">
            <v>ML</v>
          </cell>
          <cell r="D1695">
            <v>53.73</v>
          </cell>
          <cell r="E1695">
            <v>18.72</v>
          </cell>
          <cell r="F1695">
            <v>72.45</v>
          </cell>
        </row>
        <row r="1696">
          <cell r="A1696">
            <v>82380</v>
          </cell>
          <cell r="B1696" t="str">
            <v>TUBO FERRO GALVANIZADO DIAM.3"</v>
          </cell>
          <cell r="C1696" t="str">
            <v>ML</v>
          </cell>
          <cell r="D1696">
            <v>67.930000000000007</v>
          </cell>
          <cell r="E1696">
            <v>21.89</v>
          </cell>
          <cell r="F1696">
            <v>89.82</v>
          </cell>
        </row>
        <row r="1697">
          <cell r="A1697">
            <v>82381</v>
          </cell>
          <cell r="B1697" t="str">
            <v>TUBO FERRO GALVANIZADO DIAM.4"</v>
          </cell>
          <cell r="C1697" t="str">
            <v>ML</v>
          </cell>
          <cell r="D1697">
            <v>97.84</v>
          </cell>
          <cell r="E1697">
            <v>22.56</v>
          </cell>
          <cell r="F1697">
            <v>120.4</v>
          </cell>
        </row>
        <row r="1698">
          <cell r="A1698">
            <v>82400</v>
          </cell>
          <cell r="B1698" t="str">
            <v>ADAPTADORES</v>
          </cell>
          <cell r="D1698">
            <v>0</v>
          </cell>
          <cell r="E1698">
            <v>0</v>
          </cell>
          <cell r="F1698">
            <v>0</v>
          </cell>
        </row>
        <row r="1699">
          <cell r="A1699">
            <v>82401</v>
          </cell>
          <cell r="B1699" t="str">
            <v>ADAPTADOR PARA VALVULA DE PIA,LAVAT.E TANQUE 40 MM</v>
          </cell>
          <cell r="C1699" t="str">
            <v>Un</v>
          </cell>
          <cell r="D1699">
            <v>2</v>
          </cell>
          <cell r="E1699">
            <v>5.64</v>
          </cell>
          <cell r="F1699">
            <v>7.64</v>
          </cell>
        </row>
        <row r="1700">
          <cell r="A1700" t="str">
            <v>SCO - Sistema de Custos e Orçamentos</v>
          </cell>
          <cell r="F1700" t="str">
            <v>AGETOP</v>
          </cell>
        </row>
        <row r="1702">
          <cell r="B1702" t="str">
            <v>AGETOP - AGÊNCIA GOIANA DE TRANSPORTES E OBRAS - AGETOP</v>
          </cell>
          <cell r="F1702" t="str">
            <v>26/08/2014 - 15:26</v>
          </cell>
        </row>
        <row r="1703">
          <cell r="B1703" t="str">
            <v>Custo Referencial de Serviços</v>
          </cell>
          <cell r="F1703" t="str">
            <v>Página: 22 de 30</v>
          </cell>
        </row>
        <row r="1704">
          <cell r="A1704" t="str">
            <v>Código</v>
          </cell>
          <cell r="B1704" t="str">
            <v>Serviço</v>
          </cell>
          <cell r="C1704" t="str">
            <v>Unidade</v>
          </cell>
          <cell r="D1704" t="str">
            <v>Material</v>
          </cell>
          <cell r="E1704" t="str">
            <v>Mão-de-</v>
          </cell>
          <cell r="F1704" t="str">
            <v>Total</v>
          </cell>
        </row>
        <row r="1705">
          <cell r="A1705" t="str">
            <v>auxiliar</v>
          </cell>
          <cell r="E1705" t="str">
            <v>obra</v>
          </cell>
        </row>
        <row r="1706">
          <cell r="A1706">
            <v>82402</v>
          </cell>
          <cell r="B1706" t="str">
            <v>ADAPTADOR JUNTA ELAST.P/SIFÃO METAL.40 MM X 1.1/2"</v>
          </cell>
          <cell r="C1706" t="str">
            <v>Un</v>
          </cell>
          <cell r="D1706">
            <v>2.72</v>
          </cell>
          <cell r="E1706">
            <v>5.64</v>
          </cell>
          <cell r="F1706">
            <v>8.36</v>
          </cell>
        </row>
        <row r="1707">
          <cell r="A1707">
            <v>82403</v>
          </cell>
          <cell r="B1707" t="str">
            <v>ADAPTADOR PVC P/SIFAO PVC 40 MM X 1.1/4"</v>
          </cell>
          <cell r="C1707" t="str">
            <v>Un</v>
          </cell>
          <cell r="D1707">
            <v>2.2200000000000002</v>
          </cell>
          <cell r="E1707">
            <v>5.64</v>
          </cell>
          <cell r="F1707">
            <v>7.86</v>
          </cell>
        </row>
        <row r="1708">
          <cell r="A1708">
            <v>82500</v>
          </cell>
          <cell r="B1708" t="str">
            <v>BOMBAS</v>
          </cell>
          <cell r="D1708">
            <v>0</v>
          </cell>
          <cell r="E1708">
            <v>0</v>
          </cell>
          <cell r="F1708">
            <v>0</v>
          </cell>
        </row>
        <row r="1709">
          <cell r="A1709">
            <v>82501</v>
          </cell>
          <cell r="B1709" t="str">
            <v>VALVULA DE FLUXO 3/4"</v>
          </cell>
          <cell r="C1709" t="str">
            <v>Un</v>
          </cell>
          <cell r="D1709">
            <v>90.05</v>
          </cell>
          <cell r="E1709">
            <v>12.19</v>
          </cell>
          <cell r="F1709">
            <v>102.24</v>
          </cell>
        </row>
        <row r="1710">
          <cell r="A1710">
            <v>82502</v>
          </cell>
          <cell r="B1710" t="str">
            <v>VALVULA DE RETENÇÃO HORIZONTAL 1"</v>
          </cell>
          <cell r="C1710" t="str">
            <v>Un</v>
          </cell>
          <cell r="D1710">
            <v>56.06</v>
          </cell>
          <cell r="E1710">
            <v>12.19</v>
          </cell>
          <cell r="F1710">
            <v>68.25</v>
          </cell>
        </row>
        <row r="1711">
          <cell r="A1711">
            <v>82503</v>
          </cell>
          <cell r="B1711" t="str">
            <v>VALVULA DE RETENÇÃO VERTICAL 1"</v>
          </cell>
          <cell r="C1711" t="str">
            <v>Un</v>
          </cell>
          <cell r="D1711">
            <v>40.06</v>
          </cell>
          <cell r="E1711">
            <v>12.19</v>
          </cell>
          <cell r="F1711">
            <v>52.25</v>
          </cell>
        </row>
        <row r="1712">
          <cell r="A1712">
            <v>82559</v>
          </cell>
          <cell r="B1712" t="str">
            <v>TE DE FERRO GALVANIZADO 4" X 3"</v>
          </cell>
          <cell r="C1712" t="str">
            <v>Un</v>
          </cell>
          <cell r="D1712">
            <v>150.41999999999999</v>
          </cell>
          <cell r="E1712">
            <v>20.76</v>
          </cell>
          <cell r="F1712">
            <v>171.18</v>
          </cell>
        </row>
        <row r="1713">
          <cell r="A1713">
            <v>85000</v>
          </cell>
          <cell r="B1713" t="str">
            <v>INCENDIOS</v>
          </cell>
          <cell r="D1713">
            <v>0</v>
          </cell>
          <cell r="E1713">
            <v>0</v>
          </cell>
          <cell r="F1713">
            <v>0</v>
          </cell>
        </row>
        <row r="1714">
          <cell r="A1714">
            <v>85001</v>
          </cell>
          <cell r="B1714" t="str">
            <v>EXTINTOR CO2 (6 KG) - CAPACIDADE EXTINTORA 5 BC</v>
          </cell>
          <cell r="C1714" t="str">
            <v>Un</v>
          </cell>
          <cell r="D1714">
            <v>350</v>
          </cell>
          <cell r="E1714">
            <v>0</v>
          </cell>
          <cell r="F1714">
            <v>350</v>
          </cell>
        </row>
        <row r="1715">
          <cell r="A1715">
            <v>85003</v>
          </cell>
          <cell r="B1715" t="str">
            <v>EXTINTOR PO QUIMICO SECO (6 KG) - CAPACIDADE EXTINTORA 20 BC</v>
          </cell>
          <cell r="C1715" t="str">
            <v>Un</v>
          </cell>
          <cell r="D1715">
            <v>140</v>
          </cell>
          <cell r="E1715">
            <v>0</v>
          </cell>
          <cell r="F1715">
            <v>140</v>
          </cell>
        </row>
        <row r="1716">
          <cell r="A1716">
            <v>85005</v>
          </cell>
          <cell r="B1716" t="str">
            <v>EXTINTOR AGUA PRESSURIZADA (10 LITROS) - CAPACIDADE EXTINTORA 2A</v>
          </cell>
          <cell r="C1716" t="str">
            <v>Un</v>
          </cell>
          <cell r="D1716">
            <v>130</v>
          </cell>
          <cell r="E1716">
            <v>0</v>
          </cell>
          <cell r="F1716">
            <v>130</v>
          </cell>
        </row>
        <row r="1717">
          <cell r="A1717">
            <v>85006</v>
          </cell>
          <cell r="B1717" t="str">
            <v>EXTINTOR MULTI USO EM PO A B C (6 KG) - CAPACIDADE EXTINTORA 3A 20BC</v>
          </cell>
          <cell r="C1717" t="str">
            <v>un</v>
          </cell>
          <cell r="D1717">
            <v>170</v>
          </cell>
          <cell r="E1717">
            <v>0</v>
          </cell>
          <cell r="F1717">
            <v>170</v>
          </cell>
        </row>
        <row r="1718">
          <cell r="A1718">
            <v>85007</v>
          </cell>
          <cell r="B1718" t="str">
            <v>CAIXA DE INCÊNDIO MET.C/TAMPA E MURETA 17X45X75 CM C/PINTURA</v>
          </cell>
          <cell r="C1718" t="str">
            <v>Un</v>
          </cell>
          <cell r="D1718">
            <v>197.12</v>
          </cell>
          <cell r="E1718">
            <v>121.34</v>
          </cell>
          <cell r="F1718">
            <v>318.45999999999998</v>
          </cell>
        </row>
        <row r="1719">
          <cell r="A1719">
            <v>85011</v>
          </cell>
          <cell r="B1719" t="str">
            <v>CAIXA DE INCÊNDIO MET.C/TAMPA E MURETA 17X60X90 CM C/PINTURA</v>
          </cell>
          <cell r="C1719" t="str">
            <v>Un</v>
          </cell>
          <cell r="D1719">
            <v>213.7</v>
          </cell>
          <cell r="E1719">
            <v>115.79</v>
          </cell>
          <cell r="F1719">
            <v>329.49</v>
          </cell>
        </row>
        <row r="1720">
          <cell r="A1720">
            <v>85015</v>
          </cell>
          <cell r="B1720" t="str">
            <v>CAIXA DE PASSEIO C/TAMPA DE FERRO FUNDIDO 40X60 CM P/INCÊNDIO</v>
          </cell>
          <cell r="C1720" t="str">
            <v>Un</v>
          </cell>
          <cell r="D1720">
            <v>190.79</v>
          </cell>
          <cell r="E1720">
            <v>71</v>
          </cell>
          <cell r="F1720">
            <v>261.79000000000002</v>
          </cell>
        </row>
        <row r="1721">
          <cell r="A1721">
            <v>85017</v>
          </cell>
          <cell r="B1721" t="str">
            <v>MANGUEIRA DE INCÊNDIO D.I. = 38 MM COMP. = 15 M</v>
          </cell>
          <cell r="C1721" t="str">
            <v>CJ</v>
          </cell>
          <cell r="D1721">
            <v>153</v>
          </cell>
          <cell r="E1721">
            <v>2.63</v>
          </cell>
          <cell r="F1721">
            <v>155.63</v>
          </cell>
        </row>
        <row r="1722">
          <cell r="A1722">
            <v>85019</v>
          </cell>
          <cell r="B1722" t="str">
            <v>MANGUEIRA DE INCENDIO DI:=38 mm COMP. 20M</v>
          </cell>
          <cell r="C1722" t="str">
            <v>CJ</v>
          </cell>
          <cell r="D1722">
            <v>220</v>
          </cell>
          <cell r="E1722">
            <v>2.63</v>
          </cell>
          <cell r="F1722">
            <v>222.63</v>
          </cell>
        </row>
        <row r="1723">
          <cell r="A1723">
            <v>85023</v>
          </cell>
          <cell r="B1723" t="str">
            <v>MANGUEIRA DE INCENDIO DI:=38 mm COMP. 30 M</v>
          </cell>
          <cell r="C1723" t="str">
            <v>CJ</v>
          </cell>
          <cell r="D1723">
            <v>250</v>
          </cell>
          <cell r="E1723">
            <v>2.63</v>
          </cell>
          <cell r="F1723">
            <v>252.63</v>
          </cell>
        </row>
        <row r="1724">
          <cell r="A1724">
            <v>85025</v>
          </cell>
          <cell r="B1724" t="str">
            <v>ESGUICHO TRONCO CÔNICO 1.1/2" (13 MM)</v>
          </cell>
          <cell r="C1724" t="str">
            <v>Un</v>
          </cell>
          <cell r="D1724">
            <v>30</v>
          </cell>
          <cell r="E1724">
            <v>1.1000000000000001</v>
          </cell>
          <cell r="F1724">
            <v>31.1</v>
          </cell>
        </row>
        <row r="1725">
          <cell r="A1725">
            <v>85027</v>
          </cell>
          <cell r="B1725" t="str">
            <v>ADAPTADOR P/ENGATE STORZ 2.1/2" X 1.1/2"</v>
          </cell>
          <cell r="C1725" t="str">
            <v>Un</v>
          </cell>
          <cell r="D1725">
            <v>30</v>
          </cell>
          <cell r="E1725">
            <v>1.97</v>
          </cell>
          <cell r="F1725">
            <v>31.97</v>
          </cell>
        </row>
        <row r="1726">
          <cell r="A1726">
            <v>85031</v>
          </cell>
          <cell r="B1726" t="str">
            <v>REGISTRO GLOBO ANGULAR 2.1/2"</v>
          </cell>
          <cell r="C1726" t="str">
            <v>Un</v>
          </cell>
          <cell r="D1726">
            <v>80.150000000000006</v>
          </cell>
          <cell r="E1726">
            <v>11.28</v>
          </cell>
          <cell r="F1726">
            <v>91.43</v>
          </cell>
        </row>
        <row r="1727">
          <cell r="A1727">
            <v>85035</v>
          </cell>
          <cell r="B1727" t="str">
            <v>TAMPÃO CEGO COM CORRENTE 2.1/2"</v>
          </cell>
          <cell r="C1727" t="str">
            <v>Un</v>
          </cell>
          <cell r="D1727">
            <v>50</v>
          </cell>
          <cell r="E1727">
            <v>1.97</v>
          </cell>
          <cell r="F1727">
            <v>51.97</v>
          </cell>
        </row>
        <row r="1728">
          <cell r="A1728">
            <v>85037</v>
          </cell>
          <cell r="B1728" t="str">
            <v>TANQUE DE PRESSÃO DE 10 L</v>
          </cell>
          <cell r="C1728" t="str">
            <v>Un</v>
          </cell>
          <cell r="D1728">
            <v>136.03</v>
          </cell>
          <cell r="E1728">
            <v>14.66</v>
          </cell>
          <cell r="F1728">
            <v>150.69</v>
          </cell>
        </row>
        <row r="1729">
          <cell r="A1729">
            <v>85039</v>
          </cell>
          <cell r="B1729" t="str">
            <v>PRESSOSTATO 50 A 80 PSI</v>
          </cell>
          <cell r="C1729" t="str">
            <v>Un</v>
          </cell>
          <cell r="D1729">
            <v>50.03</v>
          </cell>
          <cell r="E1729">
            <v>14.66</v>
          </cell>
          <cell r="F1729">
            <v>64.69</v>
          </cell>
        </row>
        <row r="1730">
          <cell r="A1730">
            <v>85041</v>
          </cell>
          <cell r="B1730" t="str">
            <v>MANOMETRO - 0 A 10 KG/CM2</v>
          </cell>
          <cell r="C1730" t="str">
            <v>Un</v>
          </cell>
          <cell r="D1730">
            <v>35.03</v>
          </cell>
          <cell r="E1730">
            <v>14.66</v>
          </cell>
          <cell r="F1730">
            <v>49.69</v>
          </cell>
        </row>
        <row r="1731">
          <cell r="A1731">
            <v>85043</v>
          </cell>
          <cell r="B1731" t="str">
            <v>SPRINKLER PENDENTE 60º C ,COR LIQUIDO VERMELHO</v>
          </cell>
          <cell r="C1731" t="str">
            <v>Un</v>
          </cell>
          <cell r="D1731">
            <v>12.03</v>
          </cell>
          <cell r="E1731">
            <v>3.38</v>
          </cell>
          <cell r="F1731">
            <v>15.41</v>
          </cell>
        </row>
        <row r="1732">
          <cell r="A1732">
            <v>85045</v>
          </cell>
          <cell r="B1732" t="str">
            <v>NIPLE DUPLO FERRO GALVANIZADO 1"</v>
          </cell>
          <cell r="C1732" t="str">
            <v>Un</v>
          </cell>
          <cell r="D1732">
            <v>5.16</v>
          </cell>
          <cell r="E1732">
            <v>4.51</v>
          </cell>
          <cell r="F1732">
            <v>9.67</v>
          </cell>
        </row>
        <row r="1733">
          <cell r="A1733">
            <v>85047</v>
          </cell>
          <cell r="B1733" t="str">
            <v>NIPLE DUPLO FERRO GALVANIZADO 2.1/2"</v>
          </cell>
          <cell r="C1733" t="str">
            <v>Un</v>
          </cell>
          <cell r="D1733">
            <v>25.05</v>
          </cell>
          <cell r="E1733">
            <v>11.28</v>
          </cell>
          <cell r="F1733">
            <v>36.33</v>
          </cell>
        </row>
        <row r="1734">
          <cell r="A1734">
            <v>85049</v>
          </cell>
          <cell r="B1734" t="str">
            <v>NIPLE DUPLO FERRO GALVANIZADO 3"</v>
          </cell>
          <cell r="C1734" t="str">
            <v>Un</v>
          </cell>
          <cell r="D1734">
            <v>42.58</v>
          </cell>
          <cell r="E1734">
            <v>11.28</v>
          </cell>
          <cell r="F1734">
            <v>53.86</v>
          </cell>
        </row>
        <row r="1735">
          <cell r="A1735">
            <v>85051</v>
          </cell>
          <cell r="B1735" t="str">
            <v>NIPLE DUPLO FERRO GALVANIZADO 3"X2.1/2"</v>
          </cell>
          <cell r="C1735" t="str">
            <v>Un</v>
          </cell>
          <cell r="D1735">
            <v>43.48</v>
          </cell>
          <cell r="E1735">
            <v>11.28</v>
          </cell>
          <cell r="F1735">
            <v>54.76</v>
          </cell>
        </row>
        <row r="1736">
          <cell r="A1736">
            <v>85053</v>
          </cell>
          <cell r="B1736" t="str">
            <v>TE DE FERRO GALVANIZADO 90º X 1"</v>
          </cell>
          <cell r="C1736" t="str">
            <v>Un</v>
          </cell>
          <cell r="D1736">
            <v>9.66</v>
          </cell>
          <cell r="E1736">
            <v>14.08</v>
          </cell>
          <cell r="F1736">
            <v>23.74</v>
          </cell>
        </row>
        <row r="1737">
          <cell r="A1737">
            <v>85055</v>
          </cell>
          <cell r="B1737" t="str">
            <v>TE DE FERRO GALVANIZADO 90º X 1.1/2" X 1"</v>
          </cell>
          <cell r="C1737" t="str">
            <v>Un</v>
          </cell>
          <cell r="D1737">
            <v>25.35</v>
          </cell>
          <cell r="E1737">
            <v>14.08</v>
          </cell>
          <cell r="F1737">
            <v>39.43</v>
          </cell>
        </row>
        <row r="1738">
          <cell r="A1738">
            <v>85057</v>
          </cell>
          <cell r="B1738" t="str">
            <v>TE DE FERRO GALVANIZADO 90º X 3" X 3"</v>
          </cell>
          <cell r="C1738" t="str">
            <v>Un</v>
          </cell>
          <cell r="D1738">
            <v>81.36</v>
          </cell>
          <cell r="E1738">
            <v>20.76</v>
          </cell>
          <cell r="F1738">
            <v>102.12</v>
          </cell>
        </row>
        <row r="1739">
          <cell r="A1739">
            <v>85061</v>
          </cell>
          <cell r="B1739" t="str">
            <v>COTOVELO FERRO GALVANIZADO 90º X 1"</v>
          </cell>
          <cell r="C1739" t="str">
            <v>Un</v>
          </cell>
          <cell r="D1739">
            <v>6.76</v>
          </cell>
          <cell r="E1739">
            <v>12.63</v>
          </cell>
          <cell r="F1739">
            <v>19.39</v>
          </cell>
        </row>
        <row r="1740">
          <cell r="A1740">
            <v>85063</v>
          </cell>
          <cell r="B1740" t="str">
            <v>COTOVELO FERRO GALVANIZADO 90º X 3"</v>
          </cell>
          <cell r="C1740" t="str">
            <v>Un</v>
          </cell>
          <cell r="D1740">
            <v>58.81</v>
          </cell>
          <cell r="E1740">
            <v>20.76</v>
          </cell>
          <cell r="F1740">
            <v>79.569999999999993</v>
          </cell>
        </row>
        <row r="1741">
          <cell r="A1741">
            <v>85065</v>
          </cell>
          <cell r="B1741" t="str">
            <v>COTOVELO FERRO GALVANIZADO 45º X 2.1/2"</v>
          </cell>
          <cell r="C1741" t="str">
            <v>Un</v>
          </cell>
          <cell r="D1741">
            <v>41.6</v>
          </cell>
          <cell r="E1741">
            <v>20.76</v>
          </cell>
          <cell r="F1741">
            <v>62.36</v>
          </cell>
        </row>
        <row r="1742">
          <cell r="A1742">
            <v>85067</v>
          </cell>
          <cell r="B1742" t="str">
            <v>COTOVELO FERRO GALVANIZADO 45º X 3"</v>
          </cell>
          <cell r="C1742" t="str">
            <v>Un</v>
          </cell>
          <cell r="D1742">
            <v>53.26</v>
          </cell>
          <cell r="E1742">
            <v>20.76</v>
          </cell>
          <cell r="F1742">
            <v>74.02</v>
          </cell>
        </row>
        <row r="1743">
          <cell r="A1743">
            <v>85069</v>
          </cell>
          <cell r="B1743" t="str">
            <v>BUCHA DE FERRO GALVANIZADO 1.1/2" X 1"</v>
          </cell>
          <cell r="C1743" t="str">
            <v>Un</v>
          </cell>
          <cell r="D1743">
            <v>9.65</v>
          </cell>
          <cell r="E1743">
            <v>6.31</v>
          </cell>
          <cell r="F1743">
            <v>15.96</v>
          </cell>
        </row>
        <row r="1744">
          <cell r="A1744">
            <v>85071</v>
          </cell>
          <cell r="B1744" t="str">
            <v>BUCHA FERRO GALVANIZADO 3" X 2.1/2"</v>
          </cell>
          <cell r="C1744" t="str">
            <v>Un</v>
          </cell>
          <cell r="D1744">
            <v>27.63</v>
          </cell>
          <cell r="E1744">
            <v>9.02</v>
          </cell>
          <cell r="F1744">
            <v>36.65</v>
          </cell>
        </row>
        <row r="1745">
          <cell r="A1745">
            <v>85073</v>
          </cell>
          <cell r="B1745" t="str">
            <v>UNIÃO COM ASSENTO CÔNICO DE BRONZE 3"</v>
          </cell>
          <cell r="C1745" t="str">
            <v>Un</v>
          </cell>
          <cell r="D1745">
            <v>135.36000000000001</v>
          </cell>
          <cell r="E1745">
            <v>9.02</v>
          </cell>
          <cell r="F1745">
            <v>144.38</v>
          </cell>
        </row>
        <row r="1746">
          <cell r="A1746">
            <v>85075</v>
          </cell>
          <cell r="B1746" t="str">
            <v>LUVA DE FERRO GALVANIZADO 3" X 2.1/2"</v>
          </cell>
          <cell r="C1746" t="str">
            <v>Un</v>
          </cell>
          <cell r="D1746">
            <v>46.58</v>
          </cell>
          <cell r="E1746">
            <v>11.28</v>
          </cell>
          <cell r="F1746">
            <v>57.86</v>
          </cell>
        </row>
        <row r="1747">
          <cell r="A1747">
            <v>85077</v>
          </cell>
          <cell r="B1747" t="str">
            <v>VÁLVULA DE RETENÇÃO HORIZONTAL 2.1/2"</v>
          </cell>
          <cell r="C1747" t="str">
            <v>Un</v>
          </cell>
          <cell r="D1747">
            <v>216.15</v>
          </cell>
          <cell r="E1747">
            <v>11.28</v>
          </cell>
          <cell r="F1747">
            <v>227.43</v>
          </cell>
        </row>
        <row r="1748">
          <cell r="A1748">
            <v>85078</v>
          </cell>
          <cell r="B1748" t="str">
            <v>VÁLVULA DE RETENÇÃO HORIZONTAL 3"</v>
          </cell>
          <cell r="C1748" t="str">
            <v>Un</v>
          </cell>
          <cell r="D1748">
            <v>248.36</v>
          </cell>
          <cell r="E1748">
            <v>20.76</v>
          </cell>
          <cell r="F1748">
            <v>269.12</v>
          </cell>
        </row>
        <row r="1749">
          <cell r="A1749">
            <v>85079</v>
          </cell>
          <cell r="B1749" t="str">
            <v>VÁLVULA DE RETENÇÃO VERTICAL 2.1/2"</v>
          </cell>
          <cell r="C1749" t="str">
            <v>Un</v>
          </cell>
          <cell r="D1749">
            <v>147.15</v>
          </cell>
          <cell r="E1749">
            <v>11.28</v>
          </cell>
          <cell r="F1749">
            <v>158.43</v>
          </cell>
        </row>
        <row r="1750">
          <cell r="A1750">
            <v>85081</v>
          </cell>
          <cell r="B1750" t="str">
            <v>VÁLVULA DE RETENÇÃO VERTICAL 3"</v>
          </cell>
          <cell r="C1750" t="str">
            <v>Un</v>
          </cell>
          <cell r="D1750">
            <v>145.36000000000001</v>
          </cell>
          <cell r="E1750">
            <v>20.76</v>
          </cell>
          <cell r="F1750">
            <v>166.12</v>
          </cell>
        </row>
        <row r="1751">
          <cell r="A1751">
            <v>85083</v>
          </cell>
          <cell r="B1751" t="str">
            <v>VÁLVULA DE FLUXO 1"</v>
          </cell>
          <cell r="C1751" t="str">
            <v>Un</v>
          </cell>
          <cell r="D1751">
            <v>72.06</v>
          </cell>
          <cell r="E1751">
            <v>9.75</v>
          </cell>
          <cell r="F1751">
            <v>81.81</v>
          </cell>
        </row>
        <row r="1752">
          <cell r="A1752">
            <v>171</v>
          </cell>
          <cell r="B1752" t="str">
            <v>INSTALAÇÕES ESPECIAIS</v>
          </cell>
        </row>
        <row r="1753">
          <cell r="A1753">
            <v>90000</v>
          </cell>
          <cell r="B1753" t="str">
            <v>INSTALACOES ESPECIAIS</v>
          </cell>
          <cell r="D1753">
            <v>0</v>
          </cell>
          <cell r="E1753">
            <v>0</v>
          </cell>
          <cell r="F1753">
            <v>0</v>
          </cell>
        </row>
        <row r="1754">
          <cell r="A1754">
            <v>91000</v>
          </cell>
          <cell r="B1754" t="str">
            <v>G Á S</v>
          </cell>
          <cell r="D1754">
            <v>0</v>
          </cell>
          <cell r="E1754">
            <v>0</v>
          </cell>
          <cell r="F1754">
            <v>0</v>
          </cell>
        </row>
        <row r="1755">
          <cell r="A1755">
            <v>91007</v>
          </cell>
          <cell r="B1755" t="str">
            <v>CENTRAL DE GÁS PADRÃO AGETOP SEM INSTALAÇÕES (1+1 CILIND.45 KG)</v>
          </cell>
          <cell r="C1755" t="str">
            <v>Un</v>
          </cell>
          <cell r="D1755">
            <v>1199.94</v>
          </cell>
          <cell r="E1755">
            <v>521.42999999999995</v>
          </cell>
          <cell r="F1755">
            <v>1721.37</v>
          </cell>
        </row>
        <row r="1756">
          <cell r="A1756">
            <v>91009</v>
          </cell>
          <cell r="B1756" t="str">
            <v>CENTRAL DE GÁS PADRÃO AGETOP SEM INSTALAÇÕES (2+2 CLIND.45 KG)</v>
          </cell>
          <cell r="C1756" t="str">
            <v>Un</v>
          </cell>
          <cell r="D1756">
            <v>2277.9</v>
          </cell>
          <cell r="E1756">
            <v>708.95</v>
          </cell>
          <cell r="F1756">
            <v>2986.85</v>
          </cell>
        </row>
        <row r="1757">
          <cell r="A1757">
            <v>91011</v>
          </cell>
          <cell r="B1757" t="str">
            <v>REGULADOR TIPO FRG 45 C/MANÔMETRO DPV</v>
          </cell>
          <cell r="C1757" t="str">
            <v>Un</v>
          </cell>
          <cell r="D1757">
            <v>120</v>
          </cell>
          <cell r="E1757">
            <v>14.66</v>
          </cell>
          <cell r="F1757">
            <v>134.66</v>
          </cell>
        </row>
        <row r="1758">
          <cell r="A1758">
            <v>91013</v>
          </cell>
          <cell r="B1758" t="str">
            <v>TUBO GALVANIZADO DIN 2440 DE 1/2"</v>
          </cell>
          <cell r="C1758" t="str">
            <v>M</v>
          </cell>
          <cell r="D1758">
            <v>10.1</v>
          </cell>
          <cell r="E1758">
            <v>6.09</v>
          </cell>
          <cell r="F1758">
            <v>16.190000000000001</v>
          </cell>
        </row>
        <row r="1759">
          <cell r="A1759">
            <v>91015</v>
          </cell>
          <cell r="B1759" t="str">
            <v>TUBO DE AÇO PRETO S/C 3/4"</v>
          </cell>
          <cell r="C1759" t="str">
            <v>M</v>
          </cell>
          <cell r="D1759">
            <v>22.22</v>
          </cell>
          <cell r="E1759">
            <v>6.77</v>
          </cell>
          <cell r="F1759">
            <v>28.99</v>
          </cell>
        </row>
        <row r="1760">
          <cell r="A1760">
            <v>91017</v>
          </cell>
          <cell r="B1760" t="str">
            <v>COTOVELO 300 PSI 1/2"</v>
          </cell>
          <cell r="C1760" t="str">
            <v>Un</v>
          </cell>
          <cell r="D1760">
            <v>8</v>
          </cell>
          <cell r="E1760">
            <v>7.22</v>
          </cell>
          <cell r="F1760">
            <v>15.22</v>
          </cell>
        </row>
        <row r="1761">
          <cell r="A1761">
            <v>91019</v>
          </cell>
          <cell r="B1761" t="str">
            <v>TE PRETO 90º 3/4" NPT 300 LBS</v>
          </cell>
          <cell r="C1761" t="str">
            <v>Un</v>
          </cell>
          <cell r="D1761">
            <v>15.7</v>
          </cell>
          <cell r="E1761">
            <v>8.3000000000000007</v>
          </cell>
          <cell r="F1761">
            <v>24</v>
          </cell>
        </row>
        <row r="1762">
          <cell r="A1762">
            <v>91021</v>
          </cell>
          <cell r="B1762" t="str">
            <v>LUVA GALVANIZADO DE REDUÇÃO 3/4" X 1/2" (GÁS)</v>
          </cell>
          <cell r="C1762" t="str">
            <v>Un</v>
          </cell>
          <cell r="D1762">
            <v>4.8600000000000003</v>
          </cell>
          <cell r="E1762">
            <v>3.61</v>
          </cell>
          <cell r="F1762">
            <v>8.4700000000000006</v>
          </cell>
        </row>
        <row r="1763">
          <cell r="A1763">
            <v>91023</v>
          </cell>
          <cell r="B1763" t="str">
            <v>UNIÃO S/BRONZE PRETA 3/4" NPT 300 LBS</v>
          </cell>
          <cell r="C1763" t="str">
            <v>Un</v>
          </cell>
          <cell r="D1763">
            <v>43.5</v>
          </cell>
          <cell r="E1763">
            <v>3.61</v>
          </cell>
          <cell r="F1763">
            <v>47.11</v>
          </cell>
        </row>
        <row r="1764">
          <cell r="A1764">
            <v>91025</v>
          </cell>
          <cell r="B1764" t="str">
            <v>VÁLVULA ESFERICA LATÃO 3/4"</v>
          </cell>
          <cell r="C1764" t="str">
            <v>Un</v>
          </cell>
          <cell r="D1764">
            <v>32</v>
          </cell>
          <cell r="E1764">
            <v>9.75</v>
          </cell>
          <cell r="F1764">
            <v>41.75</v>
          </cell>
        </row>
        <row r="1765">
          <cell r="A1765">
            <v>91027</v>
          </cell>
          <cell r="B1765" t="str">
            <v>VALVULA LATÃO P-13 NOVA 3/4"</v>
          </cell>
          <cell r="C1765" t="str">
            <v>Un</v>
          </cell>
          <cell r="D1765">
            <v>14.5</v>
          </cell>
          <cell r="E1765">
            <v>9.75</v>
          </cell>
          <cell r="F1765">
            <v>24.25</v>
          </cell>
        </row>
        <row r="1766">
          <cell r="A1766">
            <v>91029</v>
          </cell>
          <cell r="B1766" t="str">
            <v>VALVULA DE RETENÇÃO LATÃO 1/2" X 7/16" NPT</v>
          </cell>
          <cell r="C1766" t="str">
            <v>Un</v>
          </cell>
          <cell r="D1766">
            <v>11</v>
          </cell>
          <cell r="E1766">
            <v>9.75</v>
          </cell>
          <cell r="F1766">
            <v>20.75</v>
          </cell>
        </row>
        <row r="1767">
          <cell r="A1767">
            <v>91031</v>
          </cell>
          <cell r="B1767" t="str">
            <v>NIPLE DUPLO 300 PSI 3/4"</v>
          </cell>
          <cell r="C1767" t="str">
            <v>Un</v>
          </cell>
          <cell r="D1767">
            <v>5.3</v>
          </cell>
          <cell r="E1767">
            <v>3.61</v>
          </cell>
          <cell r="F1767">
            <v>8.91</v>
          </cell>
        </row>
        <row r="1768">
          <cell r="A1768">
            <v>91033</v>
          </cell>
          <cell r="B1768" t="str">
            <v>NIPLE DE LATÃO DE 3/4"  NPT X 1/4" NPT</v>
          </cell>
          <cell r="C1768" t="str">
            <v>Un</v>
          </cell>
          <cell r="D1768">
            <v>9.3000000000000007</v>
          </cell>
          <cell r="E1768">
            <v>3.61</v>
          </cell>
          <cell r="F1768">
            <v>12.91</v>
          </cell>
        </row>
        <row r="1769">
          <cell r="A1769">
            <v>91035</v>
          </cell>
          <cell r="B1769" t="str">
            <v>BUCHA RED.NPT DE 3/4" X 1/2" 300 LBS</v>
          </cell>
          <cell r="C1769" t="str">
            <v>Un</v>
          </cell>
          <cell r="D1769">
            <v>4.8</v>
          </cell>
          <cell r="E1769">
            <v>3.61</v>
          </cell>
          <cell r="F1769">
            <v>8.41</v>
          </cell>
        </row>
        <row r="1770">
          <cell r="A1770">
            <v>91037</v>
          </cell>
          <cell r="B1770" t="str">
            <v>BUCHA RED.M/F PRETA 3/4" X 1/2" NPT 300 LBS</v>
          </cell>
          <cell r="C1770" t="str">
            <v>Un</v>
          </cell>
          <cell r="D1770">
            <v>3.3</v>
          </cell>
          <cell r="E1770">
            <v>3.61</v>
          </cell>
          <cell r="F1770">
            <v>6.91</v>
          </cell>
        </row>
        <row r="1771">
          <cell r="A1771">
            <v>91039</v>
          </cell>
          <cell r="B1771" t="str">
            <v>TAMPÃO 300 PSI PRETO 3/4"</v>
          </cell>
          <cell r="C1771" t="str">
            <v>Un</v>
          </cell>
          <cell r="D1771">
            <v>8.35</v>
          </cell>
          <cell r="E1771">
            <v>2.2599999999999998</v>
          </cell>
          <cell r="F1771">
            <v>10.61</v>
          </cell>
        </row>
        <row r="1772">
          <cell r="A1772">
            <v>91041</v>
          </cell>
          <cell r="B1772" t="str">
            <v>MANGOTE FLEXIVEL PRETO 7/8 " X 7/16" - 500 MM</v>
          </cell>
          <cell r="C1772" t="str">
            <v>Un</v>
          </cell>
          <cell r="D1772">
            <v>18.8</v>
          </cell>
          <cell r="E1772">
            <v>9.02</v>
          </cell>
          <cell r="F1772">
            <v>27.82</v>
          </cell>
        </row>
        <row r="1773">
          <cell r="A1773">
            <v>91043</v>
          </cell>
          <cell r="B1773" t="str">
            <v>BRAÇADEIRA METALICA TIPO "D" DIAM. 3/4"</v>
          </cell>
          <cell r="C1773" t="str">
            <v>Un</v>
          </cell>
          <cell r="D1773">
            <v>0.63</v>
          </cell>
          <cell r="E1773">
            <v>4.51</v>
          </cell>
          <cell r="F1773">
            <v>5.14</v>
          </cell>
        </row>
        <row r="1774">
          <cell r="A1774">
            <v>91045</v>
          </cell>
          <cell r="B1774" t="str">
            <v>SUPORTE PARA COLETOR</v>
          </cell>
          <cell r="C1774" t="str">
            <v>Un</v>
          </cell>
          <cell r="D1774">
            <v>10.050000000000001</v>
          </cell>
          <cell r="E1774">
            <v>6.77</v>
          </cell>
          <cell r="F1774">
            <v>16.82</v>
          </cell>
        </row>
        <row r="1775">
          <cell r="A1775">
            <v>172</v>
          </cell>
          <cell r="B1775" t="str">
            <v>ALVENARIAS E DIVISÓRIAS</v>
          </cell>
        </row>
        <row r="1776">
          <cell r="A1776">
            <v>100000</v>
          </cell>
          <cell r="B1776" t="str">
            <v>ALVENARIAS E DIVISORIAS</v>
          </cell>
          <cell r="D1776">
            <v>0</v>
          </cell>
          <cell r="E1776">
            <v>0</v>
          </cell>
          <cell r="F1776">
            <v>0</v>
          </cell>
        </row>
        <row r="1777">
          <cell r="A1777">
            <v>100101</v>
          </cell>
          <cell r="B1777" t="str">
            <v>ALVENARIA DE TIJOLO COMUM 1/4 VEZ</v>
          </cell>
          <cell r="C1777" t="str">
            <v>m2</v>
          </cell>
          <cell r="D1777">
            <v>13.11</v>
          </cell>
          <cell r="E1777">
            <v>18.989999999999998</v>
          </cell>
          <cell r="F1777">
            <v>32.1</v>
          </cell>
        </row>
        <row r="1778">
          <cell r="A1778">
            <v>100102</v>
          </cell>
          <cell r="B1778" t="str">
            <v>ALVENARIA DE TIJOLO COMUM 1/2 VEZ</v>
          </cell>
          <cell r="C1778" t="str">
            <v>m2</v>
          </cell>
          <cell r="D1778">
            <v>26.4</v>
          </cell>
          <cell r="E1778">
            <v>25.77</v>
          </cell>
          <cell r="F1778">
            <v>52.17</v>
          </cell>
        </row>
        <row r="1779">
          <cell r="A1779">
            <v>100103</v>
          </cell>
          <cell r="B1779" t="str">
            <v>ALVENARIA DE TIJ.COMUM 1/2 VEZ EM CRIVO</v>
          </cell>
          <cell r="C1779" t="str">
            <v>m2</v>
          </cell>
          <cell r="D1779">
            <v>17.86</v>
          </cell>
          <cell r="E1779">
            <v>46.86</v>
          </cell>
          <cell r="F1779">
            <v>64.72</v>
          </cell>
        </row>
        <row r="1780">
          <cell r="A1780">
            <v>100155</v>
          </cell>
          <cell r="B1780" t="str">
            <v>ALVENARIA TIJOLO FURADO 1/2 VEZ 11,5 X 19 X 19 ( ARG. 1 CALH:4ARML + 100 KG DE CI/M3)</v>
          </cell>
          <cell r="C1780" t="str">
            <v>m2</v>
          </cell>
          <cell r="D1780">
            <v>18.21</v>
          </cell>
          <cell r="E1780">
            <v>20.440000000000001</v>
          </cell>
          <cell r="F1780">
            <v>38.65</v>
          </cell>
        </row>
        <row r="1781">
          <cell r="A1781" t="str">
            <v>SCO - Sistema de Custos e Orçamentos</v>
          </cell>
          <cell r="F1781" t="str">
            <v>AGETOP</v>
          </cell>
        </row>
        <row r="1783">
          <cell r="B1783" t="str">
            <v>AGETOP - AGÊNCIA GOIANA DE TRANSPORTES E OBRAS - AGETOP</v>
          </cell>
          <cell r="F1783" t="str">
            <v>26/08/2014 - 15:26</v>
          </cell>
        </row>
        <row r="1784">
          <cell r="B1784" t="str">
            <v>Custo Referencial de Serviços</v>
          </cell>
          <cell r="F1784" t="str">
            <v>Página: 23 de 30</v>
          </cell>
        </row>
        <row r="1785">
          <cell r="A1785" t="str">
            <v>Código</v>
          </cell>
          <cell r="B1785" t="str">
            <v>Serviço</v>
          </cell>
          <cell r="C1785" t="str">
            <v>Unidade</v>
          </cell>
          <cell r="D1785" t="str">
            <v>Material</v>
          </cell>
          <cell r="E1785" t="str">
            <v>Mão-de-</v>
          </cell>
          <cell r="F1785" t="str">
            <v>Total</v>
          </cell>
        </row>
        <row r="1786">
          <cell r="A1786" t="str">
            <v>auxiliar</v>
          </cell>
          <cell r="E1786" t="str">
            <v>obra</v>
          </cell>
        </row>
        <row r="1787">
          <cell r="A1787">
            <v>100160</v>
          </cell>
          <cell r="B1787" t="str">
            <v>ALV.TIJ.FURADO 1/2 VEZ 14X29X9 -6 FUROS -  ARG. (1CALH:4ARML+100KG DE CI/M3)</v>
          </cell>
          <cell r="C1787" t="str">
            <v>m2</v>
          </cell>
          <cell r="D1787">
            <v>12.32</v>
          </cell>
          <cell r="E1787">
            <v>17.79</v>
          </cell>
          <cell r="F1787">
            <v>30.11</v>
          </cell>
        </row>
        <row r="1788">
          <cell r="A1788">
            <v>100201</v>
          </cell>
          <cell r="B1788" t="str">
            <v>ALVENARIA TIJOLO FURADO 1/2 VEZ - 9 x 19 x 19 ( ARG. 1CALH:4ARML+100KG DE CI/M3)</v>
          </cell>
          <cell r="C1788" t="str">
            <v>m2</v>
          </cell>
          <cell r="D1788">
            <v>12.42</v>
          </cell>
          <cell r="E1788">
            <v>18.14</v>
          </cell>
          <cell r="F1788">
            <v>30.56</v>
          </cell>
        </row>
        <row r="1789">
          <cell r="A1789">
            <v>100202</v>
          </cell>
          <cell r="B1789" t="str">
            <v>ALVENARIA TIJOLO FURADO 1 VEZ -  ARG. (1CALH:4ARML+100KG DE CI/M3)</v>
          </cell>
          <cell r="C1789" t="str">
            <v>m2</v>
          </cell>
          <cell r="D1789">
            <v>26.86</v>
          </cell>
          <cell r="E1789">
            <v>31.43</v>
          </cell>
          <cell r="F1789">
            <v>58.29</v>
          </cell>
        </row>
        <row r="1790">
          <cell r="A1790">
            <v>100203</v>
          </cell>
          <cell r="B1790" t="str">
            <v>ALVENARIA TIJOLO COMUM 1 VEZ</v>
          </cell>
          <cell r="C1790" t="str">
            <v>m2</v>
          </cell>
          <cell r="D1790">
            <v>51.66</v>
          </cell>
          <cell r="E1790">
            <v>32.1</v>
          </cell>
          <cell r="F1790">
            <v>83.76</v>
          </cell>
        </row>
        <row r="1791">
          <cell r="A1791">
            <v>100204</v>
          </cell>
          <cell r="B1791" t="str">
            <v>CUNHAMENTO/ALVENARIAS C/TIJ.COMUM</v>
          </cell>
          <cell r="C1791" t="str">
            <v>ML</v>
          </cell>
          <cell r="D1791">
            <v>4.68</v>
          </cell>
          <cell r="E1791">
            <v>4.6399999999999997</v>
          </cell>
          <cell r="F1791">
            <v>9.32</v>
          </cell>
        </row>
        <row r="1792">
          <cell r="A1792">
            <v>100205</v>
          </cell>
          <cell r="B1792" t="str">
            <v>CUNHAMENTO/ALVEN. CUNHA DE CONCRETO</v>
          </cell>
          <cell r="C1792" t="str">
            <v>ML</v>
          </cell>
          <cell r="D1792">
            <v>3.41</v>
          </cell>
          <cell r="E1792">
            <v>7.79</v>
          </cell>
          <cell r="F1792">
            <v>11.2</v>
          </cell>
        </row>
        <row r="1793">
          <cell r="A1793">
            <v>100301</v>
          </cell>
          <cell r="B1793" t="str">
            <v>DIVISORIA DE MARMORE</v>
          </cell>
          <cell r="C1793" t="str">
            <v>m2</v>
          </cell>
          <cell r="D1793">
            <v>240.89</v>
          </cell>
          <cell r="E1793">
            <v>38.35</v>
          </cell>
          <cell r="F1793">
            <v>279.24</v>
          </cell>
        </row>
        <row r="1794">
          <cell r="A1794">
            <v>100302</v>
          </cell>
          <cell r="B1794" t="str">
            <v>DIVISORIA DE GRANITINA</v>
          </cell>
          <cell r="C1794" t="str">
            <v>m2</v>
          </cell>
          <cell r="D1794">
            <v>91.42</v>
          </cell>
          <cell r="E1794">
            <v>38.35</v>
          </cell>
          <cell r="F1794">
            <v>129.77000000000001</v>
          </cell>
        </row>
        <row r="1795">
          <cell r="A1795">
            <v>100303</v>
          </cell>
          <cell r="B1795" t="str">
            <v>DIVISORIA DE ARDOSIA POLIDA 3 CM</v>
          </cell>
          <cell r="C1795" t="str">
            <v>m2</v>
          </cell>
          <cell r="D1795">
            <v>170.89</v>
          </cell>
          <cell r="E1795">
            <v>38.35</v>
          </cell>
          <cell r="F1795">
            <v>209.24</v>
          </cell>
        </row>
        <row r="1796">
          <cell r="A1796">
            <v>100320</v>
          </cell>
          <cell r="B1796" t="str">
            <v>DIVISORIA DE GRANITO POLIDO</v>
          </cell>
          <cell r="C1796" t="str">
            <v>m2</v>
          </cell>
          <cell r="D1796">
            <v>210.89</v>
          </cell>
          <cell r="E1796">
            <v>57.53</v>
          </cell>
          <cell r="F1796">
            <v>268.42</v>
          </cell>
        </row>
        <row r="1797">
          <cell r="A1797">
            <v>100401</v>
          </cell>
          <cell r="B1797" t="str">
            <v>DIVISORIA PAINEL E RODAPE SIMPLES PERFIL EM ALUMINIO</v>
          </cell>
          <cell r="C1797" t="str">
            <v>m2</v>
          </cell>
          <cell r="D1797">
            <v>89.2</v>
          </cell>
          <cell r="E1797">
            <v>0.09</v>
          </cell>
          <cell r="F1797">
            <v>89.29</v>
          </cell>
        </row>
        <row r="1798">
          <cell r="A1798">
            <v>100402</v>
          </cell>
          <cell r="B1798" t="str">
            <v>DIVISORIA PAINEL E RODAPE SIMPLES PERFIL AÇO PINTADO</v>
          </cell>
          <cell r="C1798" t="str">
            <v>m2</v>
          </cell>
          <cell r="D1798">
            <v>55</v>
          </cell>
          <cell r="E1798">
            <v>0.09</v>
          </cell>
          <cell r="F1798">
            <v>55.09</v>
          </cell>
        </row>
        <row r="1799">
          <cell r="A1799">
            <v>100403</v>
          </cell>
          <cell r="B1799" t="str">
            <v>FERRAGENS P/PORTA DIVISORIA PERFIL ALUMINIO</v>
          </cell>
          <cell r="C1799" t="str">
            <v>Un</v>
          </cell>
          <cell r="D1799">
            <v>170</v>
          </cell>
          <cell r="E1799">
            <v>0</v>
          </cell>
          <cell r="F1799">
            <v>170</v>
          </cell>
        </row>
        <row r="1800">
          <cell r="A1800">
            <v>100404</v>
          </cell>
          <cell r="B1800" t="str">
            <v>FERRAGENS P/PORTA DIVISORIA PERFIL AÇO PINTADO</v>
          </cell>
          <cell r="C1800" t="str">
            <v>Un</v>
          </cell>
          <cell r="D1800">
            <v>96.8</v>
          </cell>
          <cell r="E1800">
            <v>0</v>
          </cell>
          <cell r="F1800">
            <v>96.8</v>
          </cell>
        </row>
        <row r="1801">
          <cell r="A1801">
            <v>100405</v>
          </cell>
          <cell r="B1801" t="str">
            <v>DIVISORIA PAINEL/ROD.SIMPLES/PERF.ALUM.PAINEIS C/VIDRO</v>
          </cell>
          <cell r="C1801" t="str">
            <v>m2</v>
          </cell>
          <cell r="D1801">
            <v>98.8</v>
          </cell>
          <cell r="E1801">
            <v>0.09</v>
          </cell>
          <cell r="F1801">
            <v>98.89</v>
          </cell>
        </row>
        <row r="1802">
          <cell r="A1802">
            <v>100406</v>
          </cell>
          <cell r="B1802" t="str">
            <v>DIVISORIA PAINEL/ROD.SIMPLES/PERF.AÇO PINT.PAINEIS C/VIDRO</v>
          </cell>
          <cell r="C1802" t="str">
            <v>m2</v>
          </cell>
          <cell r="D1802">
            <v>65.44</v>
          </cell>
          <cell r="E1802">
            <v>0.09</v>
          </cell>
          <cell r="F1802">
            <v>65.53</v>
          </cell>
        </row>
        <row r="1803">
          <cell r="A1803">
            <v>100501</v>
          </cell>
          <cell r="B1803" t="str">
            <v>ELEMENTO VAZADO DE CONCRETO</v>
          </cell>
          <cell r="C1803" t="str">
            <v>m2</v>
          </cell>
          <cell r="D1803">
            <v>83.72</v>
          </cell>
          <cell r="E1803">
            <v>33.75</v>
          </cell>
          <cell r="F1803">
            <v>117.47</v>
          </cell>
        </row>
        <row r="1804">
          <cell r="A1804">
            <v>100502</v>
          </cell>
          <cell r="B1804" t="str">
            <v>ELEMENTO VAZADO CERAMICO (6 x 18 x 18)</v>
          </cell>
          <cell r="C1804" t="str">
            <v>m2</v>
          </cell>
          <cell r="D1804">
            <v>57.71</v>
          </cell>
          <cell r="E1804">
            <v>34.53</v>
          </cell>
          <cell r="F1804">
            <v>92.24</v>
          </cell>
        </row>
        <row r="1805">
          <cell r="A1805">
            <v>100601</v>
          </cell>
          <cell r="B1805" t="str">
            <v>ALVENARIA DE TIJOLO DE VIDRO (20 x 20 x10)</v>
          </cell>
          <cell r="C1805" t="str">
            <v>m2</v>
          </cell>
          <cell r="D1805">
            <v>218.85</v>
          </cell>
          <cell r="E1805">
            <v>45.12</v>
          </cell>
          <cell r="F1805">
            <v>263.97000000000003</v>
          </cell>
        </row>
        <row r="1806">
          <cell r="A1806">
            <v>100602</v>
          </cell>
          <cell r="B1806" t="str">
            <v>ALVENARIA TIJOLO LAMINADO 1/2 VEZ</v>
          </cell>
          <cell r="C1806" t="str">
            <v>m2</v>
          </cell>
          <cell r="D1806">
            <v>63.84</v>
          </cell>
          <cell r="E1806">
            <v>36.299999999999997</v>
          </cell>
          <cell r="F1806">
            <v>100.14</v>
          </cell>
        </row>
        <row r="1807">
          <cell r="A1807">
            <v>100603</v>
          </cell>
          <cell r="B1807" t="str">
            <v>ALVENARIA TIJOLO LAMINADO 1 VEZ</v>
          </cell>
          <cell r="C1807" t="str">
            <v>m2</v>
          </cell>
          <cell r="D1807">
            <v>139.58000000000001</v>
          </cell>
          <cell r="E1807">
            <v>72.599999999999994</v>
          </cell>
          <cell r="F1807">
            <v>212.18</v>
          </cell>
        </row>
        <row r="1808">
          <cell r="A1808">
            <v>100604</v>
          </cell>
          <cell r="B1808" t="str">
            <v>ALVENARIA TIJOLO LAMINADO 1/4 VEZ</v>
          </cell>
          <cell r="C1808" t="str">
            <v>m2</v>
          </cell>
          <cell r="D1808">
            <v>30.96</v>
          </cell>
          <cell r="E1808">
            <v>18.5</v>
          </cell>
          <cell r="F1808">
            <v>49.46</v>
          </cell>
        </row>
        <row r="1809">
          <cell r="A1809">
            <v>100607</v>
          </cell>
          <cell r="B1809" t="str">
            <v>ALVENARIA TIJ.LAM.1/2 VEZ EM CRIVO</v>
          </cell>
          <cell r="C1809" t="str">
            <v>m2</v>
          </cell>
          <cell r="D1809">
            <v>45.85</v>
          </cell>
          <cell r="E1809">
            <v>46.86</v>
          </cell>
          <cell r="F1809">
            <v>92.71</v>
          </cell>
        </row>
        <row r="1810">
          <cell r="A1810">
            <v>100608</v>
          </cell>
          <cell r="B1810" t="str">
            <v>ALVENARIA TIJ.LAMINADO 1/2 VEZ C/DETALHES</v>
          </cell>
          <cell r="C1810" t="str">
            <v>m2</v>
          </cell>
          <cell r="D1810">
            <v>65.540000000000006</v>
          </cell>
          <cell r="E1810">
            <v>67.650000000000006</v>
          </cell>
          <cell r="F1810">
            <v>133.19</v>
          </cell>
        </row>
        <row r="1811">
          <cell r="A1811">
            <v>173</v>
          </cell>
          <cell r="B1811" t="str">
            <v>ALVENARIA AUTO-PORTANTE</v>
          </cell>
        </row>
        <row r="1812">
          <cell r="A1812">
            <v>110000</v>
          </cell>
          <cell r="B1812" t="str">
            <v>ALVENARIA AUTO-PORTANTE</v>
          </cell>
          <cell r="D1812">
            <v>0</v>
          </cell>
          <cell r="E1812">
            <v>0</v>
          </cell>
          <cell r="F1812">
            <v>0</v>
          </cell>
        </row>
        <row r="1813">
          <cell r="A1813">
            <v>110105</v>
          </cell>
          <cell r="B1813" t="str">
            <v>CORTINA CANAL.9X19X19 P/SER CHEIA CONCR.ARM.0,0302M3</v>
          </cell>
          <cell r="C1813" t="str">
            <v>m2</v>
          </cell>
          <cell r="D1813">
            <v>33.090000000000003</v>
          </cell>
          <cell r="E1813">
            <v>15.09</v>
          </cell>
          <cell r="F1813">
            <v>48.18</v>
          </cell>
        </row>
        <row r="1814">
          <cell r="A1814">
            <v>110106</v>
          </cell>
          <cell r="B1814" t="str">
            <v>CORTINA CANAL.14X19X19 P/SER CHEIA CONCR.ARM.0,0568M3</v>
          </cell>
          <cell r="C1814" t="str">
            <v>m2</v>
          </cell>
          <cell r="D1814">
            <v>35.1</v>
          </cell>
          <cell r="E1814">
            <v>16.25</v>
          </cell>
          <cell r="F1814">
            <v>51.35</v>
          </cell>
        </row>
        <row r="1815">
          <cell r="A1815">
            <v>110107</v>
          </cell>
          <cell r="B1815" t="str">
            <v>CORTINA CANAL.19X19X19 P/SER CHEIA CONCR.ARM.0,0947M3</v>
          </cell>
          <cell r="C1815" t="str">
            <v>m2</v>
          </cell>
          <cell r="D1815">
            <v>51.17</v>
          </cell>
          <cell r="E1815">
            <v>19.37</v>
          </cell>
          <cell r="F1815">
            <v>70.540000000000006</v>
          </cell>
        </row>
        <row r="1816">
          <cell r="A1816">
            <v>174</v>
          </cell>
          <cell r="B1816" t="str">
            <v>IMPERMEABILIZAÇÃO</v>
          </cell>
        </row>
        <row r="1817">
          <cell r="A1817">
            <v>120000</v>
          </cell>
          <cell r="B1817" t="str">
            <v>IMPERMEABILIZACAO</v>
          </cell>
          <cell r="D1817">
            <v>0</v>
          </cell>
          <cell r="E1817">
            <v>0</v>
          </cell>
          <cell r="F1817">
            <v>0</v>
          </cell>
        </row>
        <row r="1818">
          <cell r="A1818">
            <v>120101</v>
          </cell>
          <cell r="B1818" t="str">
            <v>REGULARIZACAO (1:3) E=2 cm</v>
          </cell>
          <cell r="C1818" t="str">
            <v>m2</v>
          </cell>
          <cell r="D1818">
            <v>6.64</v>
          </cell>
          <cell r="E1818">
            <v>6.49</v>
          </cell>
          <cell r="F1818">
            <v>13.13</v>
          </cell>
        </row>
        <row r="1819">
          <cell r="A1819">
            <v>120102</v>
          </cell>
          <cell r="B1819" t="str">
            <v>MANTA AUTOPROTEGIDA  ARDOSIADA  TIPO III - B</v>
          </cell>
          <cell r="C1819" t="str">
            <v>m2</v>
          </cell>
          <cell r="D1819">
            <v>40</v>
          </cell>
          <cell r="E1819">
            <v>0</v>
          </cell>
          <cell r="F1819">
            <v>40</v>
          </cell>
        </row>
        <row r="1820">
          <cell r="A1820">
            <v>120104</v>
          </cell>
          <cell r="B1820" t="str">
            <v>MANTA AUTOPROTEGIDA ALUMINIO TIPO III - B</v>
          </cell>
          <cell r="C1820" t="str">
            <v>m2</v>
          </cell>
          <cell r="D1820">
            <v>35.25</v>
          </cell>
          <cell r="E1820">
            <v>0</v>
          </cell>
          <cell r="F1820">
            <v>35.25</v>
          </cell>
        </row>
        <row r="1821">
          <cell r="A1821">
            <v>120107</v>
          </cell>
          <cell r="B1821" t="str">
            <v>MANTA ASFÁLTICA TIPO III - B ( 3 MM)</v>
          </cell>
          <cell r="C1821" t="str">
            <v>m2</v>
          </cell>
          <cell r="D1821">
            <v>33</v>
          </cell>
          <cell r="E1821">
            <v>0</v>
          </cell>
          <cell r="F1821">
            <v>33</v>
          </cell>
        </row>
        <row r="1822">
          <cell r="A1822">
            <v>120203</v>
          </cell>
          <cell r="B1822" t="str">
            <v>JUNTA DIL.C/MANTA BUTIL. DUPLA</v>
          </cell>
          <cell r="C1822" t="str">
            <v>ML</v>
          </cell>
          <cell r="D1822">
            <v>95.86</v>
          </cell>
          <cell r="E1822">
            <v>0</v>
          </cell>
          <cell r="F1822">
            <v>95.86</v>
          </cell>
        </row>
        <row r="1823">
          <cell r="A1823">
            <v>120205</v>
          </cell>
          <cell r="B1823" t="str">
            <v>MANTA ASFALTICA TIPO III - B (4MM)</v>
          </cell>
          <cell r="C1823" t="str">
            <v>m2</v>
          </cell>
          <cell r="D1823">
            <v>38</v>
          </cell>
          <cell r="E1823">
            <v>0</v>
          </cell>
          <cell r="F1823">
            <v>38</v>
          </cell>
        </row>
        <row r="1824">
          <cell r="A1824">
            <v>120206</v>
          </cell>
          <cell r="B1824" t="str">
            <v>PROTECAO MECANICA C/TELA GALVANIZADA</v>
          </cell>
          <cell r="C1824" t="str">
            <v>m2</v>
          </cell>
          <cell r="D1824">
            <v>12.8</v>
          </cell>
          <cell r="E1824">
            <v>13.25</v>
          </cell>
          <cell r="F1824">
            <v>26.05</v>
          </cell>
        </row>
        <row r="1825">
          <cell r="A1825">
            <v>120207</v>
          </cell>
          <cell r="B1825" t="str">
            <v>PROTECAO MECANICA (1:3) E=2 CM</v>
          </cell>
          <cell r="C1825" t="str">
            <v>m2</v>
          </cell>
          <cell r="D1825">
            <v>5.71</v>
          </cell>
          <cell r="E1825">
            <v>6.49</v>
          </cell>
          <cell r="F1825">
            <v>12.2</v>
          </cell>
        </row>
        <row r="1826">
          <cell r="A1826">
            <v>120208</v>
          </cell>
          <cell r="B1826" t="str">
            <v>IMPERMEABILIZACAO-ARGAM. SINT.SEMI - FLEXIVEL</v>
          </cell>
          <cell r="C1826" t="str">
            <v>m2</v>
          </cell>
          <cell r="D1826">
            <v>22</v>
          </cell>
          <cell r="E1826">
            <v>0</v>
          </cell>
          <cell r="F1826">
            <v>22</v>
          </cell>
        </row>
        <row r="1827">
          <cell r="A1827">
            <v>120209</v>
          </cell>
          <cell r="B1827" t="str">
            <v>IMPERMEABILIZACAO-C/CIMENTO CRISTALIZANTE 3 DEMAOS</v>
          </cell>
          <cell r="C1827" t="str">
            <v>m2</v>
          </cell>
          <cell r="D1827">
            <v>21.5</v>
          </cell>
          <cell r="E1827">
            <v>0</v>
          </cell>
          <cell r="F1827">
            <v>21.5</v>
          </cell>
        </row>
        <row r="1828">
          <cell r="A1828">
            <v>120210</v>
          </cell>
          <cell r="B1828" t="str">
            <v>MASTIQUE A BASE DE POLIURETANO COM PRÉVIO PREPARO E TRATAMENTO DA</v>
          </cell>
          <cell r="C1828" t="str">
            <v>CM3</v>
          </cell>
          <cell r="D1828">
            <v>0.13</v>
          </cell>
          <cell r="E1828">
            <v>0.05</v>
          </cell>
          <cell r="F1828">
            <v>0.18</v>
          </cell>
        </row>
        <row r="1829">
          <cell r="B1829" t="str">
            <v>SUPERFÍCIE</v>
          </cell>
        </row>
        <row r="1830">
          <cell r="A1830">
            <v>120212</v>
          </cell>
          <cell r="B1830" t="str">
            <v>IMPERMEAB. FLEXÍVEL INCLUSIVE BASE (TRANSIÇÃO) SEMI FLEXIVEL</v>
          </cell>
          <cell r="C1830" t="str">
            <v>m2</v>
          </cell>
          <cell r="D1830">
            <v>38.25</v>
          </cell>
          <cell r="E1830">
            <v>0</v>
          </cell>
          <cell r="F1830">
            <v>38.25</v>
          </cell>
        </row>
        <row r="1831">
          <cell r="A1831">
            <v>120901</v>
          </cell>
          <cell r="B1831" t="str">
            <v>IMPERMEABILIZACAO-JARDINEIRA C/MANTA ANTI-RAIZ (COMPLETA)</v>
          </cell>
          <cell r="C1831" t="str">
            <v>m2</v>
          </cell>
          <cell r="D1831">
            <v>46.8</v>
          </cell>
          <cell r="E1831">
            <v>19.739999999999998</v>
          </cell>
          <cell r="F1831">
            <v>66.540000000000006</v>
          </cell>
        </row>
        <row r="1832">
          <cell r="A1832">
            <v>120902</v>
          </cell>
          <cell r="B1832" t="str">
            <v>IMPERMEABILIZACAO VIGAS BALDRAMES E=2,0 CM</v>
          </cell>
          <cell r="C1832" t="str">
            <v>m2</v>
          </cell>
          <cell r="D1832">
            <v>6.84</v>
          </cell>
          <cell r="E1832">
            <v>13.65</v>
          </cell>
          <cell r="F1832">
            <v>20.49</v>
          </cell>
        </row>
        <row r="1833">
          <cell r="A1833">
            <v>121001</v>
          </cell>
          <cell r="B1833" t="str">
            <v>IMPERMEABILIZAÇÃO-REBAIXO BANHEIRO COM 4 DEMÃOS DE EMULSÃO ASFÁLTICA</v>
          </cell>
          <cell r="C1833" t="str">
            <v>m2</v>
          </cell>
          <cell r="D1833">
            <v>9.3699999999999992</v>
          </cell>
          <cell r="E1833">
            <v>1.54</v>
          </cell>
          <cell r="F1833">
            <v>10.91</v>
          </cell>
        </row>
        <row r="1834">
          <cell r="A1834">
            <v>121101</v>
          </cell>
          <cell r="B1834" t="str">
            <v>IMPERMEABILIZAÇÃO  MURO DE ARRIMO COM 4 DEMÃOS DE EMULSÃO ASFÁLTICA</v>
          </cell>
          <cell r="C1834" t="str">
            <v>m2</v>
          </cell>
          <cell r="D1834">
            <v>9.3699999999999992</v>
          </cell>
          <cell r="E1834">
            <v>1.59</v>
          </cell>
          <cell r="F1834">
            <v>10.96</v>
          </cell>
        </row>
        <row r="1835">
          <cell r="A1835">
            <v>121105</v>
          </cell>
          <cell r="B1835" t="str">
            <v>IMPERMEABILIZAÇÃO DE ALICERCE / "PÉ" DE PAREDE / PEITORIL E ALVENARIA DE UM</v>
          </cell>
          <cell r="C1835" t="str">
            <v>m2</v>
          </cell>
          <cell r="D1835">
            <v>6.5</v>
          </cell>
          <cell r="E1835">
            <v>2.29</v>
          </cell>
          <cell r="F1835">
            <v>8.7899999999999991</v>
          </cell>
        </row>
        <row r="1836">
          <cell r="B1836" t="str">
            <v>MODO GERAL COM CIMENTO CRISTALIZANTE SEMI FLEXÍVEL - 2 DEMÃOS ( ESPECÍFICO</v>
          </cell>
        </row>
        <row r="1837">
          <cell r="B1837" t="str">
            <v>PARA OBRAS DE REFORMA)</v>
          </cell>
        </row>
        <row r="1838">
          <cell r="A1838">
            <v>175</v>
          </cell>
          <cell r="B1838" t="str">
            <v>ISOLAMENTO TÉRMICO E ACÚSTICO</v>
          </cell>
        </row>
        <row r="1839">
          <cell r="A1839">
            <v>130000</v>
          </cell>
          <cell r="B1839" t="str">
            <v>ISOLAMENTO TERMICO E ACUSTICO</v>
          </cell>
          <cell r="D1839">
            <v>0</v>
          </cell>
          <cell r="E1839">
            <v>0</v>
          </cell>
          <cell r="F1839">
            <v>0</v>
          </cell>
        </row>
        <row r="1840">
          <cell r="A1840">
            <v>130103</v>
          </cell>
          <cell r="B1840" t="str">
            <v>ISOLAMENTO TÉRMICO E ACÚSTICO DE LAJE DE COBERTURA COM VERMICULITA (1CI : 11,</v>
          </cell>
          <cell r="C1840" t="str">
            <v>m2</v>
          </cell>
          <cell r="D1840">
            <v>14.39</v>
          </cell>
          <cell r="E1840">
            <v>2.84</v>
          </cell>
          <cell r="F1840">
            <v>17.23</v>
          </cell>
        </row>
        <row r="1841">
          <cell r="B1841" t="str">
            <v>1111VERM) - ESP.=3CM</v>
          </cell>
        </row>
        <row r="1842">
          <cell r="A1842">
            <v>130107</v>
          </cell>
          <cell r="B1842" t="str">
            <v>PROTEÇÃO MECÂNICA, TÉRMICA E ACÚSTICA DE IMPERMEABILIZAÇÃO PARA LAJE COM</v>
          </cell>
          <cell r="C1842" t="str">
            <v>m2</v>
          </cell>
          <cell r="D1842">
            <v>11.63</v>
          </cell>
          <cell r="E1842">
            <v>11.74</v>
          </cell>
          <cell r="F1842">
            <v>23.37</v>
          </cell>
        </row>
        <row r="1843">
          <cell r="B1843" t="str">
            <v>VERMICULITA (1CI:2ARM:3VERM) ESP.=3CM</v>
          </cell>
        </row>
        <row r="1844">
          <cell r="A1844">
            <v>130150</v>
          </cell>
          <cell r="B1844" t="str">
            <v>EMBOÇO (ISOLANTE TÉRMICO E ACÚSTICO) COM VERMICULITA (1CI:2CH:1ARM:8,3333VERM</v>
          </cell>
          <cell r="C1844" t="str">
            <v>m2</v>
          </cell>
          <cell r="D1844">
            <v>17.940000000000001</v>
          </cell>
          <cell r="E1844">
            <v>8.8699999999999992</v>
          </cell>
          <cell r="F1844">
            <v>26.81</v>
          </cell>
        </row>
        <row r="1845">
          <cell r="B1845" t="str">
            <v>) ESP.=3CM</v>
          </cell>
        </row>
        <row r="1846">
          <cell r="A1846">
            <v>130152</v>
          </cell>
          <cell r="B1846" t="str">
            <v>REBOCO (1CALH:4ARFC+100KG CI/M3) ESP.= 1CM</v>
          </cell>
          <cell r="C1846" t="str">
            <v>m2</v>
          </cell>
          <cell r="D1846">
            <v>2.48</v>
          </cell>
          <cell r="E1846">
            <v>13.3</v>
          </cell>
          <cell r="F1846">
            <v>15.78</v>
          </cell>
        </row>
        <row r="1847">
          <cell r="A1847">
            <v>130160</v>
          </cell>
          <cell r="B1847" t="str">
            <v>REGULARIZAÇÃO E/OU NIVELAMENTO DE LAJE COM VERMICULITA ( 1CI:1ARM:5,5556VERM)</v>
          </cell>
          <cell r="C1847" t="str">
            <v>m3</v>
          </cell>
          <cell r="D1847">
            <v>450.48</v>
          </cell>
          <cell r="E1847">
            <v>391.28</v>
          </cell>
          <cell r="F1847">
            <v>841.76</v>
          </cell>
        </row>
        <row r="1848">
          <cell r="A1848">
            <v>176</v>
          </cell>
          <cell r="B1848" t="str">
            <v>ESTRUTURA DE MADEIRA</v>
          </cell>
        </row>
        <row r="1849">
          <cell r="A1849">
            <v>140000</v>
          </cell>
          <cell r="B1849" t="str">
            <v>ESTRUTURA DE MADEIRA</v>
          </cell>
          <cell r="D1849">
            <v>0</v>
          </cell>
          <cell r="E1849">
            <v>0</v>
          </cell>
          <cell r="F1849">
            <v>0</v>
          </cell>
        </row>
        <row r="1850">
          <cell r="A1850">
            <v>140101</v>
          </cell>
          <cell r="B1850" t="str">
            <v>ESTRUTURA-TELHA CERÂMICA V=3 A 7 M. C/FERRAGENS</v>
          </cell>
          <cell r="C1850" t="str">
            <v>m2</v>
          </cell>
          <cell r="D1850">
            <v>61.33</v>
          </cell>
          <cell r="E1850">
            <v>27.07</v>
          </cell>
          <cell r="F1850">
            <v>88.4</v>
          </cell>
        </row>
        <row r="1851">
          <cell r="A1851">
            <v>140102</v>
          </cell>
          <cell r="B1851" t="str">
            <v>ESTRUTURA-TELHA CERAMICA V=7 A 10 M C/FERRAGENS</v>
          </cell>
          <cell r="C1851" t="str">
            <v>m2</v>
          </cell>
          <cell r="D1851">
            <v>63.93</v>
          </cell>
          <cell r="E1851">
            <v>33.840000000000003</v>
          </cell>
          <cell r="F1851">
            <v>97.77</v>
          </cell>
        </row>
        <row r="1852">
          <cell r="A1852">
            <v>140103</v>
          </cell>
          <cell r="B1852" t="str">
            <v>ESTRUTURA-TELHA CERAMICA V=10-13 M. C/FERRAGENS</v>
          </cell>
          <cell r="C1852" t="str">
            <v>m2</v>
          </cell>
          <cell r="D1852">
            <v>68.84</v>
          </cell>
          <cell r="E1852">
            <v>40.61</v>
          </cell>
          <cell r="F1852">
            <v>109.45</v>
          </cell>
        </row>
        <row r="1853">
          <cell r="A1853">
            <v>140111</v>
          </cell>
          <cell r="B1853" t="str">
            <v>MÃO DE OBRA ESTR.MAD.TELHA CERÂMICA V=3 A 7 M</v>
          </cell>
          <cell r="C1853" t="str">
            <v>m2</v>
          </cell>
          <cell r="D1853">
            <v>0.61</v>
          </cell>
          <cell r="E1853">
            <v>27.07</v>
          </cell>
          <cell r="F1853">
            <v>27.68</v>
          </cell>
        </row>
        <row r="1854">
          <cell r="A1854">
            <v>140112</v>
          </cell>
          <cell r="B1854" t="str">
            <v>MÃO DE OBRA ESTR.MAD.TELHA CERÂMICA V=7 A 10 M</v>
          </cell>
          <cell r="C1854" t="str">
            <v>m2</v>
          </cell>
          <cell r="D1854">
            <v>0.61</v>
          </cell>
          <cell r="E1854">
            <v>33.840000000000003</v>
          </cell>
          <cell r="F1854">
            <v>34.450000000000003</v>
          </cell>
        </row>
        <row r="1855">
          <cell r="A1855">
            <v>140113</v>
          </cell>
          <cell r="B1855" t="str">
            <v>MÃO DE OBRA ESTR.MAD.TELHA CERÂMICA V=10 A 13 M</v>
          </cell>
          <cell r="C1855" t="str">
            <v>m2</v>
          </cell>
          <cell r="D1855">
            <v>0.61</v>
          </cell>
          <cell r="E1855">
            <v>40.61</v>
          </cell>
          <cell r="F1855">
            <v>41.22</v>
          </cell>
        </row>
        <row r="1856">
          <cell r="A1856">
            <v>140118</v>
          </cell>
          <cell r="B1856" t="str">
            <v>MÃO DE OBRA P/ESTR.MAD.EM TESOURA TELHA FIBROCIMENTO</v>
          </cell>
          <cell r="C1856" t="str">
            <v>m2</v>
          </cell>
          <cell r="D1856">
            <v>0.09</v>
          </cell>
          <cell r="E1856">
            <v>22.56</v>
          </cell>
          <cell r="F1856">
            <v>22.65</v>
          </cell>
        </row>
        <row r="1857">
          <cell r="A1857">
            <v>140119</v>
          </cell>
          <cell r="B1857" t="str">
            <v>MAO DE OBRA P/ESTR.MADEIRA EM TERÇA TELHA FIBROCIMENTO</v>
          </cell>
          <cell r="C1857" t="str">
            <v>m2</v>
          </cell>
          <cell r="D1857">
            <v>0.06</v>
          </cell>
          <cell r="E1857">
            <v>9.74</v>
          </cell>
          <cell r="F1857">
            <v>9.8000000000000007</v>
          </cell>
        </row>
        <row r="1858">
          <cell r="A1858">
            <v>140200</v>
          </cell>
          <cell r="B1858" t="str">
            <v>EST.MAD.TELHA FIBROCIM. COM APOIOS EM LAJES/VIGAS OU PAREDES(SOMENTE TERÇAS</v>
          </cell>
          <cell r="C1858" t="str">
            <v>m2</v>
          </cell>
          <cell r="D1858">
            <v>17.87</v>
          </cell>
          <cell r="E1858">
            <v>9.74</v>
          </cell>
          <cell r="F1858">
            <v>27.61</v>
          </cell>
        </row>
        <row r="1859">
          <cell r="B1859" t="str">
            <v>) C/FERRAGENS</v>
          </cell>
        </row>
        <row r="1860">
          <cell r="A1860">
            <v>140201</v>
          </cell>
          <cell r="B1860" t="str">
            <v>ESTRUT.-TELHA DE FIBROCIMENTO (C/TESOURA) C/FERRAGENS</v>
          </cell>
          <cell r="C1860" t="str">
            <v>m2</v>
          </cell>
          <cell r="D1860">
            <v>42.22</v>
          </cell>
          <cell r="E1860">
            <v>22.56</v>
          </cell>
          <cell r="F1860">
            <v>64.78</v>
          </cell>
        </row>
        <row r="1861">
          <cell r="A1861">
            <v>140202</v>
          </cell>
          <cell r="B1861" t="str">
            <v>GRADEADO CAIBROS/RIPAS</v>
          </cell>
          <cell r="C1861" t="str">
            <v>m2</v>
          </cell>
          <cell r="D1861">
            <v>24.26</v>
          </cell>
          <cell r="E1861">
            <v>8.1199999999999992</v>
          </cell>
          <cell r="F1861">
            <v>32.380000000000003</v>
          </cell>
        </row>
        <row r="1862">
          <cell r="A1862" t="str">
            <v>SCO - Sistema de Custos e Orçamentos</v>
          </cell>
          <cell r="F1862" t="str">
            <v>AGETOP</v>
          </cell>
        </row>
        <row r="1864">
          <cell r="B1864" t="str">
            <v>AGETOP - AGÊNCIA GOIANA DE TRANSPORTES E OBRAS - AGETOP</v>
          </cell>
          <cell r="F1864" t="str">
            <v>26/08/2014 - 15:26</v>
          </cell>
        </row>
        <row r="1865">
          <cell r="B1865" t="str">
            <v>Custo Referencial de Serviços</v>
          </cell>
          <cell r="F1865" t="str">
            <v>Página: 24 de 30</v>
          </cell>
        </row>
        <row r="1866">
          <cell r="A1866" t="str">
            <v>Código</v>
          </cell>
          <cell r="B1866" t="str">
            <v>Serviço</v>
          </cell>
          <cell r="C1866" t="str">
            <v>Unidade</v>
          </cell>
          <cell r="D1866" t="str">
            <v>Material</v>
          </cell>
          <cell r="E1866" t="str">
            <v>Mão-de-</v>
          </cell>
          <cell r="F1866" t="str">
            <v>Total</v>
          </cell>
        </row>
        <row r="1867">
          <cell r="A1867" t="str">
            <v>auxiliar</v>
          </cell>
          <cell r="E1867" t="str">
            <v>obra</v>
          </cell>
        </row>
        <row r="1868">
          <cell r="A1868">
            <v>140203</v>
          </cell>
          <cell r="B1868" t="str">
            <v>UTILIZAÇÃO DO CAIBRO NO LUGAR DO RIPAMENTO</v>
          </cell>
          <cell r="C1868" t="str">
            <v>m2</v>
          </cell>
          <cell r="D1868">
            <v>22.73</v>
          </cell>
          <cell r="E1868">
            <v>3.38</v>
          </cell>
          <cell r="F1868">
            <v>26.11</v>
          </cell>
        </row>
        <row r="1869">
          <cell r="A1869">
            <v>140205</v>
          </cell>
          <cell r="B1869" t="str">
            <v>RIPAMENTO DE MADEIRA</v>
          </cell>
          <cell r="C1869" t="str">
            <v>m2</v>
          </cell>
          <cell r="D1869">
            <v>8.15</v>
          </cell>
          <cell r="E1869">
            <v>4.0599999999999996</v>
          </cell>
          <cell r="F1869">
            <v>12.21</v>
          </cell>
        </row>
        <row r="1870">
          <cell r="A1870">
            <v>140206</v>
          </cell>
          <cell r="B1870" t="str">
            <v>RIPÃO APARELHADO P/TELHADO</v>
          </cell>
          <cell r="C1870" t="str">
            <v>M</v>
          </cell>
          <cell r="D1870">
            <v>10.85</v>
          </cell>
          <cell r="E1870">
            <v>4.8</v>
          </cell>
          <cell r="F1870">
            <v>15.65</v>
          </cell>
        </row>
        <row r="1871">
          <cell r="A1871">
            <v>140301</v>
          </cell>
          <cell r="B1871" t="str">
            <v>TRATAMENTO P/ESTRUTURA DE TELHADO</v>
          </cell>
          <cell r="C1871" t="str">
            <v>m2</v>
          </cell>
          <cell r="D1871">
            <v>3.94</v>
          </cell>
          <cell r="E1871">
            <v>1.32</v>
          </cell>
          <cell r="F1871">
            <v>5.26</v>
          </cell>
        </row>
        <row r="1872">
          <cell r="A1872">
            <v>177</v>
          </cell>
          <cell r="B1872" t="str">
            <v>ESTRUTURAS METÁLICAS</v>
          </cell>
        </row>
        <row r="1873">
          <cell r="A1873">
            <v>150000</v>
          </cell>
          <cell r="B1873" t="str">
            <v>ESTRUTURAS METALICAS</v>
          </cell>
          <cell r="D1873">
            <v>0</v>
          </cell>
          <cell r="E1873">
            <v>0</v>
          </cell>
          <cell r="F1873">
            <v>0</v>
          </cell>
        </row>
        <row r="1874">
          <cell r="A1874">
            <v>150103</v>
          </cell>
          <cell r="B1874" t="str">
            <v>ESTRUTURA METÁLICA CONVENCIONAL EM AÇO DO TIPO USI SAC-300 COM FUNDO</v>
          </cell>
          <cell r="C1874" t="str">
            <v>Kg</v>
          </cell>
          <cell r="D1874">
            <v>8.75</v>
          </cell>
          <cell r="E1874">
            <v>0</v>
          </cell>
          <cell r="F1874">
            <v>8.75</v>
          </cell>
        </row>
        <row r="1875">
          <cell r="B1875" t="str">
            <v>ANTICORROSIVO</v>
          </cell>
        </row>
        <row r="1876">
          <cell r="A1876">
            <v>150203</v>
          </cell>
          <cell r="B1876" t="str">
            <v>VIGA DE ACO 50x127x17MM-COMP.=3,88M(PASSAR.ESCOLA)</v>
          </cell>
          <cell r="C1876" t="str">
            <v>Un</v>
          </cell>
          <cell r="D1876">
            <v>117.84</v>
          </cell>
          <cell r="E1876">
            <v>0</v>
          </cell>
          <cell r="F1876">
            <v>117.84</v>
          </cell>
        </row>
        <row r="1877">
          <cell r="A1877">
            <v>150204</v>
          </cell>
          <cell r="B1877" t="str">
            <v>ESTRUTURA METÁLICA CONVENCIONAL EM AÇO TIPO MR-250 / ASTM A36 COM FUNDO</v>
          </cell>
          <cell r="C1877" t="str">
            <v>Kg</v>
          </cell>
          <cell r="D1877">
            <v>8.32</v>
          </cell>
          <cell r="E1877">
            <v>0</v>
          </cell>
          <cell r="F1877">
            <v>8.32</v>
          </cell>
        </row>
        <row r="1878">
          <cell r="B1878" t="str">
            <v>ANTICORROSIVO</v>
          </cell>
        </row>
        <row r="1879">
          <cell r="A1879">
            <v>178</v>
          </cell>
          <cell r="B1879" t="str">
            <v>COBERTURAS</v>
          </cell>
        </row>
        <row r="1880">
          <cell r="A1880">
            <v>160000</v>
          </cell>
          <cell r="B1880" t="str">
            <v>COBERTURAS</v>
          </cell>
          <cell r="D1880">
            <v>0</v>
          </cell>
          <cell r="E1880">
            <v>0</v>
          </cell>
          <cell r="F1880">
            <v>0</v>
          </cell>
        </row>
        <row r="1881">
          <cell r="A1881">
            <v>160301</v>
          </cell>
          <cell r="B1881" t="str">
            <v>COBERTURA C/TELHA COLONIAL</v>
          </cell>
          <cell r="C1881" t="str">
            <v>m2</v>
          </cell>
          <cell r="D1881">
            <v>35</v>
          </cell>
          <cell r="E1881">
            <v>6.31</v>
          </cell>
          <cell r="F1881">
            <v>41.31</v>
          </cell>
        </row>
        <row r="1882">
          <cell r="A1882">
            <v>160302</v>
          </cell>
          <cell r="B1882" t="str">
            <v>CUMEEIRA P/TELHA COLONIAL</v>
          </cell>
          <cell r="C1882" t="str">
            <v>ML</v>
          </cell>
          <cell r="D1882">
            <v>9.4700000000000006</v>
          </cell>
          <cell r="E1882">
            <v>12.4</v>
          </cell>
          <cell r="F1882">
            <v>21.87</v>
          </cell>
        </row>
        <row r="1883">
          <cell r="A1883">
            <v>160401</v>
          </cell>
          <cell r="B1883" t="str">
            <v>COBERTURA C/ TELHA COLONIAL-PLAN</v>
          </cell>
          <cell r="C1883" t="str">
            <v>m2</v>
          </cell>
          <cell r="D1883">
            <v>17.7</v>
          </cell>
          <cell r="E1883">
            <v>3.93</v>
          </cell>
          <cell r="F1883">
            <v>21.63</v>
          </cell>
        </row>
        <row r="1884">
          <cell r="A1884">
            <v>160402</v>
          </cell>
          <cell r="B1884" t="str">
            <v>CUMEEIRA  P/ TELHA COLONIAL-PLAN</v>
          </cell>
          <cell r="C1884" t="str">
            <v>ML</v>
          </cell>
          <cell r="D1884">
            <v>7.22</v>
          </cell>
          <cell r="E1884">
            <v>12.4</v>
          </cell>
          <cell r="F1884">
            <v>19.62</v>
          </cell>
        </row>
        <row r="1885">
          <cell r="A1885">
            <v>160403</v>
          </cell>
          <cell r="B1885" t="str">
            <v>EMBOCAMENTO LATERAL  (OITOES)</v>
          </cell>
          <cell r="C1885" t="str">
            <v>ML</v>
          </cell>
          <cell r="D1885">
            <v>2.2400000000000002</v>
          </cell>
          <cell r="E1885">
            <v>6.83</v>
          </cell>
          <cell r="F1885">
            <v>9.07</v>
          </cell>
        </row>
        <row r="1886">
          <cell r="A1886">
            <v>160404</v>
          </cell>
          <cell r="B1886" t="str">
            <v>EMBOCAMENTO DE BEIRAL</v>
          </cell>
          <cell r="C1886" t="str">
            <v>M</v>
          </cell>
          <cell r="D1886">
            <v>0.24</v>
          </cell>
          <cell r="E1886">
            <v>8.4600000000000009</v>
          </cell>
          <cell r="F1886">
            <v>8.6999999999999993</v>
          </cell>
        </row>
        <row r="1887">
          <cell r="A1887">
            <v>160421</v>
          </cell>
          <cell r="B1887" t="str">
            <v>MAO DE OBRA PARA COBERTURA C/TELHA COLONIAL PLAN</v>
          </cell>
          <cell r="C1887" t="str">
            <v>m2</v>
          </cell>
          <cell r="D1887">
            <v>0</v>
          </cell>
          <cell r="E1887">
            <v>3.93</v>
          </cell>
          <cell r="F1887">
            <v>3.93</v>
          </cell>
        </row>
        <row r="1888">
          <cell r="A1888">
            <v>160501</v>
          </cell>
          <cell r="B1888" t="str">
            <v>COBERTURA C/TELHA ONDULADA OU EQUIV.</v>
          </cell>
          <cell r="C1888" t="str">
            <v>m2</v>
          </cell>
          <cell r="D1888">
            <v>19.73</v>
          </cell>
          <cell r="E1888">
            <v>4.97</v>
          </cell>
          <cell r="F1888">
            <v>24.7</v>
          </cell>
        </row>
        <row r="1889">
          <cell r="A1889">
            <v>160502</v>
          </cell>
          <cell r="B1889" t="str">
            <v>CUMEEIRA  P/TELHA ONDULADA OU EQUIV.</v>
          </cell>
          <cell r="C1889" t="str">
            <v>ML</v>
          </cell>
          <cell r="D1889">
            <v>27.01</v>
          </cell>
          <cell r="E1889">
            <v>2.71</v>
          </cell>
          <cell r="F1889">
            <v>29.72</v>
          </cell>
        </row>
        <row r="1890">
          <cell r="A1890">
            <v>160600</v>
          </cell>
          <cell r="B1890" t="str">
            <v>CALHA DE CHAPA GALVANIZADA</v>
          </cell>
          <cell r="C1890" t="str">
            <v>m2</v>
          </cell>
          <cell r="D1890">
            <v>18.38</v>
          </cell>
          <cell r="E1890">
            <v>37.29</v>
          </cell>
          <cell r="F1890">
            <v>55.67</v>
          </cell>
        </row>
        <row r="1891">
          <cell r="A1891">
            <v>160601</v>
          </cell>
          <cell r="B1891" t="str">
            <v>CALHA DE CHAPA GALVANIZADA</v>
          </cell>
          <cell r="C1891" t="str">
            <v>ML</v>
          </cell>
          <cell r="D1891">
            <v>11.03</v>
          </cell>
          <cell r="E1891">
            <v>22.37</v>
          </cell>
          <cell r="F1891">
            <v>33.4</v>
          </cell>
        </row>
        <row r="1892">
          <cell r="A1892">
            <v>160602</v>
          </cell>
          <cell r="B1892" t="str">
            <v>RUFO DE CHAPA GALVANIZADA</v>
          </cell>
          <cell r="C1892" t="str">
            <v>ML</v>
          </cell>
          <cell r="D1892">
            <v>7.74</v>
          </cell>
          <cell r="E1892">
            <v>11.28</v>
          </cell>
          <cell r="F1892">
            <v>19.02</v>
          </cell>
        </row>
        <row r="1893">
          <cell r="A1893">
            <v>160603</v>
          </cell>
          <cell r="B1893" t="str">
            <v>RUFO DE CHAPA GALVANIZADA</v>
          </cell>
          <cell r="C1893" t="str">
            <v>m2</v>
          </cell>
          <cell r="D1893">
            <v>30.5</v>
          </cell>
          <cell r="E1893">
            <v>28.2</v>
          </cell>
          <cell r="F1893">
            <v>58.7</v>
          </cell>
        </row>
        <row r="1894">
          <cell r="A1894">
            <v>160801</v>
          </cell>
          <cell r="B1894" t="str">
            <v>COBERTURA C/ CANALETE 49 OU EQUIV. C/ACESSORIOS</v>
          </cell>
          <cell r="C1894" t="str">
            <v>m2</v>
          </cell>
          <cell r="D1894">
            <v>77.290000000000006</v>
          </cell>
          <cell r="E1894">
            <v>9.93</v>
          </cell>
          <cell r="F1894">
            <v>87.22</v>
          </cell>
        </row>
        <row r="1895">
          <cell r="A1895">
            <v>160901</v>
          </cell>
          <cell r="B1895" t="str">
            <v>COBERTURA C/ CANALETE 90 OU EQUIV. C/ACESSORIOS</v>
          </cell>
          <cell r="C1895" t="str">
            <v>m2</v>
          </cell>
          <cell r="D1895">
            <v>74.569999999999993</v>
          </cell>
          <cell r="E1895">
            <v>12.41</v>
          </cell>
          <cell r="F1895">
            <v>86.98</v>
          </cell>
        </row>
        <row r="1896">
          <cell r="A1896">
            <v>160905</v>
          </cell>
          <cell r="B1896" t="str">
            <v>COBERTURA C/TELHA ALUMINIO 0.5 MM</v>
          </cell>
          <cell r="C1896" t="str">
            <v>m2</v>
          </cell>
          <cell r="D1896">
            <v>25</v>
          </cell>
          <cell r="E1896">
            <v>3.62</v>
          </cell>
          <cell r="F1896">
            <v>28.62</v>
          </cell>
        </row>
        <row r="1897">
          <cell r="A1897">
            <v>160906</v>
          </cell>
          <cell r="B1897" t="str">
            <v>COB.C/TELHA FIBER-GLASS C/VÉU PROTEÇÃO/ACESSÓRIOS-1MM</v>
          </cell>
          <cell r="C1897" t="str">
            <v>m2</v>
          </cell>
          <cell r="D1897">
            <v>35.85</v>
          </cell>
          <cell r="E1897">
            <v>3.62</v>
          </cell>
          <cell r="F1897">
            <v>39.47</v>
          </cell>
        </row>
        <row r="1898">
          <cell r="A1898">
            <v>160907</v>
          </cell>
          <cell r="B1898" t="str">
            <v>EMPENA DE TELHA VOGATEX OU EQUIV.</v>
          </cell>
          <cell r="C1898" t="str">
            <v>m2</v>
          </cell>
          <cell r="D1898">
            <v>35.28</v>
          </cell>
          <cell r="E1898">
            <v>23.06</v>
          </cell>
          <cell r="F1898">
            <v>58.34</v>
          </cell>
        </row>
        <row r="1899">
          <cell r="A1899">
            <v>160908</v>
          </cell>
          <cell r="B1899" t="str">
            <v>RIPAMENTO DE ARGAMASSA</v>
          </cell>
          <cell r="C1899" t="str">
            <v>m2</v>
          </cell>
          <cell r="D1899">
            <v>1.37</v>
          </cell>
          <cell r="E1899">
            <v>4.8099999999999996</v>
          </cell>
          <cell r="F1899">
            <v>6.18</v>
          </cell>
        </row>
        <row r="1900">
          <cell r="A1900">
            <v>160909</v>
          </cell>
          <cell r="B1900" t="str">
            <v>FECHAM.LATERAL TELHA PINT.ELETROSTATICA #0,65 mm C/ ACESSÓRIOS</v>
          </cell>
          <cell r="C1900" t="str">
            <v>m2</v>
          </cell>
          <cell r="D1900">
            <v>36.03</v>
          </cell>
          <cell r="E1900">
            <v>7.9</v>
          </cell>
          <cell r="F1900">
            <v>43.93</v>
          </cell>
        </row>
        <row r="1901">
          <cell r="A1901">
            <v>160910</v>
          </cell>
          <cell r="B1901" t="str">
            <v>FECH.LAT.TELHA PINT.ELETROSTICA.# 0,5 MM C/ ACESSORIOS</v>
          </cell>
          <cell r="C1901" t="str">
            <v>m2</v>
          </cell>
          <cell r="D1901">
            <v>26.34</v>
          </cell>
          <cell r="E1901">
            <v>7.9</v>
          </cell>
          <cell r="F1901">
            <v>34.24</v>
          </cell>
        </row>
        <row r="1902">
          <cell r="A1902">
            <v>160911</v>
          </cell>
          <cell r="B1902" t="str">
            <v>COB.C/TELHA FIBER-GLASS C/VÉU PROTEÇÃO 1,5  MM C/ ACESSORIOS</v>
          </cell>
          <cell r="C1902" t="str">
            <v>m2</v>
          </cell>
          <cell r="D1902">
            <v>51.82</v>
          </cell>
          <cell r="E1902">
            <v>3.62</v>
          </cell>
          <cell r="F1902">
            <v>55.44</v>
          </cell>
        </row>
        <row r="1903">
          <cell r="A1903">
            <v>160963</v>
          </cell>
          <cell r="B1903" t="str">
            <v>CUMMEIRA P/TELHA GALV.TRAPEZ.0,43MM</v>
          </cell>
          <cell r="C1903" t="str">
            <v>M</v>
          </cell>
          <cell r="D1903">
            <v>16.34</v>
          </cell>
          <cell r="E1903">
            <v>1.8</v>
          </cell>
          <cell r="F1903">
            <v>18.14</v>
          </cell>
        </row>
        <row r="1904">
          <cell r="A1904">
            <v>160964</v>
          </cell>
          <cell r="B1904" t="str">
            <v>CUMEEIRA P/TELHA GALVANIZADA TRAPEZOIDAL 0,5 MM</v>
          </cell>
          <cell r="C1904" t="str">
            <v>ML</v>
          </cell>
          <cell r="D1904">
            <v>17.96</v>
          </cell>
          <cell r="E1904">
            <v>1.8</v>
          </cell>
          <cell r="F1904">
            <v>19.760000000000002</v>
          </cell>
        </row>
        <row r="1905">
          <cell r="A1905">
            <v>160965</v>
          </cell>
          <cell r="B1905" t="str">
            <v>CUMEEIRA P/TELHA GALVANIZADA ONDULADA 0,5 MM</v>
          </cell>
          <cell r="C1905" t="str">
            <v>ML</v>
          </cell>
          <cell r="D1905">
            <v>18.28</v>
          </cell>
          <cell r="E1905">
            <v>1.8</v>
          </cell>
          <cell r="F1905">
            <v>20.079999999999998</v>
          </cell>
        </row>
        <row r="1906">
          <cell r="A1906">
            <v>160966</v>
          </cell>
          <cell r="B1906" t="str">
            <v>COBERTURA C/TELHAS GALV. OND. 0,5 MM C/ACESSORIOS</v>
          </cell>
          <cell r="C1906" t="str">
            <v>m2</v>
          </cell>
          <cell r="D1906">
            <v>26.13</v>
          </cell>
          <cell r="E1906">
            <v>3.62</v>
          </cell>
          <cell r="F1906">
            <v>29.75</v>
          </cell>
        </row>
        <row r="1907">
          <cell r="A1907">
            <v>160967</v>
          </cell>
          <cell r="B1907" t="str">
            <v>COBERTURA C/TELHA CHAPA GALV. TRAP.05 mm C/ACESSORIOS</v>
          </cell>
          <cell r="C1907" t="str">
            <v>m2</v>
          </cell>
          <cell r="D1907">
            <v>25.22</v>
          </cell>
          <cell r="E1907">
            <v>3.62</v>
          </cell>
          <cell r="F1907">
            <v>28.84</v>
          </cell>
        </row>
        <row r="1908">
          <cell r="A1908">
            <v>160969</v>
          </cell>
          <cell r="B1908" t="str">
            <v>COBERT.C/TELHA CH.GALV.TRAPEZ. 0,43 MM C/ACESSORIOS</v>
          </cell>
          <cell r="C1908" t="str">
            <v>m2</v>
          </cell>
          <cell r="D1908">
            <v>21.6</v>
          </cell>
          <cell r="E1908">
            <v>3.62</v>
          </cell>
          <cell r="F1908">
            <v>25.22</v>
          </cell>
        </row>
        <row r="1909">
          <cell r="A1909">
            <v>160970</v>
          </cell>
          <cell r="B1909" t="str">
            <v>FECHAMENTO LAT.TELHA TRAPEZ.0,43 MM</v>
          </cell>
          <cell r="C1909" t="str">
            <v>m2</v>
          </cell>
          <cell r="D1909">
            <v>18.45</v>
          </cell>
          <cell r="E1909">
            <v>7.9</v>
          </cell>
          <cell r="F1909">
            <v>26.35</v>
          </cell>
        </row>
        <row r="1910">
          <cell r="A1910">
            <v>179</v>
          </cell>
          <cell r="B1910" t="str">
            <v>ESQUADRIAS DE MADEIRAS</v>
          </cell>
        </row>
        <row r="1911">
          <cell r="A1911">
            <v>170000</v>
          </cell>
          <cell r="B1911" t="str">
            <v>ESQUADRIAS DE MADEIRA</v>
          </cell>
          <cell r="D1911">
            <v>0</v>
          </cell>
          <cell r="E1911">
            <v>0</v>
          </cell>
          <cell r="F1911">
            <v>0</v>
          </cell>
        </row>
        <row r="1912">
          <cell r="A1912">
            <v>170010</v>
          </cell>
          <cell r="B1912" t="str">
            <v>ALIZAR</v>
          </cell>
          <cell r="C1912" t="str">
            <v>ML</v>
          </cell>
          <cell r="D1912">
            <v>4.84</v>
          </cell>
          <cell r="E1912">
            <v>0.81</v>
          </cell>
          <cell r="F1912">
            <v>5.65</v>
          </cell>
        </row>
        <row r="1913">
          <cell r="A1913">
            <v>170015</v>
          </cell>
          <cell r="B1913" t="str">
            <v>PORTAL ( INCLUSO ENCHIMENTO COM ALVENARIA)</v>
          </cell>
          <cell r="C1913" t="str">
            <v>Jg</v>
          </cell>
          <cell r="D1913">
            <v>102.5</v>
          </cell>
          <cell r="E1913">
            <v>69.61</v>
          </cell>
          <cell r="F1913">
            <v>172.11</v>
          </cell>
        </row>
        <row r="1914">
          <cell r="A1914">
            <v>170101</v>
          </cell>
          <cell r="B1914" t="str">
            <v>PORTA LISA 60x210 C/PORTAL E ALISAR S/FERRAGENS</v>
          </cell>
          <cell r="C1914" t="str">
            <v>Un</v>
          </cell>
          <cell r="D1914">
            <v>226.51</v>
          </cell>
          <cell r="E1914">
            <v>94.88</v>
          </cell>
          <cell r="F1914">
            <v>321.39</v>
          </cell>
        </row>
        <row r="1915">
          <cell r="A1915">
            <v>170102</v>
          </cell>
          <cell r="B1915" t="str">
            <v>PORTA LISA 70x210 C/PORTAL E ALISAR S/FERRAGENS</v>
          </cell>
          <cell r="C1915" t="str">
            <v>Un</v>
          </cell>
          <cell r="D1915">
            <v>226.51</v>
          </cell>
          <cell r="E1915">
            <v>94.88</v>
          </cell>
          <cell r="F1915">
            <v>321.39</v>
          </cell>
        </row>
        <row r="1916">
          <cell r="A1916">
            <v>170103</v>
          </cell>
          <cell r="B1916" t="str">
            <v>PORTA LISA 80x210 C/PORTAL E ALISAR S/FERRAGENS</v>
          </cell>
          <cell r="C1916" t="str">
            <v>Un</v>
          </cell>
          <cell r="D1916">
            <v>228.86</v>
          </cell>
          <cell r="E1916">
            <v>94.88</v>
          </cell>
          <cell r="F1916">
            <v>323.74</v>
          </cell>
        </row>
        <row r="1917">
          <cell r="A1917">
            <v>170104</v>
          </cell>
          <cell r="B1917" t="str">
            <v>PORTA DE SANITARIO 60x 160v200CM C/PORTAL /ALISAR S/FERRAGENS</v>
          </cell>
          <cell r="C1917" t="str">
            <v>Un</v>
          </cell>
          <cell r="D1917">
            <v>226.51</v>
          </cell>
          <cell r="E1917">
            <v>94.88</v>
          </cell>
          <cell r="F1917">
            <v>321.39</v>
          </cell>
        </row>
        <row r="1918">
          <cell r="A1918">
            <v>170106</v>
          </cell>
          <cell r="B1918" t="str">
            <v>PORTA REV.C/ MAT. MELAMINICO P/BOX C/PORTAL/ALISAR S/FERRAGENS</v>
          </cell>
          <cell r="C1918" t="str">
            <v>Un</v>
          </cell>
          <cell r="D1918">
            <v>293.64999999999998</v>
          </cell>
          <cell r="E1918">
            <v>104.13</v>
          </cell>
          <cell r="F1918">
            <v>397.78</v>
          </cell>
        </row>
        <row r="1919">
          <cell r="A1919">
            <v>170107</v>
          </cell>
          <cell r="B1919" t="str">
            <v>FOLHA DE PORTA LISA 60/70/80X210</v>
          </cell>
          <cell r="C1919" t="str">
            <v>Un</v>
          </cell>
          <cell r="D1919">
            <v>95</v>
          </cell>
          <cell r="E1919">
            <v>11.11</v>
          </cell>
          <cell r="F1919">
            <v>106.11</v>
          </cell>
        </row>
        <row r="1920">
          <cell r="A1920">
            <v>170108</v>
          </cell>
          <cell r="B1920" t="str">
            <v>FOLHA DE PORTA C/ REVEST.MELAMINICO - 70/90 X 210</v>
          </cell>
          <cell r="C1920" t="str">
            <v>Un</v>
          </cell>
          <cell r="D1920">
            <v>221.76</v>
          </cell>
          <cell r="E1920">
            <v>30.93</v>
          </cell>
          <cell r="F1920">
            <v>252.69</v>
          </cell>
        </row>
        <row r="1921">
          <cell r="A1921">
            <v>170109</v>
          </cell>
          <cell r="B1921" t="str">
            <v>FOLHA DE PORTA C/ REVEST. MELAMINICO 60X210 OU 60X180</v>
          </cell>
          <cell r="C1921" t="str">
            <v>Un</v>
          </cell>
          <cell r="D1921">
            <v>162.13999999999999</v>
          </cell>
          <cell r="E1921">
            <v>30.93</v>
          </cell>
          <cell r="F1921">
            <v>193.07</v>
          </cell>
        </row>
        <row r="1922">
          <cell r="A1922">
            <v>170111</v>
          </cell>
          <cell r="B1922" t="str">
            <v>PORTA LISA 90/100X210 C/PORTAL E ALISAR S/FERRAGENS</v>
          </cell>
          <cell r="C1922" t="str">
            <v>Un</v>
          </cell>
          <cell r="D1922">
            <v>231.51</v>
          </cell>
          <cell r="E1922">
            <v>94.87</v>
          </cell>
          <cell r="F1922">
            <v>326.38</v>
          </cell>
        </row>
        <row r="1923">
          <cell r="A1923">
            <v>170112</v>
          </cell>
          <cell r="B1923" t="str">
            <v>FOLHA DE PORTA LISA 100 X 210</v>
          </cell>
          <cell r="C1923" t="str">
            <v>Un</v>
          </cell>
          <cell r="D1923">
            <v>140</v>
          </cell>
          <cell r="E1923">
            <v>11.11</v>
          </cell>
          <cell r="F1923">
            <v>151.11000000000001</v>
          </cell>
        </row>
        <row r="1924">
          <cell r="A1924">
            <v>180</v>
          </cell>
          <cell r="B1924" t="str">
            <v>ESQUADRIAS METÁLICAS</v>
          </cell>
        </row>
        <row r="1925">
          <cell r="A1925">
            <v>180000</v>
          </cell>
          <cell r="B1925" t="str">
            <v>ESQUADRIAS METÁLICAS - ( OBS.: OS VIDROS NÃO ESTÃO INCLUSOS NAS ESQUADRIAS )</v>
          </cell>
          <cell r="C1925" t="str">
            <v>S/U</v>
          </cell>
          <cell r="D1925">
            <v>0</v>
          </cell>
          <cell r="E1925">
            <v>0</v>
          </cell>
          <cell r="F1925">
            <v>0</v>
          </cell>
        </row>
        <row r="1926">
          <cell r="A1926">
            <v>180101</v>
          </cell>
          <cell r="B1926" t="str">
            <v>ESQUADRIA DE ALUMÍNIO NATURAL CORRER / VIDRO 2 FOLHAS C/FERRAGENS.(M.O.FAB.</v>
          </cell>
          <cell r="C1926" t="str">
            <v>m2</v>
          </cell>
          <cell r="D1926">
            <v>382.33</v>
          </cell>
          <cell r="E1926">
            <v>28.27</v>
          </cell>
          <cell r="F1926">
            <v>410.6</v>
          </cell>
        </row>
        <row r="1927">
          <cell r="B1927" t="str">
            <v>INC.MAT.)</v>
          </cell>
        </row>
        <row r="1928">
          <cell r="A1928">
            <v>180102</v>
          </cell>
          <cell r="B1928" t="str">
            <v>ESQUADRIA ALUMÍNIO NATURAL COM 3 FOLHAS (01 VIDRO E 02 VENEZIANA )C/FERRAGENS</v>
          </cell>
          <cell r="C1928" t="str">
            <v>m2</v>
          </cell>
          <cell r="D1928">
            <v>496.33</v>
          </cell>
          <cell r="E1928">
            <v>28.27</v>
          </cell>
          <cell r="F1928">
            <v>524.6</v>
          </cell>
        </row>
        <row r="1929">
          <cell r="B1929" t="str">
            <v>(M.O.FAB.INC.MAT.)</v>
          </cell>
        </row>
        <row r="1930">
          <cell r="A1930">
            <v>180103</v>
          </cell>
          <cell r="B1930" t="str">
            <v>PORTA DE ABRIR EM ALUMÍNIO NATURAL / VIDRO C/FERRAGENS (M.O.FAB.INC.MAT.)</v>
          </cell>
          <cell r="C1930" t="str">
            <v>m2</v>
          </cell>
          <cell r="D1930">
            <v>383.07</v>
          </cell>
          <cell r="E1930">
            <v>26.5</v>
          </cell>
          <cell r="F1930">
            <v>409.57</v>
          </cell>
        </row>
        <row r="1931">
          <cell r="A1931">
            <v>180104</v>
          </cell>
          <cell r="B1931" t="str">
            <v>PORTA DE ABRIR ALUMÍNIO NATURAL EM VENEZIANA C/FERRAGENS (M.O.FAB.INC.MAT.)</v>
          </cell>
          <cell r="C1931" t="str">
            <v>m2</v>
          </cell>
          <cell r="D1931">
            <v>577.41</v>
          </cell>
          <cell r="E1931">
            <v>26.5</v>
          </cell>
          <cell r="F1931">
            <v>603.91</v>
          </cell>
        </row>
        <row r="1932">
          <cell r="A1932">
            <v>180105</v>
          </cell>
          <cell r="B1932" t="str">
            <v>ESQUADRIA ALUMÍNIO NATURAL MÁXIMO AR C/FERRAGENS (M.O.FAB.INC.MAT.)</v>
          </cell>
          <cell r="C1932" t="str">
            <v>m2</v>
          </cell>
          <cell r="D1932">
            <v>382.33</v>
          </cell>
          <cell r="E1932">
            <v>28.27</v>
          </cell>
          <cell r="F1932">
            <v>410.6</v>
          </cell>
        </row>
        <row r="1933">
          <cell r="A1933">
            <v>180111</v>
          </cell>
          <cell r="B1933" t="str">
            <v>ESQUADRIA DE ALUMÍNIO ANODIZADO CORRER / VIDRO 2 FOLHAS C/FERRAGENS (M.O.FAB.</v>
          </cell>
          <cell r="C1933" t="str">
            <v>m2</v>
          </cell>
          <cell r="D1933">
            <v>402.33</v>
          </cell>
          <cell r="E1933">
            <v>28.27</v>
          </cell>
          <cell r="F1933">
            <v>430.6</v>
          </cell>
        </row>
        <row r="1934">
          <cell r="B1934" t="str">
            <v>INC.MAT.)</v>
          </cell>
        </row>
        <row r="1935">
          <cell r="A1935">
            <v>180112</v>
          </cell>
          <cell r="B1935" t="str">
            <v>ESQUADRIA ALUMÍNIO ANODIZADO COM 3 FOLHAS (01 VIDRO E 02 VENEZIANA )C/</v>
          </cell>
          <cell r="C1935" t="str">
            <v>m2</v>
          </cell>
          <cell r="D1935">
            <v>522.33000000000004</v>
          </cell>
          <cell r="E1935">
            <v>28.27</v>
          </cell>
          <cell r="F1935">
            <v>550.6</v>
          </cell>
        </row>
        <row r="1936">
          <cell r="B1936" t="str">
            <v>FERRAGENS (M.O.FAB.INC.MAT.)</v>
          </cell>
        </row>
        <row r="1937">
          <cell r="A1937">
            <v>180113</v>
          </cell>
          <cell r="B1937" t="str">
            <v>PORTA DE ABRIR EM ALUMÍNIO ANODIZADO / VIDRO C/FERRAGENS (M.O.FAB.INC.MAT.)</v>
          </cell>
          <cell r="C1937" t="str">
            <v>m2</v>
          </cell>
          <cell r="D1937">
            <v>403.07</v>
          </cell>
          <cell r="E1937">
            <v>26.5</v>
          </cell>
          <cell r="F1937">
            <v>429.57</v>
          </cell>
        </row>
        <row r="1938">
          <cell r="A1938">
            <v>180114</v>
          </cell>
          <cell r="B1938" t="str">
            <v>PORTA DE ABRIR ALUMÍNIO ANODIZADO EM VENEZIANA C/FERRAGENS (M.O.FAB.INC.MAT.)</v>
          </cell>
          <cell r="C1938" t="str">
            <v>m2</v>
          </cell>
          <cell r="D1938">
            <v>607.63</v>
          </cell>
          <cell r="E1938">
            <v>26.5</v>
          </cell>
          <cell r="F1938">
            <v>634.13</v>
          </cell>
        </row>
        <row r="1939">
          <cell r="A1939">
            <v>180115</v>
          </cell>
          <cell r="B1939" t="str">
            <v>ESQUADRIA ALUMÍNIO ANODIZADO MÁXIMO AR C/FERRAGENS (M.O.FAB.INC.MAT.)</v>
          </cell>
          <cell r="C1939" t="str">
            <v>m2</v>
          </cell>
          <cell r="D1939">
            <v>402.33</v>
          </cell>
          <cell r="E1939">
            <v>28.27</v>
          </cell>
          <cell r="F1939">
            <v>430.6</v>
          </cell>
        </row>
        <row r="1940">
          <cell r="A1940">
            <v>180204</v>
          </cell>
          <cell r="B1940" t="str">
            <v>PORTA CORTA FOGO COMPLETA</v>
          </cell>
          <cell r="C1940" t="str">
            <v>Un</v>
          </cell>
          <cell r="D1940">
            <v>486.16</v>
          </cell>
          <cell r="E1940">
            <v>54.51</v>
          </cell>
          <cell r="F1940">
            <v>540.66999999999996</v>
          </cell>
        </row>
        <row r="1941">
          <cell r="A1941">
            <v>180208</v>
          </cell>
          <cell r="B1941" t="str">
            <v>GRADE PROTECAO TIPO TIJOLINHO GP-1/GP-2</v>
          </cell>
          <cell r="C1941" t="str">
            <v>m2</v>
          </cell>
          <cell r="D1941">
            <v>85.84</v>
          </cell>
          <cell r="E1941">
            <v>24.42</v>
          </cell>
          <cell r="F1941">
            <v>110.26</v>
          </cell>
        </row>
        <row r="1942">
          <cell r="A1942">
            <v>180280</v>
          </cell>
          <cell r="B1942" t="str">
            <v>PORTAO TELA/TUBO FoGo PT1/PT2 C/FERRAGENS</v>
          </cell>
          <cell r="C1942" t="str">
            <v>m2</v>
          </cell>
          <cell r="D1942">
            <v>180.8</v>
          </cell>
          <cell r="E1942">
            <v>29.52</v>
          </cell>
          <cell r="F1942">
            <v>210.32</v>
          </cell>
        </row>
        <row r="1943">
          <cell r="A1943" t="str">
            <v>SCO - Sistema de Custos e Orçamentos</v>
          </cell>
          <cell r="F1943" t="str">
            <v>AGETOP</v>
          </cell>
        </row>
        <row r="1945">
          <cell r="B1945" t="str">
            <v>AGETOP - AGÊNCIA GOIANA DE TRANSPORTES E OBRAS - AGETOP</v>
          </cell>
          <cell r="F1945" t="str">
            <v>26/08/2014 - 15:26</v>
          </cell>
        </row>
        <row r="1946">
          <cell r="B1946" t="str">
            <v>Custo Referencial de Serviços</v>
          </cell>
          <cell r="F1946" t="str">
            <v>Página: 25 de 30</v>
          </cell>
        </row>
        <row r="1947">
          <cell r="A1947" t="str">
            <v>Código</v>
          </cell>
          <cell r="B1947" t="str">
            <v>Serviço</v>
          </cell>
          <cell r="C1947" t="str">
            <v>Unidade</v>
          </cell>
          <cell r="D1947" t="str">
            <v>Material</v>
          </cell>
          <cell r="E1947" t="str">
            <v>Mão-de-</v>
          </cell>
          <cell r="F1947" t="str">
            <v>Total</v>
          </cell>
        </row>
        <row r="1948">
          <cell r="A1948" t="str">
            <v>auxiliar</v>
          </cell>
          <cell r="E1948" t="str">
            <v>obra</v>
          </cell>
        </row>
        <row r="1949">
          <cell r="A1949">
            <v>180281</v>
          </cell>
          <cell r="B1949" t="str">
            <v>PORTAO TELA/TUBO FoGo PT3 C/FERRAGENS</v>
          </cell>
          <cell r="C1949" t="str">
            <v>m2</v>
          </cell>
          <cell r="D1949">
            <v>198.97</v>
          </cell>
          <cell r="E1949">
            <v>27.82</v>
          </cell>
          <cell r="F1949">
            <v>226.79</v>
          </cell>
        </row>
        <row r="1950">
          <cell r="A1950">
            <v>180282</v>
          </cell>
          <cell r="B1950" t="str">
            <v>PORTAO TELA/TUBO FoGo PT10 C/FERRAGENS</v>
          </cell>
          <cell r="C1950" t="str">
            <v>m2</v>
          </cell>
          <cell r="D1950">
            <v>258.08999999999997</v>
          </cell>
          <cell r="E1950">
            <v>27.82</v>
          </cell>
          <cell r="F1950">
            <v>285.91000000000003</v>
          </cell>
        </row>
        <row r="1951">
          <cell r="A1951">
            <v>180302</v>
          </cell>
          <cell r="B1951" t="str">
            <v>PORTAO DE FERRO REDONDO PT-6 C/FERRAGENS</v>
          </cell>
          <cell r="C1951" t="str">
            <v>m2</v>
          </cell>
          <cell r="D1951">
            <v>232.13</v>
          </cell>
          <cell r="E1951">
            <v>29.52</v>
          </cell>
          <cell r="F1951">
            <v>261.64999999999998</v>
          </cell>
        </row>
        <row r="1952">
          <cell r="A1952">
            <v>180303</v>
          </cell>
          <cell r="B1952" t="str">
            <v>PORTA DE ENROLAR C/FERRAGENS</v>
          </cell>
          <cell r="C1952" t="str">
            <v>m2</v>
          </cell>
          <cell r="D1952">
            <v>134.62</v>
          </cell>
          <cell r="E1952">
            <v>37.04</v>
          </cell>
          <cell r="F1952">
            <v>171.66</v>
          </cell>
        </row>
        <row r="1953">
          <cell r="A1953">
            <v>180304</v>
          </cell>
          <cell r="B1953" t="str">
            <v>PORTAO DE ABRIR CHAPA 14  PT-4 C/FERRAGENS</v>
          </cell>
          <cell r="C1953" t="str">
            <v>m2</v>
          </cell>
          <cell r="D1953">
            <v>232.85</v>
          </cell>
          <cell r="E1953">
            <v>27.82</v>
          </cell>
          <cell r="F1953">
            <v>260.67</v>
          </cell>
        </row>
        <row r="1954">
          <cell r="A1954">
            <v>180305</v>
          </cell>
          <cell r="B1954" t="str">
            <v>PORTAO DE TELA E CANO GALVANIZ. PT 9 C/FERRAGENS</v>
          </cell>
          <cell r="C1954" t="str">
            <v>m2</v>
          </cell>
          <cell r="D1954">
            <v>251.36</v>
          </cell>
          <cell r="E1954">
            <v>29.52</v>
          </cell>
          <cell r="F1954">
            <v>280.88</v>
          </cell>
        </row>
        <row r="1955">
          <cell r="A1955">
            <v>180307</v>
          </cell>
          <cell r="B1955" t="str">
            <v>PORTAO /CHAPA TRAPEZ / TUBO DE ACO PT-5 C/FERRAGEM</v>
          </cell>
          <cell r="C1955" t="str">
            <v>m2</v>
          </cell>
          <cell r="D1955">
            <v>169.84</v>
          </cell>
          <cell r="E1955">
            <v>27.82</v>
          </cell>
          <cell r="F1955">
            <v>197.66</v>
          </cell>
        </row>
        <row r="1956">
          <cell r="A1956">
            <v>180308</v>
          </cell>
          <cell r="B1956" t="str">
            <v>PORTAO CHAPA 14 / GRADE DE FERRO PT-7 C/FERRAGENS</v>
          </cell>
          <cell r="C1956" t="str">
            <v>m2</v>
          </cell>
          <cell r="D1956">
            <v>317.13</v>
          </cell>
          <cell r="E1956">
            <v>29.52</v>
          </cell>
          <cell r="F1956">
            <v>346.65</v>
          </cell>
        </row>
        <row r="1957">
          <cell r="A1957">
            <v>180309</v>
          </cell>
          <cell r="B1957" t="str">
            <v>PORTAO CORRER / ABRIR CONJUGADO PT-8 C/FERRAGENS</v>
          </cell>
          <cell r="C1957" t="str">
            <v>m2</v>
          </cell>
          <cell r="D1957">
            <v>177.53</v>
          </cell>
          <cell r="E1957">
            <v>27.82</v>
          </cell>
          <cell r="F1957">
            <v>205.35</v>
          </cell>
        </row>
        <row r="1958">
          <cell r="A1958">
            <v>180310</v>
          </cell>
          <cell r="B1958" t="str">
            <v>GRADE DE PROTECAO EM CANTONEIRA/FERRO QUADRADO GP3-GP4</v>
          </cell>
          <cell r="C1958" t="str">
            <v>m2</v>
          </cell>
          <cell r="D1958">
            <v>103.64</v>
          </cell>
          <cell r="E1958">
            <v>24.42</v>
          </cell>
          <cell r="F1958">
            <v>128.06</v>
          </cell>
        </row>
        <row r="1959">
          <cell r="A1959">
            <v>180311</v>
          </cell>
          <cell r="B1959" t="str">
            <v>GRADE DE PROTECAO/TUBO INDUSTRIAL/FERRO REDONDO-GP5</v>
          </cell>
          <cell r="C1959" t="str">
            <v>m2</v>
          </cell>
          <cell r="D1959">
            <v>96.35</v>
          </cell>
          <cell r="E1959">
            <v>15.04</v>
          </cell>
          <cell r="F1959">
            <v>111.39</v>
          </cell>
        </row>
        <row r="1960">
          <cell r="A1960">
            <v>180312</v>
          </cell>
          <cell r="B1960" t="str">
            <v>GRADE DE FRENTE/FERRO REDONDO COM ESTACA D=25CM ARMADA - GF-1</v>
          </cell>
          <cell r="C1960" t="str">
            <v>m2</v>
          </cell>
          <cell r="D1960">
            <v>82.64</v>
          </cell>
          <cell r="E1960">
            <v>18.02</v>
          </cell>
          <cell r="F1960">
            <v>100.66</v>
          </cell>
        </row>
        <row r="1961">
          <cell r="A1961">
            <v>180313</v>
          </cell>
          <cell r="B1961" t="str">
            <v>GRADE DE FRENTE/TUBO DE AÇO COM ESTACA D=25CM ARMADA - GF-2</v>
          </cell>
          <cell r="C1961" t="str">
            <v>m2</v>
          </cell>
          <cell r="D1961">
            <v>73.55</v>
          </cell>
          <cell r="E1961">
            <v>18.02</v>
          </cell>
          <cell r="F1961">
            <v>91.57</v>
          </cell>
        </row>
        <row r="1962">
          <cell r="A1962">
            <v>180314</v>
          </cell>
          <cell r="B1962" t="str">
            <v>GUARDA CORPO COM CORRIMÃO/TUBO INDUSTRIAL  GC-1</v>
          </cell>
          <cell r="C1962" t="str">
            <v>m2</v>
          </cell>
          <cell r="D1962">
            <v>122.78</v>
          </cell>
          <cell r="E1962">
            <v>11.28</v>
          </cell>
          <cell r="F1962">
            <v>134.06</v>
          </cell>
        </row>
        <row r="1963">
          <cell r="A1963">
            <v>180315</v>
          </cell>
          <cell r="B1963" t="str">
            <v>GUARDA CORPO COM CORRIMÃO/TUBO IND. E TELA ARTÍSTICA GC-2</v>
          </cell>
          <cell r="C1963" t="str">
            <v>m2</v>
          </cell>
          <cell r="D1963">
            <v>134.32</v>
          </cell>
          <cell r="E1963">
            <v>11.28</v>
          </cell>
          <cell r="F1963">
            <v>145.6</v>
          </cell>
        </row>
        <row r="1964">
          <cell r="A1964">
            <v>180316</v>
          </cell>
          <cell r="B1964" t="str">
            <v>CORRIMÃO/TUBO INDUSTRIAL C-1</v>
          </cell>
          <cell r="C1964" t="str">
            <v>ML</v>
          </cell>
          <cell r="D1964">
            <v>18.649999999999999</v>
          </cell>
          <cell r="E1964">
            <v>11.28</v>
          </cell>
          <cell r="F1964">
            <v>29.93</v>
          </cell>
        </row>
        <row r="1965">
          <cell r="A1965">
            <v>180317</v>
          </cell>
          <cell r="B1965" t="str">
            <v>GRADE PADRÃO PARA CELA</v>
          </cell>
          <cell r="C1965" t="str">
            <v>m2</v>
          </cell>
          <cell r="D1965">
            <v>202.51</v>
          </cell>
          <cell r="E1965">
            <v>30.87</v>
          </cell>
          <cell r="F1965">
            <v>233.38</v>
          </cell>
        </row>
        <row r="1966">
          <cell r="A1966">
            <v>180318</v>
          </cell>
          <cell r="B1966" t="str">
            <v>GUARDA BICICLETAS</v>
          </cell>
          <cell r="C1966" t="str">
            <v>M</v>
          </cell>
          <cell r="D1966">
            <v>83.6</v>
          </cell>
          <cell r="E1966">
            <v>3</v>
          </cell>
          <cell r="F1966">
            <v>86.6</v>
          </cell>
        </row>
        <row r="1967">
          <cell r="A1967">
            <v>180320</v>
          </cell>
          <cell r="B1967" t="str">
            <v>GRADE GINASIO - TELA PORTUG.3X3CM FIO12/TB.INDUST.1.1/2"</v>
          </cell>
          <cell r="C1967" t="str">
            <v>m2</v>
          </cell>
          <cell r="D1967">
            <v>87.53</v>
          </cell>
          <cell r="E1967">
            <v>11.28</v>
          </cell>
          <cell r="F1967">
            <v>98.81</v>
          </cell>
        </row>
        <row r="1968">
          <cell r="A1968">
            <v>180321</v>
          </cell>
          <cell r="B1968" t="str">
            <v>GRADE GINÁSIO (PARAFUSADA) TELA PORT.3X3CM FIO12/TUB.IND.1.1/2"</v>
          </cell>
          <cell r="C1968" t="str">
            <v>m2</v>
          </cell>
          <cell r="D1968">
            <v>92.48</v>
          </cell>
          <cell r="E1968">
            <v>6.77</v>
          </cell>
          <cell r="F1968">
            <v>99.25</v>
          </cell>
        </row>
        <row r="1969">
          <cell r="A1969">
            <v>180323</v>
          </cell>
          <cell r="B1969" t="str">
            <v>GRELHA PADRÃO AGETOP DE FERRO CHATO COM BERÇO (ESPAÇAMENTO ENTRE FACES =</v>
          </cell>
          <cell r="C1969" t="str">
            <v>m2</v>
          </cell>
          <cell r="D1969">
            <v>204.09</v>
          </cell>
          <cell r="E1969">
            <v>42.3</v>
          </cell>
          <cell r="F1969">
            <v>246.39</v>
          </cell>
        </row>
        <row r="1970">
          <cell r="B1970" t="str">
            <v>1,5CM - NBR 9050 ACESSIBILIDADE)</v>
          </cell>
        </row>
        <row r="1971">
          <cell r="A1971">
            <v>180324</v>
          </cell>
          <cell r="B1971" t="str">
            <v>GRELHA PADRÃO AGETOP DE FERRO CHATO COM BERÇO ( ESPAÇAMENTO ENTRE EIXOS</v>
          </cell>
          <cell r="C1971" t="str">
            <v>m2</v>
          </cell>
          <cell r="D1971">
            <v>190.68</v>
          </cell>
          <cell r="E1971">
            <v>42.3</v>
          </cell>
          <cell r="F1971">
            <v>232.98</v>
          </cell>
        </row>
        <row r="1972">
          <cell r="B1972" t="str">
            <v>= 2 CM)</v>
          </cell>
        </row>
        <row r="1973">
          <cell r="A1973">
            <v>180325</v>
          </cell>
          <cell r="B1973" t="str">
            <v>VEDAÇÃO DE JUNTA DE DILATAÇÃO COM CHAPA 18 VINCADA E PARAFUSADA A CADA 30</v>
          </cell>
          <cell r="C1973" t="str">
            <v>M</v>
          </cell>
          <cell r="D1973">
            <v>10.28</v>
          </cell>
          <cell r="E1973">
            <v>5.78</v>
          </cell>
          <cell r="F1973">
            <v>16.059999999999999</v>
          </cell>
        </row>
        <row r="1974">
          <cell r="B1974" t="str">
            <v>CM - PINTADA</v>
          </cell>
        </row>
        <row r="1975">
          <cell r="A1975">
            <v>180328</v>
          </cell>
          <cell r="B1975" t="str">
            <v>GUARDA CORPO COM CORRIMÃOS/TUBO INDUSTRIAL GCR</v>
          </cell>
          <cell r="C1975" t="str">
            <v>m2</v>
          </cell>
          <cell r="D1975">
            <v>95.36</v>
          </cell>
          <cell r="E1975">
            <v>11.28</v>
          </cell>
          <cell r="F1975">
            <v>106.64</v>
          </cell>
        </row>
        <row r="1976">
          <cell r="A1976">
            <v>180330</v>
          </cell>
          <cell r="B1976" t="str">
            <v>GUARDA CORPO / TUBO INDUSTRIAL GCS-1</v>
          </cell>
          <cell r="C1976" t="str">
            <v>m2</v>
          </cell>
          <cell r="D1976">
            <v>112.98</v>
          </cell>
          <cell r="E1976">
            <v>11.28</v>
          </cell>
          <cell r="F1976">
            <v>124.26</v>
          </cell>
        </row>
        <row r="1977">
          <cell r="A1977">
            <v>180331</v>
          </cell>
          <cell r="B1977" t="str">
            <v>GUARDA CORPO/TUBO INDUSTRIAL E TELA ARTÍSTICA GCS-2</v>
          </cell>
          <cell r="C1977" t="str">
            <v>m2</v>
          </cell>
          <cell r="D1977">
            <v>124.53</v>
          </cell>
          <cell r="E1977">
            <v>11.28</v>
          </cell>
          <cell r="F1977">
            <v>135.81</v>
          </cell>
        </row>
        <row r="1978">
          <cell r="A1978">
            <v>180380</v>
          </cell>
          <cell r="B1978" t="str">
            <v>ESQ. MAXIMO AR CHAPA/VIDRO J4 C/FERRAGENS</v>
          </cell>
          <cell r="C1978" t="str">
            <v>m2</v>
          </cell>
          <cell r="D1978">
            <v>324.26</v>
          </cell>
          <cell r="E1978">
            <v>30.87</v>
          </cell>
          <cell r="F1978">
            <v>355.13</v>
          </cell>
        </row>
        <row r="1979">
          <cell r="A1979">
            <v>180381</v>
          </cell>
          <cell r="B1979" t="str">
            <v>ESQ. MAXIMO AR CHAPA/VIDRO J3/J5/J6/J8 C/FERRAGENS</v>
          </cell>
          <cell r="C1979" t="str">
            <v>m2</v>
          </cell>
          <cell r="D1979">
            <v>184.99</v>
          </cell>
          <cell r="E1979">
            <v>30.87</v>
          </cell>
          <cell r="F1979">
            <v>215.86</v>
          </cell>
        </row>
        <row r="1980">
          <cell r="A1980">
            <v>180383</v>
          </cell>
          <cell r="B1980" t="str">
            <v>ESQ. DE CORRER VENEZIANA CHAPA/VIDRO J14 C/FERRAGENS</v>
          </cell>
          <cell r="C1980" t="str">
            <v>m2</v>
          </cell>
          <cell r="D1980">
            <v>188.35</v>
          </cell>
          <cell r="E1980">
            <v>30.87</v>
          </cell>
          <cell r="F1980">
            <v>219.22</v>
          </cell>
        </row>
        <row r="1981">
          <cell r="A1981">
            <v>180401</v>
          </cell>
          <cell r="B1981" t="str">
            <v>ESQ.DE CORRER CHAPA/VIDRO J9/J10/J12/J13 C/FERRAGENS</v>
          </cell>
          <cell r="C1981" t="str">
            <v>m2</v>
          </cell>
          <cell r="D1981">
            <v>99.98</v>
          </cell>
          <cell r="E1981">
            <v>30.87</v>
          </cell>
          <cell r="F1981">
            <v>130.85</v>
          </cell>
        </row>
        <row r="1982">
          <cell r="A1982">
            <v>180402</v>
          </cell>
          <cell r="B1982" t="str">
            <v>ESQ.VENEZIANA CHAPA/VIDRO J11 e J16 C/FERRAGENS</v>
          </cell>
          <cell r="C1982" t="str">
            <v>m2</v>
          </cell>
          <cell r="D1982">
            <v>325.62</v>
          </cell>
          <cell r="E1982">
            <v>30.87</v>
          </cell>
          <cell r="F1982">
            <v>356.49</v>
          </cell>
        </row>
        <row r="1983">
          <cell r="A1983">
            <v>180403</v>
          </cell>
          <cell r="B1983" t="str">
            <v>ESQ.MAXIMO AR CHAPA/VIDRO J1/J2/J7/J15 C/FERRAGENS</v>
          </cell>
          <cell r="C1983" t="str">
            <v>m2</v>
          </cell>
          <cell r="D1983">
            <v>90.56</v>
          </cell>
          <cell r="E1983">
            <v>30.87</v>
          </cell>
          <cell r="F1983">
            <v>121.43</v>
          </cell>
        </row>
        <row r="1984">
          <cell r="A1984">
            <v>180404</v>
          </cell>
          <cell r="B1984" t="str">
            <v>ESQUADRIA BASCULANTE EM CHAPA  J17, J18 e J19 C/FERRAGENS</v>
          </cell>
          <cell r="C1984" t="str">
            <v>m2</v>
          </cell>
          <cell r="D1984">
            <v>155.77000000000001</v>
          </cell>
          <cell r="E1984">
            <v>30.87</v>
          </cell>
          <cell r="F1984">
            <v>186.64</v>
          </cell>
        </row>
        <row r="1985">
          <cell r="A1985">
            <v>180405</v>
          </cell>
          <cell r="B1985" t="str">
            <v>ESQ.METALICA / PRE-MOLDADO JPM-1 / JPM-2 C/FERRAGENS</v>
          </cell>
          <cell r="C1985" t="str">
            <v>m2</v>
          </cell>
          <cell r="D1985">
            <v>154.91999999999999</v>
          </cell>
          <cell r="E1985">
            <v>24.29</v>
          </cell>
          <cell r="F1985">
            <v>179.21</v>
          </cell>
        </row>
        <row r="1986">
          <cell r="A1986">
            <v>180406</v>
          </cell>
          <cell r="B1986" t="str">
            <v>ESQUADRIA EM CHAPA METÁLICA TIPO VENEZIANA FIXA COM VENTILAÇÃO  J-20</v>
          </cell>
          <cell r="C1986" t="str">
            <v>m2</v>
          </cell>
          <cell r="D1986">
            <v>157.72999999999999</v>
          </cell>
          <cell r="E1986">
            <v>28.84</v>
          </cell>
          <cell r="F1986">
            <v>186.57</v>
          </cell>
        </row>
        <row r="1987">
          <cell r="A1987">
            <v>180490</v>
          </cell>
          <cell r="B1987" t="str">
            <v>PORTA DE ABRIR EM CHAPA PF-1A C/FERRAGENS</v>
          </cell>
          <cell r="C1987" t="str">
            <v>m2</v>
          </cell>
          <cell r="D1987">
            <v>294.51</v>
          </cell>
          <cell r="E1987">
            <v>28.84</v>
          </cell>
          <cell r="F1987">
            <v>323.35000000000002</v>
          </cell>
        </row>
        <row r="1988">
          <cell r="A1988">
            <v>180491</v>
          </cell>
          <cell r="B1988" t="str">
            <v>PORTA DE ABRIR EM CHAPA PF-1B C/FERRAGENS</v>
          </cell>
          <cell r="C1988" t="str">
            <v>m2</v>
          </cell>
          <cell r="D1988">
            <v>282.33999999999997</v>
          </cell>
          <cell r="E1988">
            <v>28.84</v>
          </cell>
          <cell r="F1988">
            <v>311.18</v>
          </cell>
        </row>
        <row r="1989">
          <cell r="A1989">
            <v>180501</v>
          </cell>
          <cell r="B1989" t="str">
            <v>PORTA DE ABRIR EM CHAPA PF-1 C/FERRAGENS</v>
          </cell>
          <cell r="C1989" t="str">
            <v>m2</v>
          </cell>
          <cell r="D1989">
            <v>367.58</v>
          </cell>
          <cell r="E1989">
            <v>28.84</v>
          </cell>
          <cell r="F1989">
            <v>396.42</v>
          </cell>
        </row>
        <row r="1990">
          <cell r="A1990">
            <v>180502</v>
          </cell>
          <cell r="B1990" t="str">
            <v>PORTA DE ABRIR/FOLHA DE VIDRO PF-2 C/FERRAGENS</v>
          </cell>
          <cell r="C1990" t="str">
            <v>m2</v>
          </cell>
          <cell r="D1990">
            <v>196.03</v>
          </cell>
          <cell r="E1990">
            <v>28.84</v>
          </cell>
          <cell r="F1990">
            <v>224.87</v>
          </cell>
        </row>
        <row r="1991">
          <cell r="A1991">
            <v>180503</v>
          </cell>
          <cell r="B1991" t="str">
            <v>PORTA DE ABRIR/VENEZIANA/VIDRO PF-3 C/FERRAGENS</v>
          </cell>
          <cell r="C1991" t="str">
            <v>m2</v>
          </cell>
          <cell r="D1991">
            <v>238.21</v>
          </cell>
          <cell r="E1991">
            <v>28.84</v>
          </cell>
          <cell r="F1991">
            <v>267.05</v>
          </cell>
        </row>
        <row r="1992">
          <cell r="A1992">
            <v>180504</v>
          </cell>
          <cell r="B1992" t="str">
            <v>PORTA ABRIR/VENEZIANA PF-4 C/FERRAGENS</v>
          </cell>
          <cell r="C1992" t="str">
            <v>m2</v>
          </cell>
          <cell r="D1992">
            <v>271.35000000000002</v>
          </cell>
          <cell r="E1992">
            <v>28.84</v>
          </cell>
          <cell r="F1992">
            <v>300.19</v>
          </cell>
        </row>
        <row r="1993">
          <cell r="A1993">
            <v>180505</v>
          </cell>
          <cell r="B1993" t="str">
            <v>PORTA ABRIR/VENEZIANA (2) FOLHAS PF-5 C/FERRAGENS</v>
          </cell>
          <cell r="C1993" t="str">
            <v>m2</v>
          </cell>
          <cell r="D1993">
            <v>228.11</v>
          </cell>
          <cell r="E1993">
            <v>28.84</v>
          </cell>
          <cell r="F1993">
            <v>256.95</v>
          </cell>
        </row>
        <row r="1994">
          <cell r="A1994">
            <v>180506</v>
          </cell>
          <cell r="B1994" t="str">
            <v>PORTA DE CORRER/VIDRO (4) FOLHAS PF-6 C/ FERRAGENS</v>
          </cell>
          <cell r="C1994" t="str">
            <v>m2</v>
          </cell>
          <cell r="D1994">
            <v>136.1</v>
          </cell>
          <cell r="E1994">
            <v>28.84</v>
          </cell>
          <cell r="F1994">
            <v>164.94</v>
          </cell>
        </row>
        <row r="1995">
          <cell r="A1995">
            <v>180507</v>
          </cell>
          <cell r="B1995" t="str">
            <v>PORTA DE CORRER C/BASCULA PF-7/PF-8 C/ FERRAGENS</v>
          </cell>
          <cell r="C1995" t="str">
            <v>m2</v>
          </cell>
          <cell r="D1995">
            <v>150.32</v>
          </cell>
          <cell r="E1995">
            <v>28.84</v>
          </cell>
          <cell r="F1995">
            <v>179.16</v>
          </cell>
        </row>
        <row r="1996">
          <cell r="A1996">
            <v>180508</v>
          </cell>
          <cell r="B1996" t="str">
            <v>PORTA ABRIR/VIDRO (2) FOLHAS PF-9 C/FERRAGENS</v>
          </cell>
          <cell r="C1996" t="str">
            <v>m2</v>
          </cell>
          <cell r="D1996">
            <v>162.05000000000001</v>
          </cell>
          <cell r="E1996">
            <v>28.84</v>
          </cell>
          <cell r="F1996">
            <v>190.89</v>
          </cell>
        </row>
        <row r="1997">
          <cell r="A1997">
            <v>180509</v>
          </cell>
          <cell r="B1997" t="str">
            <v>PORTA ABRIR CH.P/WC PF-10 C/FERRAGENS</v>
          </cell>
          <cell r="C1997" t="str">
            <v>m2</v>
          </cell>
          <cell r="D1997">
            <v>242.06</v>
          </cell>
          <cell r="E1997">
            <v>28.84</v>
          </cell>
          <cell r="F1997">
            <v>270.89999999999998</v>
          </cell>
        </row>
        <row r="1998">
          <cell r="A1998">
            <v>180510</v>
          </cell>
          <cell r="B1998" t="str">
            <v>PORTA CH./VENEZIANA PRE-MOLD.PPM-1/PPM-2 C/FERRAGEM</v>
          </cell>
          <cell r="C1998" t="str">
            <v>m2</v>
          </cell>
          <cell r="D1998">
            <v>292.32</v>
          </cell>
          <cell r="E1998">
            <v>22.53</v>
          </cell>
          <cell r="F1998">
            <v>314.85000000000002</v>
          </cell>
        </row>
        <row r="1999">
          <cell r="A1999">
            <v>180511</v>
          </cell>
          <cell r="B1999" t="str">
            <v>PORTA CHAPA / GRADE - PRE-MOLD.PPM-3 C/FERRAGEM</v>
          </cell>
          <cell r="C1999" t="str">
            <v>m2</v>
          </cell>
          <cell r="D1999">
            <v>286.68</v>
          </cell>
          <cell r="E1999">
            <v>22.53</v>
          </cell>
          <cell r="F1999">
            <v>309.20999999999998</v>
          </cell>
        </row>
        <row r="2000">
          <cell r="A2000">
            <v>180512</v>
          </cell>
          <cell r="B2000" t="str">
            <v>PORTA EM CHAPA P/WC - PRE-MOLD.PPM-4 C/FERRAGEM</v>
          </cell>
          <cell r="C2000" t="str">
            <v>m2</v>
          </cell>
          <cell r="D2000">
            <v>223.64</v>
          </cell>
          <cell r="E2000">
            <v>22.53</v>
          </cell>
          <cell r="F2000">
            <v>246.17</v>
          </cell>
        </row>
        <row r="2001">
          <cell r="A2001">
            <v>180515</v>
          </cell>
          <cell r="B2001" t="str">
            <v>PORTA DE ABRIR VENEZ./VIDRO (2) FOLHAS PF-11 C/FERRAGENS</v>
          </cell>
          <cell r="C2001" t="str">
            <v>m2</v>
          </cell>
          <cell r="D2001">
            <v>198.9</v>
          </cell>
          <cell r="E2001">
            <v>28.84</v>
          </cell>
          <cell r="F2001">
            <v>227.74</v>
          </cell>
        </row>
        <row r="2002">
          <cell r="A2002">
            <v>180701</v>
          </cell>
          <cell r="B2002" t="str">
            <v>ESCADA TIPO MARINHEIRO COM GUARDA CORPO PADRÃO AGETOP ( H &gt; 3M )</v>
          </cell>
          <cell r="C2002" t="str">
            <v>m</v>
          </cell>
          <cell r="D2002">
            <v>240.2</v>
          </cell>
          <cell r="E2002">
            <v>5.29</v>
          </cell>
          <cell r="F2002">
            <v>245.49</v>
          </cell>
        </row>
        <row r="2003">
          <cell r="A2003">
            <v>180703</v>
          </cell>
          <cell r="B2003" t="str">
            <v>ESCADA TIPO MARINHEIRO SEM GUARDA CORPO PADRÃO AGETOP ( H &lt;= 3M)</v>
          </cell>
          <cell r="C2003" t="str">
            <v>m</v>
          </cell>
          <cell r="D2003">
            <v>187.74</v>
          </cell>
          <cell r="E2003">
            <v>9.49</v>
          </cell>
          <cell r="F2003">
            <v>197.23</v>
          </cell>
        </row>
        <row r="2004">
          <cell r="A2004">
            <v>180708</v>
          </cell>
          <cell r="B2004" t="str">
            <v>GAIOLA PADRÃO EM AÇO CA-50 8.0 MM PARA PROTEÇÃO DAS LUMINÁRIAS</v>
          </cell>
          <cell r="C2004" t="str">
            <v>un</v>
          </cell>
          <cell r="D2004">
            <v>75.959999999999994</v>
          </cell>
          <cell r="E2004">
            <v>11.28</v>
          </cell>
          <cell r="F2004">
            <v>87.24</v>
          </cell>
        </row>
        <row r="2005">
          <cell r="A2005">
            <v>180710</v>
          </cell>
          <cell r="B2005" t="str">
            <v>ALÇAPÃO FORMATO COIFA EM CHAPA VINCADA Nº. 18 H=(10+2)CM, C/ALÇAS E PORTA</v>
          </cell>
          <cell r="C2005" t="str">
            <v>m2</v>
          </cell>
          <cell r="D2005">
            <v>208.07</v>
          </cell>
          <cell r="E2005">
            <v>4.0599999999999996</v>
          </cell>
          <cell r="F2005">
            <v>212.13</v>
          </cell>
        </row>
        <row r="2006">
          <cell r="B2006" t="str">
            <v>CADEADOS (INCLUSIVE CADEADOS Nº. 30)</v>
          </cell>
        </row>
        <row r="2007">
          <cell r="A2007">
            <v>181</v>
          </cell>
          <cell r="B2007" t="str">
            <v>VIDROS</v>
          </cell>
        </row>
        <row r="2008">
          <cell r="A2008">
            <v>190000</v>
          </cell>
          <cell r="B2008" t="str">
            <v>VIDROS</v>
          </cell>
          <cell r="D2008">
            <v>0</v>
          </cell>
          <cell r="E2008">
            <v>0</v>
          </cell>
          <cell r="F2008">
            <v>0</v>
          </cell>
        </row>
        <row r="2009">
          <cell r="A2009">
            <v>190101</v>
          </cell>
          <cell r="B2009" t="str">
            <v>VIDRO LISO 3 MM - COLOCADO</v>
          </cell>
          <cell r="C2009" t="str">
            <v>m2</v>
          </cell>
          <cell r="D2009">
            <v>48.79</v>
          </cell>
          <cell r="E2009">
            <v>0</v>
          </cell>
          <cell r="F2009">
            <v>48.79</v>
          </cell>
        </row>
        <row r="2010">
          <cell r="A2010">
            <v>190102</v>
          </cell>
          <cell r="B2010" t="str">
            <v>VIDRO LISO 4 MM - COLOCADO</v>
          </cell>
          <cell r="C2010" t="str">
            <v>m2</v>
          </cell>
          <cell r="D2010">
            <v>53.97</v>
          </cell>
          <cell r="E2010">
            <v>0</v>
          </cell>
          <cell r="F2010">
            <v>53.97</v>
          </cell>
        </row>
        <row r="2011">
          <cell r="A2011">
            <v>190103</v>
          </cell>
          <cell r="B2011" t="str">
            <v>VIDRO LISO 5 MM - COLOCADO</v>
          </cell>
          <cell r="C2011" t="str">
            <v>m2</v>
          </cell>
          <cell r="D2011">
            <v>60.88</v>
          </cell>
          <cell r="E2011">
            <v>0</v>
          </cell>
          <cell r="F2011">
            <v>60.88</v>
          </cell>
        </row>
        <row r="2012">
          <cell r="A2012">
            <v>190104</v>
          </cell>
          <cell r="B2012" t="str">
            <v>VIDRO LISO 6 MM - COLOCADO</v>
          </cell>
          <cell r="C2012" t="str">
            <v>m2</v>
          </cell>
          <cell r="D2012">
            <v>66.62</v>
          </cell>
          <cell r="E2012">
            <v>0</v>
          </cell>
          <cell r="F2012">
            <v>66.62</v>
          </cell>
        </row>
        <row r="2013">
          <cell r="A2013">
            <v>190105</v>
          </cell>
          <cell r="B2013" t="str">
            <v>VIDRO MINI-BOREAL - COLOCADO</v>
          </cell>
          <cell r="C2013" t="str">
            <v>m2</v>
          </cell>
          <cell r="D2013">
            <v>53.13</v>
          </cell>
          <cell r="E2013">
            <v>0</v>
          </cell>
          <cell r="F2013">
            <v>53.13</v>
          </cell>
        </row>
        <row r="2014">
          <cell r="A2014">
            <v>190106</v>
          </cell>
          <cell r="B2014" t="str">
            <v>VIDRO PONTILHADO - COLOCADO</v>
          </cell>
          <cell r="C2014" t="str">
            <v>m2</v>
          </cell>
          <cell r="D2014">
            <v>53.54</v>
          </cell>
          <cell r="E2014">
            <v>0</v>
          </cell>
          <cell r="F2014">
            <v>53.54</v>
          </cell>
        </row>
        <row r="2015">
          <cell r="A2015">
            <v>190107</v>
          </cell>
          <cell r="B2015" t="str">
            <v>VIDRO FANTASIA - COLOCADO</v>
          </cell>
          <cell r="C2015" t="str">
            <v>m2</v>
          </cell>
          <cell r="D2015">
            <v>53.13</v>
          </cell>
          <cell r="E2015">
            <v>0</v>
          </cell>
          <cell r="F2015">
            <v>53.13</v>
          </cell>
        </row>
        <row r="2016">
          <cell r="A2016">
            <v>190108</v>
          </cell>
          <cell r="B2016" t="str">
            <v>VIDRO MARTELADO - COLOCADO</v>
          </cell>
          <cell r="C2016" t="str">
            <v>m2</v>
          </cell>
          <cell r="D2016">
            <v>53.42</v>
          </cell>
          <cell r="E2016">
            <v>0</v>
          </cell>
          <cell r="F2016">
            <v>53.42</v>
          </cell>
        </row>
        <row r="2017">
          <cell r="A2017">
            <v>190109</v>
          </cell>
          <cell r="B2017" t="str">
            <v>VIDRO CANELADO - COLOCADO</v>
          </cell>
          <cell r="C2017" t="str">
            <v>m2</v>
          </cell>
          <cell r="D2017">
            <v>51.03</v>
          </cell>
          <cell r="E2017">
            <v>0</v>
          </cell>
          <cell r="F2017">
            <v>51.03</v>
          </cell>
        </row>
        <row r="2018">
          <cell r="A2018">
            <v>190201</v>
          </cell>
          <cell r="B2018" t="str">
            <v>VIDRO TEMPERADO 10 MM  - COLOCADO</v>
          </cell>
          <cell r="C2018" t="str">
            <v>m2</v>
          </cell>
          <cell r="D2018">
            <v>141.07</v>
          </cell>
          <cell r="E2018">
            <v>0</v>
          </cell>
          <cell r="F2018">
            <v>141.07</v>
          </cell>
        </row>
        <row r="2019">
          <cell r="A2019">
            <v>190202</v>
          </cell>
          <cell r="B2019" t="str">
            <v>VIDRO TEMPERADO 10 MM FUME - COLOCADO</v>
          </cell>
          <cell r="C2019" t="str">
            <v>m2</v>
          </cell>
          <cell r="D2019">
            <v>177.66</v>
          </cell>
          <cell r="E2019">
            <v>0</v>
          </cell>
          <cell r="F2019">
            <v>177.66</v>
          </cell>
        </row>
        <row r="2020">
          <cell r="A2020">
            <v>190301</v>
          </cell>
          <cell r="B2020" t="str">
            <v>VIDRO FUME COMUM - COLOCADO</v>
          </cell>
          <cell r="C2020" t="str">
            <v>m2</v>
          </cell>
          <cell r="D2020">
            <v>65.72</v>
          </cell>
          <cell r="E2020">
            <v>0</v>
          </cell>
          <cell r="F2020">
            <v>65.72</v>
          </cell>
        </row>
        <row r="2021">
          <cell r="A2021">
            <v>190401</v>
          </cell>
          <cell r="B2021" t="str">
            <v>VIDRO ARAMADO - COLOCADO</v>
          </cell>
          <cell r="C2021" t="str">
            <v>m2</v>
          </cell>
          <cell r="D2021">
            <v>154.71</v>
          </cell>
          <cell r="E2021">
            <v>0</v>
          </cell>
          <cell r="F2021">
            <v>154.71</v>
          </cell>
        </row>
        <row r="2022">
          <cell r="A2022">
            <v>182</v>
          </cell>
          <cell r="B2022" t="str">
            <v>REVESTIMENTO DE PAREDES</v>
          </cell>
        </row>
        <row r="2023">
          <cell r="A2023">
            <v>200000</v>
          </cell>
          <cell r="B2023" t="str">
            <v>REVESTIMENTO DE PAREDES</v>
          </cell>
          <cell r="D2023">
            <v>0</v>
          </cell>
          <cell r="E2023">
            <v>0</v>
          </cell>
          <cell r="F2023">
            <v>0</v>
          </cell>
        </row>
        <row r="2024">
          <cell r="A2024" t="str">
            <v>SCO - Sistema de Custos e Orçamentos</v>
          </cell>
          <cell r="F2024" t="str">
            <v>AGETOP</v>
          </cell>
        </row>
        <row r="2026">
          <cell r="B2026" t="str">
            <v>AGETOP - AGÊNCIA GOIANA DE TRANSPORTES E OBRAS - AGETOP</v>
          </cell>
          <cell r="F2026" t="str">
            <v>26/08/2014 - 15:26</v>
          </cell>
        </row>
        <row r="2027">
          <cell r="B2027" t="str">
            <v>Custo Referencial de Serviços</v>
          </cell>
          <cell r="F2027" t="str">
            <v>Página: 26 de 30</v>
          </cell>
        </row>
        <row r="2028">
          <cell r="A2028" t="str">
            <v>Código</v>
          </cell>
          <cell r="B2028" t="str">
            <v>Serviço</v>
          </cell>
          <cell r="C2028" t="str">
            <v>Unidade</v>
          </cell>
          <cell r="D2028" t="str">
            <v>Material</v>
          </cell>
          <cell r="E2028" t="str">
            <v>Mão-de-</v>
          </cell>
          <cell r="F2028" t="str">
            <v>Total</v>
          </cell>
        </row>
        <row r="2029">
          <cell r="A2029" t="str">
            <v>auxiliar</v>
          </cell>
          <cell r="E2029" t="str">
            <v>obra</v>
          </cell>
        </row>
        <row r="2030">
          <cell r="A2030">
            <v>200101</v>
          </cell>
          <cell r="B2030" t="str">
            <v>CHAPISCO COMUM</v>
          </cell>
          <cell r="C2030" t="str">
            <v>m2</v>
          </cell>
          <cell r="D2030">
            <v>1.3</v>
          </cell>
          <cell r="E2030">
            <v>2.2000000000000002</v>
          </cell>
          <cell r="F2030">
            <v>3.5</v>
          </cell>
        </row>
        <row r="2031">
          <cell r="A2031">
            <v>200102</v>
          </cell>
          <cell r="B2031" t="str">
            <v>COSTURA DE TRINCA EM ALV. DE TIJOLO</v>
          </cell>
          <cell r="C2031" t="str">
            <v>ML</v>
          </cell>
          <cell r="D2031">
            <v>1.74</v>
          </cell>
          <cell r="E2031">
            <v>6.39</v>
          </cell>
          <cell r="F2031">
            <v>8.1300000000000008</v>
          </cell>
        </row>
        <row r="2032">
          <cell r="A2032">
            <v>200103</v>
          </cell>
          <cell r="B2032" t="str">
            <v>RASGO E ENCHIMENTO DE ALVENARIA</v>
          </cell>
          <cell r="C2032" t="str">
            <v>M</v>
          </cell>
          <cell r="D2032">
            <v>0.09</v>
          </cell>
          <cell r="E2032">
            <v>9.7799999999999994</v>
          </cell>
          <cell r="F2032">
            <v>9.8699999999999992</v>
          </cell>
        </row>
        <row r="2033">
          <cell r="A2033">
            <v>200104</v>
          </cell>
          <cell r="B2033" t="str">
            <v>CHAPISCO FINO USADO SOBRE EMBOCO C/PENEIRA</v>
          </cell>
          <cell r="C2033" t="str">
            <v>m2</v>
          </cell>
          <cell r="D2033">
            <v>2.31</v>
          </cell>
          <cell r="E2033">
            <v>3.8</v>
          </cell>
          <cell r="F2033">
            <v>6.11</v>
          </cell>
        </row>
        <row r="2034">
          <cell r="A2034">
            <v>200105</v>
          </cell>
          <cell r="B2034" t="str">
            <v>CHAPISCO COM PEDRISCO</v>
          </cell>
          <cell r="C2034" t="str">
            <v>m2</v>
          </cell>
          <cell r="D2034">
            <v>1.01</v>
          </cell>
          <cell r="E2034">
            <v>3.8</v>
          </cell>
          <cell r="F2034">
            <v>4.8099999999999996</v>
          </cell>
        </row>
        <row r="2035">
          <cell r="A2035">
            <v>200140</v>
          </cell>
          <cell r="B2035" t="str">
            <v>CHAPISCO COMUM EM FACHADA</v>
          </cell>
          <cell r="C2035" t="str">
            <v>m2</v>
          </cell>
          <cell r="D2035">
            <v>1.3</v>
          </cell>
          <cell r="E2035">
            <v>2.48</v>
          </cell>
          <cell r="F2035">
            <v>3.78</v>
          </cell>
        </row>
        <row r="2036">
          <cell r="A2036">
            <v>200145</v>
          </cell>
          <cell r="B2036" t="str">
            <v>CHAPISCO COMUM EM BALANCIM</v>
          </cell>
          <cell r="C2036" t="str">
            <v>m2</v>
          </cell>
          <cell r="D2036">
            <v>1.71</v>
          </cell>
          <cell r="E2036">
            <v>2.2599999999999998</v>
          </cell>
          <cell r="F2036">
            <v>3.97</v>
          </cell>
        </row>
        <row r="2037">
          <cell r="A2037">
            <v>200150</v>
          </cell>
          <cell r="B2037" t="str">
            <v>CHAPISCO ROLADO - (1COLA:10CI:30 ARML)</v>
          </cell>
          <cell r="C2037" t="str">
            <v>m2</v>
          </cell>
          <cell r="D2037">
            <v>1.92</v>
          </cell>
          <cell r="E2037">
            <v>0.73</v>
          </cell>
          <cell r="F2037">
            <v>2.65</v>
          </cell>
        </row>
        <row r="2038">
          <cell r="A2038">
            <v>200200</v>
          </cell>
          <cell r="B2038" t="str">
            <v>EMBOCO P/REBOCO FINO (1CALH:4ARML+100kgCI/M3)</v>
          </cell>
          <cell r="C2038" t="str">
            <v>m2</v>
          </cell>
          <cell r="D2038">
            <v>4.55</v>
          </cell>
          <cell r="E2038">
            <v>8.8699999999999992</v>
          </cell>
          <cell r="F2038">
            <v>13.42</v>
          </cell>
        </row>
        <row r="2039">
          <cell r="A2039">
            <v>200201</v>
          </cell>
          <cell r="B2039" t="str">
            <v>EMBOCO (1CI:4 ARML)</v>
          </cell>
          <cell r="C2039" t="str">
            <v>m2</v>
          </cell>
          <cell r="D2039">
            <v>4.9800000000000004</v>
          </cell>
          <cell r="E2039">
            <v>8.8699999999999992</v>
          </cell>
          <cell r="F2039">
            <v>13.85</v>
          </cell>
        </row>
        <row r="2040">
          <cell r="A2040">
            <v>200403</v>
          </cell>
          <cell r="B2040" t="str">
            <v>REBOCO (1 CALH:4 ARFC+100kgCI/M3)</v>
          </cell>
          <cell r="C2040" t="str">
            <v>m2</v>
          </cell>
          <cell r="D2040">
            <v>1.24</v>
          </cell>
          <cell r="E2040">
            <v>9.5399999999999991</v>
          </cell>
          <cell r="F2040">
            <v>10.78</v>
          </cell>
        </row>
        <row r="2041">
          <cell r="A2041">
            <v>200499</v>
          </cell>
          <cell r="B2041" t="str">
            <v>REBOCO PAULISTA A-14 (1CALH:4ARMLC+100kgCI/M3)</v>
          </cell>
          <cell r="C2041" t="str">
            <v>m2</v>
          </cell>
          <cell r="D2041">
            <v>4.55</v>
          </cell>
          <cell r="E2041">
            <v>12.2</v>
          </cell>
          <cell r="F2041">
            <v>16.75</v>
          </cell>
        </row>
        <row r="2042">
          <cell r="A2042">
            <v>200500</v>
          </cell>
          <cell r="B2042" t="str">
            <v>REBOCO PAULISTA A-7 (1 CALH,4 ARMLC)</v>
          </cell>
          <cell r="C2042" t="str">
            <v>m2</v>
          </cell>
          <cell r="D2042">
            <v>4.29</v>
          </cell>
          <cell r="E2042">
            <v>12.2</v>
          </cell>
          <cell r="F2042">
            <v>16.489999999999998</v>
          </cell>
        </row>
        <row r="2043">
          <cell r="A2043">
            <v>200502</v>
          </cell>
          <cell r="B2043" t="str">
            <v>REBOCO - 1CI:3 ARML - (BASE P/TINTA EPOXI / OUTROS)</v>
          </cell>
          <cell r="C2043" t="str">
            <v>m2</v>
          </cell>
          <cell r="D2043">
            <v>5.71</v>
          </cell>
          <cell r="E2043">
            <v>12.2</v>
          </cell>
          <cell r="F2043">
            <v>17.91</v>
          </cell>
        </row>
        <row r="2044">
          <cell r="A2044">
            <v>200503</v>
          </cell>
          <cell r="B2044" t="str">
            <v>REVESTIMENTO C/LITOCERAMICA</v>
          </cell>
          <cell r="C2044" t="str">
            <v>m2</v>
          </cell>
          <cell r="D2044">
            <v>22.4</v>
          </cell>
          <cell r="E2044">
            <v>18.23</v>
          </cell>
          <cell r="F2044">
            <v>40.630000000000003</v>
          </cell>
        </row>
        <row r="2045">
          <cell r="A2045">
            <v>200504</v>
          </cell>
          <cell r="B2045" t="str">
            <v>REBOCO PAULISTA A13 (1 CALH:3 ARMLC+100kgCI/M3)</v>
          </cell>
          <cell r="C2045" t="str">
            <v>m2</v>
          </cell>
          <cell r="D2045">
            <v>5.15</v>
          </cell>
          <cell r="E2045">
            <v>12.2</v>
          </cell>
          <cell r="F2045">
            <v>17.350000000000001</v>
          </cell>
        </row>
        <row r="2046">
          <cell r="A2046">
            <v>200505</v>
          </cell>
          <cell r="B2046" t="str">
            <v>REB.PAULISTA C/IMPERM.A-15 (1CI:4ARMLC+5% IMPXCI)</v>
          </cell>
          <cell r="C2046" t="str">
            <v>m2</v>
          </cell>
          <cell r="D2046">
            <v>5.82</v>
          </cell>
          <cell r="E2046">
            <v>12.2</v>
          </cell>
          <cell r="F2046">
            <v>18.02</v>
          </cell>
        </row>
        <row r="2047">
          <cell r="A2047">
            <v>200506</v>
          </cell>
          <cell r="B2047" t="str">
            <v>CHAPISCO GROSSO</v>
          </cell>
          <cell r="C2047" t="str">
            <v>m2</v>
          </cell>
          <cell r="D2047">
            <v>3.89</v>
          </cell>
          <cell r="E2047">
            <v>5.51</v>
          </cell>
          <cell r="F2047">
            <v>9.4</v>
          </cell>
        </row>
        <row r="2048">
          <cell r="A2048">
            <v>201001</v>
          </cell>
          <cell r="B2048" t="str">
            <v>REVESTIMENTO COM ARGAMASSA DE AREIA DE QUARTZO</v>
          </cell>
          <cell r="C2048" t="str">
            <v>m2</v>
          </cell>
          <cell r="D2048">
            <v>35.19</v>
          </cell>
          <cell r="E2048">
            <v>0</v>
          </cell>
          <cell r="F2048">
            <v>35.19</v>
          </cell>
        </row>
        <row r="2049">
          <cell r="A2049">
            <v>201002</v>
          </cell>
          <cell r="B2049" t="str">
            <v>PASTILHA DE PORCELANA COM PASTA COLANTE</v>
          </cell>
          <cell r="C2049" t="str">
            <v>m2</v>
          </cell>
          <cell r="D2049">
            <v>96.85</v>
          </cell>
          <cell r="E2049">
            <v>10.91</v>
          </cell>
          <cell r="F2049">
            <v>107.76</v>
          </cell>
        </row>
        <row r="2050">
          <cell r="A2050">
            <v>201003</v>
          </cell>
          <cell r="B2050" t="str">
            <v>PASTILHA PORCELANA C/ARGAMASSA FLEXIVEL</v>
          </cell>
          <cell r="C2050" t="str">
            <v>m2</v>
          </cell>
          <cell r="D2050">
            <v>101.61</v>
          </cell>
          <cell r="E2050">
            <v>10.91</v>
          </cell>
          <cell r="F2050">
            <v>112.52</v>
          </cell>
        </row>
        <row r="2051">
          <cell r="A2051">
            <v>201101</v>
          </cell>
          <cell r="B2051" t="str">
            <v>AZULEJO</v>
          </cell>
          <cell r="C2051" t="str">
            <v>m2</v>
          </cell>
          <cell r="D2051">
            <v>21.1</v>
          </cell>
          <cell r="E2051">
            <v>17.3</v>
          </cell>
          <cell r="F2051">
            <v>38.4</v>
          </cell>
        </row>
        <row r="2052">
          <cell r="A2052">
            <v>201201</v>
          </cell>
          <cell r="B2052" t="str">
            <v>REVESTIMENTO COM PEDRA SAO THOME</v>
          </cell>
          <cell r="C2052" t="str">
            <v>m2</v>
          </cell>
          <cell r="D2052">
            <v>62.66</v>
          </cell>
          <cell r="E2052">
            <v>15.47</v>
          </cell>
          <cell r="F2052">
            <v>78.13</v>
          </cell>
        </row>
        <row r="2053">
          <cell r="A2053">
            <v>201202</v>
          </cell>
          <cell r="B2053" t="str">
            <v>REVESTIMENTO DE MARMORE PADRONIZADO</v>
          </cell>
          <cell r="C2053" t="str">
            <v>m2</v>
          </cell>
          <cell r="D2053">
            <v>156.19999999999999</v>
          </cell>
          <cell r="E2053">
            <v>15.47</v>
          </cell>
          <cell r="F2053">
            <v>171.67</v>
          </cell>
        </row>
        <row r="2054">
          <cell r="A2054">
            <v>201302</v>
          </cell>
          <cell r="B2054" t="str">
            <v>REVESTIMENTO COM CERÂMICA</v>
          </cell>
          <cell r="C2054" t="str">
            <v>m2</v>
          </cell>
          <cell r="D2054">
            <v>34.26</v>
          </cell>
          <cell r="E2054">
            <v>16.559999999999999</v>
          </cell>
          <cell r="F2054">
            <v>50.82</v>
          </cell>
        </row>
        <row r="2055">
          <cell r="A2055">
            <v>201304</v>
          </cell>
          <cell r="B2055" t="str">
            <v>LAMINADO MELAMÍNICO C/EMBOCO 1:3</v>
          </cell>
          <cell r="C2055" t="str">
            <v>m2</v>
          </cell>
          <cell r="D2055">
            <v>27.56</v>
          </cell>
          <cell r="E2055">
            <v>12.93</v>
          </cell>
          <cell r="F2055">
            <v>40.49</v>
          </cell>
        </row>
        <row r="2056">
          <cell r="A2056">
            <v>201305</v>
          </cell>
          <cell r="B2056" t="str">
            <v>REJUNTAMENTO C/CIMENTO-COLA PRE-MOL</v>
          </cell>
          <cell r="C2056" t="str">
            <v>ML</v>
          </cell>
          <cell r="D2056">
            <v>0.1</v>
          </cell>
          <cell r="E2056">
            <v>0.66</v>
          </cell>
          <cell r="F2056">
            <v>0.76</v>
          </cell>
        </row>
        <row r="2057">
          <cell r="A2057">
            <v>201306</v>
          </cell>
          <cell r="B2057" t="str">
            <v>REJUNTAMENTO C/MASSA PLÁSTICA - PRE MOL.</v>
          </cell>
          <cell r="C2057" t="str">
            <v>ML</v>
          </cell>
          <cell r="D2057">
            <v>0.4</v>
          </cell>
          <cell r="E2057">
            <v>0.66</v>
          </cell>
          <cell r="F2057">
            <v>1.06</v>
          </cell>
        </row>
        <row r="2058">
          <cell r="A2058">
            <v>201307</v>
          </cell>
          <cell r="B2058" t="str">
            <v>REVESTIMENTO COM CERAMICA 20 X 20</v>
          </cell>
          <cell r="C2058" t="str">
            <v>m2</v>
          </cell>
          <cell r="D2058">
            <v>27.96</v>
          </cell>
          <cell r="E2058">
            <v>18.23</v>
          </cell>
          <cell r="F2058">
            <v>46.19</v>
          </cell>
        </row>
        <row r="2059">
          <cell r="A2059">
            <v>201320</v>
          </cell>
          <cell r="B2059" t="str">
            <v>REV.C/CERAMICA 20X20 EM DIAGONAL/DETALHES</v>
          </cell>
          <cell r="C2059" t="str">
            <v>m2</v>
          </cell>
          <cell r="D2059">
            <v>27.96</v>
          </cell>
          <cell r="E2059">
            <v>34.81</v>
          </cell>
          <cell r="F2059">
            <v>62.77</v>
          </cell>
        </row>
        <row r="2060">
          <cell r="A2060">
            <v>201371</v>
          </cell>
          <cell r="B2060" t="str">
            <v>REV.C/BARITA RX-GAB.MEDICO</v>
          </cell>
          <cell r="C2060" t="str">
            <v>m2</v>
          </cell>
          <cell r="D2060">
            <v>56.5</v>
          </cell>
          <cell r="E2060">
            <v>18.05</v>
          </cell>
          <cell r="F2060">
            <v>74.55</v>
          </cell>
        </row>
        <row r="2061">
          <cell r="A2061">
            <v>201401</v>
          </cell>
          <cell r="B2061" t="str">
            <v>BARRA LISA (1CI:4ARMLC+5%IMP.X CI) C/OXIDO FERRO</v>
          </cell>
          <cell r="C2061" t="str">
            <v>m2</v>
          </cell>
          <cell r="D2061">
            <v>8.25</v>
          </cell>
          <cell r="E2061">
            <v>15.79</v>
          </cell>
          <cell r="F2061">
            <v>24.04</v>
          </cell>
        </row>
        <row r="2062">
          <cell r="A2062">
            <v>201402</v>
          </cell>
          <cell r="B2062" t="str">
            <v>REVEST.C/BARITA-RX GAB.ODONTOLOGICO</v>
          </cell>
          <cell r="C2062" t="str">
            <v>m2</v>
          </cell>
          <cell r="D2062">
            <v>45.2</v>
          </cell>
          <cell r="E2062">
            <v>18.05</v>
          </cell>
          <cell r="F2062">
            <v>63.25</v>
          </cell>
        </row>
        <row r="2063">
          <cell r="A2063">
            <v>201410</v>
          </cell>
          <cell r="B2063" t="str">
            <v>MOLDURA TIPO "U" INVERTIDO EM ARGAMASSA COM 2CM DE ESPESSURA TIPO</v>
          </cell>
          <cell r="C2063" t="str">
            <v>m2</v>
          </cell>
          <cell r="D2063">
            <v>10.34</v>
          </cell>
          <cell r="E2063">
            <v>29.56</v>
          </cell>
          <cell r="F2063">
            <v>39.9</v>
          </cell>
        </row>
        <row r="2064">
          <cell r="B2064" t="str">
            <v>PINGADEIRA EM MURO/PLATIBANDA ( A PARTE VERTICAL DESCE 2,5CM)</v>
          </cell>
        </row>
        <row r="2065">
          <cell r="A2065">
            <v>183</v>
          </cell>
          <cell r="B2065" t="str">
            <v>FORROS</v>
          </cell>
        </row>
        <row r="2066">
          <cell r="A2066">
            <v>210000</v>
          </cell>
          <cell r="B2066" t="str">
            <v>FORROS</v>
          </cell>
          <cell r="D2066">
            <v>0</v>
          </cell>
          <cell r="E2066">
            <v>0</v>
          </cell>
          <cell r="F2066">
            <v>0</v>
          </cell>
        </row>
        <row r="2067">
          <cell r="A2067">
            <v>210101</v>
          </cell>
          <cell r="B2067" t="str">
            <v>CHAPISCO EM FORRO (1CI: 3 ARG)</v>
          </cell>
          <cell r="C2067" t="str">
            <v>m2</v>
          </cell>
          <cell r="D2067">
            <v>1.71</v>
          </cell>
          <cell r="E2067">
            <v>3.03</v>
          </cell>
          <cell r="F2067">
            <v>4.74</v>
          </cell>
        </row>
        <row r="2068">
          <cell r="A2068">
            <v>210102</v>
          </cell>
          <cell r="B2068" t="str">
            <v>CHAPISCO ROLADO ( 1CIM:3 ARML)+(1 COLA:10 CIM)</v>
          </cell>
          <cell r="C2068" t="str">
            <v>m2</v>
          </cell>
          <cell r="D2068">
            <v>1.92</v>
          </cell>
          <cell r="E2068">
            <v>0.73</v>
          </cell>
          <cell r="F2068">
            <v>2.65</v>
          </cell>
        </row>
        <row r="2069">
          <cell r="A2069">
            <v>210201</v>
          </cell>
          <cell r="B2069" t="str">
            <v>EMBOCO EM FORRO (1 CALH:4 ARML+150 KG CI/M3)</v>
          </cell>
          <cell r="C2069" t="str">
            <v>m2</v>
          </cell>
          <cell r="D2069">
            <v>4.97</v>
          </cell>
          <cell r="E2069">
            <v>11.2</v>
          </cell>
          <cell r="F2069">
            <v>16.170000000000002</v>
          </cell>
        </row>
        <row r="2070">
          <cell r="A2070">
            <v>210301</v>
          </cell>
          <cell r="B2070" t="str">
            <v>REBOCO FINO EM FORRO (1 CALH:4 ARFC+100 KG CI/M3)</v>
          </cell>
          <cell r="C2070" t="str">
            <v>m2</v>
          </cell>
          <cell r="D2070">
            <v>1.28</v>
          </cell>
          <cell r="E2070">
            <v>12.99</v>
          </cell>
          <cell r="F2070">
            <v>14.27</v>
          </cell>
        </row>
        <row r="2071">
          <cell r="A2071">
            <v>210401</v>
          </cell>
          <cell r="B2071" t="str">
            <v>REBOCO PAULISTA EM FORRO(1CALH:4ARML+150KG CI/M3)</v>
          </cell>
          <cell r="C2071" t="str">
            <v>m2</v>
          </cell>
          <cell r="D2071">
            <v>6.22</v>
          </cell>
          <cell r="E2071">
            <v>14.79</v>
          </cell>
          <cell r="F2071">
            <v>21.01</v>
          </cell>
        </row>
        <row r="2072">
          <cell r="A2072">
            <v>210460</v>
          </cell>
          <cell r="B2072" t="str">
            <v>FORRO DE PVC COM ESTRUTURA EM METALON PINTADA COM TINTA ALQUÍDICA D.F.</v>
          </cell>
          <cell r="C2072" t="str">
            <v>m2</v>
          </cell>
          <cell r="D2072">
            <v>23.46</v>
          </cell>
          <cell r="E2072">
            <v>6.09</v>
          </cell>
          <cell r="F2072">
            <v>29.55</v>
          </cell>
        </row>
        <row r="2073">
          <cell r="A2073">
            <v>210461</v>
          </cell>
          <cell r="B2073" t="str">
            <v>FORRO DE PVC SEM ESTRUTURA DE METALON (COM REPINTURA DA ESTRUTURA COM</v>
          </cell>
          <cell r="C2073" t="str">
            <v>m2</v>
          </cell>
          <cell r="D2073">
            <v>12.66</v>
          </cell>
          <cell r="E2073">
            <v>6.09</v>
          </cell>
          <cell r="F2073">
            <v>18.75</v>
          </cell>
        </row>
        <row r="2074">
          <cell r="B2074" t="str">
            <v>TINTA ALQUÍDICA D.F.)</v>
          </cell>
        </row>
        <row r="2075">
          <cell r="A2075">
            <v>210501</v>
          </cell>
          <cell r="B2075" t="str">
            <v>FORRO DE GESSO</v>
          </cell>
          <cell r="C2075" t="str">
            <v>m2</v>
          </cell>
          <cell r="D2075">
            <v>18</v>
          </cell>
          <cell r="E2075">
            <v>0</v>
          </cell>
          <cell r="F2075">
            <v>18</v>
          </cell>
        </row>
        <row r="2076">
          <cell r="A2076">
            <v>210502</v>
          </cell>
          <cell r="B2076" t="str">
            <v>FORRO GESSO SOB LAJE MACICA</v>
          </cell>
          <cell r="C2076" t="str">
            <v>m2</v>
          </cell>
          <cell r="D2076">
            <v>18</v>
          </cell>
          <cell r="E2076">
            <v>0</v>
          </cell>
          <cell r="F2076">
            <v>18</v>
          </cell>
        </row>
        <row r="2077">
          <cell r="A2077">
            <v>210503</v>
          </cell>
          <cell r="B2077" t="str">
            <v>FORRO DE GESSO SOB LAJE PREMOLDADA</v>
          </cell>
          <cell r="C2077" t="str">
            <v>m2</v>
          </cell>
          <cell r="D2077">
            <v>18</v>
          </cell>
          <cell r="E2077">
            <v>0</v>
          </cell>
          <cell r="F2077">
            <v>18</v>
          </cell>
        </row>
        <row r="2078">
          <cell r="A2078">
            <v>210504</v>
          </cell>
          <cell r="B2078" t="str">
            <v>FORRO DE GESSO SOB TELHADO MADEIRA</v>
          </cell>
          <cell r="C2078" t="str">
            <v>m2</v>
          </cell>
          <cell r="D2078">
            <v>18</v>
          </cell>
          <cell r="E2078">
            <v>0</v>
          </cell>
          <cell r="F2078">
            <v>18</v>
          </cell>
        </row>
        <row r="2079">
          <cell r="A2079">
            <v>210505</v>
          </cell>
          <cell r="B2079" t="str">
            <v>MOLDURA PARA FORRO DE GESSO 5 CM</v>
          </cell>
          <cell r="C2079" t="str">
            <v>ML</v>
          </cell>
          <cell r="D2079">
            <v>10</v>
          </cell>
          <cell r="E2079">
            <v>0</v>
          </cell>
          <cell r="F2079">
            <v>10</v>
          </cell>
        </row>
        <row r="2080">
          <cell r="A2080">
            <v>210506</v>
          </cell>
          <cell r="B2080" t="str">
            <v>TABICA PARA FORRO DE GESSO</v>
          </cell>
          <cell r="C2080" t="str">
            <v>ML</v>
          </cell>
          <cell r="D2080">
            <v>10</v>
          </cell>
          <cell r="E2080">
            <v>0</v>
          </cell>
          <cell r="F2080">
            <v>10</v>
          </cell>
        </row>
        <row r="2081">
          <cell r="A2081">
            <v>210515</v>
          </cell>
          <cell r="B2081" t="str">
            <v>GESSO CORRIDO EM TETO</v>
          </cell>
          <cell r="C2081" t="str">
            <v>m2</v>
          </cell>
          <cell r="D2081">
            <v>2.04</v>
          </cell>
          <cell r="E2081">
            <v>8.34</v>
          </cell>
          <cell r="F2081">
            <v>10.38</v>
          </cell>
        </row>
        <row r="2082">
          <cell r="A2082">
            <v>210702</v>
          </cell>
          <cell r="B2082" t="str">
            <v>FORRO PAULISTA DE CEDRINHO (1ª QUALIDADE)</v>
          </cell>
          <cell r="C2082" t="str">
            <v>m2</v>
          </cell>
          <cell r="D2082">
            <v>74.13</v>
          </cell>
          <cell r="E2082">
            <v>22.56</v>
          </cell>
          <cell r="F2082">
            <v>96.69</v>
          </cell>
        </row>
        <row r="2083">
          <cell r="A2083">
            <v>184</v>
          </cell>
          <cell r="B2083" t="str">
            <v>REVESTIMENTO DE PISO</v>
          </cell>
        </row>
        <row r="2084">
          <cell r="A2084">
            <v>220000</v>
          </cell>
          <cell r="B2084" t="str">
            <v>REVESTIMENTO DE PISO</v>
          </cell>
          <cell r="D2084">
            <v>0</v>
          </cell>
          <cell r="E2084">
            <v>0</v>
          </cell>
          <cell r="F2084">
            <v>0</v>
          </cell>
        </row>
        <row r="2085">
          <cell r="A2085">
            <v>220050</v>
          </cell>
          <cell r="B2085" t="str">
            <v>LASTRO DE CONCRETO REGULARIZADO SEM IMPERMEAB. 1:3:6 ESP= 5CM (BASE)</v>
          </cell>
          <cell r="C2085" t="str">
            <v>m2</v>
          </cell>
          <cell r="D2085">
            <v>10.73</v>
          </cell>
          <cell r="E2085">
            <v>6.8</v>
          </cell>
          <cell r="F2085">
            <v>17.53</v>
          </cell>
        </row>
        <row r="2086">
          <cell r="A2086">
            <v>220053</v>
          </cell>
          <cell r="B2086" t="str">
            <v>REGULARIZAÇAO DE PISO/LAJE/ BASE PARA TINTA EPÓXI (1:3) e=2 CM</v>
          </cell>
          <cell r="C2086" t="str">
            <v>m2</v>
          </cell>
          <cell r="D2086">
            <v>6.64</v>
          </cell>
          <cell r="E2086">
            <v>6.49</v>
          </cell>
          <cell r="F2086">
            <v>13.13</v>
          </cell>
        </row>
        <row r="2087">
          <cell r="A2087">
            <v>220060</v>
          </cell>
          <cell r="B2087" t="str">
            <v>PISO LAMINADO EM CONCRETO e=7cm 20 MPA PARA QUADRA / OUTROS (2 X 2 M )</v>
          </cell>
          <cell r="C2087" t="str">
            <v>m2</v>
          </cell>
          <cell r="D2087">
            <v>31.29</v>
          </cell>
          <cell r="E2087">
            <v>10.99</v>
          </cell>
          <cell r="F2087">
            <v>42.28</v>
          </cell>
        </row>
        <row r="2088">
          <cell r="A2088">
            <v>220061</v>
          </cell>
          <cell r="B2088" t="str">
            <v>PISO LAMINADO C/CONCR.USINADO 20 MPA e=7 CM PARA QUADRA / OUTROS (2 X 2 M)</v>
          </cell>
          <cell r="C2088" t="str">
            <v>m2</v>
          </cell>
          <cell r="D2088">
            <v>34.1</v>
          </cell>
          <cell r="E2088">
            <v>7.42</v>
          </cell>
          <cell r="F2088">
            <v>41.52</v>
          </cell>
        </row>
        <row r="2089">
          <cell r="A2089">
            <v>220100</v>
          </cell>
          <cell r="B2089" t="str">
            <v>PASSEIO PROTECAO EM CONC.DESEMPEN.5 CM 1:2,5:3,5 ( INCLUSO ESPELHO DE 30CM/</v>
          </cell>
          <cell r="C2089" t="str">
            <v>m2</v>
          </cell>
          <cell r="D2089">
            <v>27.06</v>
          </cell>
          <cell r="E2089">
            <v>26.28</v>
          </cell>
          <cell r="F2089">
            <v>53.34</v>
          </cell>
        </row>
        <row r="2090">
          <cell r="B2090" t="str">
            <v>ESCAVAÇÃO/REATERRO/APILOAMENTO/ATERRO INTERNO)</v>
          </cell>
        </row>
        <row r="2091">
          <cell r="A2091">
            <v>220101</v>
          </cell>
          <cell r="B2091" t="str">
            <v>LASTRO DE CONCRETO REGULARIZADO IMPERMEABILIZADO 1:3:6 ESP=5CM (BASE)</v>
          </cell>
          <cell r="C2091" t="str">
            <v>m2</v>
          </cell>
          <cell r="D2091">
            <v>14.04</v>
          </cell>
          <cell r="E2091">
            <v>7.35</v>
          </cell>
          <cell r="F2091">
            <v>21.39</v>
          </cell>
        </row>
        <row r="2092">
          <cell r="A2092">
            <v>220102</v>
          </cell>
          <cell r="B2092" t="str">
            <v>PISO CONCRETO DESEMPEN. ESPES. = 5 CM  1:2,5:3,5</v>
          </cell>
          <cell r="C2092" t="str">
            <v>m2</v>
          </cell>
          <cell r="D2092">
            <v>12.56</v>
          </cell>
          <cell r="E2092">
            <v>8.58</v>
          </cell>
          <cell r="F2092">
            <v>21.14</v>
          </cell>
        </row>
        <row r="2093">
          <cell r="A2093">
            <v>220103</v>
          </cell>
          <cell r="B2093" t="str">
            <v>CONC.ARM.ESP.=20CM BAIA TERM.RODOVIARIO 30MPA(3X3 M)COMP./S.LEITO</v>
          </cell>
          <cell r="C2093" t="str">
            <v>m2</v>
          </cell>
          <cell r="D2093">
            <v>101.68</v>
          </cell>
          <cell r="E2093">
            <v>49.58</v>
          </cell>
          <cell r="F2093">
            <v>151.26</v>
          </cell>
        </row>
        <row r="2094">
          <cell r="A2094">
            <v>220104</v>
          </cell>
          <cell r="B2094" t="str">
            <v>PISO EM CONC DESEMPENADO e=7 CM  1:2,5:3,5</v>
          </cell>
          <cell r="C2094" t="str">
            <v>m2</v>
          </cell>
          <cell r="D2094">
            <v>16.73</v>
          </cell>
          <cell r="E2094">
            <v>12.52</v>
          </cell>
          <cell r="F2094">
            <v>29.25</v>
          </cell>
        </row>
        <row r="2095">
          <cell r="A2095">
            <v>220105</v>
          </cell>
          <cell r="B2095" t="str">
            <v>PISO CONC.POLIDO e=2,0 CM (1:2:2,5) E JUNTA PL AST.17MM</v>
          </cell>
          <cell r="C2095" t="str">
            <v>m2</v>
          </cell>
          <cell r="D2095">
            <v>16.670000000000002</v>
          </cell>
          <cell r="E2095">
            <v>11.74</v>
          </cell>
          <cell r="F2095">
            <v>28.41</v>
          </cell>
        </row>
        <row r="2096">
          <cell r="A2096">
            <v>220107</v>
          </cell>
          <cell r="B2096" t="str">
            <v>LASTRO DE BRITA PARA PISO - (OBRAS CIVIS)</v>
          </cell>
          <cell r="C2096" t="str">
            <v>m3</v>
          </cell>
          <cell r="D2096">
            <v>85.64</v>
          </cell>
          <cell r="E2096">
            <v>17.77</v>
          </cell>
          <cell r="F2096">
            <v>103.41</v>
          </cell>
        </row>
        <row r="2097">
          <cell r="A2097">
            <v>220108</v>
          </cell>
          <cell r="B2097" t="str">
            <v>PISO CONC.SEMI POLIDO C/LASTRO E=7,0 CM</v>
          </cell>
          <cell r="C2097" t="str">
            <v>m2</v>
          </cell>
          <cell r="D2097">
            <v>33.270000000000003</v>
          </cell>
          <cell r="E2097">
            <v>16.43</v>
          </cell>
          <cell r="F2097">
            <v>49.7</v>
          </cell>
        </row>
        <row r="2098">
          <cell r="A2098">
            <v>220109</v>
          </cell>
          <cell r="B2098" t="str">
            <v>CONCRETO DESEMPENADO P/QD.C/LASTRO E=7,0 CM</v>
          </cell>
          <cell r="C2098" t="str">
            <v>m2</v>
          </cell>
          <cell r="D2098">
            <v>19.21</v>
          </cell>
          <cell r="E2098">
            <v>16.43</v>
          </cell>
          <cell r="F2098">
            <v>35.64</v>
          </cell>
        </row>
        <row r="2099">
          <cell r="A2099">
            <v>220111</v>
          </cell>
          <cell r="B2099" t="str">
            <v>RODAPE DE CONCRETO POLIDO 7 CM CANTO VIVO</v>
          </cell>
          <cell r="C2099" t="str">
            <v>M</v>
          </cell>
          <cell r="D2099">
            <v>5.5</v>
          </cell>
          <cell r="E2099">
            <v>3.31</v>
          </cell>
          <cell r="F2099">
            <v>8.81</v>
          </cell>
        </row>
        <row r="2100">
          <cell r="A2100">
            <v>220112</v>
          </cell>
          <cell r="B2100" t="str">
            <v>PISO CIMENTADO C/RESINA SINTÉTICA E=1CM (1 CI:3 ARMG))</v>
          </cell>
          <cell r="C2100" t="str">
            <v>m2</v>
          </cell>
          <cell r="D2100">
            <v>7.17</v>
          </cell>
          <cell r="E2100">
            <v>8.98</v>
          </cell>
          <cell r="F2100">
            <v>16.149999999999999</v>
          </cell>
        </row>
        <row r="2101">
          <cell r="A2101">
            <v>220113</v>
          </cell>
          <cell r="B2101" t="str">
            <v>CHAPISCO ADESIVO S/PISO C/RESINA SINTÉTICA E=5 MM ( 1CI:1,5 ARMG)</v>
          </cell>
          <cell r="C2101" t="str">
            <v>m2</v>
          </cell>
          <cell r="D2101">
            <v>3.84</v>
          </cell>
          <cell r="E2101">
            <v>1.37</v>
          </cell>
          <cell r="F2101">
            <v>5.21</v>
          </cell>
        </row>
        <row r="2102">
          <cell r="A2102">
            <v>220114</v>
          </cell>
          <cell r="B2102" t="str">
            <v>CONC.DEMP.5CM C/JUNTA SX.ROLADO-10CM-1:2,5:3,5</v>
          </cell>
          <cell r="C2102" t="str">
            <v>m2</v>
          </cell>
          <cell r="D2102">
            <v>13.29</v>
          </cell>
          <cell r="E2102">
            <v>16.22</v>
          </cell>
          <cell r="F2102">
            <v>29.51</v>
          </cell>
        </row>
        <row r="2103">
          <cell r="A2103">
            <v>220201</v>
          </cell>
          <cell r="B2103" t="str">
            <v>CIMENT.LISO IMP.NATURAL E=2CM C/JUNTA PL.1CI:3ARMG</v>
          </cell>
          <cell r="C2103" t="str">
            <v>m2</v>
          </cell>
          <cell r="D2103">
            <v>8.0500000000000007</v>
          </cell>
          <cell r="E2103">
            <v>9.15</v>
          </cell>
          <cell r="F2103">
            <v>17.2</v>
          </cell>
        </row>
        <row r="2104">
          <cell r="A2104">
            <v>220202</v>
          </cell>
          <cell r="B2104" t="str">
            <v>CIMENT.RUST.IMP.NATURAL E=.2CM C/JUNTA PL.1CI:3ARMG</v>
          </cell>
          <cell r="C2104" t="str">
            <v>m2</v>
          </cell>
          <cell r="D2104">
            <v>8.0500000000000007</v>
          </cell>
          <cell r="E2104">
            <v>11.74</v>
          </cell>
          <cell r="F2104">
            <v>19.79</v>
          </cell>
        </row>
        <row r="2105">
          <cell r="A2105" t="str">
            <v>SCO - Sistema de Custos e Orçamentos</v>
          </cell>
          <cell r="F2105" t="str">
            <v>AGETOP</v>
          </cell>
        </row>
        <row r="2107">
          <cell r="B2107" t="str">
            <v>AGETOP - AGÊNCIA GOIANA DE TRANSPORTES E OBRAS - AGETOP</v>
          </cell>
          <cell r="F2107" t="str">
            <v>26/08/2014 - 15:26</v>
          </cell>
        </row>
        <row r="2108">
          <cell r="B2108" t="str">
            <v>Custo Referencial de Serviços</v>
          </cell>
          <cell r="F2108" t="str">
            <v>Página: 27 de 30</v>
          </cell>
        </row>
        <row r="2109">
          <cell r="A2109" t="str">
            <v>Código</v>
          </cell>
          <cell r="B2109" t="str">
            <v>Serviço</v>
          </cell>
          <cell r="C2109" t="str">
            <v>Unidade</v>
          </cell>
          <cell r="D2109" t="str">
            <v>Material</v>
          </cell>
          <cell r="E2109" t="str">
            <v>Mão-de-</v>
          </cell>
          <cell r="F2109" t="str">
            <v>Total</v>
          </cell>
        </row>
        <row r="2110">
          <cell r="A2110" t="str">
            <v>auxiliar</v>
          </cell>
          <cell r="E2110" t="str">
            <v>obra</v>
          </cell>
        </row>
        <row r="2111">
          <cell r="A2111">
            <v>220301</v>
          </cell>
          <cell r="B2111" t="str">
            <v>CIMENT.RUSTICO E=2CM C/JUNTA PLAST.1 CI:3 ARMG</v>
          </cell>
          <cell r="C2111" t="str">
            <v>m2</v>
          </cell>
          <cell r="D2111">
            <v>7.44</v>
          </cell>
          <cell r="E2111">
            <v>11.74</v>
          </cell>
          <cell r="F2111">
            <v>19.18</v>
          </cell>
        </row>
        <row r="2112">
          <cell r="A2112">
            <v>220302</v>
          </cell>
          <cell r="B2112" t="str">
            <v>PISO CIMENTADO RUSTICO ESP=2 CM SEM JUNTA (1CI:3ARMG)</v>
          </cell>
          <cell r="C2112" t="str">
            <v>m2</v>
          </cell>
          <cell r="D2112">
            <v>6.64</v>
          </cell>
          <cell r="E2112">
            <v>11.74</v>
          </cell>
          <cell r="F2112">
            <v>18.38</v>
          </cell>
        </row>
        <row r="2113">
          <cell r="A2113">
            <v>220309</v>
          </cell>
          <cell r="B2113" t="str">
            <v>PISO EM CERÂMICA PEI-5 COM CONTRAPISO (1CI:3ARML) E ARGAMASSA COLANTE</v>
          </cell>
          <cell r="C2113" t="str">
            <v>m2</v>
          </cell>
          <cell r="D2113">
            <v>35.24</v>
          </cell>
          <cell r="E2113">
            <v>18.09</v>
          </cell>
          <cell r="F2113">
            <v>53.33</v>
          </cell>
        </row>
        <row r="2114">
          <cell r="A2114">
            <v>220310</v>
          </cell>
          <cell r="B2114" t="str">
            <v>RODAPÉ DE CERÂMICA  COM ARGAMASSA COLANTE</v>
          </cell>
          <cell r="C2114" t="str">
            <v>ML</v>
          </cell>
          <cell r="D2114">
            <v>2.0699999999999998</v>
          </cell>
          <cell r="E2114">
            <v>4.21</v>
          </cell>
          <cell r="F2114">
            <v>6.28</v>
          </cell>
        </row>
        <row r="2115">
          <cell r="A2115">
            <v>220311</v>
          </cell>
          <cell r="B2115" t="str">
            <v>CERAMICA ANTI-DERRAPANTE COM CONTRAPISO (1CI:3ARML) E ARGAMASSA COLANTE</v>
          </cell>
          <cell r="C2115" t="str">
            <v>m2</v>
          </cell>
          <cell r="D2115">
            <v>36.18</v>
          </cell>
          <cell r="E2115">
            <v>17.63</v>
          </cell>
          <cell r="F2115">
            <v>53.81</v>
          </cell>
        </row>
        <row r="2116">
          <cell r="A2116">
            <v>220312</v>
          </cell>
          <cell r="B2116" t="str">
            <v>RODAPE DE CERAMICA ANTI-DERRAPANTE COM ARGAMASSA COLANTE</v>
          </cell>
          <cell r="C2116" t="str">
            <v>ML</v>
          </cell>
          <cell r="D2116">
            <v>2.14</v>
          </cell>
          <cell r="E2116">
            <v>4.21</v>
          </cell>
          <cell r="F2116">
            <v>6.35</v>
          </cell>
        </row>
        <row r="2117">
          <cell r="A2117">
            <v>220401</v>
          </cell>
          <cell r="B2117" t="str">
            <v>PISO DE ARDOSIA SERRADO COM CONTRAPISO (1CI:3ARML)</v>
          </cell>
          <cell r="C2117" t="str">
            <v>m2</v>
          </cell>
          <cell r="D2117">
            <v>23.05</v>
          </cell>
          <cell r="E2117">
            <v>18.09</v>
          </cell>
          <cell r="F2117">
            <v>41.14</v>
          </cell>
        </row>
        <row r="2118">
          <cell r="A2118">
            <v>220402</v>
          </cell>
          <cell r="B2118" t="str">
            <v>RODAPE DE ARDOSIA</v>
          </cell>
          <cell r="C2118" t="str">
            <v>ML</v>
          </cell>
          <cell r="D2118">
            <v>1.62</v>
          </cell>
          <cell r="E2118">
            <v>6.9</v>
          </cell>
          <cell r="F2118">
            <v>8.52</v>
          </cell>
        </row>
        <row r="2119">
          <cell r="A2119">
            <v>220403</v>
          </cell>
          <cell r="B2119" t="str">
            <v>PISO ARENITO SERRADO (PEDRA DE PIRENÓPOLIS ASSENTADA EM BARRO E REJUNTE</v>
          </cell>
          <cell r="C2119" t="str">
            <v>m2</v>
          </cell>
          <cell r="D2119">
            <v>48.88</v>
          </cell>
          <cell r="E2119">
            <v>22.56</v>
          </cell>
          <cell r="F2119">
            <v>71.44</v>
          </cell>
        </row>
        <row r="2120">
          <cell r="B2120" t="str">
            <v>COM ARGAMASSA)</v>
          </cell>
        </row>
        <row r="2121">
          <cell r="A2121">
            <v>220801</v>
          </cell>
          <cell r="B2121" t="str">
            <v>REVESTIMENTO COM TABUA CORRIDA-SENTIDO RETO COM CONTRAPISO (1CI:3ARML)</v>
          </cell>
          <cell r="C2121" t="str">
            <v>m2</v>
          </cell>
          <cell r="D2121">
            <v>240.17</v>
          </cell>
          <cell r="E2121">
            <v>41.83</v>
          </cell>
          <cell r="F2121">
            <v>282</v>
          </cell>
        </row>
        <row r="2122">
          <cell r="A2122">
            <v>220802</v>
          </cell>
          <cell r="B2122" t="str">
            <v>RODAPE DE MADEIRA</v>
          </cell>
          <cell r="C2122" t="str">
            <v>ML</v>
          </cell>
          <cell r="D2122">
            <v>13.94</v>
          </cell>
          <cell r="E2122">
            <v>8.08</v>
          </cell>
          <cell r="F2122">
            <v>22.02</v>
          </cell>
        </row>
        <row r="2123">
          <cell r="A2123">
            <v>220901</v>
          </cell>
          <cell r="B2123" t="str">
            <v>CIMENT.LISO C/OX.FERRO E=2 CM C/JUNTA PL.1CI:3ARMG</v>
          </cell>
          <cell r="C2123" t="str">
            <v>m2</v>
          </cell>
          <cell r="D2123">
            <v>8.8000000000000007</v>
          </cell>
          <cell r="E2123">
            <v>9.15</v>
          </cell>
          <cell r="F2123">
            <v>17.95</v>
          </cell>
        </row>
        <row r="2124">
          <cell r="A2124">
            <v>220902</v>
          </cell>
          <cell r="B2124" t="str">
            <v>RODAPE DE MASSA (ICI:3 ARMG)</v>
          </cell>
          <cell r="C2124" t="str">
            <v>ML</v>
          </cell>
          <cell r="D2124">
            <v>0.8</v>
          </cell>
          <cell r="E2124">
            <v>5.26</v>
          </cell>
          <cell r="F2124">
            <v>6.06</v>
          </cell>
        </row>
        <row r="2125">
          <cell r="A2125">
            <v>220903</v>
          </cell>
          <cell r="B2125" t="str">
            <v>PISO FUNDIDO DE ALTA RESISTÊNCIA 8MM COM CONTRAPISO E=2CM (1CI:3ARML) E JUNTA</v>
          </cell>
          <cell r="C2125" t="str">
            <v>m2</v>
          </cell>
          <cell r="D2125">
            <v>43.91</v>
          </cell>
          <cell r="E2125">
            <v>11.74</v>
          </cell>
          <cell r="F2125">
            <v>55.65</v>
          </cell>
        </row>
        <row r="2126">
          <cell r="B2126" t="str">
            <v>PLASTICA 27MM</v>
          </cell>
        </row>
        <row r="2127">
          <cell r="A2127">
            <v>220904</v>
          </cell>
          <cell r="B2127" t="str">
            <v>RODAPÉ FUNDIDO DE ALTA RESISTÊNCIA 7 CM CANTO VIVO</v>
          </cell>
          <cell r="C2127" t="str">
            <v>ML</v>
          </cell>
          <cell r="D2127">
            <v>9</v>
          </cell>
          <cell r="E2127">
            <v>0</v>
          </cell>
          <cell r="F2127">
            <v>9</v>
          </cell>
        </row>
        <row r="2128">
          <cell r="A2128">
            <v>220906</v>
          </cell>
          <cell r="B2128" t="str">
            <v>PISO EM PEDRA PORTUGUESA</v>
          </cell>
          <cell r="C2128" t="str">
            <v>m2</v>
          </cell>
          <cell r="D2128">
            <v>43.73</v>
          </cell>
          <cell r="E2128">
            <v>10.17</v>
          </cell>
          <cell r="F2128">
            <v>53.9</v>
          </cell>
        </row>
        <row r="2129">
          <cell r="A2129">
            <v>220907</v>
          </cell>
          <cell r="B2129" t="str">
            <v>PISO EM MARMORE COM CONTRAPISO (1CI:3ARML)</v>
          </cell>
          <cell r="C2129" t="str">
            <v>m2</v>
          </cell>
          <cell r="D2129">
            <v>152.30000000000001</v>
          </cell>
          <cell r="E2129">
            <v>22.38</v>
          </cell>
          <cell r="F2129">
            <v>174.68</v>
          </cell>
        </row>
        <row r="2130">
          <cell r="A2130">
            <v>220910</v>
          </cell>
          <cell r="B2130" t="str">
            <v>CONCR.SEIXO ROL.SEMI POLIDO 3CM(1:2:2,5) C/JUNTA 27MM</v>
          </cell>
          <cell r="C2130" t="str">
            <v>m2</v>
          </cell>
          <cell r="D2130">
            <v>20.260000000000002</v>
          </cell>
          <cell r="E2130">
            <v>29.28</v>
          </cell>
          <cell r="F2130">
            <v>49.54</v>
          </cell>
        </row>
        <row r="2131">
          <cell r="A2131">
            <v>220911</v>
          </cell>
          <cell r="B2131" t="str">
            <v>JUNTA/DILATACAO C/SEIXO ROLADO</v>
          </cell>
          <cell r="C2131" t="str">
            <v>m2</v>
          </cell>
          <cell r="D2131">
            <v>12.86</v>
          </cell>
          <cell r="E2131">
            <v>52.64</v>
          </cell>
          <cell r="F2131">
            <v>65.5</v>
          </cell>
        </row>
        <row r="2132">
          <cell r="A2132">
            <v>220912</v>
          </cell>
          <cell r="B2132" t="str">
            <v>ASSOALHO EM MADEIRA DE LEI COM CONTRAPISO (1CI:3ARML)</v>
          </cell>
          <cell r="C2132" t="str">
            <v>m2</v>
          </cell>
          <cell r="D2132">
            <v>214.62</v>
          </cell>
          <cell r="E2132">
            <v>41.83</v>
          </cell>
          <cell r="F2132">
            <v>256.45</v>
          </cell>
        </row>
        <row r="2133">
          <cell r="A2133">
            <v>220913</v>
          </cell>
          <cell r="B2133" t="str">
            <v>PISO EM GRANITO IMPERMEABILIZADO E COM CONTRAPISO (1CI:3ARML)</v>
          </cell>
          <cell r="C2133" t="str">
            <v>m2</v>
          </cell>
          <cell r="D2133">
            <v>110.23</v>
          </cell>
          <cell r="E2133">
            <v>23.09</v>
          </cell>
          <cell r="F2133">
            <v>133.32</v>
          </cell>
        </row>
        <row r="2134">
          <cell r="A2134">
            <v>220917</v>
          </cell>
          <cell r="B2134" t="str">
            <v>RODAPE DE GRANITO</v>
          </cell>
          <cell r="C2134" t="str">
            <v>ML</v>
          </cell>
          <cell r="D2134">
            <v>16.66</v>
          </cell>
          <cell r="E2134">
            <v>6.9</v>
          </cell>
          <cell r="F2134">
            <v>23.56</v>
          </cell>
        </row>
        <row r="2135">
          <cell r="A2135">
            <v>220920</v>
          </cell>
          <cell r="B2135" t="str">
            <v>SOLEIRA EM GRANITO IMPERMEABILIZADA COM CONTRAPISO (1CI:3ARML)</v>
          </cell>
          <cell r="C2135" t="str">
            <v>m2</v>
          </cell>
          <cell r="D2135">
            <v>235.23</v>
          </cell>
          <cell r="E2135">
            <v>17.63</v>
          </cell>
          <cell r="F2135">
            <v>252.86</v>
          </cell>
        </row>
        <row r="2136">
          <cell r="A2136">
            <v>221000</v>
          </cell>
          <cell r="B2136" t="str">
            <v>BORRACHA ANTIDERRAPANTE  C/ CONTRAPISO (1CI:3ARML) E=2CM E NATA DE CIMENTO</v>
          </cell>
          <cell r="C2136" t="str">
            <v>m2</v>
          </cell>
          <cell r="D2136">
            <v>54.4</v>
          </cell>
          <cell r="E2136">
            <v>11.74</v>
          </cell>
          <cell r="F2136">
            <v>66.14</v>
          </cell>
        </row>
        <row r="2137">
          <cell r="A2137">
            <v>221001</v>
          </cell>
          <cell r="B2137" t="str">
            <v>PISO VINILICO COM CONTRAPISO (1CI:3ARML) E=2CM E NATA DE CIMENTO</v>
          </cell>
          <cell r="C2137" t="str">
            <v>m2</v>
          </cell>
          <cell r="D2137">
            <v>63.6</v>
          </cell>
          <cell r="E2137">
            <v>11.74</v>
          </cell>
          <cell r="F2137">
            <v>75.34</v>
          </cell>
        </row>
        <row r="2138">
          <cell r="A2138">
            <v>221002</v>
          </cell>
          <cell r="B2138" t="str">
            <v>RODAPE DE PLASTICO P/ PISO VINILICO/BORRACHA</v>
          </cell>
          <cell r="C2138" t="str">
            <v>ML</v>
          </cell>
          <cell r="D2138">
            <v>10.17</v>
          </cell>
          <cell r="E2138">
            <v>0</v>
          </cell>
          <cell r="F2138">
            <v>10.17</v>
          </cell>
        </row>
        <row r="2139">
          <cell r="A2139">
            <v>221003</v>
          </cell>
          <cell r="B2139" t="str">
            <v>PISO VINÍLICO TRÁFEGO INTENSO COM CONTRAPISO (1CI:3ARML) E=2CM E NATA DE</v>
          </cell>
          <cell r="C2139" t="str">
            <v>m2</v>
          </cell>
          <cell r="D2139">
            <v>74.12</v>
          </cell>
          <cell r="E2139">
            <v>11.74</v>
          </cell>
          <cell r="F2139">
            <v>85.86</v>
          </cell>
        </row>
        <row r="2140">
          <cell r="B2140" t="str">
            <v>CIMENTO</v>
          </cell>
        </row>
        <row r="2141">
          <cell r="A2141">
            <v>221101</v>
          </cell>
          <cell r="B2141" t="str">
            <v>GRANITINA 8MM FUNDIDA COM CONTRAPISO (1CI:3ARML) E=2CM E JUNTA PLASTICA 27MM</v>
          </cell>
          <cell r="C2141" t="str">
            <v>m2</v>
          </cell>
          <cell r="D2141">
            <v>39.659999999999997</v>
          </cell>
          <cell r="E2141">
            <v>11.74</v>
          </cell>
          <cell r="F2141">
            <v>51.4</v>
          </cell>
        </row>
        <row r="2142">
          <cell r="A2142">
            <v>221102</v>
          </cell>
          <cell r="B2142" t="str">
            <v>RODAPÉ FUNDIDO DE GRANITINA 7CM</v>
          </cell>
          <cell r="C2142" t="str">
            <v>ML</v>
          </cell>
          <cell r="D2142">
            <v>7.75</v>
          </cell>
          <cell r="E2142">
            <v>0</v>
          </cell>
          <cell r="F2142">
            <v>7.75</v>
          </cell>
        </row>
        <row r="2143">
          <cell r="A2143">
            <v>221103</v>
          </cell>
          <cell r="B2143" t="str">
            <v>RASP./APLIC.RESINA ACRILICA UMA DEMAO</v>
          </cell>
          <cell r="C2143" t="str">
            <v>m2</v>
          </cell>
          <cell r="D2143">
            <v>12</v>
          </cell>
          <cell r="E2143">
            <v>0</v>
          </cell>
          <cell r="F2143">
            <v>12</v>
          </cell>
        </row>
        <row r="2144">
          <cell r="A2144">
            <v>221104</v>
          </cell>
          <cell r="B2144" t="str">
            <v>RASP/APLIC.RESINA ACRILICA DUAS DEMAOS</v>
          </cell>
          <cell r="C2144" t="str">
            <v>m2</v>
          </cell>
          <cell r="D2144">
            <v>13</v>
          </cell>
          <cell r="E2144">
            <v>0</v>
          </cell>
          <cell r="F2144">
            <v>13</v>
          </cell>
        </row>
        <row r="2145">
          <cell r="A2145">
            <v>221106</v>
          </cell>
          <cell r="B2145" t="str">
            <v>GRANITINA 8MM FUNDIDA COM CONTRAPISO (1CI:3ARML) E=2CM E JUNTA PLASTICA 27MM (</v>
          </cell>
          <cell r="C2145" t="str">
            <v>m2</v>
          </cell>
          <cell r="D2145">
            <v>52.78</v>
          </cell>
          <cell r="E2145">
            <v>11.74</v>
          </cell>
          <cell r="F2145">
            <v>64.52</v>
          </cell>
        </row>
        <row r="2146">
          <cell r="B2146" t="str">
            <v>COM ÓXIDO DE FERRO)</v>
          </cell>
        </row>
        <row r="2147">
          <cell r="A2147">
            <v>221107</v>
          </cell>
          <cell r="B2147" t="str">
            <v>DEGRAUS FUNDIDOS DE GRANITINA COM CONTRAPISO</v>
          </cell>
          <cell r="C2147" t="str">
            <v>M</v>
          </cell>
          <cell r="D2147">
            <v>30.49</v>
          </cell>
          <cell r="E2147">
            <v>8.68</v>
          </cell>
          <cell r="F2147">
            <v>39.17</v>
          </cell>
        </row>
        <row r="2148">
          <cell r="A2148">
            <v>221108</v>
          </cell>
          <cell r="B2148" t="str">
            <v>DEMARCACAO DE QUADRA C/PISO VINILICO</v>
          </cell>
          <cell r="C2148" t="str">
            <v>ML</v>
          </cell>
          <cell r="D2148">
            <v>3.12</v>
          </cell>
          <cell r="E2148">
            <v>4.46</v>
          </cell>
          <cell r="F2148">
            <v>7.58</v>
          </cell>
        </row>
        <row r="2149">
          <cell r="A2149">
            <v>221109</v>
          </cell>
          <cell r="B2149" t="str">
            <v>TESTEIRA CANTONEIRA ALUMINIO</v>
          </cell>
          <cell r="C2149" t="str">
            <v>ML</v>
          </cell>
          <cell r="D2149">
            <v>8.9700000000000006</v>
          </cell>
          <cell r="E2149">
            <v>6.96</v>
          </cell>
          <cell r="F2149">
            <v>15.93</v>
          </cell>
        </row>
        <row r="2150">
          <cell r="A2150">
            <v>221120</v>
          </cell>
          <cell r="B2150" t="str">
            <v>PISO DE BORRACHA COLORIDO MODELO TÁTIL ( ALERTA OU DIRECIONAL) INCLUSO</v>
          </cell>
          <cell r="C2150" t="str">
            <v>m2</v>
          </cell>
          <cell r="D2150">
            <v>168.75</v>
          </cell>
          <cell r="E2150">
            <v>11.74</v>
          </cell>
          <cell r="F2150">
            <v>180.49</v>
          </cell>
        </row>
        <row r="2151">
          <cell r="B2151" t="str">
            <v>CONTRAPISO (1CI:3ARML) C/ E=2CM E NATA DE CIMENTO</v>
          </cell>
        </row>
        <row r="2152">
          <cell r="A2152">
            <v>221122</v>
          </cell>
          <cell r="B2152" t="str">
            <v>PISO DE BORRACHA COR PRETA MODELO TÁTIL ( ALERTA OU DIRECIONAL) INCLUSO</v>
          </cell>
          <cell r="C2152" t="str">
            <v>m2</v>
          </cell>
          <cell r="D2152">
            <v>127.67</v>
          </cell>
          <cell r="E2152">
            <v>11.74</v>
          </cell>
          <cell r="F2152">
            <v>139.41</v>
          </cell>
        </row>
        <row r="2153">
          <cell r="B2153" t="str">
            <v>CONTRAPISO (1CI:3ARML) C/ E=2CM E NATA DE CIMENTO</v>
          </cell>
        </row>
        <row r="2154">
          <cell r="A2154">
            <v>221124</v>
          </cell>
          <cell r="B2154" t="str">
            <v>PISO DE LADRILHO HIDRÁULICO COR NATURAL MODELO TÁTIL ( ALERTA OU DIRECIONAL)</v>
          </cell>
          <cell r="C2154" t="str">
            <v>m2</v>
          </cell>
          <cell r="D2154">
            <v>67.78</v>
          </cell>
          <cell r="E2154">
            <v>16.04</v>
          </cell>
          <cell r="F2154">
            <v>83.82</v>
          </cell>
        </row>
        <row r="2155">
          <cell r="B2155" t="str">
            <v>SEM LASTRO</v>
          </cell>
        </row>
        <row r="2156">
          <cell r="A2156">
            <v>221126</v>
          </cell>
          <cell r="B2156" t="str">
            <v>PISO DE LADRILHO HIDRÁULICO COLORIDO MODELO TÁTIL ( ALERTA OU DIRECIONAL) SEM</v>
          </cell>
          <cell r="C2156" t="str">
            <v>m2</v>
          </cell>
          <cell r="D2156">
            <v>71.459999999999994</v>
          </cell>
          <cell r="E2156">
            <v>16.04</v>
          </cell>
          <cell r="F2156">
            <v>87.5</v>
          </cell>
        </row>
        <row r="2157">
          <cell r="B2157" t="str">
            <v>LASTRO</v>
          </cell>
        </row>
        <row r="2158">
          <cell r="A2158">
            <v>185</v>
          </cell>
          <cell r="B2158" t="str">
            <v>FERRAGENS</v>
          </cell>
        </row>
        <row r="2159">
          <cell r="A2159">
            <v>230000</v>
          </cell>
          <cell r="B2159" t="str">
            <v>FERRAGENS</v>
          </cell>
          <cell r="D2159">
            <v>0</v>
          </cell>
          <cell r="E2159">
            <v>0</v>
          </cell>
          <cell r="F2159">
            <v>0</v>
          </cell>
        </row>
        <row r="2160">
          <cell r="A2160">
            <v>230101</v>
          </cell>
          <cell r="B2160" t="str">
            <v>FECH.(ALAV.) LAFONTE 6236 E/8766- E17 IMAB OU EQUIV.</v>
          </cell>
          <cell r="C2160" t="str">
            <v>Un</v>
          </cell>
          <cell r="D2160">
            <v>83.25</v>
          </cell>
          <cell r="E2160">
            <v>13.16</v>
          </cell>
          <cell r="F2160">
            <v>96.41</v>
          </cell>
        </row>
        <row r="2161">
          <cell r="A2161">
            <v>230102</v>
          </cell>
          <cell r="B2161" t="str">
            <v>FECH.(ALAV.) LAFONTE 6236 I /8766- I18 IMAB OU EQUIV.</v>
          </cell>
          <cell r="C2161" t="str">
            <v>Un</v>
          </cell>
          <cell r="D2161">
            <v>67.75</v>
          </cell>
          <cell r="E2161">
            <v>13.16</v>
          </cell>
          <cell r="F2161">
            <v>80.91</v>
          </cell>
        </row>
        <row r="2162">
          <cell r="A2162">
            <v>230103</v>
          </cell>
          <cell r="B2162" t="str">
            <v>FECHADURA TIPO LIVRE OCUPADO (819 IMAB/719 LA FONTE) OU EQUIV.</v>
          </cell>
          <cell r="C2162" t="str">
            <v>Un</v>
          </cell>
          <cell r="D2162">
            <v>42</v>
          </cell>
          <cell r="E2162">
            <v>13.16</v>
          </cell>
          <cell r="F2162">
            <v>55.16</v>
          </cell>
        </row>
        <row r="2163">
          <cell r="A2163">
            <v>230104</v>
          </cell>
          <cell r="B2163" t="str">
            <v>FECH. TIPO BICO DE PAPAGAIO (1222 LAFONTE/1161 E - 30  IMAB) OU EQUIV.</v>
          </cell>
          <cell r="C2163" t="str">
            <v>Un</v>
          </cell>
          <cell r="D2163">
            <v>63.3</v>
          </cell>
          <cell r="E2163">
            <v>19.739999999999998</v>
          </cell>
          <cell r="F2163">
            <v>83.04</v>
          </cell>
        </row>
        <row r="2164">
          <cell r="A2164">
            <v>230105</v>
          </cell>
          <cell r="B2164" t="str">
            <v>FECH.(ALAV.) LAFONTE 6236 B/8766 - B19 IMAB OU EQUIV.</v>
          </cell>
          <cell r="C2164" t="str">
            <v>Un</v>
          </cell>
          <cell r="D2164">
            <v>67.75</v>
          </cell>
          <cell r="E2164">
            <v>13.16</v>
          </cell>
          <cell r="F2164">
            <v>80.91</v>
          </cell>
        </row>
        <row r="2165">
          <cell r="A2165">
            <v>230106</v>
          </cell>
          <cell r="B2165" t="str">
            <v>TARGETA NIQUELADA No. 03</v>
          </cell>
          <cell r="C2165" t="str">
            <v>Un</v>
          </cell>
          <cell r="D2165">
            <v>2</v>
          </cell>
          <cell r="E2165">
            <v>6.58</v>
          </cell>
          <cell r="F2165">
            <v>8.58</v>
          </cell>
        </row>
        <row r="2166">
          <cell r="A2166">
            <v>230107</v>
          </cell>
          <cell r="B2166" t="str">
            <v>FECH.(BOLA) LAFONTE 2078 - E/ ATLANTA EXT. DA PADO OU EQUIVALENTE</v>
          </cell>
          <cell r="C2166" t="str">
            <v>Un</v>
          </cell>
          <cell r="D2166">
            <v>146.25</v>
          </cell>
          <cell r="E2166">
            <v>13.16</v>
          </cell>
          <cell r="F2166">
            <v>159.41</v>
          </cell>
        </row>
        <row r="2167">
          <cell r="A2167">
            <v>230108</v>
          </cell>
          <cell r="B2167" t="str">
            <v>FECH.BOLA)  LAFONTE 2078 - I / ATLANTA INT. DA PADO OU EQUIVALENTE</v>
          </cell>
          <cell r="C2167" t="str">
            <v>Un</v>
          </cell>
          <cell r="D2167">
            <v>107.95</v>
          </cell>
          <cell r="E2167">
            <v>13.16</v>
          </cell>
          <cell r="F2167">
            <v>121.11</v>
          </cell>
        </row>
        <row r="2168">
          <cell r="A2168">
            <v>230109</v>
          </cell>
          <cell r="B2168" t="str">
            <v>FECHADURA LAFONTE BOLA 2078 - B / ATLANTA WC DA PADO OU EQUIVALENTE</v>
          </cell>
          <cell r="C2168" t="str">
            <v>Un</v>
          </cell>
          <cell r="D2168">
            <v>107.95</v>
          </cell>
          <cell r="E2168">
            <v>13.16</v>
          </cell>
          <cell r="F2168">
            <v>121.11</v>
          </cell>
        </row>
        <row r="2169">
          <cell r="A2169">
            <v>230110</v>
          </cell>
          <cell r="B2169" t="str">
            <v>FECHO FIO REDONDO 4" ZINCADO PARAFUSADO</v>
          </cell>
          <cell r="C2169" t="str">
            <v>Un</v>
          </cell>
          <cell r="D2169">
            <v>4.8</v>
          </cell>
          <cell r="E2169">
            <v>6.58</v>
          </cell>
          <cell r="F2169">
            <v>11.38</v>
          </cell>
        </row>
        <row r="2170">
          <cell r="A2170">
            <v>230172</v>
          </cell>
          <cell r="B2170" t="str">
            <v>BARRA PARA PORTADOR DE NECESSIDADES ESPECIAIS - P.N.E. "B6" PADRÃO AGETOP</v>
          </cell>
          <cell r="C2170" t="str">
            <v>Un</v>
          </cell>
          <cell r="D2170">
            <v>20.54</v>
          </cell>
          <cell r="E2170">
            <v>38.950000000000003</v>
          </cell>
          <cell r="F2170">
            <v>59.49</v>
          </cell>
        </row>
        <row r="2171">
          <cell r="A2171">
            <v>230173</v>
          </cell>
          <cell r="B2171" t="str">
            <v>BARRA PARA PORTADOR DE NECESSIDADES ESPECIAIS - P.N.E. "B6" - PADRÃO AGETOP</v>
          </cell>
          <cell r="C2171" t="str">
            <v>m</v>
          </cell>
          <cell r="D2171">
            <v>32.43</v>
          </cell>
          <cell r="E2171">
            <v>53.44</v>
          </cell>
          <cell r="F2171">
            <v>85.87</v>
          </cell>
        </row>
        <row r="2172">
          <cell r="A2172">
            <v>230201</v>
          </cell>
          <cell r="B2172" t="str">
            <v>DOBRADICA 3" x 3 1/2" FERRO POLIDO</v>
          </cell>
          <cell r="C2172" t="str">
            <v>Un</v>
          </cell>
          <cell r="D2172">
            <v>2.2799999999999998</v>
          </cell>
          <cell r="E2172">
            <v>5.64</v>
          </cell>
          <cell r="F2172">
            <v>7.92</v>
          </cell>
        </row>
        <row r="2173">
          <cell r="A2173">
            <v>230202</v>
          </cell>
          <cell r="B2173" t="str">
            <v>DOBRADICA 3" X 3 1/2" CROMADA</v>
          </cell>
          <cell r="C2173" t="str">
            <v>Un</v>
          </cell>
          <cell r="D2173">
            <v>5.35</v>
          </cell>
          <cell r="E2173">
            <v>5.64</v>
          </cell>
          <cell r="F2173">
            <v>10.99</v>
          </cell>
        </row>
        <row r="2174">
          <cell r="A2174">
            <v>230206</v>
          </cell>
          <cell r="B2174" t="str">
            <v>CANTONEIRA PEQUENA P/DIVISORIAS</v>
          </cell>
          <cell r="C2174" t="str">
            <v>Un</v>
          </cell>
          <cell r="D2174">
            <v>13.85</v>
          </cell>
          <cell r="E2174">
            <v>0</v>
          </cell>
          <cell r="F2174">
            <v>13.85</v>
          </cell>
        </row>
        <row r="2175">
          <cell r="A2175">
            <v>230207</v>
          </cell>
          <cell r="B2175" t="str">
            <v>CANTONEIRA GRANDE P/DIVISORIAS</v>
          </cell>
          <cell r="C2175" t="str">
            <v>Un</v>
          </cell>
          <cell r="D2175">
            <v>22.37</v>
          </cell>
          <cell r="E2175">
            <v>0</v>
          </cell>
          <cell r="F2175">
            <v>22.37</v>
          </cell>
        </row>
        <row r="2176">
          <cell r="A2176">
            <v>230208</v>
          </cell>
          <cell r="B2176" t="str">
            <v>CHAPA SUPORTE P/DIVISORIAS</v>
          </cell>
          <cell r="C2176" t="str">
            <v>Un</v>
          </cell>
          <cell r="D2176">
            <v>19.170000000000002</v>
          </cell>
          <cell r="E2176">
            <v>0</v>
          </cell>
          <cell r="F2176">
            <v>19.170000000000002</v>
          </cell>
        </row>
        <row r="2177">
          <cell r="A2177">
            <v>230209</v>
          </cell>
          <cell r="B2177" t="str">
            <v>BATENTE C/ENCOSTO BORRACHA P/DIVISORIAS</v>
          </cell>
          <cell r="C2177" t="str">
            <v>Un</v>
          </cell>
          <cell r="D2177">
            <v>24.5</v>
          </cell>
          <cell r="E2177">
            <v>0</v>
          </cell>
          <cell r="F2177">
            <v>24.5</v>
          </cell>
        </row>
        <row r="2178">
          <cell r="A2178">
            <v>230210</v>
          </cell>
          <cell r="B2178" t="str">
            <v>DOBRADICA C/MOLA P/PORTA/DIVISORIAS</v>
          </cell>
          <cell r="C2178" t="str">
            <v>Un</v>
          </cell>
          <cell r="D2178">
            <v>51.9</v>
          </cell>
          <cell r="E2178">
            <v>0</v>
          </cell>
          <cell r="F2178">
            <v>51.9</v>
          </cell>
        </row>
        <row r="2179">
          <cell r="A2179">
            <v>230211</v>
          </cell>
          <cell r="B2179" t="str">
            <v>PARAFUSO P/FERRAGENS/DIVISORIAS</v>
          </cell>
          <cell r="C2179" t="str">
            <v>Un</v>
          </cell>
          <cell r="D2179">
            <v>3.73</v>
          </cell>
          <cell r="E2179">
            <v>0</v>
          </cell>
          <cell r="F2179">
            <v>3.73</v>
          </cell>
        </row>
        <row r="2180">
          <cell r="A2180">
            <v>230801</v>
          </cell>
          <cell r="B2180" t="str">
            <v>CORRENTE 4 MM P/CADEADO</v>
          </cell>
          <cell r="C2180" t="str">
            <v>M</v>
          </cell>
          <cell r="D2180">
            <v>5.21</v>
          </cell>
          <cell r="E2180">
            <v>0</v>
          </cell>
          <cell r="F2180">
            <v>5.21</v>
          </cell>
        </row>
        <row r="2181">
          <cell r="A2181">
            <v>230802</v>
          </cell>
          <cell r="B2181" t="str">
            <v>CADEADO 20 MM</v>
          </cell>
          <cell r="C2181" t="str">
            <v>Un</v>
          </cell>
          <cell r="D2181">
            <v>8.1199999999999992</v>
          </cell>
          <cell r="E2181">
            <v>0</v>
          </cell>
          <cell r="F2181">
            <v>8.1199999999999992</v>
          </cell>
        </row>
        <row r="2182">
          <cell r="A2182">
            <v>230803</v>
          </cell>
          <cell r="B2182" t="str">
            <v>CADEADO 30 MM</v>
          </cell>
          <cell r="C2182" t="str">
            <v>Un</v>
          </cell>
          <cell r="D2182">
            <v>10.77</v>
          </cell>
          <cell r="E2182">
            <v>0</v>
          </cell>
          <cell r="F2182">
            <v>10.77</v>
          </cell>
        </row>
        <row r="2183">
          <cell r="A2183">
            <v>230804</v>
          </cell>
          <cell r="B2183" t="str">
            <v>CADEADO 50 MM</v>
          </cell>
          <cell r="C2183" t="str">
            <v>Un</v>
          </cell>
          <cell r="D2183">
            <v>20</v>
          </cell>
          <cell r="E2183">
            <v>0</v>
          </cell>
          <cell r="F2183">
            <v>20</v>
          </cell>
        </row>
        <row r="2184">
          <cell r="A2184">
            <v>186</v>
          </cell>
          <cell r="B2184" t="str">
            <v>MARCENARIA</v>
          </cell>
        </row>
        <row r="2185">
          <cell r="A2185">
            <v>240000</v>
          </cell>
          <cell r="B2185" t="str">
            <v>MARCENARIA</v>
          </cell>
          <cell r="D2185">
            <v>0</v>
          </cell>
          <cell r="E2185">
            <v>0</v>
          </cell>
          <cell r="F2185">
            <v>0</v>
          </cell>
        </row>
        <row r="2186">
          <cell r="A2186" t="str">
            <v>SCO - Sistema de Custos e Orçamentos</v>
          </cell>
          <cell r="F2186" t="str">
            <v>AGETOP</v>
          </cell>
        </row>
        <row r="2188">
          <cell r="B2188" t="str">
            <v>AGETOP - AGÊNCIA GOIANA DE TRANSPORTES E OBRAS - AGETOP</v>
          </cell>
          <cell r="F2188" t="str">
            <v>26/08/2014 - 15:26</v>
          </cell>
        </row>
        <row r="2189">
          <cell r="B2189" t="str">
            <v>Custo Referencial de Serviços</v>
          </cell>
          <cell r="F2189" t="str">
            <v>Página: 28 de 30</v>
          </cell>
        </row>
        <row r="2190">
          <cell r="A2190" t="str">
            <v>Código</v>
          </cell>
          <cell r="B2190" t="str">
            <v>Serviço</v>
          </cell>
          <cell r="C2190" t="str">
            <v>Unidade</v>
          </cell>
          <cell r="D2190" t="str">
            <v>Material</v>
          </cell>
          <cell r="E2190" t="str">
            <v>Mão-de-</v>
          </cell>
          <cell r="F2190" t="str">
            <v>Total</v>
          </cell>
        </row>
        <row r="2191">
          <cell r="A2191" t="str">
            <v>auxiliar</v>
          </cell>
          <cell r="E2191" t="str">
            <v>obra</v>
          </cell>
        </row>
        <row r="2192">
          <cell r="A2192">
            <v>240104</v>
          </cell>
          <cell r="B2192" t="str">
            <v>TÁBUA APARELHADA PARA  GUICHÊ</v>
          </cell>
          <cell r="C2192" t="str">
            <v>m2</v>
          </cell>
          <cell r="D2192">
            <v>53.17</v>
          </cell>
          <cell r="E2192">
            <v>50.75</v>
          </cell>
          <cell r="F2192">
            <v>103.92</v>
          </cell>
        </row>
        <row r="2193">
          <cell r="A2193">
            <v>240105</v>
          </cell>
          <cell r="B2193" t="str">
            <v>PORTA GIZ (COXIM L=4 M)</v>
          </cell>
          <cell r="C2193" t="str">
            <v>Un</v>
          </cell>
          <cell r="D2193">
            <v>26.7</v>
          </cell>
          <cell r="E2193">
            <v>110.92</v>
          </cell>
          <cell r="F2193">
            <v>137.62</v>
          </cell>
        </row>
        <row r="2194">
          <cell r="A2194">
            <v>240106</v>
          </cell>
          <cell r="B2194" t="str">
            <v>BATE CARTEIRA ENVERNIZADO E ASSENT. 2,5 X 12 CM</v>
          </cell>
          <cell r="C2194" t="str">
            <v>M</v>
          </cell>
          <cell r="D2194">
            <v>14.67</v>
          </cell>
          <cell r="E2194">
            <v>9.5</v>
          </cell>
          <cell r="F2194">
            <v>24.17</v>
          </cell>
        </row>
        <row r="2195">
          <cell r="A2195">
            <v>240107</v>
          </cell>
          <cell r="B2195" t="str">
            <v>PALCO MOVEL EM ASSOALHO EM IPE ENCERADO</v>
          </cell>
          <cell r="C2195" t="str">
            <v>m2</v>
          </cell>
          <cell r="D2195">
            <v>352.91</v>
          </cell>
          <cell r="E2195">
            <v>34.78</v>
          </cell>
          <cell r="F2195">
            <v>387.69</v>
          </cell>
        </row>
        <row r="2196">
          <cell r="A2196">
            <v>240108</v>
          </cell>
          <cell r="B2196" t="str">
            <v>QUADRO  AVISO-MADEIRA DE LEI/COMPENS. 10MM/CORTIÇA/FELTRO ( SIMILAR AO TIPO 1)</v>
          </cell>
          <cell r="C2196" t="str">
            <v>m2</v>
          </cell>
          <cell r="D2196">
            <v>153.6</v>
          </cell>
          <cell r="E2196">
            <v>62.67</v>
          </cell>
          <cell r="F2196">
            <v>216.27</v>
          </cell>
        </row>
        <row r="2197">
          <cell r="A2197">
            <v>240109</v>
          </cell>
          <cell r="B2197" t="str">
            <v>ESTRADO ESC.20 SALAS</v>
          </cell>
          <cell r="C2197" t="str">
            <v>m2</v>
          </cell>
          <cell r="D2197">
            <v>123.36</v>
          </cell>
          <cell r="E2197">
            <v>99.53</v>
          </cell>
          <cell r="F2197">
            <v>222.89</v>
          </cell>
        </row>
        <row r="2198">
          <cell r="A2198">
            <v>240110</v>
          </cell>
          <cell r="B2198" t="str">
            <v>QUADRO AVISO TP-1 (1,20 X 1,20 M)</v>
          </cell>
          <cell r="C2198" t="str">
            <v>Un</v>
          </cell>
          <cell r="D2198">
            <v>117.63</v>
          </cell>
          <cell r="E2198">
            <v>103.4</v>
          </cell>
          <cell r="F2198">
            <v>221.03</v>
          </cell>
        </row>
        <row r="2199">
          <cell r="A2199">
            <v>240200</v>
          </cell>
          <cell r="B2199" t="str">
            <v>PORTINHOLA EM COMPENSADO 18MM/ REVESTIDA COM LAMINADO MELAMÍNICO</v>
          </cell>
          <cell r="C2199" t="str">
            <v>m2</v>
          </cell>
          <cell r="D2199">
            <v>102.15</v>
          </cell>
          <cell r="E2199">
            <v>357.58</v>
          </cell>
          <cell r="F2199">
            <v>459.73</v>
          </cell>
        </row>
        <row r="2200">
          <cell r="A2200">
            <v>240203</v>
          </cell>
          <cell r="B2200" t="str">
            <v>PRATELEIRA MONTANTES EM ALVEN. APARENTE C/PINTURA</v>
          </cell>
          <cell r="C2200" t="str">
            <v>m2</v>
          </cell>
          <cell r="D2200">
            <v>131.47</v>
          </cell>
          <cell r="E2200">
            <v>43.82</v>
          </cell>
          <cell r="F2200">
            <v>175.29</v>
          </cell>
        </row>
        <row r="2201">
          <cell r="A2201">
            <v>240208</v>
          </cell>
          <cell r="B2201" t="str">
            <v>BATE MACA 2,5 X 12 CM/ENVERNIZ. E ASSENTADO</v>
          </cell>
          <cell r="C2201" t="str">
            <v>ML</v>
          </cell>
          <cell r="D2201">
            <v>15.06</v>
          </cell>
          <cell r="E2201">
            <v>9.5</v>
          </cell>
          <cell r="F2201">
            <v>24.56</v>
          </cell>
        </row>
        <row r="2202">
          <cell r="A2202">
            <v>240209</v>
          </cell>
          <cell r="B2202" t="str">
            <v>PRATELEIRA EST.CAIBRO 4+1 TABUAS APARELHADAS E ENVERNIZADAS</v>
          </cell>
          <cell r="C2202" t="str">
            <v>ML</v>
          </cell>
          <cell r="D2202">
            <v>199.35</v>
          </cell>
          <cell r="E2202">
            <v>79.260000000000005</v>
          </cell>
          <cell r="F2202">
            <v>278.61</v>
          </cell>
        </row>
        <row r="2203">
          <cell r="A2203">
            <v>240210</v>
          </cell>
          <cell r="B2203" t="str">
            <v>SUBSTITUIÇÃO DA MADEIRA DE LEI DA TABELA DE BASQUETE - INCLUSO PINTURA</v>
          </cell>
          <cell r="C2203" t="str">
            <v>Un</v>
          </cell>
          <cell r="D2203">
            <v>281.41000000000003</v>
          </cell>
          <cell r="E2203">
            <v>66.62</v>
          </cell>
          <cell r="F2203">
            <v>348.03</v>
          </cell>
        </row>
        <row r="2204">
          <cell r="A2204">
            <v>187</v>
          </cell>
          <cell r="B2204" t="str">
            <v>ADMINISTRAÇÃO - MENSALISTAS</v>
          </cell>
        </row>
        <row r="2205">
          <cell r="A2205">
            <v>250000</v>
          </cell>
          <cell r="B2205" t="str">
            <v>ADMINISTRACAO - MENSALISTAS</v>
          </cell>
          <cell r="C2205" t="str">
            <v>S/U</v>
          </cell>
          <cell r="D2205">
            <v>0</v>
          </cell>
          <cell r="E2205">
            <v>0</v>
          </cell>
          <cell r="F2205">
            <v>0</v>
          </cell>
        </row>
        <row r="2206">
          <cell r="A2206">
            <v>250101</v>
          </cell>
          <cell r="B2206" t="str">
            <v>ENGENHEIRO - (OBRAS CIVIS)</v>
          </cell>
          <cell r="C2206" t="str">
            <v>H</v>
          </cell>
          <cell r="D2206">
            <v>0</v>
          </cell>
          <cell r="E2206">
            <v>80.790000000000006</v>
          </cell>
          <cell r="F2206">
            <v>80.790000000000006</v>
          </cell>
        </row>
        <row r="2207">
          <cell r="A2207">
            <v>250102</v>
          </cell>
          <cell r="B2207" t="str">
            <v>MESTRE DE OBRA - (OBRAS CIVIS)</v>
          </cell>
          <cell r="C2207" t="str">
            <v>H</v>
          </cell>
          <cell r="D2207">
            <v>0</v>
          </cell>
          <cell r="E2207">
            <v>25.12</v>
          </cell>
          <cell r="F2207">
            <v>25.12</v>
          </cell>
        </row>
        <row r="2208">
          <cell r="A2208">
            <v>250103</v>
          </cell>
          <cell r="B2208" t="str">
            <v>ENCARREGADO - (OBRAS CIVIS)</v>
          </cell>
          <cell r="C2208" t="str">
            <v>H</v>
          </cell>
          <cell r="D2208">
            <v>0</v>
          </cell>
          <cell r="E2208">
            <v>14.78</v>
          </cell>
          <cell r="F2208">
            <v>14.78</v>
          </cell>
        </row>
        <row r="2209">
          <cell r="A2209">
            <v>250104</v>
          </cell>
          <cell r="B2209" t="str">
            <v>VIGIA DE OBRAS (DIURNO)  - (OBRAS CIVIS)</v>
          </cell>
          <cell r="C2209" t="str">
            <v>H</v>
          </cell>
          <cell r="D2209">
            <v>0</v>
          </cell>
          <cell r="E2209">
            <v>5.0999999999999996</v>
          </cell>
          <cell r="F2209">
            <v>5.0999999999999996</v>
          </cell>
        </row>
        <row r="2210">
          <cell r="A2210">
            <v>250105</v>
          </cell>
          <cell r="B2210" t="str">
            <v>ALMOXARIFE - (OBRAS CIVIS)</v>
          </cell>
          <cell r="C2210" t="str">
            <v>H</v>
          </cell>
          <cell r="D2210">
            <v>0</v>
          </cell>
          <cell r="E2210">
            <v>10.56</v>
          </cell>
          <cell r="F2210">
            <v>10.56</v>
          </cell>
        </row>
        <row r="2211">
          <cell r="A2211">
            <v>250109</v>
          </cell>
          <cell r="B2211" t="str">
            <v>APONTADOR - (OBRAS CIVIS)</v>
          </cell>
          <cell r="C2211" t="str">
            <v>H</v>
          </cell>
          <cell r="D2211">
            <v>0</v>
          </cell>
          <cell r="E2211">
            <v>10.56</v>
          </cell>
          <cell r="F2211">
            <v>10.56</v>
          </cell>
        </row>
        <row r="2212">
          <cell r="A2212">
            <v>250110</v>
          </cell>
          <cell r="B2212" t="str">
            <v>VIGIA DE OBRAS - (NOTURNO  E NO SÁBADO/DOMINGO DIURNO) - O.C.</v>
          </cell>
          <cell r="C2212" t="str">
            <v>H</v>
          </cell>
          <cell r="D2212">
            <v>0</v>
          </cell>
          <cell r="E2212">
            <v>7.53</v>
          </cell>
          <cell r="F2212">
            <v>7.53</v>
          </cell>
        </row>
        <row r="2213">
          <cell r="A2213">
            <v>250111</v>
          </cell>
          <cell r="B2213" t="str">
            <v>VIGIA DE OBRAS - (NOTURNO) - OBRAS CIVIS</v>
          </cell>
          <cell r="C2213" t="str">
            <v>H</v>
          </cell>
          <cell r="D2213">
            <v>0</v>
          </cell>
          <cell r="E2213">
            <v>6.21</v>
          </cell>
          <cell r="F2213">
            <v>6.21</v>
          </cell>
        </row>
        <row r="2214">
          <cell r="A2214">
            <v>250112</v>
          </cell>
          <cell r="B2214" t="str">
            <v>ADMINISTRATIVO DE OBRAS - " APONTARIFE " - ( OBRAS CIVIS )</v>
          </cell>
          <cell r="C2214" t="str">
            <v>H</v>
          </cell>
          <cell r="D2214">
            <v>0</v>
          </cell>
          <cell r="E2214">
            <v>12.23</v>
          </cell>
          <cell r="F2214">
            <v>12.23</v>
          </cell>
        </row>
        <row r="2215">
          <cell r="A2215">
            <v>250113</v>
          </cell>
          <cell r="B2215" t="str">
            <v>TÉCNICO EM SEGURANÇA DO TRABALHO (O. CIVIS)</v>
          </cell>
          <cell r="C2215" t="str">
            <v>h</v>
          </cell>
          <cell r="D2215">
            <v>0</v>
          </cell>
          <cell r="E2215">
            <v>10.27</v>
          </cell>
          <cell r="F2215">
            <v>10.27</v>
          </cell>
        </row>
        <row r="2216">
          <cell r="A2216">
            <v>188</v>
          </cell>
          <cell r="B2216" t="str">
            <v>PINTURA</v>
          </cell>
        </row>
        <row r="2217">
          <cell r="A2217">
            <v>260000</v>
          </cell>
          <cell r="B2217" t="str">
            <v>PINTURA</v>
          </cell>
          <cell r="D2217">
            <v>0</v>
          </cell>
          <cell r="E2217">
            <v>0</v>
          </cell>
          <cell r="F2217">
            <v>0</v>
          </cell>
        </row>
        <row r="2218">
          <cell r="A2218">
            <v>260101</v>
          </cell>
          <cell r="B2218" t="str">
            <v>REMOCAO DE PINTURA ANTIGA A CAL</v>
          </cell>
          <cell r="C2218" t="str">
            <v>m2</v>
          </cell>
          <cell r="D2218">
            <v>0</v>
          </cell>
          <cell r="E2218">
            <v>1.88</v>
          </cell>
          <cell r="F2218">
            <v>1.88</v>
          </cell>
        </row>
        <row r="2219">
          <cell r="A2219">
            <v>260102</v>
          </cell>
          <cell r="B2219" t="str">
            <v>REMOCAO DE PINTURA A TEMPERA</v>
          </cell>
          <cell r="C2219" t="str">
            <v>m2</v>
          </cell>
          <cell r="D2219">
            <v>0</v>
          </cell>
          <cell r="E2219">
            <v>2.82</v>
          </cell>
          <cell r="F2219">
            <v>2.82</v>
          </cell>
        </row>
        <row r="2220">
          <cell r="A2220">
            <v>260103</v>
          </cell>
          <cell r="B2220" t="str">
            <v>LIMPEZA DE ESTRUT.METAL.S/ANDAIME</v>
          </cell>
          <cell r="C2220" t="str">
            <v>m2</v>
          </cell>
          <cell r="D2220">
            <v>0.02</v>
          </cell>
          <cell r="E2220">
            <v>1.69</v>
          </cell>
          <cell r="F2220">
            <v>1.71</v>
          </cell>
        </row>
        <row r="2221">
          <cell r="A2221">
            <v>260104</v>
          </cell>
          <cell r="B2221" t="str">
            <v>REMOCAO DE PINTURA ANTIGA A LATEX</v>
          </cell>
          <cell r="C2221" t="str">
            <v>m2</v>
          </cell>
          <cell r="D2221">
            <v>0</v>
          </cell>
          <cell r="E2221">
            <v>3.76</v>
          </cell>
          <cell r="F2221">
            <v>3.76</v>
          </cell>
        </row>
        <row r="2222">
          <cell r="A2222">
            <v>260105</v>
          </cell>
          <cell r="B2222" t="str">
            <v>REMOCAO DE PINTURA ANTIGA A OLEO OU ESMALTE</v>
          </cell>
          <cell r="C2222" t="str">
            <v>m2</v>
          </cell>
          <cell r="D2222">
            <v>0.76</v>
          </cell>
          <cell r="E2222">
            <v>4.7</v>
          </cell>
          <cell r="F2222">
            <v>5.46</v>
          </cell>
        </row>
        <row r="2223">
          <cell r="A2223">
            <v>260201</v>
          </cell>
          <cell r="B2223" t="str">
            <v>CAIACAO TRES DEMAOS MUROS E PAREDES - (OB.C.)</v>
          </cell>
          <cell r="C2223" t="str">
            <v>m2</v>
          </cell>
          <cell r="D2223">
            <v>0.68</v>
          </cell>
          <cell r="E2223">
            <v>1.19</v>
          </cell>
          <cell r="F2223">
            <v>1.87</v>
          </cell>
        </row>
        <row r="2224">
          <cell r="A2224">
            <v>260202</v>
          </cell>
          <cell r="B2224" t="str">
            <v>CAIACAO DUAS DEMAOS MUROS E PAREDES - (OB.C.)</v>
          </cell>
          <cell r="C2224" t="str">
            <v>m2</v>
          </cell>
          <cell r="D2224">
            <v>0.41</v>
          </cell>
          <cell r="E2224">
            <v>0.88</v>
          </cell>
          <cell r="F2224">
            <v>1.29</v>
          </cell>
        </row>
        <row r="2225">
          <cell r="A2225">
            <v>260204</v>
          </cell>
          <cell r="B2225" t="str">
            <v>CAIAÇAO 2 DEMAOS EM POSTE/ VIGAS E MEIO FIO(OC)</v>
          </cell>
          <cell r="C2225" t="str">
            <v>m2</v>
          </cell>
          <cell r="D2225">
            <v>0.41</v>
          </cell>
          <cell r="E2225">
            <v>1.93</v>
          </cell>
          <cell r="F2225">
            <v>2.34</v>
          </cell>
        </row>
        <row r="2226">
          <cell r="A2226">
            <v>260601</v>
          </cell>
          <cell r="B2226" t="str">
            <v>PINTURA TEXTURIZADA C/SELADOR ACRILICO</v>
          </cell>
          <cell r="C2226" t="str">
            <v>m2</v>
          </cell>
          <cell r="D2226">
            <v>3.91</v>
          </cell>
          <cell r="E2226">
            <v>4.29</v>
          </cell>
          <cell r="F2226">
            <v>8.1999999999999993</v>
          </cell>
        </row>
        <row r="2227">
          <cell r="A2227">
            <v>260801</v>
          </cell>
          <cell r="B2227" t="str">
            <v>PINTURA A BASE DE SILICONE 1 DEMAO</v>
          </cell>
          <cell r="C2227" t="str">
            <v>m2</v>
          </cell>
          <cell r="D2227">
            <v>2.44</v>
          </cell>
          <cell r="E2227">
            <v>1.72</v>
          </cell>
          <cell r="F2227">
            <v>4.16</v>
          </cell>
        </row>
        <row r="2228">
          <cell r="A2228">
            <v>260901</v>
          </cell>
          <cell r="B2228" t="str">
            <v>PINTURA VERNIZ EM MADEIRA 2 DEMAOS</v>
          </cell>
          <cell r="C2228" t="str">
            <v>m2</v>
          </cell>
          <cell r="D2228">
            <v>3.19</v>
          </cell>
          <cell r="E2228">
            <v>3.98</v>
          </cell>
          <cell r="F2228">
            <v>7.17</v>
          </cell>
        </row>
        <row r="2229">
          <cell r="A2229">
            <v>260902</v>
          </cell>
          <cell r="B2229" t="str">
            <v>PINTURA C/VERNIZ ACRILICO-02 DEMAOS</v>
          </cell>
          <cell r="C2229" t="str">
            <v>m2</v>
          </cell>
          <cell r="D2229">
            <v>4.21</v>
          </cell>
          <cell r="E2229">
            <v>3.15</v>
          </cell>
          <cell r="F2229">
            <v>7.36</v>
          </cell>
        </row>
        <row r="2230">
          <cell r="A2230">
            <v>260909</v>
          </cell>
          <cell r="B2230" t="str">
            <v>PINTURA LATEX ACRILICA 3 DEMAOS C/SELADOR</v>
          </cell>
          <cell r="C2230" t="str">
            <v>m2</v>
          </cell>
          <cell r="D2230">
            <v>4.57</v>
          </cell>
          <cell r="E2230">
            <v>5.33</v>
          </cell>
          <cell r="F2230">
            <v>9.9</v>
          </cell>
        </row>
        <row r="2231">
          <cell r="A2231">
            <v>261000</v>
          </cell>
          <cell r="B2231" t="str">
            <v>PINTURA LATEX ACRILICA 2 DEMAOS C/SELADOR</v>
          </cell>
          <cell r="C2231" t="str">
            <v>m2</v>
          </cell>
          <cell r="D2231">
            <v>3.49</v>
          </cell>
          <cell r="E2231">
            <v>4.75</v>
          </cell>
          <cell r="F2231">
            <v>8.24</v>
          </cell>
        </row>
        <row r="2232">
          <cell r="A2232">
            <v>261001</v>
          </cell>
          <cell r="B2232" t="str">
            <v>PINTURA LATEX ACRILICO 2 DEMAOS</v>
          </cell>
          <cell r="C2232" t="str">
            <v>m2</v>
          </cell>
          <cell r="D2232">
            <v>2.76</v>
          </cell>
          <cell r="E2232">
            <v>4.72</v>
          </cell>
          <cell r="F2232">
            <v>7.48</v>
          </cell>
        </row>
        <row r="2233">
          <cell r="A2233">
            <v>261002</v>
          </cell>
          <cell r="B2233" t="str">
            <v>PINTURA EPOXI 3 DEMÃOS</v>
          </cell>
          <cell r="C2233" t="str">
            <v>m2</v>
          </cell>
          <cell r="D2233">
            <v>9.2799999999999994</v>
          </cell>
          <cell r="E2233">
            <v>8.59</v>
          </cell>
          <cell r="F2233">
            <v>17.87</v>
          </cell>
        </row>
        <row r="2234">
          <cell r="A2234">
            <v>261003</v>
          </cell>
          <cell r="B2234" t="str">
            <v>EMASSAMENTO EPOXI 2 DEMÃOS</v>
          </cell>
          <cell r="C2234" t="str">
            <v>m2</v>
          </cell>
          <cell r="D2234">
            <v>17.28</v>
          </cell>
          <cell r="E2234">
            <v>6.96</v>
          </cell>
          <cell r="F2234">
            <v>24.24</v>
          </cell>
        </row>
        <row r="2235">
          <cell r="A2235">
            <v>261005</v>
          </cell>
          <cell r="B2235" t="str">
            <v>PINTURA COM SELADOR ACRILICO</v>
          </cell>
          <cell r="C2235" t="str">
            <v>m2</v>
          </cell>
          <cell r="D2235">
            <v>0.73</v>
          </cell>
          <cell r="E2235">
            <v>0.57999999999999996</v>
          </cell>
          <cell r="F2235">
            <v>1.31</v>
          </cell>
        </row>
        <row r="2236">
          <cell r="A2236">
            <v>261006</v>
          </cell>
          <cell r="B2236" t="str">
            <v>PINTURA LATEX UMA DEMAO COM SELADOR</v>
          </cell>
          <cell r="C2236" t="str">
            <v>m2</v>
          </cell>
          <cell r="D2236">
            <v>1.99</v>
          </cell>
          <cell r="E2236">
            <v>2.74</v>
          </cell>
          <cell r="F2236">
            <v>4.7300000000000004</v>
          </cell>
        </row>
        <row r="2237">
          <cell r="A2237">
            <v>261008</v>
          </cell>
          <cell r="B2237" t="str">
            <v>FUNDO ANTICORROSIVO PARA ESQUADRIAS METÁLICAS</v>
          </cell>
          <cell r="C2237" t="str">
            <v>m2</v>
          </cell>
          <cell r="D2237">
            <v>1.32</v>
          </cell>
          <cell r="E2237">
            <v>5.74</v>
          </cell>
          <cell r="F2237">
            <v>7.06</v>
          </cell>
        </row>
        <row r="2238">
          <cell r="A2238">
            <v>261009</v>
          </cell>
          <cell r="B2238" t="str">
            <v>FUNDO PRIMER P/ ESTR. METALICA (2 DEMAOS)</v>
          </cell>
          <cell r="C2238" t="str">
            <v>m2</v>
          </cell>
          <cell r="D2238">
            <v>5.21</v>
          </cell>
          <cell r="E2238">
            <v>2.37</v>
          </cell>
          <cell r="F2238">
            <v>7.58</v>
          </cell>
        </row>
        <row r="2239">
          <cell r="A2239">
            <v>261010</v>
          </cell>
          <cell r="B2239" t="str">
            <v>FUNDO ADERENTE PARA SUPERFÍCIES GALVANIZADAS - 1 DEMAO</v>
          </cell>
          <cell r="C2239" t="str">
            <v>m2</v>
          </cell>
          <cell r="D2239">
            <v>0.89</v>
          </cell>
          <cell r="E2239">
            <v>3.17</v>
          </cell>
          <cell r="F2239">
            <v>4.0599999999999996</v>
          </cell>
        </row>
        <row r="2240">
          <cell r="A2240">
            <v>261090</v>
          </cell>
          <cell r="B2240" t="str">
            <v>PINT.PVA LATEX 2 D SENDO 2a. 50% TINTA INCOLOR COM BRILHO C/SELADOR</v>
          </cell>
          <cell r="C2240" t="str">
            <v>m2</v>
          </cell>
          <cell r="D2240">
            <v>2.66</v>
          </cell>
          <cell r="E2240">
            <v>3.98</v>
          </cell>
          <cell r="F2240">
            <v>6.64</v>
          </cell>
        </row>
        <row r="2241">
          <cell r="A2241">
            <v>261300</v>
          </cell>
          <cell r="B2241" t="str">
            <v>EMASSAMENTO COM MASSA PVA DUAS DEMAOS</v>
          </cell>
          <cell r="C2241" t="str">
            <v>m2</v>
          </cell>
          <cell r="D2241">
            <v>1.63</v>
          </cell>
          <cell r="E2241">
            <v>5.83</v>
          </cell>
          <cell r="F2241">
            <v>7.46</v>
          </cell>
        </row>
        <row r="2242">
          <cell r="A2242">
            <v>261301</v>
          </cell>
          <cell r="B2242" t="str">
            <v>EMASSAMENTO COM MASSA PVA UMA DEMAO</v>
          </cell>
          <cell r="C2242" t="str">
            <v>m2</v>
          </cell>
          <cell r="D2242">
            <v>1.05</v>
          </cell>
          <cell r="E2242">
            <v>4.05</v>
          </cell>
          <cell r="F2242">
            <v>5.0999999999999996</v>
          </cell>
        </row>
        <row r="2243">
          <cell r="A2243">
            <v>261302</v>
          </cell>
          <cell r="B2243" t="str">
            <v>PINTURA LATEX DUAS DEMAOS COM SELADOR</v>
          </cell>
          <cell r="C2243" t="str">
            <v>m2</v>
          </cell>
          <cell r="D2243">
            <v>2.5</v>
          </cell>
          <cell r="E2243">
            <v>3.98</v>
          </cell>
          <cell r="F2243">
            <v>6.48</v>
          </cell>
        </row>
        <row r="2244">
          <cell r="A2244">
            <v>261303</v>
          </cell>
          <cell r="B2244" t="str">
            <v>PINTURA LATEX TRES DEMAOS COM SELADOR</v>
          </cell>
          <cell r="C2244" t="str">
            <v>m2</v>
          </cell>
          <cell r="D2244">
            <v>3.21</v>
          </cell>
          <cell r="E2244">
            <v>4.72</v>
          </cell>
          <cell r="F2244">
            <v>7.93</v>
          </cell>
        </row>
        <row r="2245">
          <cell r="A2245">
            <v>261304</v>
          </cell>
          <cell r="B2245" t="str">
            <v>EMASSAMENTO ACRILICO 2 DEMAOS</v>
          </cell>
          <cell r="C2245" t="str">
            <v>m2</v>
          </cell>
          <cell r="D2245">
            <v>2.77</v>
          </cell>
          <cell r="E2245">
            <v>6.96</v>
          </cell>
          <cell r="F2245">
            <v>9.73</v>
          </cell>
        </row>
        <row r="2246">
          <cell r="A2246">
            <v>261305</v>
          </cell>
          <cell r="B2246" t="str">
            <v>EMASSAMENTO ACRÍLICO 1 DEMÃO EM PAREDE</v>
          </cell>
          <cell r="C2246" t="str">
            <v>m2</v>
          </cell>
          <cell r="D2246">
            <v>1.79</v>
          </cell>
          <cell r="E2246">
            <v>4.84</v>
          </cell>
          <cell r="F2246">
            <v>6.63</v>
          </cell>
        </row>
        <row r="2247">
          <cell r="A2247">
            <v>261306</v>
          </cell>
          <cell r="B2247" t="str">
            <v>PINTURA PVA LATEX 1 DEMAO SEM SELADOR</v>
          </cell>
          <cell r="C2247" t="str">
            <v>m2</v>
          </cell>
          <cell r="D2247">
            <v>1.06</v>
          </cell>
          <cell r="E2247">
            <v>2.09</v>
          </cell>
          <cell r="F2247">
            <v>3.15</v>
          </cell>
        </row>
        <row r="2248">
          <cell r="A2248">
            <v>261307</v>
          </cell>
          <cell r="B2248" t="str">
            <v>PINTURA PVA LATEX 2 DEMAOS SEM SELADOR</v>
          </cell>
          <cell r="C2248" t="str">
            <v>m2</v>
          </cell>
          <cell r="D2248">
            <v>1.77</v>
          </cell>
          <cell r="E2248">
            <v>3.4</v>
          </cell>
          <cell r="F2248">
            <v>5.17</v>
          </cell>
        </row>
        <row r="2249">
          <cell r="A2249">
            <v>261308</v>
          </cell>
          <cell r="B2249" t="str">
            <v>PINTURA PVA LATEX 3 DEMAOS SEM SELADOR</v>
          </cell>
          <cell r="C2249" t="str">
            <v>m2</v>
          </cell>
          <cell r="D2249">
            <v>2.48</v>
          </cell>
          <cell r="E2249">
            <v>4.0599999999999996</v>
          </cell>
          <cell r="F2249">
            <v>6.54</v>
          </cell>
        </row>
        <row r="2250">
          <cell r="A2250">
            <v>261401</v>
          </cell>
          <cell r="B2250" t="str">
            <v>EMASSAMENTO A OLEO EM PAREDES 2 DEMAOS</v>
          </cell>
          <cell r="C2250" t="str">
            <v>m2</v>
          </cell>
          <cell r="D2250">
            <v>4.76</v>
          </cell>
          <cell r="E2250">
            <v>6.96</v>
          </cell>
          <cell r="F2250">
            <v>11.72</v>
          </cell>
        </row>
        <row r="2251">
          <cell r="A2251">
            <v>261501</v>
          </cell>
          <cell r="B2251" t="str">
            <v>EMASSAMENTO/OLEO/ESQUADRIAS MADEIRA</v>
          </cell>
          <cell r="C2251" t="str">
            <v>m2</v>
          </cell>
          <cell r="D2251">
            <v>3.79</v>
          </cell>
          <cell r="E2251">
            <v>6.96</v>
          </cell>
          <cell r="F2251">
            <v>10.75</v>
          </cell>
        </row>
        <row r="2252">
          <cell r="A2252">
            <v>261502</v>
          </cell>
          <cell r="B2252" t="str">
            <v>PINT.ESMALTE S/ANTICOR 2 DEMAOS</v>
          </cell>
          <cell r="C2252" t="str">
            <v>m2</v>
          </cell>
          <cell r="D2252">
            <v>2.3199999999999998</v>
          </cell>
          <cell r="E2252">
            <v>8.92</v>
          </cell>
          <cell r="F2252">
            <v>11.24</v>
          </cell>
        </row>
        <row r="2253">
          <cell r="A2253">
            <v>261503</v>
          </cell>
          <cell r="B2253" t="str">
            <v>PINT.ESMALTE 2 DEM. ESQ.FERRO (SEM FUNDO ANTICOR.)</v>
          </cell>
          <cell r="C2253" t="str">
            <v>m2</v>
          </cell>
          <cell r="D2253">
            <v>2.2999999999999998</v>
          </cell>
          <cell r="E2253">
            <v>7.67</v>
          </cell>
          <cell r="F2253">
            <v>9.9700000000000006</v>
          </cell>
        </row>
        <row r="2254">
          <cell r="A2254">
            <v>261504</v>
          </cell>
          <cell r="B2254" t="str">
            <v>PINTURA ESMALTE 1 DEMÃO ESQUADRIA METALICA S/FUNDO ANTICORR.</v>
          </cell>
          <cell r="C2254" t="str">
            <v>m2</v>
          </cell>
          <cell r="D2254">
            <v>1.19</v>
          </cell>
          <cell r="E2254">
            <v>5.74</v>
          </cell>
          <cell r="F2254">
            <v>6.93</v>
          </cell>
        </row>
        <row r="2255">
          <cell r="A2255">
            <v>261548</v>
          </cell>
          <cell r="B2255" t="str">
            <v>PINTURA ESMALTE 1 DEMÃO EM PAREDE SEM SELADOR</v>
          </cell>
          <cell r="C2255" t="str">
            <v>m2</v>
          </cell>
          <cell r="D2255">
            <v>1.93</v>
          </cell>
          <cell r="E2255">
            <v>3.14</v>
          </cell>
          <cell r="F2255">
            <v>5.07</v>
          </cell>
        </row>
        <row r="2256">
          <cell r="A2256">
            <v>261550</v>
          </cell>
          <cell r="B2256" t="str">
            <v>PINT.ESMALTE SINT.PAREDES - 2 DEM.C/SELADOR</v>
          </cell>
          <cell r="C2256" t="str">
            <v>m2</v>
          </cell>
          <cell r="D2256">
            <v>3.91</v>
          </cell>
          <cell r="E2256">
            <v>5.33</v>
          </cell>
          <cell r="F2256">
            <v>9.24</v>
          </cell>
        </row>
        <row r="2257">
          <cell r="A2257">
            <v>261560</v>
          </cell>
          <cell r="B2257" t="str">
            <v>PINTURA ESMALTE SINTETICO 2 DEMÃOS EM ESQ. MADEIRA</v>
          </cell>
          <cell r="C2257" t="str">
            <v>m2</v>
          </cell>
          <cell r="D2257">
            <v>5.08</v>
          </cell>
          <cell r="E2257">
            <v>8.92</v>
          </cell>
          <cell r="F2257">
            <v>14</v>
          </cell>
        </row>
        <row r="2258">
          <cell r="A2258">
            <v>261602</v>
          </cell>
          <cell r="B2258" t="str">
            <v>PINT.ESMALTE/ESQUAD.FERRO C/FUNDO ANTICOR.</v>
          </cell>
          <cell r="C2258" t="str">
            <v>m2</v>
          </cell>
          <cell r="D2258">
            <v>3.54</v>
          </cell>
          <cell r="E2258">
            <v>8.92</v>
          </cell>
          <cell r="F2258">
            <v>12.46</v>
          </cell>
        </row>
        <row r="2259">
          <cell r="A2259">
            <v>261603</v>
          </cell>
          <cell r="B2259" t="str">
            <v>PINT.GRAFITE ESQUAD.FERRO (DUPLA FUNÇÃO - FUNDO E ACABAMENTO)</v>
          </cell>
          <cell r="C2259" t="str">
            <v>m2</v>
          </cell>
          <cell r="D2259">
            <v>2.41</v>
          </cell>
          <cell r="E2259">
            <v>8.92</v>
          </cell>
          <cell r="F2259">
            <v>11.33</v>
          </cell>
        </row>
        <row r="2260">
          <cell r="A2260">
            <v>261604</v>
          </cell>
          <cell r="B2260" t="str">
            <v>PINTURA TINTA INCOLOR COM BRILHO UMA DEMAO</v>
          </cell>
          <cell r="C2260" t="str">
            <v>m2</v>
          </cell>
          <cell r="D2260">
            <v>2.64</v>
          </cell>
          <cell r="E2260">
            <v>2.2599999999999998</v>
          </cell>
          <cell r="F2260">
            <v>4.9000000000000004</v>
          </cell>
        </row>
        <row r="2261">
          <cell r="A2261">
            <v>261605</v>
          </cell>
          <cell r="B2261" t="str">
            <v>PINTURA DE QUADRO NEGRO C/EMASSAM.</v>
          </cell>
          <cell r="C2261" t="str">
            <v>Un</v>
          </cell>
          <cell r="D2261">
            <v>66.89</v>
          </cell>
          <cell r="E2261">
            <v>95.88</v>
          </cell>
          <cell r="F2261">
            <v>162.77000000000001</v>
          </cell>
        </row>
        <row r="2262">
          <cell r="A2262">
            <v>261607</v>
          </cell>
          <cell r="B2262" t="str">
            <v>PINTURA CERAMICA P/BEIRAL</v>
          </cell>
          <cell r="C2262" t="str">
            <v>m2</v>
          </cell>
          <cell r="D2262">
            <v>2.71</v>
          </cell>
          <cell r="E2262">
            <v>26.32</v>
          </cell>
          <cell r="F2262">
            <v>29.03</v>
          </cell>
        </row>
        <row r="2263">
          <cell r="A2263">
            <v>261609</v>
          </cell>
          <cell r="B2263" t="str">
            <v>PINTURA ESMALTE ALQUIDICO ESTR.METALICA 2 DEMAOS</v>
          </cell>
          <cell r="C2263" t="str">
            <v>m2</v>
          </cell>
          <cell r="D2263">
            <v>4.8499999999999996</v>
          </cell>
          <cell r="E2263">
            <v>2.37</v>
          </cell>
          <cell r="F2263">
            <v>7.22</v>
          </cell>
        </row>
        <row r="2264">
          <cell r="A2264">
            <v>261610</v>
          </cell>
          <cell r="B2264" t="str">
            <v>PINTURA ESMALTE ALQUIDICO EST.METALICA 1 DEMAO</v>
          </cell>
          <cell r="C2264" t="str">
            <v>m2</v>
          </cell>
          <cell r="D2264">
            <v>3.12</v>
          </cell>
          <cell r="E2264">
            <v>1.42</v>
          </cell>
          <cell r="F2264">
            <v>4.54</v>
          </cell>
        </row>
        <row r="2265">
          <cell r="A2265">
            <v>261611</v>
          </cell>
          <cell r="B2265" t="str">
            <v>PINTURA  ALQUÍDICA BRILHANTE DUPLA FUNÇÃO 2 DEMÃOS = 50 MÍCRONS</v>
          </cell>
          <cell r="C2265" t="str">
            <v>m2</v>
          </cell>
          <cell r="D2265">
            <v>5.1100000000000003</v>
          </cell>
          <cell r="E2265">
            <v>2.37</v>
          </cell>
          <cell r="F2265">
            <v>7.48</v>
          </cell>
        </row>
        <row r="2266">
          <cell r="A2266">
            <v>261620</v>
          </cell>
          <cell r="B2266" t="str">
            <v>LETREIRO MÉDIO A GRANDE PORTE EM PAREDE FEITO A PINCEL</v>
          </cell>
          <cell r="C2266" t="str">
            <v>m2</v>
          </cell>
          <cell r="D2266">
            <v>1.52</v>
          </cell>
          <cell r="E2266">
            <v>78.59</v>
          </cell>
          <cell r="F2266">
            <v>80.11</v>
          </cell>
        </row>
        <row r="2267">
          <cell r="A2267" t="str">
            <v>SCO - Sistema de Custos e Orçamentos</v>
          </cell>
          <cell r="F2267" t="str">
            <v>AGETOP</v>
          </cell>
        </row>
        <row r="2269">
          <cell r="B2269" t="str">
            <v>AGETOP - AGÊNCIA GOIANA DE TRANSPORTES E OBRAS - AGETOP</v>
          </cell>
          <cell r="F2269" t="str">
            <v>26/08/2014 - 15:26</v>
          </cell>
        </row>
        <row r="2270">
          <cell r="B2270" t="str">
            <v>Custo Referencial de Serviços</v>
          </cell>
          <cell r="F2270" t="str">
            <v>Página: 29 de 30</v>
          </cell>
        </row>
        <row r="2271">
          <cell r="A2271" t="str">
            <v>Código</v>
          </cell>
          <cell r="B2271" t="str">
            <v>Serviço</v>
          </cell>
          <cell r="C2271" t="str">
            <v>Unidade</v>
          </cell>
          <cell r="D2271" t="str">
            <v>Material</v>
          </cell>
          <cell r="E2271" t="str">
            <v>Mão-de-</v>
          </cell>
          <cell r="F2271" t="str">
            <v>Total</v>
          </cell>
        </row>
        <row r="2272">
          <cell r="A2272" t="str">
            <v>auxiliar</v>
          </cell>
          <cell r="E2272" t="str">
            <v>obra</v>
          </cell>
        </row>
        <row r="2273">
          <cell r="A2273">
            <v>261623</v>
          </cell>
          <cell r="B2273" t="str">
            <v>LETREIRO PEQ.PORTE A PINCEL EM PAREDE E PORTAS</v>
          </cell>
          <cell r="C2273" t="str">
            <v>m2</v>
          </cell>
          <cell r="D2273">
            <v>2.2799999999999998</v>
          </cell>
          <cell r="E2273">
            <v>181.67</v>
          </cell>
          <cell r="F2273">
            <v>183.95</v>
          </cell>
        </row>
        <row r="2274">
          <cell r="A2274">
            <v>261700</v>
          </cell>
          <cell r="B2274" t="str">
            <v>DEMARC.QUADRA/VAGAS TINTA POLIESPORTIVA</v>
          </cell>
          <cell r="C2274" t="str">
            <v>ML</v>
          </cell>
          <cell r="D2274">
            <v>0.35</v>
          </cell>
          <cell r="E2274">
            <v>6.02</v>
          </cell>
          <cell r="F2274">
            <v>6.37</v>
          </cell>
        </row>
        <row r="2275">
          <cell r="A2275">
            <v>261703</v>
          </cell>
          <cell r="B2275" t="str">
            <v>PINT.POLIESPORTIVA - 2 DEM.(PISOS E CIMENTADOS)</v>
          </cell>
          <cell r="C2275" t="str">
            <v>m2</v>
          </cell>
          <cell r="D2275">
            <v>1.68</v>
          </cell>
          <cell r="E2275">
            <v>5.33</v>
          </cell>
          <cell r="F2275">
            <v>7.01</v>
          </cell>
        </row>
        <row r="2276">
          <cell r="A2276">
            <v>189</v>
          </cell>
          <cell r="B2276" t="str">
            <v>DIVERSOS</v>
          </cell>
        </row>
        <row r="2277">
          <cell r="A2277">
            <v>270000</v>
          </cell>
          <cell r="B2277" t="str">
            <v>DIVERSOS</v>
          </cell>
          <cell r="D2277">
            <v>0</v>
          </cell>
          <cell r="E2277">
            <v>0</v>
          </cell>
          <cell r="F2277">
            <v>0</v>
          </cell>
        </row>
        <row r="2278">
          <cell r="A2278">
            <v>270105</v>
          </cell>
          <cell r="B2278" t="str">
            <v>PLANTIO GRAMA BATATAIS PLACA C/ M.O. IRRIG.P/CAMPO FUTEBOL (ADUBO/ROLO/ETC) (</v>
          </cell>
          <cell r="C2278" t="str">
            <v>m2</v>
          </cell>
          <cell r="D2278">
            <v>6.5</v>
          </cell>
          <cell r="E2278">
            <v>0</v>
          </cell>
          <cell r="F2278">
            <v>6.5</v>
          </cell>
        </row>
        <row r="2279">
          <cell r="B2279" t="str">
            <v>OC) A&lt;11.000M2</v>
          </cell>
        </row>
        <row r="2280">
          <cell r="A2280">
            <v>270202</v>
          </cell>
          <cell r="B2280" t="str">
            <v>PLANTIO GRAMA BATATAIS MUDA C/ M.O. IRRIG. ADUBO E TERRA VEG.(OC) A&lt;11.000M2</v>
          </cell>
          <cell r="C2280" t="str">
            <v>m2</v>
          </cell>
          <cell r="D2280">
            <v>1.73</v>
          </cell>
          <cell r="E2280">
            <v>6.52</v>
          </cell>
          <cell r="F2280">
            <v>8.25</v>
          </cell>
        </row>
        <row r="2281">
          <cell r="A2281">
            <v>270205</v>
          </cell>
          <cell r="B2281" t="str">
            <v>GRADE PROTEÇÃO 50X50CM EM CAIBRO COM H=1,70M E RIPAS ESPAÇADAS EM 17CM -</v>
          </cell>
          <cell r="C2281" t="str">
            <v>Un</v>
          </cell>
          <cell r="D2281">
            <v>91.68</v>
          </cell>
          <cell r="E2281">
            <v>22.87</v>
          </cell>
          <cell r="F2281">
            <v>114.55</v>
          </cell>
        </row>
        <row r="2282">
          <cell r="B2282" t="str">
            <v>PARA MUDA DE ÁRVORE</v>
          </cell>
        </row>
        <row r="2283">
          <cell r="A2283">
            <v>270206</v>
          </cell>
          <cell r="B2283" t="str">
            <v>IRRIGACAO P/30 DIAS / AREA PLANTADA</v>
          </cell>
          <cell r="C2283" t="str">
            <v>m2</v>
          </cell>
          <cell r="D2283">
            <v>0.68</v>
          </cell>
          <cell r="E2283">
            <v>0.71</v>
          </cell>
          <cell r="F2283">
            <v>1.39</v>
          </cell>
        </row>
        <row r="2284">
          <cell r="A2284">
            <v>270207</v>
          </cell>
          <cell r="B2284" t="str">
            <v>PLANTIO GRAMA BATATAIS PLACA C/ M.O. IRRIG.ADUBO,TER.VEG.(OC) A&lt;11.000M2</v>
          </cell>
          <cell r="C2284" t="str">
            <v>m2</v>
          </cell>
          <cell r="D2284">
            <v>3.74</v>
          </cell>
          <cell r="E2284">
            <v>4.91</v>
          </cell>
          <cell r="F2284">
            <v>8.65</v>
          </cell>
        </row>
        <row r="2285">
          <cell r="A2285">
            <v>270210</v>
          </cell>
          <cell r="B2285" t="str">
            <v>PLANTIO GRAMA ESMERALDA PLACA C/ M.O. IRRIG., ADUBO,TERRA VEGETAL (O.C.) A&lt;11.</v>
          </cell>
          <cell r="C2285" t="str">
            <v>m2</v>
          </cell>
          <cell r="D2285">
            <v>5.99</v>
          </cell>
          <cell r="E2285">
            <v>4.42</v>
          </cell>
          <cell r="F2285">
            <v>10.41</v>
          </cell>
        </row>
        <row r="2286">
          <cell r="B2286" t="str">
            <v>000,00M2</v>
          </cell>
        </row>
        <row r="2287">
          <cell r="A2287">
            <v>270211</v>
          </cell>
          <cell r="B2287" t="str">
            <v>ABERTURA DE CAVA 60X60X60CM C/ ADUBAÇÃO E PLANTIO DE FOLHAGEM,ARBUSTO,</v>
          </cell>
          <cell r="C2287" t="str">
            <v>un</v>
          </cell>
          <cell r="D2287">
            <v>0.72</v>
          </cell>
          <cell r="E2287">
            <v>8.9600000000000009</v>
          </cell>
          <cell r="F2287">
            <v>9.68</v>
          </cell>
        </row>
        <row r="2288">
          <cell r="B2288" t="str">
            <v>ÁRVORE OU PALMEIRA C/ H=0,50 A 0,70M - EXCLUSO O CUSTO DE AQUISIÇÃO DA MUDA</v>
          </cell>
        </row>
        <row r="2289">
          <cell r="A2289">
            <v>270212</v>
          </cell>
          <cell r="B2289" t="str">
            <v>ABERTURA DE CAVA 80X80X80CM C/ ADUBAÇÃO E PLANTIO DE ARBUSTO, ÁRVORE OU</v>
          </cell>
          <cell r="C2289" t="str">
            <v>un</v>
          </cell>
          <cell r="D2289">
            <v>4.32</v>
          </cell>
          <cell r="E2289">
            <v>21.63</v>
          </cell>
          <cell r="F2289">
            <v>25.95</v>
          </cell>
        </row>
        <row r="2290">
          <cell r="B2290" t="str">
            <v>PALMEIRA C/ H=0,70 A 2,00M - EXCLUSO O CUSTO DE AQUISIÇÃO DA MUDA</v>
          </cell>
        </row>
        <row r="2291">
          <cell r="A2291">
            <v>270213</v>
          </cell>
          <cell r="B2291" t="str">
            <v>PREPARAÇÃO C/ ADUBAÇÃO DO TERRENO EM FORMA DE CANTEIRO E PLANTIO DE</v>
          </cell>
          <cell r="C2291" t="str">
            <v>m2</v>
          </cell>
          <cell r="D2291">
            <v>1.1299999999999999</v>
          </cell>
          <cell r="E2291">
            <v>10</v>
          </cell>
          <cell r="F2291">
            <v>11.13</v>
          </cell>
        </row>
        <row r="2292">
          <cell r="B2292" t="str">
            <v>FORRAÇÃO AMBOS C/PROFUNDIDADE DE 30 CM - EXCLUSO O CUSTO DE AQUISIÇÃO DA</v>
          </cell>
        </row>
        <row r="2293">
          <cell r="B2293" t="str">
            <v>MUDA</v>
          </cell>
        </row>
        <row r="2294">
          <cell r="A2294">
            <v>270215</v>
          </cell>
          <cell r="B2294" t="str">
            <v>PAVIMENTO EM CONCRETO TIPO CONCREGRAMA/PISOGRAMA/PATIOGRAMA ( PLANTIO DA</v>
          </cell>
          <cell r="C2294" t="str">
            <v>m2</v>
          </cell>
          <cell r="D2294">
            <v>35.72</v>
          </cell>
          <cell r="E2294">
            <v>5.94</v>
          </cell>
          <cell r="F2294">
            <v>41.66</v>
          </cell>
        </row>
        <row r="2295">
          <cell r="B2295" t="str">
            <v>GRAMA INCLUSO)</v>
          </cell>
        </row>
        <row r="2296">
          <cell r="A2296">
            <v>270230</v>
          </cell>
          <cell r="B2296" t="str">
            <v>PAVIMENTO INTERTRAVADO ESPESSURA DE 4CM E FCK = 20 MPA</v>
          </cell>
          <cell r="C2296" t="str">
            <v>m2</v>
          </cell>
          <cell r="D2296">
            <v>27.95</v>
          </cell>
          <cell r="E2296">
            <v>6.57</v>
          </cell>
          <cell r="F2296">
            <v>34.520000000000003</v>
          </cell>
        </row>
        <row r="2297">
          <cell r="A2297">
            <v>270232</v>
          </cell>
          <cell r="B2297" t="str">
            <v>PAVIMENTO INTERTRAVADO ESPESSURA DE 6CM E FCK = 35 MPA</v>
          </cell>
          <cell r="C2297" t="str">
            <v>m2</v>
          </cell>
          <cell r="D2297">
            <v>39.53</v>
          </cell>
          <cell r="E2297">
            <v>6.57</v>
          </cell>
          <cell r="F2297">
            <v>46.1</v>
          </cell>
        </row>
        <row r="2298">
          <cell r="A2298">
            <v>270234</v>
          </cell>
          <cell r="B2298" t="str">
            <v>PAVIMENTO INTERTRAVADO ESPESSURA DE 8CM E FCK = 35 MPA</v>
          </cell>
          <cell r="C2298" t="str">
            <v>m2</v>
          </cell>
          <cell r="D2298">
            <v>42.67</v>
          </cell>
          <cell r="E2298">
            <v>6.57</v>
          </cell>
          <cell r="F2298">
            <v>49.24</v>
          </cell>
        </row>
        <row r="2299">
          <cell r="A2299">
            <v>270236</v>
          </cell>
          <cell r="B2299" t="str">
            <v>PAVIMENTO INTERTRAVADO ESPESSURA DE 10CM E FCK = 35 MPA</v>
          </cell>
          <cell r="C2299" t="str">
            <v>m2</v>
          </cell>
          <cell r="D2299">
            <v>54.72</v>
          </cell>
          <cell r="E2299">
            <v>6.57</v>
          </cell>
          <cell r="F2299">
            <v>61.29</v>
          </cell>
        </row>
        <row r="2300">
          <cell r="A2300">
            <v>270310</v>
          </cell>
          <cell r="B2300" t="str">
            <v>MURO DE ALVENARIA TIJOLO FURADO 1/2 VEZ ( H=2,00M) COM FUNDAÇÃO - SEM</v>
          </cell>
          <cell r="C2300" t="str">
            <v>m2</v>
          </cell>
          <cell r="D2300">
            <v>42.01</v>
          </cell>
          <cell r="E2300">
            <v>30.14</v>
          </cell>
          <cell r="F2300">
            <v>72.150000000000006</v>
          </cell>
        </row>
        <row r="2301">
          <cell r="B2301" t="str">
            <v>REVESTIMENTOS (PADRÃO AGETOP)</v>
          </cell>
        </row>
        <row r="2302">
          <cell r="A2302">
            <v>270312</v>
          </cell>
          <cell r="B2302" t="str">
            <v>MURO DE ALVENARIA TIJOLO FURADO 1/2 VEZ ( H=2,50M) COM FUNDAÇÃO - SEM</v>
          </cell>
          <cell r="C2302" t="str">
            <v>m2</v>
          </cell>
          <cell r="D2302">
            <v>40.380000000000003</v>
          </cell>
          <cell r="E2302">
            <v>29.74</v>
          </cell>
          <cell r="F2302">
            <v>70.12</v>
          </cell>
        </row>
        <row r="2303">
          <cell r="B2303" t="str">
            <v>REVESTIMENTOS (PADRÃO AGETOP)</v>
          </cell>
        </row>
        <row r="2304">
          <cell r="A2304">
            <v>270314</v>
          </cell>
          <cell r="B2304" t="str">
            <v>MURO DE ALVENARIA TIJOLO FURADO 1/2 VEZ ( H=3,00M) COM FUNDAÇÃO - SEM</v>
          </cell>
          <cell r="C2304" t="str">
            <v>m2</v>
          </cell>
          <cell r="D2304">
            <v>41.54</v>
          </cell>
          <cell r="E2304">
            <v>30.34</v>
          </cell>
          <cell r="F2304">
            <v>71.88</v>
          </cell>
        </row>
        <row r="2305">
          <cell r="B2305" t="str">
            <v>REVESTIMENTOS (PADRÃO AGETOP)</v>
          </cell>
        </row>
        <row r="2306">
          <cell r="A2306">
            <v>270501</v>
          </cell>
          <cell r="B2306" t="str">
            <v>LIMPEZA FINAL DE OBRA - (OBRAS CIVIS)</v>
          </cell>
          <cell r="C2306" t="str">
            <v>m2</v>
          </cell>
          <cell r="D2306">
            <v>0.41</v>
          </cell>
          <cell r="E2306">
            <v>1.41</v>
          </cell>
          <cell r="F2306">
            <v>1.82</v>
          </cell>
        </row>
        <row r="2307">
          <cell r="A2307">
            <v>270502</v>
          </cell>
          <cell r="B2307" t="str">
            <v>LIMPEZA COM ÁCIDO MURIÁTICO (1:20), NEUTRALIZADO COM  AMÔNIA (1:14)</v>
          </cell>
          <cell r="C2307" t="str">
            <v>m2</v>
          </cell>
          <cell r="D2307">
            <v>0.38</v>
          </cell>
          <cell r="E2307">
            <v>1.26</v>
          </cell>
          <cell r="F2307">
            <v>1.64</v>
          </cell>
        </row>
        <row r="2308">
          <cell r="A2308">
            <v>270503</v>
          </cell>
          <cell r="B2308" t="str">
            <v>PAVIMENTO INTERTRAVADO SEXTAVADO (BLOKRET) - 8 CM PRE-FABR.FCK 22 MPA</v>
          </cell>
          <cell r="C2308" t="str">
            <v>m2</v>
          </cell>
          <cell r="D2308">
            <v>44.62</v>
          </cell>
          <cell r="E2308">
            <v>6.57</v>
          </cell>
          <cell r="F2308">
            <v>51.19</v>
          </cell>
        </row>
        <row r="2309">
          <cell r="A2309">
            <v>270504</v>
          </cell>
          <cell r="B2309" t="str">
            <v>PAVIMENTO INTERTRAVADO SEXTAVADO (BLOKRET) - 6 CM PRE-FABR.FCK 18 MPA</v>
          </cell>
          <cell r="C2309" t="str">
            <v>m2</v>
          </cell>
          <cell r="D2309">
            <v>34.020000000000003</v>
          </cell>
          <cell r="E2309">
            <v>6.57</v>
          </cell>
          <cell r="F2309">
            <v>40.590000000000003</v>
          </cell>
        </row>
        <row r="2310">
          <cell r="A2310">
            <v>270601</v>
          </cell>
          <cell r="B2310" t="str">
            <v>PAVIMENTO INTERTRAVADO SEXTAVADO (BLOKRET) - 10 CM FCK=35 MPA PRE-FABR.</v>
          </cell>
          <cell r="C2310" t="str">
            <v>m2</v>
          </cell>
          <cell r="D2310">
            <v>53.62</v>
          </cell>
          <cell r="E2310">
            <v>6.57</v>
          </cell>
          <cell r="F2310">
            <v>60.19</v>
          </cell>
        </row>
        <row r="2311">
          <cell r="A2311">
            <v>270602</v>
          </cell>
          <cell r="B2311" t="str">
            <v>CALCAMENTO COM PARALELEPIPEDO</v>
          </cell>
          <cell r="C2311" t="str">
            <v>m2</v>
          </cell>
          <cell r="D2311">
            <v>76.540000000000006</v>
          </cell>
          <cell r="E2311">
            <v>8.67</v>
          </cell>
          <cell r="F2311">
            <v>85.21</v>
          </cell>
        </row>
        <row r="2312">
          <cell r="A2312">
            <v>270603</v>
          </cell>
          <cell r="B2312" t="str">
            <v>REDE PROTECAO DE NYLON COM GANCHOS E BUCHAS S8</v>
          </cell>
          <cell r="C2312" t="str">
            <v>m2</v>
          </cell>
          <cell r="D2312">
            <v>16.899999999999999</v>
          </cell>
          <cell r="E2312">
            <v>1.92</v>
          </cell>
          <cell r="F2312">
            <v>18.82</v>
          </cell>
        </row>
        <row r="2313">
          <cell r="A2313">
            <v>270619</v>
          </cell>
          <cell r="B2313" t="str">
            <v>ARAME FARPADO 3 FIOS EM ALAMBRADO E/OU MURO EXISTENTES</v>
          </cell>
          <cell r="C2313" t="str">
            <v>M</v>
          </cell>
          <cell r="D2313">
            <v>1.17</v>
          </cell>
          <cell r="E2313">
            <v>1.66</v>
          </cell>
          <cell r="F2313">
            <v>2.83</v>
          </cell>
        </row>
        <row r="2314">
          <cell r="A2314">
            <v>270620</v>
          </cell>
          <cell r="B2314" t="str">
            <v>ALAMBRADO 2ª OPÇÃO EM POSTE DE CONCRETO DUPLO T 150X7M E TUBO INDUSTRIAL 2"#</v>
          </cell>
          <cell r="C2314" t="str">
            <v>m2</v>
          </cell>
          <cell r="D2314">
            <v>31.5</v>
          </cell>
          <cell r="E2314">
            <v>0.49</v>
          </cell>
          <cell r="F2314">
            <v>31.99</v>
          </cell>
        </row>
        <row r="2315">
          <cell r="B2315">
            <v>2.2799999999999998</v>
          </cell>
        </row>
        <row r="2316">
          <cell r="A2316">
            <v>270621</v>
          </cell>
          <cell r="B2316" t="str">
            <v>ALAMBRADO EM TUBO INDUSTRIAL 2"#2,28 E TELA MALHA 4" FIO 12 (QUADRA ESP. EXIST.)</v>
          </cell>
          <cell r="C2316" t="str">
            <v>m2</v>
          </cell>
          <cell r="D2316">
            <v>40.49</v>
          </cell>
          <cell r="E2316">
            <v>32.909999999999997</v>
          </cell>
          <cell r="F2316">
            <v>73.400000000000006</v>
          </cell>
        </row>
        <row r="2317">
          <cell r="B2317" t="str">
            <v>SEM PINTURA</v>
          </cell>
        </row>
        <row r="2318">
          <cell r="A2318">
            <v>270701</v>
          </cell>
          <cell r="B2318" t="str">
            <v>ALAMBRADO CANO FERRO GALVANIZADO 2" E TELA H=2M PADRÃO AGETOP</v>
          </cell>
          <cell r="C2318" t="str">
            <v>ML</v>
          </cell>
          <cell r="D2318">
            <v>283.58999999999997</v>
          </cell>
          <cell r="E2318">
            <v>37.07</v>
          </cell>
          <cell r="F2318">
            <v>320.66000000000003</v>
          </cell>
        </row>
        <row r="2319">
          <cell r="A2319">
            <v>270702</v>
          </cell>
          <cell r="B2319" t="str">
            <v>ALAMBRADO C/POSTE DE CONCRETO E CINTA ARMADA PD.AGETOP</v>
          </cell>
          <cell r="C2319" t="str">
            <v>m</v>
          </cell>
          <cell r="D2319">
            <v>52.6</v>
          </cell>
          <cell r="E2319">
            <v>34.880000000000003</v>
          </cell>
          <cell r="F2319">
            <v>87.48</v>
          </cell>
        </row>
        <row r="2320">
          <cell r="A2320">
            <v>270703</v>
          </cell>
          <cell r="B2320" t="str">
            <v>CERCA EM MADEIRA DE LEI COM H=1,70M E 9 FIOS DE ARAME FARPADO -  POSTE</v>
          </cell>
          <cell r="C2320" t="str">
            <v>ML</v>
          </cell>
          <cell r="D2320">
            <v>33.840000000000003</v>
          </cell>
          <cell r="E2320">
            <v>10.73</v>
          </cell>
          <cell r="F2320">
            <v>44.57</v>
          </cell>
        </row>
        <row r="2321">
          <cell r="B2321" t="str">
            <v>ESTICADOR A CADA 25M E ESPAÇAMENTO ENTRE POSTES = 2,50M</v>
          </cell>
        </row>
        <row r="2322">
          <cell r="A2322">
            <v>270704</v>
          </cell>
          <cell r="B2322" t="str">
            <v>CERCA PROVISÓRIA EM MADEIRA ROLIÇA ( EUCALIPTO SEM TRATAMENTO) H = 1,70M, COM</v>
          </cell>
          <cell r="C2322" t="str">
            <v>ML</v>
          </cell>
          <cell r="D2322">
            <v>4.9800000000000004</v>
          </cell>
          <cell r="E2322">
            <v>9.65</v>
          </cell>
          <cell r="F2322">
            <v>14.63</v>
          </cell>
        </row>
        <row r="2323">
          <cell r="B2323" t="str">
            <v>9 FIOS DE ARAME FARPADO - ESTICADOR A CADA 25 M E ESPAÇAMENTO ENTRE POSTES =</v>
          </cell>
        </row>
        <row r="2324">
          <cell r="B2324" t="str">
            <v>2,50M</v>
          </cell>
        </row>
        <row r="2325">
          <cell r="A2325">
            <v>270802</v>
          </cell>
          <cell r="B2325" t="str">
            <v>MASTROS PARA BANDEIRAS EM  FERRO GALVANIZADO (ASSENTADOS/PINTADOS) -  3UN</v>
          </cell>
          <cell r="C2325" t="str">
            <v>CJ</v>
          </cell>
          <cell r="D2325">
            <v>1060.1500000000001</v>
          </cell>
          <cell r="E2325">
            <v>63.15</v>
          </cell>
          <cell r="F2325">
            <v>1123.3</v>
          </cell>
        </row>
        <row r="2326">
          <cell r="A2326">
            <v>270804</v>
          </cell>
          <cell r="B2326" t="str">
            <v>PLACA DE INAUGURACAO ACO ESCOVADO 80 X 120 CM</v>
          </cell>
          <cell r="C2326" t="str">
            <v>un</v>
          </cell>
          <cell r="D2326">
            <v>1300.4000000000001</v>
          </cell>
          <cell r="E2326">
            <v>3.29</v>
          </cell>
          <cell r="F2326">
            <v>1303.69</v>
          </cell>
        </row>
        <row r="2327">
          <cell r="A2327">
            <v>270805</v>
          </cell>
          <cell r="B2327" t="str">
            <v>PLACA DE INAUGURAÇÃO EM DURALUMÍNIO 42 X 60 CM</v>
          </cell>
          <cell r="C2327" t="str">
            <v>Un</v>
          </cell>
          <cell r="D2327">
            <v>465.4</v>
          </cell>
          <cell r="E2327">
            <v>3.29</v>
          </cell>
          <cell r="F2327">
            <v>468.69</v>
          </cell>
        </row>
        <row r="2328">
          <cell r="A2328">
            <v>270806</v>
          </cell>
          <cell r="B2328" t="str">
            <v>PLACA DE INAUGURAÇÃO EM DURALUMÍNIO 80 X 60 CM</v>
          </cell>
          <cell r="C2328" t="str">
            <v>Un</v>
          </cell>
          <cell r="D2328">
            <v>807.4</v>
          </cell>
          <cell r="E2328">
            <v>3.29</v>
          </cell>
          <cell r="F2328">
            <v>810.69</v>
          </cell>
        </row>
        <row r="2329">
          <cell r="A2329">
            <v>270807</v>
          </cell>
          <cell r="B2329" t="str">
            <v>PLACA INAUGURACAO ACO INOXIDAVEL  (60X40)</v>
          </cell>
          <cell r="C2329" t="str">
            <v>Un</v>
          </cell>
          <cell r="D2329">
            <v>395</v>
          </cell>
          <cell r="E2329">
            <v>5.64</v>
          </cell>
          <cell r="F2329">
            <v>400.64</v>
          </cell>
        </row>
        <row r="2330">
          <cell r="A2330">
            <v>270808</v>
          </cell>
          <cell r="B2330" t="str">
            <v>PLACA INAUGURACAO ACO INOXIDAVEL (40 X 25)</v>
          </cell>
          <cell r="C2330" t="str">
            <v>Un</v>
          </cell>
          <cell r="D2330">
            <v>225</v>
          </cell>
          <cell r="E2330">
            <v>5.64</v>
          </cell>
          <cell r="F2330">
            <v>230.64</v>
          </cell>
        </row>
        <row r="2331">
          <cell r="A2331">
            <v>270809</v>
          </cell>
          <cell r="B2331" t="str">
            <v>PLACA DE INAUGURACAO ACO ESCOVADO 42X60 CM</v>
          </cell>
          <cell r="C2331" t="str">
            <v>Un</v>
          </cell>
          <cell r="D2331">
            <v>397.9</v>
          </cell>
          <cell r="E2331">
            <v>3.29</v>
          </cell>
          <cell r="F2331">
            <v>401.19</v>
          </cell>
        </row>
        <row r="2332">
          <cell r="A2332">
            <v>270810</v>
          </cell>
          <cell r="B2332" t="str">
            <v>PLACA DE INAUGURACAO ACO ESCOVADO 80 X 60 CM</v>
          </cell>
          <cell r="C2332" t="str">
            <v>Un</v>
          </cell>
          <cell r="D2332">
            <v>630.4</v>
          </cell>
          <cell r="E2332">
            <v>3.29</v>
          </cell>
          <cell r="F2332">
            <v>633.69000000000005</v>
          </cell>
        </row>
        <row r="2333">
          <cell r="A2333">
            <v>270811</v>
          </cell>
          <cell r="B2333" t="str">
            <v>OBELISCO P/PLACA DE INAUGURACAO - PADRAO AGETOP</v>
          </cell>
          <cell r="C2333" t="str">
            <v>Un</v>
          </cell>
          <cell r="D2333">
            <v>136.97</v>
          </cell>
          <cell r="E2333">
            <v>281.29000000000002</v>
          </cell>
          <cell r="F2333">
            <v>418.26</v>
          </cell>
        </row>
        <row r="2334">
          <cell r="A2334">
            <v>270889</v>
          </cell>
          <cell r="B2334" t="str">
            <v>SUPORTE PADRÃO PARA TABELA BASQUETE EM "U" ENRIJECIDO- 2 UNID. (ASSENTADOS/</v>
          </cell>
          <cell r="C2334" t="str">
            <v>CJ</v>
          </cell>
          <cell r="D2334">
            <v>2824.78</v>
          </cell>
          <cell r="E2334">
            <v>616.91</v>
          </cell>
          <cell r="F2334">
            <v>3441.69</v>
          </cell>
        </row>
        <row r="2335">
          <cell r="B2335" t="str">
            <v>PINTADOS)</v>
          </cell>
        </row>
        <row r="2336">
          <cell r="A2336">
            <v>270890</v>
          </cell>
          <cell r="B2336" t="str">
            <v>SUPORTE ARTICULÁVEL EM TUBO INDUSTRIAL PARA TABELA BASQUETE (ASSENT./</v>
          </cell>
          <cell r="C2336" t="str">
            <v>CJ</v>
          </cell>
          <cell r="D2336">
            <v>3558.63</v>
          </cell>
          <cell r="E2336">
            <v>357.38</v>
          </cell>
          <cell r="F2336">
            <v>3916.01</v>
          </cell>
        </row>
        <row r="2337">
          <cell r="B2337" t="str">
            <v>PINTADOS)- 2 UNID.</v>
          </cell>
        </row>
        <row r="2338">
          <cell r="A2338">
            <v>270891</v>
          </cell>
          <cell r="B2338" t="str">
            <v>SUPORTE EM TUBO INDUSTRIAL REMOVÍVEL PARA TABELA DE BASQUETE - 2 UNID.(</v>
          </cell>
          <cell r="C2338" t="str">
            <v>CJ</v>
          </cell>
          <cell r="D2338">
            <v>1739.97</v>
          </cell>
          <cell r="E2338">
            <v>393.17</v>
          </cell>
          <cell r="F2338">
            <v>2133.14</v>
          </cell>
        </row>
        <row r="2339">
          <cell r="B2339" t="str">
            <v>ASSENT./PINTADOS)</v>
          </cell>
        </row>
        <row r="2340">
          <cell r="A2340">
            <v>270892</v>
          </cell>
          <cell r="B2340" t="str">
            <v>SUPORTE EM FERRO GALVANIZADO REMOVÍVEL PARA TABELA BASQUETE (ASSENT./</v>
          </cell>
          <cell r="C2340" t="str">
            <v>CJ</v>
          </cell>
          <cell r="D2340">
            <v>5344.97</v>
          </cell>
          <cell r="E2340">
            <v>450.08</v>
          </cell>
          <cell r="F2340">
            <v>5795.05</v>
          </cell>
        </row>
        <row r="2341">
          <cell r="B2341" t="str">
            <v>PINTADOS) - 2 UNID.</v>
          </cell>
        </row>
        <row r="2342">
          <cell r="A2342">
            <v>271098</v>
          </cell>
          <cell r="B2342" t="str">
            <v>TABELA PARA BASQUETE ESTRUT. METÁLICA E MADEIRA DE LEI ASSENT./PINTADAS COM</v>
          </cell>
          <cell r="C2342" t="str">
            <v>CJ</v>
          </cell>
          <cell r="D2342">
            <v>1839.1</v>
          </cell>
          <cell r="E2342">
            <v>117.01</v>
          </cell>
          <cell r="F2342">
            <v>1956.11</v>
          </cell>
        </row>
        <row r="2343">
          <cell r="B2343" t="str">
            <v>ARO FLEXÍVEL - 2 UNID.</v>
          </cell>
        </row>
        <row r="2344">
          <cell r="A2344">
            <v>271099</v>
          </cell>
          <cell r="B2344" t="str">
            <v>TABELA PARA BASQUETE ESTRUTURA METÁLICA E COMPENSADO (ASSENT./PINTADAS)</v>
          </cell>
          <cell r="C2344" t="str">
            <v>CJ</v>
          </cell>
          <cell r="D2344">
            <v>869.95</v>
          </cell>
          <cell r="E2344">
            <v>117.01</v>
          </cell>
          <cell r="F2344">
            <v>986.96</v>
          </cell>
        </row>
        <row r="2345">
          <cell r="B2345" t="str">
            <v>ARO METÁLICO - 2 UNID.</v>
          </cell>
        </row>
        <row r="2346">
          <cell r="A2346">
            <v>271100</v>
          </cell>
          <cell r="B2346" t="str">
            <v>TABELA PARA BASQUETE ESTRUTURA METÁLICA COMPENSADO (ASSENT./PINTADAS) ARO</v>
          </cell>
          <cell r="C2346" t="str">
            <v>CJ</v>
          </cell>
          <cell r="D2346">
            <v>1884.39</v>
          </cell>
          <cell r="E2346">
            <v>117.01</v>
          </cell>
          <cell r="F2346">
            <v>2001.4</v>
          </cell>
        </row>
        <row r="2347">
          <cell r="B2347" t="str">
            <v>FLEXÍVEL - 2 UNID.</v>
          </cell>
        </row>
        <row r="2348">
          <cell r="A2348" t="str">
            <v>SCO - Sistema de Custos e Orçamentos</v>
          </cell>
          <cell r="F2348" t="str">
            <v>AGETOP</v>
          </cell>
        </row>
        <row r="2350">
          <cell r="B2350" t="str">
            <v>AGETOP - AGÊNCIA GOIANA DE TRANSPORTES E OBRAS - AGETOP</v>
          </cell>
          <cell r="F2350" t="str">
            <v>26/08/2014 - 15:26</v>
          </cell>
        </row>
        <row r="2351">
          <cell r="B2351" t="str">
            <v>Custo Referencial de Serviços</v>
          </cell>
          <cell r="F2351" t="str">
            <v>Página: 30 de 30</v>
          </cell>
        </row>
        <row r="2352">
          <cell r="A2352" t="str">
            <v>Código</v>
          </cell>
          <cell r="B2352" t="str">
            <v>Serviço</v>
          </cell>
          <cell r="C2352" t="str">
            <v>Unidade</v>
          </cell>
          <cell r="D2352" t="str">
            <v>Material</v>
          </cell>
          <cell r="E2352" t="str">
            <v>Mão-de-</v>
          </cell>
          <cell r="F2352" t="str">
            <v>Total</v>
          </cell>
        </row>
        <row r="2353">
          <cell r="A2353" t="str">
            <v>auxiliar</v>
          </cell>
          <cell r="E2353" t="str">
            <v>obra</v>
          </cell>
        </row>
        <row r="2354">
          <cell r="A2354">
            <v>271101</v>
          </cell>
          <cell r="B2354" t="str">
            <v>TRAVES FERRO GALVANIZADO PARA FUTEBOL DE SALÃO PINTADAS - 3,00 x 2,00M - 2 UNID.</v>
          </cell>
          <cell r="C2354" t="str">
            <v>CJ</v>
          </cell>
          <cell r="D2354">
            <v>2328.44</v>
          </cell>
          <cell r="E2354">
            <v>83.28</v>
          </cell>
          <cell r="F2354">
            <v>2411.7199999999998</v>
          </cell>
        </row>
        <row r="2355">
          <cell r="A2355">
            <v>271102</v>
          </cell>
          <cell r="B2355" t="str">
            <v>TABELA PARA BASQUETE ESTRUTURA METÁLICA MADEIRA DE LEI (ASSENT./PINTADAS)</v>
          </cell>
          <cell r="C2355" t="str">
            <v>CJ</v>
          </cell>
          <cell r="D2355">
            <v>824.66</v>
          </cell>
          <cell r="E2355">
            <v>117.01</v>
          </cell>
          <cell r="F2355">
            <v>941.67</v>
          </cell>
        </row>
        <row r="2356">
          <cell r="B2356" t="str">
            <v>ARO METÁLICO - 2 UNID.</v>
          </cell>
        </row>
        <row r="2357">
          <cell r="A2357">
            <v>271103</v>
          </cell>
          <cell r="B2357" t="str">
            <v>CONJUNTO PARA VOLEIBOL EM FERRO GALVANIZADO COM PINTURA (2 SUPORTES)</v>
          </cell>
          <cell r="C2357" t="str">
            <v>CJ</v>
          </cell>
          <cell r="D2357">
            <v>730.2</v>
          </cell>
          <cell r="E2357">
            <v>38.54</v>
          </cell>
          <cell r="F2357">
            <v>768.74</v>
          </cell>
        </row>
        <row r="2358">
          <cell r="A2358">
            <v>271105</v>
          </cell>
          <cell r="B2358" t="str">
            <v>TRAVES EM FERRO GALVANIZADO PARA CAMPO DE FUTEBOL (ASSENT./PINTADAS) 7,32X2,</v>
          </cell>
          <cell r="C2358" t="str">
            <v>CJ</v>
          </cell>
          <cell r="D2358">
            <v>4656.8900000000003</v>
          </cell>
          <cell r="E2358">
            <v>415.16</v>
          </cell>
          <cell r="F2358">
            <v>5072.05</v>
          </cell>
        </row>
        <row r="2359">
          <cell r="B2359" t="str">
            <v>44M - 2 UNID.</v>
          </cell>
        </row>
        <row r="2360">
          <cell r="A2360">
            <v>271106</v>
          </cell>
          <cell r="B2360" t="str">
            <v>TRAVES EM FERRO GALVANIZADO PARA CAMPO DE FUTEBOL EM AREIA (ASSENT./</v>
          </cell>
          <cell r="C2360" t="str">
            <v>CJ</v>
          </cell>
          <cell r="D2360">
            <v>3426.49</v>
          </cell>
          <cell r="E2360">
            <v>378.73</v>
          </cell>
          <cell r="F2360">
            <v>3805.22</v>
          </cell>
        </row>
        <row r="2361">
          <cell r="B2361" t="str">
            <v>PINTADAS) 2,00X5,00M - 2 UNID.</v>
          </cell>
        </row>
        <row r="2362">
          <cell r="A2362">
            <v>271201</v>
          </cell>
          <cell r="B2362" t="str">
            <v>QUADRO DE GIZ (5,0X1,20 M C/EMBOÇO PINTURA COMPLETO)</v>
          </cell>
          <cell r="C2362" t="str">
            <v>Un</v>
          </cell>
          <cell r="D2362">
            <v>268.36</v>
          </cell>
          <cell r="E2362">
            <v>319.83</v>
          </cell>
          <cell r="F2362">
            <v>588.19000000000005</v>
          </cell>
        </row>
        <row r="2363">
          <cell r="A2363">
            <v>271204</v>
          </cell>
          <cell r="B2363" t="str">
            <v>QUADRO DE GIZ (1,36 X 6,20) ESC. 20 SALAS</v>
          </cell>
          <cell r="C2363" t="str">
            <v>Un</v>
          </cell>
          <cell r="D2363">
            <v>603.91</v>
          </cell>
          <cell r="E2363">
            <v>319.83</v>
          </cell>
          <cell r="F2363">
            <v>923.74</v>
          </cell>
        </row>
        <row r="2364">
          <cell r="A2364">
            <v>271208</v>
          </cell>
          <cell r="B2364" t="str">
            <v>QD.GIZ EMBOCO/LAM.MELAMINICO COMPL.-ESC.2000 6,87X1,39M</v>
          </cell>
          <cell r="C2364" t="str">
            <v>Un</v>
          </cell>
          <cell r="D2364">
            <v>597.54999999999995</v>
          </cell>
          <cell r="E2364">
            <v>553.59</v>
          </cell>
          <cell r="F2364">
            <v>1151.1400000000001</v>
          </cell>
        </row>
        <row r="2365">
          <cell r="A2365">
            <v>271210</v>
          </cell>
          <cell r="B2365" t="str">
            <v>QUADRO DE GIZ EMBOÇO/PINTURA COMPLETO</v>
          </cell>
          <cell r="C2365" t="str">
            <v>m2</v>
          </cell>
          <cell r="D2365">
            <v>44.63</v>
          </cell>
          <cell r="E2365">
            <v>53.3</v>
          </cell>
          <cell r="F2365">
            <v>97.93</v>
          </cell>
        </row>
        <row r="2366">
          <cell r="A2366">
            <v>271302</v>
          </cell>
          <cell r="B2366" t="str">
            <v>BASE DE BANCADAS AZULEJADA</v>
          </cell>
          <cell r="C2366" t="str">
            <v>ML</v>
          </cell>
          <cell r="D2366">
            <v>32.47</v>
          </cell>
          <cell r="E2366">
            <v>64.13</v>
          </cell>
          <cell r="F2366">
            <v>96.6</v>
          </cell>
        </row>
        <row r="2367">
          <cell r="A2367">
            <v>271303</v>
          </cell>
          <cell r="B2367" t="str">
            <v>BANCO DE CONCRETO POLIDO</v>
          </cell>
          <cell r="C2367" t="str">
            <v>ML</v>
          </cell>
          <cell r="D2367">
            <v>24.31</v>
          </cell>
          <cell r="E2367">
            <v>36.24</v>
          </cell>
          <cell r="F2367">
            <v>60.55</v>
          </cell>
        </row>
        <row r="2368">
          <cell r="A2368">
            <v>271304</v>
          </cell>
          <cell r="B2368" t="str">
            <v>BANCADA DE ARDOSIA POLIDA</v>
          </cell>
          <cell r="C2368" t="str">
            <v>m2</v>
          </cell>
          <cell r="D2368">
            <v>161</v>
          </cell>
          <cell r="E2368">
            <v>32.299999999999997</v>
          </cell>
          <cell r="F2368">
            <v>193.3</v>
          </cell>
        </row>
        <row r="2369">
          <cell r="A2369">
            <v>271305</v>
          </cell>
          <cell r="B2369" t="str">
            <v>BASE DE BANCADA REBOCADA</v>
          </cell>
          <cell r="C2369" t="str">
            <v>ML</v>
          </cell>
          <cell r="D2369">
            <v>15.31</v>
          </cell>
          <cell r="E2369">
            <v>44.81</v>
          </cell>
          <cell r="F2369">
            <v>60.12</v>
          </cell>
        </row>
        <row r="2370">
          <cell r="A2370">
            <v>271306</v>
          </cell>
          <cell r="B2370" t="str">
            <v>BASE DE BANCADA REV.COM CERAMICA</v>
          </cell>
          <cell r="C2370" t="str">
            <v>M</v>
          </cell>
          <cell r="D2370">
            <v>36.39</v>
          </cell>
          <cell r="E2370">
            <v>64.13</v>
          </cell>
          <cell r="F2370">
            <v>100.52</v>
          </cell>
        </row>
        <row r="2371">
          <cell r="A2371">
            <v>271307</v>
          </cell>
          <cell r="B2371" t="str">
            <v>BANCO CONCRETO POLIDO  ALV.TIJOLO APARENTE ESC.20 SL</v>
          </cell>
          <cell r="C2371" t="str">
            <v>M</v>
          </cell>
          <cell r="D2371">
            <v>79.81</v>
          </cell>
          <cell r="E2371">
            <v>65.19</v>
          </cell>
          <cell r="F2371">
            <v>145</v>
          </cell>
        </row>
        <row r="2372">
          <cell r="A2372">
            <v>271408</v>
          </cell>
          <cell r="B2372" t="str">
            <v>MICTORIO ACO INOX SOBRE COCHO DE CONCRETO(SEM INST.H.SANIT.)</v>
          </cell>
          <cell r="C2372" t="str">
            <v>ML</v>
          </cell>
          <cell r="D2372">
            <v>807</v>
          </cell>
          <cell r="E2372">
            <v>54.08</v>
          </cell>
          <cell r="F2372">
            <v>861.08</v>
          </cell>
        </row>
        <row r="2373">
          <cell r="A2373">
            <v>271409</v>
          </cell>
          <cell r="B2373" t="str">
            <v>LAVATORIO ACO INOX SOBRE COCHO DE CONCRETO (SEM INST.H.SANIT.)</v>
          </cell>
          <cell r="C2373" t="str">
            <v>ML</v>
          </cell>
          <cell r="D2373">
            <v>804.21</v>
          </cell>
          <cell r="E2373">
            <v>109.98</v>
          </cell>
          <cell r="F2373">
            <v>914.19</v>
          </cell>
        </row>
        <row r="2374">
          <cell r="A2374">
            <v>271417</v>
          </cell>
          <cell r="B2374" t="str">
            <v>CANALETA CONCRETO DESEMPENADO 5 CM PD.AGETOP</v>
          </cell>
          <cell r="C2374" t="str">
            <v>ML</v>
          </cell>
          <cell r="D2374">
            <v>10</v>
          </cell>
          <cell r="E2374">
            <v>23.74</v>
          </cell>
          <cell r="F2374">
            <v>33.74</v>
          </cell>
        </row>
        <row r="2375">
          <cell r="A2375">
            <v>271500</v>
          </cell>
          <cell r="B2375" t="str">
            <v>CAFE DA MANHA</v>
          </cell>
          <cell r="C2375" t="str">
            <v>REF</v>
          </cell>
          <cell r="D2375">
            <v>1.84</v>
          </cell>
          <cell r="E2375">
            <v>0</v>
          </cell>
          <cell r="F2375">
            <v>1.84</v>
          </cell>
        </row>
        <row r="2376">
          <cell r="A2376">
            <v>271502</v>
          </cell>
          <cell r="B2376" t="str">
            <v>CANTINA - (OBRAS CIVIS)</v>
          </cell>
          <cell r="C2376" t="str">
            <v>RF</v>
          </cell>
          <cell r="D2376">
            <v>7.5</v>
          </cell>
          <cell r="E2376">
            <v>0</v>
          </cell>
          <cell r="F2376">
            <v>7.5</v>
          </cell>
        </row>
        <row r="2377">
          <cell r="A2377">
            <v>271507</v>
          </cell>
          <cell r="B2377" t="str">
            <v>BEBEDOURO P/6 TORNEIRAS AZULEJADOS(SEM INST.H.SANIT.)</v>
          </cell>
          <cell r="C2377" t="str">
            <v>Un</v>
          </cell>
          <cell r="D2377">
            <v>238.69</v>
          </cell>
          <cell r="E2377">
            <v>440.77</v>
          </cell>
          <cell r="F2377">
            <v>679.46</v>
          </cell>
        </row>
        <row r="2378">
          <cell r="A2378">
            <v>271508</v>
          </cell>
          <cell r="B2378" t="str">
            <v>BEBED.AZUL.CRIANCA/ADULTO - NINCHO (SEM INST.H.SANIT.)</v>
          </cell>
          <cell r="C2378" t="str">
            <v>M</v>
          </cell>
          <cell r="D2378">
            <v>162.16</v>
          </cell>
          <cell r="E2378">
            <v>196.21</v>
          </cell>
          <cell r="F2378">
            <v>358.37</v>
          </cell>
        </row>
        <row r="2379">
          <cell r="A2379">
            <v>271509</v>
          </cell>
          <cell r="B2379" t="str">
            <v>BEBED. AZUL.ADULTO/CRIANCA PAREDE(SEM INST.H.SANIT.)</v>
          </cell>
          <cell r="C2379" t="str">
            <v>M</v>
          </cell>
          <cell r="D2379">
            <v>170.17</v>
          </cell>
          <cell r="E2379">
            <v>319.38</v>
          </cell>
          <cell r="F2379">
            <v>489.55</v>
          </cell>
        </row>
        <row r="2380">
          <cell r="A2380">
            <v>271605</v>
          </cell>
          <cell r="B2380" t="str">
            <v>SUPORTE PARA BANCADA EM FERRO "T" 1/8" X 1 1/4"</v>
          </cell>
          <cell r="C2380" t="str">
            <v>Un</v>
          </cell>
          <cell r="D2380">
            <v>6.99</v>
          </cell>
          <cell r="E2380">
            <v>5.64</v>
          </cell>
          <cell r="F2380">
            <v>12.63</v>
          </cell>
        </row>
        <row r="2381">
          <cell r="A2381">
            <v>271608</v>
          </cell>
          <cell r="B2381" t="str">
            <v>BANCADA DE GRANITO C/ESPELHO</v>
          </cell>
          <cell r="C2381" t="str">
            <v>m2</v>
          </cell>
          <cell r="D2381">
            <v>266.60000000000002</v>
          </cell>
          <cell r="E2381">
            <v>32.299999999999997</v>
          </cell>
          <cell r="F2381">
            <v>298.89999999999998</v>
          </cell>
        </row>
        <row r="2382">
          <cell r="A2382">
            <v>271609</v>
          </cell>
          <cell r="B2382" t="str">
            <v>BANCADA DE CONCRETO POLIDO</v>
          </cell>
          <cell r="C2382" t="str">
            <v>m2</v>
          </cell>
          <cell r="D2382">
            <v>51.25</v>
          </cell>
          <cell r="E2382">
            <v>81.11</v>
          </cell>
          <cell r="F2382">
            <v>132.36000000000001</v>
          </cell>
        </row>
        <row r="2383">
          <cell r="A2383">
            <v>271701</v>
          </cell>
          <cell r="B2383" t="str">
            <v>BANCADA DE GRANITINA</v>
          </cell>
          <cell r="C2383" t="str">
            <v>m2</v>
          </cell>
          <cell r="D2383">
            <v>69.099999999999994</v>
          </cell>
          <cell r="E2383">
            <v>81.11</v>
          </cell>
          <cell r="F2383">
            <v>150.21</v>
          </cell>
        </row>
        <row r="2384">
          <cell r="A2384">
            <v>271702</v>
          </cell>
          <cell r="B2384" t="str">
            <v>BANCADA DE MARMORE</v>
          </cell>
          <cell r="C2384" t="str">
            <v>m2</v>
          </cell>
          <cell r="D2384">
            <v>243.5</v>
          </cell>
          <cell r="E2384">
            <v>32.299999999999997</v>
          </cell>
          <cell r="F2384">
            <v>275.8</v>
          </cell>
        </row>
        <row r="2385">
          <cell r="A2385">
            <v>271708</v>
          </cell>
          <cell r="B2385" t="str">
            <v>MEIO FIO 7X20X100CM PD. AGETOP  EM ALVEN.TIJOLO COMUM 1/4 V. REBOCADO(1CI:</v>
          </cell>
          <cell r="C2385" t="str">
            <v>m</v>
          </cell>
          <cell r="D2385">
            <v>13</v>
          </cell>
          <cell r="E2385">
            <v>15.74</v>
          </cell>
          <cell r="F2385">
            <v>28.74</v>
          </cell>
        </row>
        <row r="2386">
          <cell r="B2386" t="str">
            <v>3ARMLC), PINT. A CAL 2 DEMÃOS (INCLUSO ESCAV./APILOAM./REAT. E CONC. FC28 = 10MPA</v>
          </cell>
        </row>
        <row r="2387">
          <cell r="B2387" t="str">
            <v>P/ ASSENTAM./CHUMBAMENTO)</v>
          </cell>
        </row>
        <row r="2388">
          <cell r="A2388">
            <v>271711</v>
          </cell>
          <cell r="B2388" t="str">
            <v>MEIO FIO PD. AGETOP EM CONC. PRÉ MOLD. RETO/CURVO (9v12X25X100CM), C/ SARJETA (</v>
          </cell>
          <cell r="C2388" t="str">
            <v>m</v>
          </cell>
          <cell r="D2388">
            <v>13.19</v>
          </cell>
          <cell r="E2388">
            <v>13.76</v>
          </cell>
          <cell r="F2388">
            <v>26.95</v>
          </cell>
        </row>
        <row r="2389">
          <cell r="B2389" t="str">
            <v>13X10v12CM)FC28=20MPA COM ARGAM.(1CI:3ARMLC) P/ARREMATE DO REJUNT. - INCLUSO</v>
          </cell>
        </row>
        <row r="2390">
          <cell r="B2390" t="str">
            <v>ESCAV./APILOAM./REATERRO E CONC.FC28= 10MPA P/ ASSENTAM. E CHUMBAMENTO</v>
          </cell>
        </row>
        <row r="2391">
          <cell r="A2391">
            <v>271712</v>
          </cell>
          <cell r="B2391" t="str">
            <v>MEIO FIO PD. AGETOP EM CONC. PRÉ MOLD. RETO/CURVO (9v12X25X100CM), C/ SARJETA (</v>
          </cell>
          <cell r="C2391" t="str">
            <v>m</v>
          </cell>
          <cell r="D2391">
            <v>13.63</v>
          </cell>
          <cell r="E2391">
            <v>13.76</v>
          </cell>
          <cell r="F2391">
            <v>27.39</v>
          </cell>
        </row>
        <row r="2392">
          <cell r="B2392" t="str">
            <v>13X10v12CM)FC28=30MPA COM ARGAM.(1CI:3ARMLC) P/ARREMATE DO REJUNT. - INCLUSO</v>
          </cell>
        </row>
        <row r="2393">
          <cell r="B2393" t="str">
            <v>ESCAV./APILOAM./REATERRO E CONC.FC28= 10MPA P/ ASSENTAM. E CHUMBAMENTO</v>
          </cell>
        </row>
        <row r="2394">
          <cell r="A2394">
            <v>271713</v>
          </cell>
          <cell r="B2394" t="str">
            <v>MEIO FIO PD. AGETOP EM CONC. PRÉ MOLD. RETO/CURVO (9v12X30X100CM),  FC28=30MPA</v>
          </cell>
          <cell r="C2394" t="str">
            <v>M</v>
          </cell>
          <cell r="D2394">
            <v>11.1</v>
          </cell>
          <cell r="E2394">
            <v>11.66</v>
          </cell>
          <cell r="F2394">
            <v>22.76</v>
          </cell>
        </row>
        <row r="2395">
          <cell r="B2395" t="str">
            <v>COM ARGAM.(1CI:3ARMLC) P/ARREMATE DO REJUNT. - INCLUSO ESCAV./APILOAM./</v>
          </cell>
        </row>
        <row r="2396">
          <cell r="B2396" t="str">
            <v>REATERRO E CONC.FC28= 10MPA P/ ASSENTAM. E CHUMBAMENTO</v>
          </cell>
        </row>
        <row r="2397">
          <cell r="A2397">
            <v>271714</v>
          </cell>
          <cell r="B2397" t="str">
            <v>MEIO FIO PD. AGETOP EM CONC. PRÉ MOLD. RETO/CURVO (5X25X100CM),  FC28=20MPA</v>
          </cell>
          <cell r="C2397" t="str">
            <v>m</v>
          </cell>
          <cell r="D2397">
            <v>5.1100000000000003</v>
          </cell>
          <cell r="E2397">
            <v>6.7</v>
          </cell>
          <cell r="F2397">
            <v>11.81</v>
          </cell>
        </row>
        <row r="2398">
          <cell r="B2398" t="str">
            <v>COM ARGAM.(1CI:3ARMLC) P/ARREMATE DO REJUNT. E PINT. A CAL 2 DEMÃOS - INCLUSO</v>
          </cell>
        </row>
        <row r="2399">
          <cell r="B2399" t="str">
            <v>ESCAV./APILOAM./REATERRO E CONC.FC28= 10MPA P/ ASSENTAM. E CHUMBAMENTO</v>
          </cell>
        </row>
        <row r="2400">
          <cell r="A2400">
            <v>271715</v>
          </cell>
          <cell r="B2400" t="str">
            <v>MEIO FIO PD. AGETOP EM CONC. PRÉ MOLD. RETO/CURVO (9v12X30X100CM), FC28=20MPA</v>
          </cell>
          <cell r="C2400" t="str">
            <v>ML</v>
          </cell>
          <cell r="D2400">
            <v>10.74</v>
          </cell>
          <cell r="E2400">
            <v>11.66</v>
          </cell>
          <cell r="F2400">
            <v>22.4</v>
          </cell>
        </row>
        <row r="2401">
          <cell r="B2401" t="str">
            <v>COM ARGAM.(1CI:3ARMLC) P/ARREMATE DO REJUNT. - INCLUSO ESCAV./APILOAM./</v>
          </cell>
        </row>
        <row r="2402">
          <cell r="B2402" t="str">
            <v>REATERRO E CONC.FC28= 10MPA P/ ASSENTAM. E CHUMBAMENTO</v>
          </cell>
        </row>
        <row r="2403">
          <cell r="A2403">
            <v>271716</v>
          </cell>
          <cell r="B2403" t="str">
            <v>CANTONEIRA ARDOSIA POLIDA 2 REGUAS BOLEADAS</v>
          </cell>
          <cell r="C2403" t="str">
            <v>m2</v>
          </cell>
          <cell r="D2403">
            <v>174.37</v>
          </cell>
          <cell r="E2403">
            <v>118.2</v>
          </cell>
          <cell r="F2403">
            <v>292.57</v>
          </cell>
        </row>
        <row r="2404">
          <cell r="A2404">
            <v>271717</v>
          </cell>
          <cell r="B2404" t="str">
            <v>CANTONEIRA MARMORE E REGUAS BOLEADAS</v>
          </cell>
          <cell r="C2404" t="str">
            <v>m2</v>
          </cell>
          <cell r="D2404">
            <v>256.87</v>
          </cell>
          <cell r="E2404">
            <v>118.2</v>
          </cell>
          <cell r="F2404">
            <v>375.07</v>
          </cell>
        </row>
        <row r="2405">
          <cell r="A2405">
            <v>271718</v>
          </cell>
          <cell r="B2405" t="str">
            <v>CANTONEIRA GRANITO REGUAS BOLEADAS</v>
          </cell>
          <cell r="C2405" t="str">
            <v>m2</v>
          </cell>
          <cell r="D2405">
            <v>236.87</v>
          </cell>
          <cell r="E2405">
            <v>118.2</v>
          </cell>
          <cell r="F2405">
            <v>355.07</v>
          </cell>
        </row>
        <row r="2406">
          <cell r="A2406">
            <v>271801</v>
          </cell>
          <cell r="B2406" t="str">
            <v>LADRILHO HIDRAULICO COR NATURAL (SEM LASTRO)</v>
          </cell>
          <cell r="C2406" t="str">
            <v>m2</v>
          </cell>
          <cell r="D2406">
            <v>46.36</v>
          </cell>
          <cell r="E2406">
            <v>16.04</v>
          </cell>
          <cell r="F2406">
            <v>62.4</v>
          </cell>
        </row>
        <row r="2407">
          <cell r="A2407">
            <v>271802</v>
          </cell>
          <cell r="B2407" t="str">
            <v>LADRILHO HIDRAULICO DE UMA COR (S/LASTRO)</v>
          </cell>
          <cell r="C2407" t="str">
            <v>m2</v>
          </cell>
          <cell r="D2407">
            <v>57.6</v>
          </cell>
          <cell r="E2407">
            <v>16.04</v>
          </cell>
          <cell r="F2407">
            <v>73.64</v>
          </cell>
        </row>
        <row r="2408">
          <cell r="A2408">
            <v>271803</v>
          </cell>
          <cell r="B2408" t="str">
            <v>LADRILHO HIDRAULICO DE DUAS CORES (S/LASTRO)</v>
          </cell>
          <cell r="C2408" t="str">
            <v>m2</v>
          </cell>
          <cell r="D2408">
            <v>71.98</v>
          </cell>
          <cell r="E2408">
            <v>16.04</v>
          </cell>
          <cell r="F2408">
            <v>88.02</v>
          </cell>
        </row>
        <row r="2409">
          <cell r="A2409">
            <v>271850</v>
          </cell>
          <cell r="B2409" t="str">
            <v>LETRA CAIXA CH.GALVANIZ.PINTADA COLOCADA</v>
          </cell>
          <cell r="C2409" t="str">
            <v>ML</v>
          </cell>
          <cell r="D2409">
            <v>223.69</v>
          </cell>
          <cell r="E2409">
            <v>0</v>
          </cell>
          <cell r="F2409">
            <v>223.69</v>
          </cell>
        </row>
        <row r="2410">
          <cell r="A2410">
            <v>271851</v>
          </cell>
          <cell r="B2410" t="str">
            <v>LETRA CAIXA INOX COLOCADA</v>
          </cell>
          <cell r="C2410" t="str">
            <v>ML</v>
          </cell>
          <cell r="D2410">
            <v>278.95</v>
          </cell>
          <cell r="E2410">
            <v>0</v>
          </cell>
          <cell r="F2410">
            <v>278.95</v>
          </cell>
        </row>
        <row r="2411">
          <cell r="A2411">
            <v>271852</v>
          </cell>
          <cell r="B2411" t="str">
            <v>LETRA CAIXA INOX ESCOVADO COLOCADA</v>
          </cell>
          <cell r="C2411" t="str">
            <v>ML</v>
          </cell>
          <cell r="D2411">
            <v>350</v>
          </cell>
          <cell r="E2411">
            <v>0</v>
          </cell>
          <cell r="F2411">
            <v>350</v>
          </cell>
        </row>
        <row r="2412">
          <cell r="A2412">
            <v>271853</v>
          </cell>
          <cell r="B2412" t="str">
            <v>LETRA  CAIXA LATAO AMARELO COLOCADA</v>
          </cell>
          <cell r="C2412" t="str">
            <v>ML</v>
          </cell>
          <cell r="D2412">
            <v>439.48</v>
          </cell>
          <cell r="E2412">
            <v>0</v>
          </cell>
          <cell r="F2412">
            <v>439.48</v>
          </cell>
        </row>
        <row r="2413">
          <cell r="A2413" t="str">
            <v>SCO - Sistema de Custos e Orçamentos</v>
          </cell>
          <cell r="F2413" t="str">
            <v>AGETOP</v>
          </cell>
        </row>
      </sheetData>
      <sheetData sheetId="6"/>
      <sheetData sheetId="7"/>
      <sheetData sheetId="8" refreshError="1"/>
      <sheetData sheetId="9" refreshError="1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_calc"/>
      <sheetName val="Orçamento"/>
      <sheetName val="Cronograma"/>
      <sheetName val="Insumo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orçamento UPA"/>
      <sheetName val="mem calculo"/>
      <sheetName val="agetop"/>
      <sheetName val="cronograma"/>
    </sheetNames>
    <sheetDataSet>
      <sheetData sheetId="0" refreshError="1">
        <row r="15">
          <cell r="B15">
            <v>335</v>
          </cell>
        </row>
        <row r="19">
          <cell r="B19">
            <v>1.7</v>
          </cell>
        </row>
        <row r="48">
          <cell r="L48">
            <v>24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"/>
      <sheetName val="MEMÓRIA DE CÁLCULO"/>
      <sheetName val="ORÇAMENTO"/>
      <sheetName val="CRONOGRAMA"/>
    </sheetNames>
    <sheetDataSet>
      <sheetData sheetId="0">
        <row r="36">
          <cell r="D36" t="str">
            <v>BDI:</v>
          </cell>
        </row>
      </sheetData>
      <sheetData sheetId="1">
        <row r="19">
          <cell r="N19">
            <v>1.5</v>
          </cell>
        </row>
      </sheetData>
      <sheetData sheetId="2">
        <row r="18">
          <cell r="B18">
            <v>1</v>
          </cell>
        </row>
        <row r="24">
          <cell r="B24">
            <v>2</v>
          </cell>
        </row>
        <row r="27">
          <cell r="B27">
            <v>3</v>
          </cell>
        </row>
        <row r="30">
          <cell r="B30">
            <v>4</v>
          </cell>
        </row>
      </sheetData>
      <sheetData sheetId="3">
        <row r="3">
          <cell r="E3" t="str">
            <v>ESTADO DE GOIÁS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"/>
      <sheetName val="MEMÓRIA DE CÁLCULO"/>
      <sheetName val="ORÇAMENTO"/>
      <sheetName val="CRONOGRAMA (2)"/>
      <sheetName val="BDI"/>
    </sheetNames>
    <sheetDataSet>
      <sheetData sheetId="0" refreshError="1"/>
      <sheetData sheetId="1" refreshError="1"/>
      <sheetData sheetId="2">
        <row r="37">
          <cell r="B37">
            <v>5</v>
          </cell>
        </row>
        <row r="40">
          <cell r="B40">
            <v>6</v>
          </cell>
        </row>
        <row r="44">
          <cell r="B44">
            <v>7</v>
          </cell>
        </row>
        <row r="53">
          <cell r="B53">
            <v>8</v>
          </cell>
        </row>
      </sheetData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Q221"/>
  <sheetViews>
    <sheetView view="pageBreakPreview" topLeftCell="A19" zoomScale="80" zoomScaleNormal="80" zoomScaleSheetLayoutView="80" workbookViewId="0">
      <selection activeCell="K33" sqref="K33"/>
    </sheetView>
  </sheetViews>
  <sheetFormatPr defaultColWidth="9.109375" defaultRowHeight="14.4" x14ac:dyDescent="0.3"/>
  <cols>
    <col min="1" max="1" width="10.44140625" style="4" customWidth="1"/>
    <col min="2" max="2" width="14.33203125" style="5" customWidth="1"/>
    <col min="3" max="3" width="18.6640625" style="5" customWidth="1"/>
    <col min="4" max="4" width="9.109375" style="4"/>
    <col min="5" max="5" width="14.88671875" style="5" customWidth="1"/>
    <col min="6" max="6" width="15.33203125" style="5" customWidth="1"/>
    <col min="7" max="7" width="12" style="5" customWidth="1"/>
    <col min="8" max="8" width="9.44140625" style="5" bestFit="1" customWidth="1"/>
    <col min="9" max="9" width="10.5546875" style="5" customWidth="1"/>
    <col min="10" max="10" width="19.44140625" style="5" customWidth="1"/>
    <col min="11" max="11" width="7.5546875" style="5" customWidth="1"/>
    <col min="12" max="12" width="5.5546875" style="4" customWidth="1"/>
    <col min="13" max="13" width="11.44140625" style="5" bestFit="1" customWidth="1"/>
    <col min="14" max="14" width="7" style="4" bestFit="1" customWidth="1"/>
    <col min="15" max="16384" width="9.109375" style="5"/>
  </cols>
  <sheetData>
    <row r="8" spans="1:14" s="3" customFormat="1" ht="15.6" x14ac:dyDescent="0.3">
      <c r="A8" s="95"/>
      <c r="B8" s="125" t="str">
        <f>ORÇAMENTO!B9</f>
        <v>OBRA:</v>
      </c>
      <c r="C8" s="122" t="str">
        <f>ORÇAMENTO!C9</f>
        <v>REFORMA CENTRO DE ATENÇÃO PSICOSSOCIAL RADION JOAQUIM DE CARVALHO</v>
      </c>
      <c r="D8" s="97"/>
      <c r="E8" s="97"/>
      <c r="F8" s="97"/>
      <c r="G8" s="97"/>
      <c r="H8" s="97"/>
      <c r="I8" s="97"/>
      <c r="J8" s="97"/>
      <c r="K8" s="97"/>
      <c r="L8" s="97"/>
      <c r="M8" s="97"/>
      <c r="N8" s="98"/>
    </row>
    <row r="9" spans="1:14" s="3" customFormat="1" ht="15.6" x14ac:dyDescent="0.3">
      <c r="A9" s="96"/>
      <c r="B9" s="125" t="str">
        <f>ORÇAMENTO!B10</f>
        <v>ENDEREÇO:</v>
      </c>
      <c r="C9" s="122" t="str">
        <f>ORÇAMENTO!C10</f>
        <v>AV. FREDERICO SARAIVA, N° 700 - BAIRRO OLIMPIA</v>
      </c>
      <c r="D9" s="97"/>
      <c r="E9" s="99"/>
      <c r="F9" s="97"/>
      <c r="G9" s="97"/>
      <c r="H9" s="100"/>
      <c r="I9" s="97"/>
      <c r="J9" s="97"/>
      <c r="K9" s="97"/>
      <c r="L9" s="97"/>
      <c r="M9" s="97"/>
      <c r="N9" s="98"/>
    </row>
    <row r="10" spans="1:14" s="3" customFormat="1" ht="15.6" x14ac:dyDescent="0.3">
      <c r="A10" s="95"/>
      <c r="B10" s="125" t="str">
        <f>ORÇAMENTO!B11</f>
        <v>REFERENCIA:</v>
      </c>
      <c r="C10" s="122" t="str">
        <f>ORÇAMENTO!C11</f>
        <v>SINAPI - SISTEMA NACIONAL DE PESQUISA DE CUSTOS E ÍNDICES DA CONSTRUÇÃO CIVIL (SI) - SETEMBRO/2024</v>
      </c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8"/>
    </row>
    <row r="11" spans="1:14" s="3" customFormat="1" ht="15.6" x14ac:dyDescent="0.3">
      <c r="A11" s="96"/>
      <c r="B11" s="125" t="str">
        <f>ORÇAMENTO!B12</f>
        <v>DATA BASE:</v>
      </c>
      <c r="C11" s="123">
        <f>ORÇAMENTO!C12</f>
        <v>45536</v>
      </c>
      <c r="D11" s="97"/>
      <c r="E11" s="99"/>
      <c r="F11" s="97"/>
      <c r="G11" s="97"/>
      <c r="H11" s="100"/>
      <c r="I11" s="97"/>
      <c r="J11" s="97"/>
      <c r="K11" s="97"/>
      <c r="L11" s="97"/>
      <c r="M11" s="97"/>
      <c r="N11" s="98"/>
    </row>
    <row r="12" spans="1:14" s="3" customFormat="1" ht="15.6" x14ac:dyDescent="0.2">
      <c r="A12" s="101"/>
      <c r="B12" s="125" t="str">
        <f>ORÇAMENTO!B13</f>
        <v>REFERENCIA:</v>
      </c>
      <c r="C12" s="122" t="str">
        <f>ORÇAMENTO!C13</f>
        <v>GOINFRA - TABELA DE CUSTOS DE OBRAS CIVIS - T259 - JUN/2024 (GO) - SEM DESONERAÇÃO</v>
      </c>
      <c r="D12" s="97"/>
      <c r="E12" s="96"/>
      <c r="F12" s="97"/>
      <c r="G12" s="97"/>
      <c r="H12" s="102"/>
      <c r="I12" s="97"/>
      <c r="J12" s="97"/>
      <c r="K12" s="97"/>
      <c r="L12" s="97"/>
      <c r="M12" s="97"/>
      <c r="N12" s="98"/>
    </row>
    <row r="13" spans="1:14" s="3" customFormat="1" ht="15.6" x14ac:dyDescent="0.3">
      <c r="A13" s="95"/>
      <c r="B13" s="125" t="str">
        <f>ORÇAMENTO!B14</f>
        <v>DATA BASE:</v>
      </c>
      <c r="C13" s="123">
        <f>ORÇAMENTO!C14</f>
        <v>45444</v>
      </c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8"/>
    </row>
    <row r="14" spans="1:14" s="3" customFormat="1" ht="15.6" x14ac:dyDescent="0.3">
      <c r="A14" s="96"/>
      <c r="B14" s="125" t="str">
        <f>ORÇAMENTO!B15</f>
        <v>MODALIDADE:</v>
      </c>
      <c r="C14" s="122" t="str">
        <f>ORÇAMENTO!C15</f>
        <v>TERCERIZÇÃO GLOBAL</v>
      </c>
      <c r="D14" s="97"/>
      <c r="E14" s="99"/>
      <c r="F14" s="97"/>
      <c r="G14" s="97"/>
      <c r="H14" s="100"/>
      <c r="I14" s="97"/>
      <c r="J14" s="97"/>
      <c r="K14" s="97"/>
      <c r="L14" s="97"/>
      <c r="M14" s="97"/>
      <c r="N14" s="98"/>
    </row>
    <row r="15" spans="1:14" s="3" customFormat="1" ht="15.6" x14ac:dyDescent="0.2">
      <c r="A15" s="101"/>
      <c r="B15" s="125" t="str">
        <f>ORÇAMENTO!B16</f>
        <v>BDI:</v>
      </c>
      <c r="C15" s="124">
        <f>ORÇAMENTO!C16</f>
        <v>0.23339527804028348</v>
      </c>
      <c r="D15" s="97"/>
      <c r="E15" s="96"/>
      <c r="F15" s="97"/>
      <c r="G15" s="97"/>
      <c r="H15" s="102"/>
      <c r="I15" s="97"/>
      <c r="J15" s="97"/>
      <c r="K15" s="97"/>
      <c r="L15" s="97"/>
      <c r="M15" s="97"/>
      <c r="N15" s="98"/>
    </row>
    <row r="16" spans="1:14" s="3" customFormat="1" ht="13.8" hidden="1" x14ac:dyDescent="0.3">
      <c r="A16" s="95"/>
      <c r="B16" s="103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8"/>
    </row>
    <row r="17" spans="1:17" s="3" customFormat="1" ht="13.8" hidden="1" x14ac:dyDescent="0.3">
      <c r="A17" s="96"/>
      <c r="B17" s="103"/>
      <c r="C17" s="97"/>
      <c r="D17" s="97"/>
      <c r="E17" s="99"/>
      <c r="F17" s="97"/>
      <c r="G17" s="97"/>
      <c r="H17" s="100"/>
      <c r="I17" s="97"/>
      <c r="J17" s="97"/>
      <c r="K17" s="97"/>
      <c r="L17" s="97"/>
      <c r="M17" s="97"/>
      <c r="N17" s="98"/>
    </row>
    <row r="18" spans="1:17" s="3" customFormat="1" ht="13.8" x14ac:dyDescent="0.2">
      <c r="A18" s="101"/>
      <c r="B18" s="103"/>
      <c r="C18" s="97"/>
      <c r="D18" s="97"/>
      <c r="E18" s="96"/>
      <c r="F18" s="97"/>
      <c r="G18" s="97"/>
      <c r="H18" s="102"/>
      <c r="I18" s="97"/>
      <c r="J18" s="97"/>
      <c r="K18" s="97"/>
      <c r="L18" s="97"/>
      <c r="M18" s="97"/>
      <c r="N18" s="98"/>
    </row>
    <row r="19" spans="1:17" s="3" customFormat="1" ht="7.5" customHeight="1" thickBot="1" x14ac:dyDescent="0.25">
      <c r="A19" s="101"/>
      <c r="B19" s="103"/>
      <c r="C19" s="97"/>
      <c r="D19" s="97"/>
      <c r="E19" s="96"/>
      <c r="F19" s="97"/>
      <c r="G19" s="97"/>
      <c r="H19" s="102"/>
      <c r="I19" s="97"/>
      <c r="J19" s="97"/>
      <c r="K19" s="97"/>
      <c r="L19" s="97"/>
      <c r="M19" s="97"/>
      <c r="N19" s="98"/>
    </row>
    <row r="20" spans="1:17" s="222" customFormat="1" ht="21" thickBot="1" x14ac:dyDescent="0.35">
      <c r="A20" s="258" t="s">
        <v>11</v>
      </c>
      <c r="B20" s="259"/>
      <c r="C20" s="259"/>
      <c r="D20" s="259"/>
      <c r="E20" s="259"/>
      <c r="F20" s="259"/>
      <c r="G20" s="259"/>
      <c r="H20" s="259"/>
      <c r="I20" s="259"/>
      <c r="J20" s="259"/>
      <c r="K20" s="259"/>
      <c r="L20" s="259"/>
      <c r="M20" s="259"/>
      <c r="N20" s="260"/>
    </row>
    <row r="21" spans="1:17" s="222" customFormat="1" ht="16.2" thickBot="1" x14ac:dyDescent="0.35">
      <c r="A21" s="223" t="s">
        <v>14</v>
      </c>
      <c r="B21" s="261" t="s">
        <v>134</v>
      </c>
      <c r="C21" s="262"/>
      <c r="D21" s="262"/>
      <c r="E21" s="262"/>
      <c r="F21" s="262"/>
      <c r="G21" s="262"/>
      <c r="H21" s="262"/>
      <c r="I21" s="262"/>
      <c r="J21" s="262"/>
      <c r="K21" s="262"/>
      <c r="L21" s="263"/>
      <c r="M21" s="224" t="s">
        <v>108</v>
      </c>
      <c r="N21" s="225" t="s">
        <v>135</v>
      </c>
    </row>
    <row r="22" spans="1:17" s="230" customFormat="1" ht="16.2" thickBot="1" x14ac:dyDescent="0.35">
      <c r="A22" s="226" t="str">
        <f>ORÇAMENTO!B20</f>
        <v>01</v>
      </c>
      <c r="B22" s="227" t="str">
        <f>ORÇAMENTO!E20</f>
        <v>ADMINISTRAÇÃO - MENSALISTAS</v>
      </c>
      <c r="C22" s="227"/>
      <c r="D22" s="228"/>
      <c r="E22" s="227"/>
      <c r="F22" s="227"/>
      <c r="G22" s="227"/>
      <c r="H22" s="227"/>
      <c r="I22" s="227"/>
      <c r="J22" s="227"/>
      <c r="K22" s="227"/>
      <c r="L22" s="228"/>
      <c r="M22" s="227"/>
      <c r="N22" s="229"/>
    </row>
    <row r="23" spans="1:17" s="113" customFormat="1" ht="13.8" x14ac:dyDescent="0.3">
      <c r="A23" s="117" t="s">
        <v>46</v>
      </c>
      <c r="B23" s="219" t="str">
        <f>ORÇAMENTO!E21</f>
        <v>ADMINISTRATIVO DE OBRAS - (OBRAS CIVIS )</v>
      </c>
      <c r="C23" s="118"/>
      <c r="D23" s="119"/>
      <c r="E23" s="118"/>
      <c r="F23" s="118"/>
      <c r="G23" s="118"/>
      <c r="H23" s="118"/>
      <c r="I23" s="118"/>
      <c r="J23" s="118"/>
      <c r="K23" s="118"/>
      <c r="L23" s="119"/>
      <c r="M23" s="110"/>
      <c r="N23" s="120"/>
    </row>
    <row r="24" spans="1:17" s="113" customFormat="1" ht="13.8" x14ac:dyDescent="0.3">
      <c r="A24" s="111"/>
      <c r="B24" s="191" t="s">
        <v>190</v>
      </c>
      <c r="C24" s="128"/>
      <c r="D24" s="127"/>
      <c r="E24" s="128"/>
      <c r="F24" s="128"/>
      <c r="G24" s="128"/>
      <c r="H24" s="128"/>
      <c r="I24" s="128"/>
      <c r="J24" s="128">
        <v>4</v>
      </c>
      <c r="K24" s="128">
        <v>4</v>
      </c>
      <c r="L24" s="127" t="s">
        <v>15</v>
      </c>
      <c r="M24" s="108">
        <f>K24*J24</f>
        <v>16</v>
      </c>
      <c r="N24" s="112"/>
    </row>
    <row r="25" spans="1:17" s="113" customFormat="1" thickBot="1" x14ac:dyDescent="0.35">
      <c r="A25" s="121"/>
      <c r="B25" s="114"/>
      <c r="C25" s="114"/>
      <c r="D25" s="115"/>
      <c r="E25" s="114"/>
      <c r="F25" s="114"/>
      <c r="G25" s="114"/>
      <c r="H25" s="114"/>
      <c r="I25" s="114"/>
      <c r="J25" s="114"/>
      <c r="K25" s="114" t="s">
        <v>95</v>
      </c>
      <c r="L25" s="115" t="s">
        <v>15</v>
      </c>
      <c r="M25" s="109">
        <f>M24</f>
        <v>16</v>
      </c>
      <c r="N25" s="116"/>
    </row>
    <row r="26" spans="1:17" s="230" customFormat="1" ht="16.2" thickBot="1" x14ac:dyDescent="0.35">
      <c r="A26" s="226" t="str">
        <f>ORÇAMENTO!B22</f>
        <v>02</v>
      </c>
      <c r="B26" s="227" t="str">
        <f>ORÇAMENTO!E22</f>
        <v>SERVIÇOS PRELIMINARES</v>
      </c>
      <c r="C26" s="227"/>
      <c r="D26" s="228"/>
      <c r="E26" s="227"/>
      <c r="F26" s="227"/>
      <c r="G26" s="227"/>
      <c r="H26" s="227"/>
      <c r="I26" s="227"/>
      <c r="J26" s="227"/>
      <c r="K26" s="227"/>
      <c r="L26" s="228"/>
      <c r="M26" s="227"/>
      <c r="N26" s="229"/>
    </row>
    <row r="27" spans="1:17" s="113" customFormat="1" ht="13.8" x14ac:dyDescent="0.3">
      <c r="A27" s="111" t="str">
        <f>ORÇAMENTO!B23</f>
        <v>2.1</v>
      </c>
      <c r="B27" s="128" t="str">
        <f>ORÇAMENTO!E23</f>
        <v>DEMOLIÇÃO MANUAL ALVENARIA TIJOLO SEM REAPROVEITAMENTO COM TRANSPORTE ATE CAÇAMBA E CARGA</v>
      </c>
      <c r="C27" s="128"/>
      <c r="D27" s="127"/>
      <c r="E27" s="128"/>
      <c r="F27" s="128"/>
      <c r="G27" s="128"/>
      <c r="H27" s="128"/>
      <c r="I27" s="128"/>
      <c r="J27" s="128"/>
      <c r="K27" s="128"/>
      <c r="L27" s="127"/>
      <c r="M27" s="128"/>
      <c r="N27" s="112"/>
      <c r="P27" s="113" t="s">
        <v>148</v>
      </c>
      <c r="Q27" s="113">
        <v>2.65</v>
      </c>
    </row>
    <row r="28" spans="1:17" s="194" customFormat="1" ht="13.8" x14ac:dyDescent="0.3">
      <c r="A28" s="190"/>
      <c r="B28" s="191" t="s">
        <v>191</v>
      </c>
      <c r="C28" s="192"/>
      <c r="D28" s="192"/>
      <c r="E28" s="192"/>
      <c r="F28" s="192"/>
      <c r="G28" s="192"/>
      <c r="H28" s="192"/>
      <c r="I28" s="192"/>
      <c r="J28" s="192">
        <v>1</v>
      </c>
      <c r="K28" s="192">
        <v>3</v>
      </c>
      <c r="L28" s="192" t="s">
        <v>15</v>
      </c>
      <c r="M28" s="108">
        <f>K28*J28</f>
        <v>3</v>
      </c>
      <c r="N28" s="193"/>
      <c r="P28" s="113" t="s">
        <v>149</v>
      </c>
      <c r="Q28" s="194">
        <v>8.2799999999999994</v>
      </c>
    </row>
    <row r="29" spans="1:17" s="194" customFormat="1" ht="13.8" x14ac:dyDescent="0.3">
      <c r="A29" s="190"/>
      <c r="B29" s="191" t="s">
        <v>192</v>
      </c>
      <c r="C29" s="192"/>
      <c r="D29" s="192"/>
      <c r="E29" s="192"/>
      <c r="F29" s="192"/>
      <c r="G29" s="192"/>
      <c r="H29" s="192"/>
      <c r="I29" s="192"/>
      <c r="J29" s="192">
        <v>-0.8</v>
      </c>
      <c r="K29" s="192">
        <v>2.1</v>
      </c>
      <c r="L29" s="192" t="s">
        <v>15</v>
      </c>
      <c r="M29" s="108">
        <f>K29*J29</f>
        <v>-1.6800000000000002</v>
      </c>
      <c r="N29" s="193"/>
      <c r="P29" s="113"/>
    </row>
    <row r="30" spans="1:17" s="113" customFormat="1" ht="13.8" x14ac:dyDescent="0.3">
      <c r="A30" s="111"/>
      <c r="B30" s="128"/>
      <c r="C30" s="128"/>
      <c r="D30" s="127"/>
      <c r="E30" s="128"/>
      <c r="F30" s="128"/>
      <c r="G30" s="128"/>
      <c r="H30" s="128"/>
      <c r="I30" s="128"/>
      <c r="J30" s="128"/>
      <c r="K30" s="128" t="s">
        <v>95</v>
      </c>
      <c r="L30" s="127" t="s">
        <v>15</v>
      </c>
      <c r="M30" s="108">
        <f>SUM(M28:M29)</f>
        <v>1.3199999999999998</v>
      </c>
      <c r="N30" s="112"/>
      <c r="P30" s="113" t="s">
        <v>150</v>
      </c>
      <c r="Q30" s="113">
        <v>4.0999999999999996</v>
      </c>
    </row>
    <row r="31" spans="1:17" s="113" customFormat="1" ht="13.8" x14ac:dyDescent="0.3">
      <c r="A31" s="117" t="str">
        <f>ORÇAMENTO!B24</f>
        <v>2.2</v>
      </c>
      <c r="B31" s="219" t="str">
        <f>ORÇAMENTO!E24</f>
        <v>REMOÇÃO MANUAL DE JANELA OU PORTAL COM TRANSPORTE ATÉ CAÇAMBA E CARGA</v>
      </c>
      <c r="C31" s="118"/>
      <c r="D31" s="119"/>
      <c r="E31" s="118"/>
      <c r="F31" s="118"/>
      <c r="G31" s="118"/>
      <c r="H31" s="118"/>
      <c r="I31" s="118"/>
      <c r="J31" s="118"/>
      <c r="K31" s="118"/>
      <c r="L31" s="119"/>
      <c r="M31" s="110"/>
      <c r="N31" s="120"/>
      <c r="P31" s="113" t="s">
        <v>151</v>
      </c>
      <c r="Q31" s="113">
        <v>2.5</v>
      </c>
    </row>
    <row r="32" spans="1:17" s="113" customFormat="1" ht="13.8" x14ac:dyDescent="0.3">
      <c r="A32" s="111"/>
      <c r="B32" s="191" t="s">
        <v>193</v>
      </c>
      <c r="C32" s="128"/>
      <c r="D32" s="127"/>
      <c r="E32" s="128"/>
      <c r="F32" s="128"/>
      <c r="G32" s="128"/>
      <c r="H32" s="128"/>
      <c r="I32" s="128">
        <v>2.5</v>
      </c>
      <c r="J32" s="128">
        <v>2.1</v>
      </c>
      <c r="K32" s="128">
        <v>2</v>
      </c>
      <c r="L32" s="127" t="s">
        <v>15</v>
      </c>
      <c r="M32" s="108">
        <f>I32*J32*K32</f>
        <v>10.5</v>
      </c>
      <c r="N32" s="112"/>
      <c r="P32" s="113" t="s">
        <v>152</v>
      </c>
      <c r="Q32" s="113">
        <v>12.83</v>
      </c>
    </row>
    <row r="33" spans="1:17" s="113" customFormat="1" ht="13.8" x14ac:dyDescent="0.3">
      <c r="A33" s="111"/>
      <c r="B33" s="191" t="s">
        <v>194</v>
      </c>
      <c r="C33" s="128"/>
      <c r="D33" s="127"/>
      <c r="E33" s="128"/>
      <c r="F33" s="128"/>
      <c r="G33" s="128"/>
      <c r="H33" s="128"/>
      <c r="I33" s="128">
        <v>0.9</v>
      </c>
      <c r="J33" s="128">
        <v>2.1</v>
      </c>
      <c r="K33" s="128">
        <v>2</v>
      </c>
      <c r="L33" s="127" t="s">
        <v>15</v>
      </c>
      <c r="M33" s="108">
        <f t="shared" ref="M33:M35" si="0">I33*J33*K33</f>
        <v>3.7800000000000002</v>
      </c>
      <c r="N33" s="112"/>
    </row>
    <row r="34" spans="1:17" s="113" customFormat="1" ht="13.8" x14ac:dyDescent="0.3">
      <c r="A34" s="111"/>
      <c r="B34" s="191" t="s">
        <v>195</v>
      </c>
      <c r="C34" s="128"/>
      <c r="D34" s="127"/>
      <c r="E34" s="128"/>
      <c r="F34" s="128"/>
      <c r="G34" s="128"/>
      <c r="H34" s="128"/>
      <c r="I34" s="128">
        <v>0.8</v>
      </c>
      <c r="J34" s="128">
        <v>2.1</v>
      </c>
      <c r="K34" s="128">
        <v>1</v>
      </c>
      <c r="L34" s="127" t="s">
        <v>15</v>
      </c>
      <c r="M34" s="108">
        <f t="shared" si="0"/>
        <v>1.6800000000000002</v>
      </c>
      <c r="N34" s="112"/>
    </row>
    <row r="35" spans="1:17" s="113" customFormat="1" ht="13.8" x14ac:dyDescent="0.3">
      <c r="A35" s="111"/>
      <c r="B35" s="191" t="s">
        <v>196</v>
      </c>
      <c r="C35" s="128"/>
      <c r="D35" s="127"/>
      <c r="E35" s="128"/>
      <c r="F35" s="128"/>
      <c r="G35" s="128"/>
      <c r="H35" s="128"/>
      <c r="I35" s="128">
        <v>2</v>
      </c>
      <c r="J35" s="128">
        <v>1.5</v>
      </c>
      <c r="K35" s="128">
        <v>1</v>
      </c>
      <c r="L35" s="127" t="s">
        <v>15</v>
      </c>
      <c r="M35" s="108">
        <f t="shared" si="0"/>
        <v>3</v>
      </c>
      <c r="N35" s="112"/>
    </row>
    <row r="36" spans="1:17" s="113" customFormat="1" ht="13.8" x14ac:dyDescent="0.3">
      <c r="A36" s="121"/>
      <c r="B36" s="114"/>
      <c r="C36" s="114"/>
      <c r="D36" s="115"/>
      <c r="E36" s="114"/>
      <c r="F36" s="114"/>
      <c r="G36" s="114"/>
      <c r="H36" s="114"/>
      <c r="I36" s="114"/>
      <c r="J36" s="114"/>
      <c r="K36" s="114" t="s">
        <v>95</v>
      </c>
      <c r="L36" s="115" t="s">
        <v>15</v>
      </c>
      <c r="M36" s="109">
        <f>SUM(M32:M35)</f>
        <v>18.96</v>
      </c>
      <c r="N36" s="116"/>
      <c r="P36" s="113" t="s">
        <v>153</v>
      </c>
      <c r="Q36" s="113">
        <v>6.96</v>
      </c>
    </row>
    <row r="37" spans="1:17" s="113" customFormat="1" ht="13.8" x14ac:dyDescent="0.3">
      <c r="A37" s="111" t="str">
        <f>ORÇAMENTO!B25</f>
        <v>2.3</v>
      </c>
      <c r="B37" s="216" t="str">
        <f>ORÇAMENTO!E25</f>
        <v>DEMOLIÇÃO MANUAL DE REVESTIMENTOS COM AZULEJO COM
TRANSPORTE ATE CAÇAMBA E CARGA</v>
      </c>
      <c r="C37" s="128"/>
      <c r="D37" s="127"/>
      <c r="E37" s="128"/>
      <c r="F37" s="128"/>
      <c r="G37" s="128"/>
      <c r="H37" s="128"/>
      <c r="I37" s="128"/>
      <c r="J37" s="128"/>
      <c r="K37" s="128"/>
      <c r="L37" s="127"/>
      <c r="M37" s="108"/>
      <c r="N37" s="112"/>
      <c r="P37" s="113" t="s">
        <v>151</v>
      </c>
      <c r="Q37" s="113">
        <v>2.5</v>
      </c>
    </row>
    <row r="38" spans="1:17" s="113" customFormat="1" ht="13.8" x14ac:dyDescent="0.3">
      <c r="A38" s="111"/>
      <c r="B38" s="191" t="s">
        <v>197</v>
      </c>
      <c r="C38" s="128"/>
      <c r="D38" s="127"/>
      <c r="E38" s="128"/>
      <c r="F38" s="128"/>
      <c r="G38" s="128"/>
      <c r="H38" s="128"/>
      <c r="I38" s="128">
        <v>3.93</v>
      </c>
      <c r="J38" s="128">
        <v>3</v>
      </c>
      <c r="K38" s="128">
        <v>1</v>
      </c>
      <c r="L38" s="127" t="s">
        <v>15</v>
      </c>
      <c r="M38" s="108">
        <f>I38*J38*K38</f>
        <v>11.790000000000001</v>
      </c>
      <c r="N38" s="112"/>
      <c r="P38" s="113" t="s">
        <v>152</v>
      </c>
      <c r="Q38" s="113">
        <v>12.83</v>
      </c>
    </row>
    <row r="39" spans="1:17" s="113" customFormat="1" ht="13.8" x14ac:dyDescent="0.3">
      <c r="A39" s="111"/>
      <c r="B39" s="191" t="s">
        <v>198</v>
      </c>
      <c r="C39" s="128"/>
      <c r="D39" s="127"/>
      <c r="E39" s="128"/>
      <c r="F39" s="128"/>
      <c r="G39" s="128"/>
      <c r="H39" s="128"/>
      <c r="I39" s="128">
        <v>1.5</v>
      </c>
      <c r="J39" s="128">
        <v>1.5</v>
      </c>
      <c r="K39" s="128">
        <v>-1</v>
      </c>
      <c r="L39" s="127" t="s">
        <v>15</v>
      </c>
      <c r="M39" s="108">
        <f>I39*J39*K39</f>
        <v>-2.25</v>
      </c>
      <c r="N39" s="112"/>
    </row>
    <row r="40" spans="1:17" s="113" customFormat="1" thickBot="1" x14ac:dyDescent="0.35">
      <c r="A40" s="220"/>
      <c r="B40" s="202"/>
      <c r="C40" s="202"/>
      <c r="D40" s="203"/>
      <c r="E40" s="202"/>
      <c r="F40" s="202"/>
      <c r="G40" s="202"/>
      <c r="H40" s="202"/>
      <c r="I40" s="202"/>
      <c r="J40" s="202"/>
      <c r="K40" s="202" t="s">
        <v>95</v>
      </c>
      <c r="L40" s="203" t="s">
        <v>15</v>
      </c>
      <c r="M40" s="204">
        <f>SUM(M38:M39)</f>
        <v>9.5400000000000009</v>
      </c>
      <c r="N40" s="221"/>
      <c r="P40" s="113" t="s">
        <v>153</v>
      </c>
      <c r="Q40" s="113">
        <v>6.96</v>
      </c>
    </row>
    <row r="41" spans="1:17" s="230" customFormat="1" ht="16.2" thickBot="1" x14ac:dyDescent="0.35">
      <c r="A41" s="226" t="str">
        <f>ORÇAMENTO!B26</f>
        <v>03</v>
      </c>
      <c r="B41" s="227" t="str">
        <f>ORÇAMENTO!E26</f>
        <v>ALVENARIAS E DIVISÓRIAS</v>
      </c>
      <c r="C41" s="227"/>
      <c r="D41" s="228"/>
      <c r="E41" s="227"/>
      <c r="F41" s="227"/>
      <c r="G41" s="227"/>
      <c r="H41" s="227"/>
      <c r="I41" s="227"/>
      <c r="J41" s="227"/>
      <c r="K41" s="227"/>
      <c r="L41" s="228"/>
      <c r="M41" s="227"/>
      <c r="N41" s="229"/>
    </row>
    <row r="42" spans="1:17" s="113" customFormat="1" ht="13.8" x14ac:dyDescent="0.3">
      <c r="A42" s="111" t="str">
        <f>ORÇAMENTO!B27</f>
        <v>3.1</v>
      </c>
      <c r="B42" s="128" t="str">
        <f>ORÇAMENTO!E27</f>
        <v>ALVENARIA DE TIJOLO FURADO 1/2 VEZ 14X29X9 - 6 FUROS - ARG. (1CALH:4ARML+100KG DE CI/M3)</v>
      </c>
      <c r="C42" s="128"/>
      <c r="D42" s="127"/>
      <c r="E42" s="128"/>
      <c r="F42" s="128"/>
      <c r="G42" s="128"/>
      <c r="H42" s="128"/>
      <c r="I42" s="128"/>
      <c r="J42" s="128"/>
      <c r="K42" s="128"/>
      <c r="L42" s="127"/>
      <c r="M42" s="108"/>
      <c r="N42" s="112"/>
    </row>
    <row r="43" spans="1:17" s="113" customFormat="1" ht="13.8" x14ac:dyDescent="0.3">
      <c r="A43" s="111"/>
      <c r="B43" s="128" t="s">
        <v>199</v>
      </c>
      <c r="C43" s="128"/>
      <c r="D43" s="127"/>
      <c r="E43" s="128"/>
      <c r="F43" s="128"/>
      <c r="G43" s="128"/>
      <c r="H43" s="128"/>
      <c r="I43" s="128">
        <v>1</v>
      </c>
      <c r="J43" s="128">
        <v>3</v>
      </c>
      <c r="K43" s="128">
        <v>1</v>
      </c>
      <c r="L43" s="127" t="s">
        <v>15</v>
      </c>
      <c r="M43" s="108">
        <f>K43*J43*I43</f>
        <v>3</v>
      </c>
      <c r="N43" s="112"/>
    </row>
    <row r="44" spans="1:17" s="113" customFormat="1" ht="13.8" x14ac:dyDescent="0.3">
      <c r="A44" s="111"/>
      <c r="B44" s="128" t="s">
        <v>238</v>
      </c>
      <c r="C44" s="128"/>
      <c r="D44" s="127"/>
      <c r="E44" s="128"/>
      <c r="F44" s="128"/>
      <c r="G44" s="128"/>
      <c r="H44" s="128"/>
      <c r="I44" s="128">
        <f>2-1.5</f>
        <v>0.5</v>
      </c>
      <c r="J44" s="128">
        <v>1</v>
      </c>
      <c r="K44" s="128">
        <v>1</v>
      </c>
      <c r="L44" s="127" t="s">
        <v>15</v>
      </c>
      <c r="M44" s="108">
        <f>K44*J44*I44</f>
        <v>0.5</v>
      </c>
      <c r="N44" s="112"/>
    </row>
    <row r="45" spans="1:17" s="113" customFormat="1" ht="13.8" x14ac:dyDescent="0.3">
      <c r="A45" s="111"/>
      <c r="B45" s="128" t="s">
        <v>200</v>
      </c>
      <c r="C45" s="128"/>
      <c r="D45" s="127"/>
      <c r="E45" s="128"/>
      <c r="F45" s="128"/>
      <c r="G45" s="128"/>
      <c r="H45" s="128"/>
      <c r="I45" s="128">
        <v>0.9</v>
      </c>
      <c r="J45" s="128">
        <v>2.1</v>
      </c>
      <c r="K45" s="128">
        <v>-1</v>
      </c>
      <c r="L45" s="127" t="s">
        <v>15</v>
      </c>
      <c r="M45" s="108">
        <f t="shared" ref="M45" si="1">K45*J45*I45</f>
        <v>-1.8900000000000001</v>
      </c>
      <c r="N45" s="112"/>
    </row>
    <row r="46" spans="1:17" s="113" customFormat="1" thickBot="1" x14ac:dyDescent="0.35">
      <c r="A46" s="111"/>
      <c r="B46" s="128"/>
      <c r="C46" s="128"/>
      <c r="D46" s="127"/>
      <c r="E46" s="128"/>
      <c r="F46" s="128"/>
      <c r="G46" s="128"/>
      <c r="H46" s="128"/>
      <c r="I46" s="128"/>
      <c r="J46" s="128"/>
      <c r="K46" s="128" t="s">
        <v>95</v>
      </c>
      <c r="L46" s="127" t="s">
        <v>15</v>
      </c>
      <c r="M46" s="108">
        <f>SUM(M43:M45)</f>
        <v>1.6099999999999999</v>
      </c>
      <c r="N46" s="112"/>
      <c r="O46" s="218"/>
    </row>
    <row r="47" spans="1:17" s="230" customFormat="1" ht="16.2" thickBot="1" x14ac:dyDescent="0.35">
      <c r="A47" s="226" t="str">
        <f>ORÇAMENTO!B28</f>
        <v>04</v>
      </c>
      <c r="B47" s="227" t="str">
        <f>ORÇAMENTO!E28</f>
        <v>REVESTIMENTO DE PAREDES</v>
      </c>
      <c r="C47" s="227"/>
      <c r="D47" s="228"/>
      <c r="E47" s="227"/>
      <c r="F47" s="227"/>
      <c r="G47" s="227"/>
      <c r="H47" s="227"/>
      <c r="I47" s="227"/>
      <c r="J47" s="227"/>
      <c r="K47" s="227"/>
      <c r="L47" s="228"/>
      <c r="M47" s="231"/>
      <c r="N47" s="229"/>
    </row>
    <row r="48" spans="1:17" s="113" customFormat="1" ht="13.8" x14ac:dyDescent="0.3">
      <c r="A48" s="111" t="str">
        <f>ORÇAMENTO!B29</f>
        <v>4.1</v>
      </c>
      <c r="B48" s="128" t="str">
        <f>ORÇAMENTO!E29</f>
        <v>CHAPISCO ROLADO - (1COLA:10CI:30 ARML)</v>
      </c>
      <c r="C48" s="128"/>
      <c r="D48" s="127"/>
      <c r="E48" s="128"/>
      <c r="F48" s="128"/>
      <c r="G48" s="128"/>
      <c r="H48" s="128"/>
      <c r="I48" s="128"/>
      <c r="J48" s="128"/>
      <c r="K48" s="128"/>
      <c r="L48" s="127"/>
      <c r="M48" s="108"/>
      <c r="N48" s="112"/>
    </row>
    <row r="49" spans="1:14" s="113" customFormat="1" ht="13.8" x14ac:dyDescent="0.3">
      <c r="A49" s="111"/>
      <c r="B49" s="128" t="s">
        <v>18</v>
      </c>
      <c r="C49" s="128"/>
      <c r="D49" s="127"/>
      <c r="E49" s="128"/>
      <c r="F49" s="128"/>
      <c r="G49" s="128"/>
      <c r="H49" s="128"/>
      <c r="I49" s="128"/>
      <c r="J49" s="206">
        <f>M46</f>
        <v>1.6099999999999999</v>
      </c>
      <c r="K49" s="128">
        <v>2</v>
      </c>
      <c r="L49" s="127" t="s">
        <v>15</v>
      </c>
      <c r="M49" s="108">
        <f>K49*J49</f>
        <v>3.2199999999999998</v>
      </c>
      <c r="N49" s="112"/>
    </row>
    <row r="50" spans="1:14" s="217" customFormat="1" ht="13.8" x14ac:dyDescent="0.25">
      <c r="A50" s="190"/>
      <c r="B50" s="128"/>
      <c r="C50" s="192"/>
      <c r="D50" s="192"/>
      <c r="E50" s="192"/>
      <c r="F50" s="192"/>
      <c r="G50" s="192"/>
      <c r="H50" s="192"/>
      <c r="I50" s="192"/>
      <c r="J50" s="192"/>
      <c r="K50" s="128" t="s">
        <v>95</v>
      </c>
      <c r="L50" s="192" t="s">
        <v>15</v>
      </c>
      <c r="M50" s="108">
        <f>SUM(M49:M49)</f>
        <v>3.2199999999999998</v>
      </c>
      <c r="N50" s="193"/>
    </row>
    <row r="51" spans="1:14" s="113" customFormat="1" ht="13.8" x14ac:dyDescent="0.3">
      <c r="A51" s="117" t="str">
        <f>ORÇAMENTO!B30</f>
        <v>4.2</v>
      </c>
      <c r="B51" s="118" t="str">
        <f>ORÇAMENTO!E30</f>
        <v>REBOCO (1 CALH:4 ARFC+100kgCI/M3)</v>
      </c>
      <c r="C51" s="118"/>
      <c r="D51" s="119"/>
      <c r="E51" s="118"/>
      <c r="F51" s="118"/>
      <c r="G51" s="118"/>
      <c r="H51" s="118"/>
      <c r="I51" s="118"/>
      <c r="J51" s="118"/>
      <c r="K51" s="118"/>
      <c r="L51" s="119"/>
      <c r="M51" s="118"/>
      <c r="N51" s="120"/>
    </row>
    <row r="52" spans="1:14" s="214" customFormat="1" ht="13.8" x14ac:dyDescent="0.25">
      <c r="A52" s="195"/>
      <c r="B52" s="128"/>
      <c r="C52" s="197"/>
      <c r="D52" s="197"/>
      <c r="E52" s="197"/>
      <c r="F52" s="197"/>
      <c r="G52" s="197"/>
      <c r="H52" s="197"/>
      <c r="I52" s="197"/>
      <c r="J52" s="197"/>
      <c r="K52" s="114" t="s">
        <v>95</v>
      </c>
      <c r="L52" s="115" t="s">
        <v>15</v>
      </c>
      <c r="M52" s="109">
        <f>M50</f>
        <v>3.2199999999999998</v>
      </c>
      <c r="N52" s="116"/>
    </row>
    <row r="53" spans="1:14" s="214" customFormat="1" ht="13.8" x14ac:dyDescent="0.25">
      <c r="A53" s="190" t="str">
        <f>ORÇAMENTO!B31</f>
        <v>4.3</v>
      </c>
      <c r="B53" s="118" t="str">
        <f>ORÇAMENTO!E31</f>
        <v>REVESTIMENTO CERÂMICO PARA PAREDES INTERNAS COM PLACAS TIPO ESMALTADA EXTRA DE DIMENSÕES 33X45 CM APLICADAS NA ALTURA INTEIRA DAS PAREDES. AF_02/2023_PE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08"/>
      <c r="N53" s="193"/>
    </row>
    <row r="54" spans="1:14" s="214" customFormat="1" ht="13.8" x14ac:dyDescent="0.25">
      <c r="A54" s="190"/>
      <c r="B54" s="128" t="s">
        <v>207</v>
      </c>
      <c r="C54" s="192"/>
      <c r="D54" s="192"/>
      <c r="E54" s="192"/>
      <c r="F54" s="192"/>
      <c r="G54" s="192"/>
      <c r="H54" s="192"/>
      <c r="I54" s="192"/>
      <c r="J54" s="192">
        <f>M40</f>
        <v>9.5400000000000009</v>
      </c>
      <c r="K54" s="192">
        <v>1.1000000000000001</v>
      </c>
      <c r="L54" s="192" t="s">
        <v>15</v>
      </c>
      <c r="M54" s="108">
        <f>K54*J54</f>
        <v>10.494000000000002</v>
      </c>
      <c r="N54" s="193"/>
    </row>
    <row r="55" spans="1:14" s="214" customFormat="1" thickBot="1" x14ac:dyDescent="0.3">
      <c r="A55" s="190"/>
      <c r="B55" s="114"/>
      <c r="C55" s="192"/>
      <c r="D55" s="192"/>
      <c r="E55" s="192"/>
      <c r="F55" s="192"/>
      <c r="G55" s="192"/>
      <c r="H55" s="192"/>
      <c r="I55" s="192"/>
      <c r="J55" s="192"/>
      <c r="K55" s="128" t="s">
        <v>95</v>
      </c>
      <c r="L55" s="127" t="s">
        <v>15</v>
      </c>
      <c r="M55" s="108">
        <f>SUM(M54:M54)</f>
        <v>10.494000000000002</v>
      </c>
      <c r="N55" s="116"/>
    </row>
    <row r="56" spans="1:14" s="230" customFormat="1" ht="16.2" thickBot="1" x14ac:dyDescent="0.35">
      <c r="A56" s="226" t="str">
        <f>ORÇAMENTO!B32</f>
        <v>05</v>
      </c>
      <c r="B56" s="227" t="str">
        <f>ORÇAMENTO!E32</f>
        <v>ESQUADRIAS DE MADEIRAS</v>
      </c>
      <c r="C56" s="227"/>
      <c r="D56" s="228"/>
      <c r="E56" s="227"/>
      <c r="F56" s="227"/>
      <c r="G56" s="227"/>
      <c r="H56" s="227"/>
      <c r="I56" s="227"/>
      <c r="J56" s="227"/>
      <c r="K56" s="227"/>
      <c r="L56" s="228"/>
      <c r="M56" s="231"/>
      <c r="N56" s="229"/>
    </row>
    <row r="57" spans="1:14" s="113" customFormat="1" ht="13.8" x14ac:dyDescent="0.3">
      <c r="A57" s="111" t="str">
        <f>ORÇAMENTO!B33</f>
        <v>5.1</v>
      </c>
      <c r="B57" s="128" t="str">
        <f>ORÇAMENTO!E33</f>
        <v>PORTA LISA 90X210 COM PORTAL E ALISAR SEM FERRAGENS</v>
      </c>
      <c r="C57" s="128"/>
      <c r="D57" s="127"/>
      <c r="E57" s="128"/>
      <c r="F57" s="128"/>
      <c r="G57" s="128"/>
      <c r="H57" s="128"/>
      <c r="I57" s="128"/>
      <c r="J57" s="128"/>
      <c r="K57" s="128"/>
      <c r="L57" s="127"/>
      <c r="M57" s="108"/>
      <c r="N57" s="112"/>
    </row>
    <row r="58" spans="1:14" s="113" customFormat="1" ht="13.8" x14ac:dyDescent="0.3">
      <c r="A58" s="111"/>
      <c r="B58" s="128" t="s">
        <v>201</v>
      </c>
      <c r="C58" s="128"/>
      <c r="D58" s="127"/>
      <c r="E58" s="128"/>
      <c r="F58" s="128"/>
      <c r="G58" s="128"/>
      <c r="H58" s="128"/>
      <c r="I58" s="128"/>
      <c r="J58" s="206">
        <v>1</v>
      </c>
      <c r="K58" s="128">
        <v>2</v>
      </c>
      <c r="L58" s="127" t="s">
        <v>15</v>
      </c>
      <c r="M58" s="108">
        <f>K58*J58</f>
        <v>2</v>
      </c>
      <c r="N58" s="112"/>
    </row>
    <row r="59" spans="1:14" s="217" customFormat="1" thickBot="1" x14ac:dyDescent="0.3">
      <c r="A59" s="190"/>
      <c r="B59" s="128"/>
      <c r="C59" s="192"/>
      <c r="D59" s="192"/>
      <c r="E59" s="192"/>
      <c r="F59" s="192"/>
      <c r="G59" s="192"/>
      <c r="H59" s="192"/>
      <c r="I59" s="192"/>
      <c r="J59" s="192"/>
      <c r="K59" s="128" t="s">
        <v>95</v>
      </c>
      <c r="L59" s="192" t="s">
        <v>15</v>
      </c>
      <c r="M59" s="108">
        <f>SUM(M58:M58)</f>
        <v>2</v>
      </c>
      <c r="N59" s="193"/>
    </row>
    <row r="60" spans="1:14" s="230" customFormat="1" ht="16.2" thickBot="1" x14ac:dyDescent="0.35">
      <c r="A60" s="226" t="str">
        <f>ORÇAMENTO!B34</f>
        <v>06</v>
      </c>
      <c r="B60" s="227" t="str">
        <f>ORÇAMENTO!E34</f>
        <v>ESQUADRIAS METÁLICAS</v>
      </c>
      <c r="C60" s="227"/>
      <c r="D60" s="228"/>
      <c r="E60" s="227"/>
      <c r="F60" s="227"/>
      <c r="G60" s="227"/>
      <c r="H60" s="227"/>
      <c r="I60" s="227"/>
      <c r="J60" s="227"/>
      <c r="K60" s="227"/>
      <c r="L60" s="228"/>
      <c r="M60" s="231"/>
      <c r="N60" s="229"/>
    </row>
    <row r="61" spans="1:14" s="194" customFormat="1" ht="13.8" x14ac:dyDescent="0.25">
      <c r="A61" s="210" t="str">
        <f>ORÇAMENTO!B35</f>
        <v>6.1</v>
      </c>
      <c r="B61" s="211" t="str">
        <f>ORÇAMENTO!E35</f>
        <v>PORTA DE CORRER DE 02 OU 04 FOLHAS DE VIDRO (METADE FIXA/METADE MÓVEL) C/BASCULA SUPERIOR PF-7/PF-8 C/ FERRAGENS</v>
      </c>
      <c r="C61" s="212"/>
      <c r="D61" s="212"/>
      <c r="E61" s="212"/>
      <c r="F61" s="212"/>
      <c r="G61" s="212"/>
      <c r="H61" s="212"/>
      <c r="I61" s="212"/>
      <c r="J61" s="212"/>
      <c r="K61" s="212"/>
      <c r="L61" s="212"/>
      <c r="M61" s="110"/>
      <c r="N61" s="213"/>
    </row>
    <row r="62" spans="1:14" s="194" customFormat="1" ht="13.8" x14ac:dyDescent="0.25">
      <c r="A62" s="195"/>
      <c r="B62" s="196" t="s">
        <v>202</v>
      </c>
      <c r="C62" s="197"/>
      <c r="D62" s="197"/>
      <c r="E62" s="197"/>
      <c r="F62" s="197"/>
      <c r="G62" s="197"/>
      <c r="H62" s="197"/>
      <c r="I62" s="197">
        <v>2.5</v>
      </c>
      <c r="J62" s="197">
        <v>2.1</v>
      </c>
      <c r="K62" s="128" t="s">
        <v>95</v>
      </c>
      <c r="L62" s="127" t="s">
        <v>15</v>
      </c>
      <c r="M62" s="109">
        <f>J62*I62</f>
        <v>5.25</v>
      </c>
      <c r="N62" s="198"/>
    </row>
    <row r="63" spans="1:14" s="194" customFormat="1" ht="13.8" x14ac:dyDescent="0.25">
      <c r="A63" s="210" t="str">
        <f>ORÇAMENTO!B36</f>
        <v>6.2</v>
      </c>
      <c r="B63" s="211" t="str">
        <f>ORÇAMENTO!E36</f>
        <v>PORTA DE ABRIR EM ALUMÍNIO ANODIZADO, 01 FOLHA COM VIDRO, COM FERRAGENS (M.O.FAB.INC.MAT.)</v>
      </c>
      <c r="C63" s="212"/>
      <c r="D63" s="212"/>
      <c r="E63" s="212"/>
      <c r="F63" s="212"/>
      <c r="G63" s="212"/>
      <c r="H63" s="212"/>
      <c r="I63" s="212"/>
      <c r="J63" s="212"/>
      <c r="K63" s="212"/>
      <c r="L63" s="212"/>
      <c r="M63" s="110"/>
      <c r="N63" s="213"/>
    </row>
    <row r="64" spans="1:14" s="194" customFormat="1" ht="13.8" x14ac:dyDescent="0.25">
      <c r="A64" s="192"/>
      <c r="B64" s="191" t="s">
        <v>239</v>
      </c>
      <c r="C64" s="192"/>
      <c r="D64" s="192"/>
      <c r="E64" s="192"/>
      <c r="F64" s="192"/>
      <c r="G64" s="192"/>
      <c r="H64" s="192"/>
      <c r="I64" s="192"/>
      <c r="J64" s="192">
        <v>0.9</v>
      </c>
      <c r="K64" s="192">
        <v>1.8</v>
      </c>
      <c r="L64" s="192" t="s">
        <v>15</v>
      </c>
      <c r="M64" s="108">
        <f>K64*J64</f>
        <v>1.62</v>
      </c>
      <c r="N64" s="192"/>
    </row>
    <row r="65" spans="1:14" s="194" customFormat="1" ht="13.8" x14ac:dyDescent="0.25">
      <c r="A65" s="192"/>
      <c r="B65" s="191" t="s">
        <v>203</v>
      </c>
      <c r="C65" s="192"/>
      <c r="D65" s="192"/>
      <c r="E65" s="192"/>
      <c r="F65" s="192"/>
      <c r="G65" s="192"/>
      <c r="H65" s="192"/>
      <c r="I65" s="192"/>
      <c r="J65" s="192">
        <v>0.9</v>
      </c>
      <c r="K65" s="128">
        <v>2.1</v>
      </c>
      <c r="L65" s="127" t="s">
        <v>15</v>
      </c>
      <c r="M65" s="108">
        <f>K65*J65</f>
        <v>1.8900000000000001</v>
      </c>
      <c r="N65" s="192"/>
    </row>
    <row r="66" spans="1:14" s="194" customFormat="1" ht="13.8" x14ac:dyDescent="0.25">
      <c r="A66" s="190"/>
      <c r="B66" s="191"/>
      <c r="C66" s="192"/>
      <c r="D66" s="192"/>
      <c r="E66" s="192"/>
      <c r="F66" s="192"/>
      <c r="G66" s="192"/>
      <c r="H66" s="192"/>
      <c r="I66" s="192"/>
      <c r="J66" s="192"/>
      <c r="K66" s="128" t="s">
        <v>95</v>
      </c>
      <c r="L66" s="127" t="s">
        <v>15</v>
      </c>
      <c r="M66" s="108">
        <f>SUM(M64:M65)</f>
        <v>3.5100000000000002</v>
      </c>
      <c r="N66" s="193"/>
    </row>
    <row r="67" spans="1:14" s="194" customFormat="1" ht="13.8" x14ac:dyDescent="0.25">
      <c r="A67" s="210" t="str">
        <f>ORÇAMENTO!B37</f>
        <v>6.3</v>
      </c>
      <c r="B67" s="211" t="str">
        <f>ORÇAMENTO!E37</f>
        <v>DOBRADICA 3" X 3 1/2" CROMADA</v>
      </c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110"/>
      <c r="N67" s="213"/>
    </row>
    <row r="68" spans="1:14" s="194" customFormat="1" ht="13.8" x14ac:dyDescent="0.25">
      <c r="A68" s="195"/>
      <c r="B68" s="196" t="s">
        <v>204</v>
      </c>
      <c r="C68" s="197"/>
      <c r="D68" s="197"/>
      <c r="E68" s="197"/>
      <c r="F68" s="197"/>
      <c r="G68" s="197"/>
      <c r="H68" s="197"/>
      <c r="I68" s="197"/>
      <c r="J68" s="197"/>
      <c r="K68" s="128" t="s">
        <v>95</v>
      </c>
      <c r="L68" s="127" t="s">
        <v>15</v>
      </c>
      <c r="M68" s="109">
        <f>3*3</f>
        <v>9</v>
      </c>
      <c r="N68" s="198"/>
    </row>
    <row r="69" spans="1:14" s="194" customFormat="1" ht="13.8" x14ac:dyDescent="0.25">
      <c r="A69" s="210" t="str">
        <f>ORÇAMENTO!B38</f>
        <v>6.4</v>
      </c>
      <c r="B69" s="211" t="str">
        <f>ORÇAMENTO!E38</f>
        <v>FECH.(ALAV.) LAFONTE 6236 I /8766- I18 IMAB OU EQUIV.</v>
      </c>
      <c r="C69" s="212"/>
      <c r="D69" s="212"/>
      <c r="E69" s="212"/>
      <c r="F69" s="212"/>
      <c r="G69" s="212"/>
      <c r="H69" s="212"/>
      <c r="I69" s="212"/>
      <c r="J69" s="212"/>
      <c r="K69" s="212"/>
      <c r="L69" s="212"/>
      <c r="M69" s="110"/>
      <c r="N69" s="213"/>
    </row>
    <row r="70" spans="1:14" s="194" customFormat="1" ht="13.8" x14ac:dyDescent="0.25">
      <c r="A70" s="195"/>
      <c r="B70" s="196" t="s">
        <v>205</v>
      </c>
      <c r="C70" s="197"/>
      <c r="D70" s="197"/>
      <c r="E70" s="197"/>
      <c r="F70" s="197"/>
      <c r="G70" s="197"/>
      <c r="H70" s="197"/>
      <c r="I70" s="197"/>
      <c r="J70" s="197"/>
      <c r="K70" s="128" t="s">
        <v>95</v>
      </c>
      <c r="L70" s="127" t="s">
        <v>15</v>
      </c>
      <c r="M70" s="109">
        <v>4</v>
      </c>
      <c r="N70" s="198"/>
    </row>
    <row r="71" spans="1:14" s="194" customFormat="1" ht="13.8" x14ac:dyDescent="0.25">
      <c r="A71" s="210" t="str">
        <f>ORÇAMENTO!B39</f>
        <v>6.5</v>
      </c>
      <c r="B71" s="211" t="str">
        <f>ORÇAMENTO!E39</f>
        <v>JANELA DE CORRER EM ALUMINIO ANODIZADO COM 03 FOLHAS (01
VIDRO E 02 VENEZIANAS) C/FERRAGENS (M.O.FAB.INC.MAT.)</v>
      </c>
      <c r="C71" s="212"/>
      <c r="D71" s="212"/>
      <c r="E71" s="212"/>
      <c r="F71" s="212"/>
      <c r="G71" s="212"/>
      <c r="H71" s="212"/>
      <c r="I71" s="212"/>
      <c r="J71" s="212"/>
      <c r="K71" s="212"/>
      <c r="L71" s="212"/>
      <c r="M71" s="110"/>
      <c r="N71" s="213"/>
    </row>
    <row r="72" spans="1:14" s="194" customFormat="1" ht="13.8" x14ac:dyDescent="0.25">
      <c r="A72" s="190"/>
      <c r="B72" s="191" t="s">
        <v>206</v>
      </c>
      <c r="C72" s="192"/>
      <c r="D72" s="192"/>
      <c r="E72" s="192"/>
      <c r="F72" s="192"/>
      <c r="G72" s="192"/>
      <c r="H72" s="192"/>
      <c r="I72" s="192">
        <v>1.5</v>
      </c>
      <c r="J72" s="192">
        <v>1</v>
      </c>
      <c r="K72" s="192">
        <v>1</v>
      </c>
      <c r="L72" s="192" t="s">
        <v>15</v>
      </c>
      <c r="M72" s="108">
        <f>K72*J72*I72</f>
        <v>1.5</v>
      </c>
      <c r="N72" s="193"/>
    </row>
    <row r="73" spans="1:14" s="194" customFormat="1" thickBot="1" x14ac:dyDescent="0.3">
      <c r="A73" s="195"/>
      <c r="B73" s="196"/>
      <c r="C73" s="197"/>
      <c r="D73" s="197"/>
      <c r="E73" s="197"/>
      <c r="F73" s="197"/>
      <c r="G73" s="197"/>
      <c r="H73" s="197"/>
      <c r="I73" s="197"/>
      <c r="J73" s="197"/>
      <c r="K73" s="197" t="s">
        <v>95</v>
      </c>
      <c r="L73" s="197" t="s">
        <v>15</v>
      </c>
      <c r="M73" s="109">
        <f>M72</f>
        <v>1.5</v>
      </c>
      <c r="N73" s="198"/>
    </row>
    <row r="74" spans="1:14" s="230" customFormat="1" ht="16.2" thickBot="1" x14ac:dyDescent="0.35">
      <c r="A74" s="226" t="str">
        <f>ORÇAMENTO!B40</f>
        <v>07</v>
      </c>
      <c r="B74" s="227" t="str">
        <f>ORÇAMENTO!E40</f>
        <v>PINTURA</v>
      </c>
      <c r="C74" s="227"/>
      <c r="D74" s="228"/>
      <c r="E74" s="227"/>
      <c r="F74" s="227"/>
      <c r="G74" s="227"/>
      <c r="H74" s="227"/>
      <c r="I74" s="227"/>
      <c r="J74" s="227"/>
      <c r="K74" s="227"/>
      <c r="L74" s="228"/>
      <c r="M74" s="231"/>
      <c r="N74" s="229"/>
    </row>
    <row r="75" spans="1:14" s="113" customFormat="1" ht="13.8" x14ac:dyDescent="0.3">
      <c r="A75" s="111" t="str">
        <f>ORÇAMENTO!B41</f>
        <v>7.1</v>
      </c>
      <c r="B75" s="128" t="str">
        <f>ORÇAMENTO!E41</f>
        <v>REMOCAO DE PINTURA ANTIGA A LATEX</v>
      </c>
      <c r="C75" s="128"/>
      <c r="D75" s="127"/>
      <c r="E75" s="128"/>
      <c r="F75" s="128"/>
      <c r="G75" s="128"/>
      <c r="H75" s="128"/>
      <c r="I75" s="128"/>
      <c r="J75" s="128"/>
      <c r="K75" s="128"/>
      <c r="L75" s="127"/>
      <c r="M75" s="108"/>
      <c r="N75" s="112"/>
    </row>
    <row r="76" spans="1:14" s="113" customFormat="1" ht="13.8" x14ac:dyDescent="0.3">
      <c r="A76" s="111"/>
      <c r="B76" s="128" t="s">
        <v>237</v>
      </c>
      <c r="C76" s="128"/>
      <c r="D76" s="127"/>
      <c r="E76" s="128"/>
      <c r="F76" s="128"/>
      <c r="G76" s="128"/>
      <c r="H76" s="128"/>
      <c r="I76" s="128"/>
      <c r="J76" s="206">
        <f>M181</f>
        <v>1106.3525000000002</v>
      </c>
      <c r="K76" s="128">
        <v>0.8</v>
      </c>
      <c r="L76" s="127" t="s">
        <v>15</v>
      </c>
      <c r="M76" s="108">
        <f>K76*J76</f>
        <v>885.08200000000022</v>
      </c>
      <c r="N76" s="112"/>
    </row>
    <row r="77" spans="1:14" s="113" customFormat="1" ht="13.8" x14ac:dyDescent="0.3">
      <c r="A77" s="121"/>
      <c r="B77" s="114"/>
      <c r="C77" s="114"/>
      <c r="D77" s="115"/>
      <c r="E77" s="114"/>
      <c r="F77" s="114"/>
      <c r="G77" s="114"/>
      <c r="H77" s="114"/>
      <c r="I77" s="114"/>
      <c r="J77" s="114"/>
      <c r="K77" s="114" t="s">
        <v>95</v>
      </c>
      <c r="L77" s="115" t="s">
        <v>15</v>
      </c>
      <c r="M77" s="109">
        <f>SUM(M76:M76)</f>
        <v>885.08200000000022</v>
      </c>
      <c r="N77" s="116"/>
    </row>
    <row r="78" spans="1:14" s="113" customFormat="1" ht="13.8" x14ac:dyDescent="0.3">
      <c r="A78" s="111" t="str">
        <f>ORÇAMENTO!B42</f>
        <v>7.2</v>
      </c>
      <c r="B78" s="128" t="str">
        <f>ORÇAMENTO!E42</f>
        <v>REMOCAO DE PINTURA ANTIGA A OLEO OU ESMALTE</v>
      </c>
      <c r="C78" s="128"/>
      <c r="D78" s="127"/>
      <c r="E78" s="128"/>
      <c r="F78" s="128"/>
      <c r="G78" s="128"/>
      <c r="H78" s="128"/>
      <c r="I78" s="128"/>
      <c r="J78" s="128"/>
      <c r="K78" s="128"/>
      <c r="L78" s="127"/>
      <c r="M78" s="108"/>
      <c r="N78" s="112"/>
    </row>
    <row r="79" spans="1:14" s="113" customFormat="1" ht="13.8" x14ac:dyDescent="0.3">
      <c r="A79" s="111"/>
      <c r="B79" s="128" t="s">
        <v>247</v>
      </c>
      <c r="C79" s="128"/>
      <c r="D79" s="127"/>
      <c r="E79" s="128"/>
      <c r="F79" s="128"/>
      <c r="G79" s="128"/>
      <c r="H79" s="128"/>
      <c r="I79" s="128"/>
      <c r="J79" s="128">
        <v>0.5</v>
      </c>
      <c r="K79" s="206">
        <f>M191</f>
        <v>91.820000000000007</v>
      </c>
      <c r="L79" s="127" t="s">
        <v>15</v>
      </c>
      <c r="M79" s="108">
        <f>K79*J79</f>
        <v>45.910000000000004</v>
      </c>
      <c r="N79" s="112"/>
    </row>
    <row r="80" spans="1:14" s="113" customFormat="1" ht="13.5" customHeight="1" x14ac:dyDescent="0.3">
      <c r="A80" s="207"/>
      <c r="B80" s="114"/>
      <c r="C80" s="208"/>
      <c r="D80" s="209"/>
      <c r="E80" s="208"/>
      <c r="F80" s="208"/>
      <c r="G80" s="208"/>
      <c r="H80" s="208"/>
      <c r="I80" s="208"/>
      <c r="J80" s="208"/>
      <c r="K80" s="114" t="s">
        <v>95</v>
      </c>
      <c r="L80" s="115" t="s">
        <v>15</v>
      </c>
      <c r="M80" s="109">
        <f>SUM(M79:M79)</f>
        <v>45.910000000000004</v>
      </c>
      <c r="N80" s="116"/>
    </row>
    <row r="81" spans="1:14" s="113" customFormat="1" ht="13.8" x14ac:dyDescent="0.3">
      <c r="A81" s="111" t="str">
        <f>ORÇAMENTO!B43</f>
        <v>7.3</v>
      </c>
      <c r="B81" s="128" t="str">
        <f>ORÇAMENTO!E43</f>
        <v>EMASSAMENTO COM MASSA PVA DUAS DEMAOS, INCLUSIVE TETO</v>
      </c>
      <c r="C81" s="128"/>
      <c r="D81" s="127"/>
      <c r="E81" s="128"/>
      <c r="F81" s="128"/>
      <c r="G81" s="128"/>
      <c r="H81" s="128"/>
      <c r="I81" s="128"/>
      <c r="J81" s="128"/>
      <c r="K81" s="128"/>
      <c r="L81" s="127"/>
      <c r="M81" s="108"/>
      <c r="N81" s="112"/>
    </row>
    <row r="82" spans="1:14" s="113" customFormat="1" ht="13.8" x14ac:dyDescent="0.3">
      <c r="A82" s="111"/>
      <c r="B82" s="128" t="s">
        <v>143</v>
      </c>
      <c r="C82" s="128"/>
      <c r="D82" s="127"/>
      <c r="E82" s="128"/>
      <c r="F82" s="128"/>
      <c r="G82" s="128"/>
      <c r="H82" s="128"/>
      <c r="I82" s="128"/>
      <c r="J82" s="128"/>
      <c r="K82" s="128"/>
      <c r="L82" s="127" t="s">
        <v>15</v>
      </c>
      <c r="M82" s="108">
        <f>M76</f>
        <v>885.08200000000022</v>
      </c>
      <c r="N82" s="112"/>
    </row>
    <row r="83" spans="1:14" s="113" customFormat="1" ht="13.5" customHeight="1" x14ac:dyDescent="0.3">
      <c r="A83" s="207"/>
      <c r="B83" s="114"/>
      <c r="C83" s="208"/>
      <c r="D83" s="209"/>
      <c r="E83" s="208"/>
      <c r="F83" s="208"/>
      <c r="G83" s="208"/>
      <c r="H83" s="208"/>
      <c r="I83" s="208"/>
      <c r="J83" s="208"/>
      <c r="K83" s="114" t="s">
        <v>95</v>
      </c>
      <c r="L83" s="115" t="s">
        <v>15</v>
      </c>
      <c r="M83" s="109">
        <f>SUM(M82:M82)</f>
        <v>885.08200000000022</v>
      </c>
      <c r="N83" s="116"/>
    </row>
    <row r="84" spans="1:14" s="194" customFormat="1" ht="13.8" x14ac:dyDescent="0.25">
      <c r="A84" s="210" t="str">
        <f>ORÇAMENTO!B44</f>
        <v>7.4</v>
      </c>
      <c r="B84" s="211" t="str">
        <f>ORÇAMENTO!E44</f>
        <v>PINTURA LATEX ACRILICA 2 DEMAOS C/SELADOR</v>
      </c>
      <c r="C84" s="212"/>
      <c r="D84" s="212"/>
      <c r="E84" s="212"/>
      <c r="F84" s="212"/>
      <c r="G84" s="212"/>
      <c r="H84" s="212"/>
      <c r="I84" s="212"/>
      <c r="J84" s="212"/>
      <c r="K84" s="212"/>
      <c r="L84" s="212"/>
      <c r="M84" s="110"/>
      <c r="N84" s="213"/>
    </row>
    <row r="85" spans="1:14" s="194" customFormat="1" ht="13.8" x14ac:dyDescent="0.25">
      <c r="A85" s="190"/>
      <c r="B85" s="191" t="s">
        <v>141</v>
      </c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08"/>
      <c r="N85" s="193"/>
    </row>
    <row r="86" spans="1:14" s="214" customFormat="1" ht="13.8" x14ac:dyDescent="0.25">
      <c r="A86" s="190"/>
      <c r="B86" s="128" t="s">
        <v>92</v>
      </c>
      <c r="C86" s="192"/>
      <c r="D86" s="192"/>
      <c r="E86" s="192"/>
      <c r="F86" s="192"/>
      <c r="G86" s="192"/>
      <c r="H86" s="192"/>
      <c r="I86" s="192">
        <v>4.5</v>
      </c>
      <c r="J86" s="192">
        <v>2.88</v>
      </c>
      <c r="K86" s="192">
        <v>2</v>
      </c>
      <c r="L86" s="192" t="s">
        <v>15</v>
      </c>
      <c r="M86" s="108">
        <f>K86*J86*I86</f>
        <v>25.919999999999998</v>
      </c>
      <c r="N86" s="193"/>
    </row>
    <row r="87" spans="1:14" s="214" customFormat="1" ht="13.8" x14ac:dyDescent="0.25">
      <c r="A87" s="190"/>
      <c r="B87" s="128"/>
      <c r="C87" s="192"/>
      <c r="D87" s="192"/>
      <c r="E87" s="192"/>
      <c r="F87" s="192"/>
      <c r="G87" s="192"/>
      <c r="H87" s="192"/>
      <c r="I87" s="192">
        <v>4</v>
      </c>
      <c r="J87" s="192">
        <v>2.88</v>
      </c>
      <c r="K87" s="192">
        <v>1</v>
      </c>
      <c r="L87" s="192" t="s">
        <v>15</v>
      </c>
      <c r="M87" s="108">
        <f t="shared" ref="M87:M172" si="2">K87*J87*I87</f>
        <v>11.52</v>
      </c>
      <c r="N87" s="112"/>
    </row>
    <row r="88" spans="1:14" s="214" customFormat="1" ht="13.8" x14ac:dyDescent="0.25">
      <c r="A88" s="190"/>
      <c r="B88" s="128"/>
      <c r="C88" s="192"/>
      <c r="D88" s="192"/>
      <c r="E88" s="192"/>
      <c r="F88" s="192"/>
      <c r="G88" s="192"/>
      <c r="H88" s="192"/>
      <c r="I88" s="192">
        <v>2.15</v>
      </c>
      <c r="J88" s="192">
        <v>2.88</v>
      </c>
      <c r="K88" s="192">
        <v>1</v>
      </c>
      <c r="L88" s="192" t="s">
        <v>15</v>
      </c>
      <c r="M88" s="108">
        <f t="shared" si="2"/>
        <v>6.1919999999999993</v>
      </c>
      <c r="N88" s="112"/>
    </row>
    <row r="89" spans="1:14" s="214" customFormat="1" ht="13.8" x14ac:dyDescent="0.25">
      <c r="A89" s="190"/>
      <c r="B89" s="128" t="s">
        <v>210</v>
      </c>
      <c r="C89" s="192"/>
      <c r="D89" s="192"/>
      <c r="E89" s="192"/>
      <c r="F89" s="192"/>
      <c r="G89" s="192"/>
      <c r="H89" s="192"/>
      <c r="I89" s="192">
        <v>2.5</v>
      </c>
      <c r="J89" s="192">
        <v>2.1</v>
      </c>
      <c r="K89" s="192">
        <v>-1</v>
      </c>
      <c r="L89" s="192" t="s">
        <v>15</v>
      </c>
      <c r="M89" s="108">
        <f t="shared" si="2"/>
        <v>-5.25</v>
      </c>
      <c r="N89" s="193"/>
    </row>
    <row r="90" spans="1:14" s="214" customFormat="1" ht="13.8" x14ac:dyDescent="0.25">
      <c r="A90" s="190"/>
      <c r="B90" s="128" t="s">
        <v>209</v>
      </c>
      <c r="C90" s="192"/>
      <c r="D90" s="192"/>
      <c r="E90" s="192"/>
      <c r="F90" s="192"/>
      <c r="G90" s="192"/>
      <c r="H90" s="192"/>
      <c r="I90" s="192">
        <v>4.5</v>
      </c>
      <c r="J90" s="192">
        <v>2.88</v>
      </c>
      <c r="K90" s="192">
        <v>2</v>
      </c>
      <c r="L90" s="192" t="s">
        <v>15</v>
      </c>
      <c r="M90" s="108">
        <f t="shared" si="2"/>
        <v>25.919999999999998</v>
      </c>
      <c r="N90" s="112"/>
    </row>
    <row r="91" spans="1:14" s="214" customFormat="1" ht="13.8" x14ac:dyDescent="0.25">
      <c r="A91" s="190"/>
      <c r="B91" s="128"/>
      <c r="C91" s="192"/>
      <c r="D91" s="192"/>
      <c r="E91" s="192"/>
      <c r="F91" s="192"/>
      <c r="G91" s="192"/>
      <c r="H91" s="192"/>
      <c r="I91" s="192">
        <v>4</v>
      </c>
      <c r="J91" s="192">
        <v>2.88</v>
      </c>
      <c r="K91" s="192">
        <v>1</v>
      </c>
      <c r="L91" s="192" t="s">
        <v>15</v>
      </c>
      <c r="M91" s="108">
        <f t="shared" si="2"/>
        <v>11.52</v>
      </c>
      <c r="N91" s="193"/>
    </row>
    <row r="92" spans="1:14" s="214" customFormat="1" ht="13.8" x14ac:dyDescent="0.25">
      <c r="A92" s="190"/>
      <c r="B92" s="128"/>
      <c r="C92" s="192"/>
      <c r="D92" s="192"/>
      <c r="E92" s="192"/>
      <c r="F92" s="192"/>
      <c r="G92" s="192"/>
      <c r="H92" s="192"/>
      <c r="I92" s="192">
        <v>2.15</v>
      </c>
      <c r="J92" s="192">
        <v>2.88</v>
      </c>
      <c r="K92" s="192">
        <v>1</v>
      </c>
      <c r="L92" s="192" t="s">
        <v>15</v>
      </c>
      <c r="M92" s="108">
        <f t="shared" si="2"/>
        <v>6.1919999999999993</v>
      </c>
      <c r="N92" s="112"/>
    </row>
    <row r="93" spans="1:14" s="214" customFormat="1" ht="13.8" x14ac:dyDescent="0.25">
      <c r="A93" s="190"/>
      <c r="B93" s="128" t="s">
        <v>211</v>
      </c>
      <c r="C93" s="192"/>
      <c r="D93" s="192"/>
      <c r="E93" s="192"/>
      <c r="F93" s="192"/>
      <c r="G93" s="192"/>
      <c r="H93" s="192"/>
      <c r="I93" s="192">
        <v>0.9</v>
      </c>
      <c r="J93" s="192">
        <v>2.1</v>
      </c>
      <c r="K93" s="192">
        <v>-1</v>
      </c>
      <c r="L93" s="192" t="s">
        <v>15</v>
      </c>
      <c r="M93" s="108">
        <f t="shared" si="2"/>
        <v>-1.8900000000000001</v>
      </c>
      <c r="N93" s="193"/>
    </row>
    <row r="94" spans="1:14" s="214" customFormat="1" ht="13.8" x14ac:dyDescent="0.25">
      <c r="A94" s="190"/>
      <c r="B94" s="128" t="s">
        <v>210</v>
      </c>
      <c r="C94" s="192"/>
      <c r="D94" s="192"/>
      <c r="E94" s="192"/>
      <c r="F94" s="192"/>
      <c r="G94" s="192"/>
      <c r="H94" s="192"/>
      <c r="I94" s="192">
        <v>2.5</v>
      </c>
      <c r="J94" s="192">
        <v>2.1</v>
      </c>
      <c r="K94" s="192">
        <v>-1</v>
      </c>
      <c r="L94" s="192" t="s">
        <v>15</v>
      </c>
      <c r="M94" s="108">
        <f t="shared" si="2"/>
        <v>-5.25</v>
      </c>
      <c r="N94" s="193"/>
    </row>
    <row r="95" spans="1:14" s="214" customFormat="1" ht="13.8" x14ac:dyDescent="0.25">
      <c r="A95" s="190"/>
      <c r="B95" s="128" t="s">
        <v>213</v>
      </c>
      <c r="C95" s="192"/>
      <c r="D95" s="192"/>
      <c r="E95" s="192"/>
      <c r="F95" s="192"/>
      <c r="G95" s="192"/>
      <c r="H95" s="192"/>
      <c r="I95" s="192">
        <v>4</v>
      </c>
      <c r="J95" s="192">
        <v>2.88</v>
      </c>
      <c r="K95" s="192">
        <v>4</v>
      </c>
      <c r="L95" s="192" t="s">
        <v>15</v>
      </c>
      <c r="M95" s="108">
        <f t="shared" si="2"/>
        <v>46.08</v>
      </c>
      <c r="N95" s="112"/>
    </row>
    <row r="96" spans="1:14" s="214" customFormat="1" ht="13.8" x14ac:dyDescent="0.25">
      <c r="A96" s="190"/>
      <c r="B96" s="128" t="s">
        <v>211</v>
      </c>
      <c r="C96" s="192"/>
      <c r="D96" s="192"/>
      <c r="E96" s="192"/>
      <c r="F96" s="192"/>
      <c r="G96" s="192"/>
      <c r="H96" s="192"/>
      <c r="I96" s="192">
        <v>0.9</v>
      </c>
      <c r="J96" s="192">
        <v>2.1</v>
      </c>
      <c r="K96" s="192">
        <v>-1</v>
      </c>
      <c r="L96" s="192" t="s">
        <v>15</v>
      </c>
      <c r="M96" s="108">
        <f t="shared" si="2"/>
        <v>-1.8900000000000001</v>
      </c>
      <c r="N96" s="193"/>
    </row>
    <row r="97" spans="1:14" s="214" customFormat="1" ht="13.8" x14ac:dyDescent="0.25">
      <c r="A97" s="190"/>
      <c r="B97" s="128" t="s">
        <v>138</v>
      </c>
      <c r="C97" s="192"/>
      <c r="D97" s="192"/>
      <c r="E97" s="192"/>
      <c r="F97" s="192"/>
      <c r="G97" s="192"/>
      <c r="H97" s="192"/>
      <c r="I97" s="192">
        <v>1.5</v>
      </c>
      <c r="J97" s="192">
        <v>1</v>
      </c>
      <c r="K97" s="192">
        <v>-1</v>
      </c>
      <c r="L97" s="192" t="s">
        <v>15</v>
      </c>
      <c r="M97" s="108">
        <f t="shared" si="2"/>
        <v>-1.5</v>
      </c>
      <c r="N97" s="193"/>
    </row>
    <row r="98" spans="1:14" s="214" customFormat="1" ht="13.8" x14ac:dyDescent="0.25">
      <c r="A98" s="190"/>
      <c r="B98" s="128" t="s">
        <v>98</v>
      </c>
      <c r="C98" s="192"/>
      <c r="D98" s="192"/>
      <c r="E98" s="192"/>
      <c r="F98" s="192"/>
      <c r="G98" s="192"/>
      <c r="H98" s="192"/>
      <c r="I98" s="192">
        <v>1</v>
      </c>
      <c r="J98" s="192">
        <v>2.88</v>
      </c>
      <c r="K98" s="192">
        <v>2</v>
      </c>
      <c r="L98" s="192" t="s">
        <v>15</v>
      </c>
      <c r="M98" s="108">
        <f t="shared" si="2"/>
        <v>5.76</v>
      </c>
      <c r="N98" s="193"/>
    </row>
    <row r="99" spans="1:14" s="214" customFormat="1" ht="13.8" x14ac:dyDescent="0.25">
      <c r="A99" s="190"/>
      <c r="B99" s="128"/>
      <c r="C99" s="192"/>
      <c r="D99" s="192"/>
      <c r="E99" s="192"/>
      <c r="F99" s="192"/>
      <c r="G99" s="192"/>
      <c r="H99" s="192"/>
      <c r="I99" s="192">
        <v>7</v>
      </c>
      <c r="J99" s="192">
        <v>2.88</v>
      </c>
      <c r="K99" s="192">
        <v>2</v>
      </c>
      <c r="L99" s="192" t="s">
        <v>15</v>
      </c>
      <c r="M99" s="108">
        <f t="shared" si="2"/>
        <v>40.32</v>
      </c>
      <c r="N99" s="193"/>
    </row>
    <row r="100" spans="1:14" s="113" customFormat="1" ht="13.8" x14ac:dyDescent="0.3">
      <c r="A100" s="111"/>
      <c r="B100" s="128" t="s">
        <v>211</v>
      </c>
      <c r="C100" s="128"/>
      <c r="D100" s="127"/>
      <c r="E100" s="128"/>
      <c r="F100" s="128"/>
      <c r="G100" s="128"/>
      <c r="H100" s="128"/>
      <c r="I100" s="128">
        <v>0.9</v>
      </c>
      <c r="J100" s="128">
        <v>2.1</v>
      </c>
      <c r="K100" s="128">
        <v>-3</v>
      </c>
      <c r="L100" s="127"/>
      <c r="M100" s="108">
        <f t="shared" si="2"/>
        <v>-5.6700000000000008</v>
      </c>
      <c r="N100" s="112"/>
    </row>
    <row r="101" spans="1:14" s="113" customFormat="1" ht="13.8" x14ac:dyDescent="0.3">
      <c r="A101" s="111"/>
      <c r="B101" s="128" t="s">
        <v>93</v>
      </c>
      <c r="C101" s="128"/>
      <c r="D101" s="127"/>
      <c r="E101" s="128"/>
      <c r="F101" s="128"/>
      <c r="G101" s="128"/>
      <c r="H101" s="128"/>
      <c r="I101" s="128">
        <v>0.8</v>
      </c>
      <c r="J101" s="128">
        <v>2.1</v>
      </c>
      <c r="K101" s="128">
        <v>-2</v>
      </c>
      <c r="L101" s="127" t="s">
        <v>15</v>
      </c>
      <c r="M101" s="108">
        <f t="shared" si="2"/>
        <v>-3.3600000000000003</v>
      </c>
      <c r="N101" s="112"/>
    </row>
    <row r="102" spans="1:14" s="113" customFormat="1" ht="13.8" x14ac:dyDescent="0.3">
      <c r="A102" s="111"/>
      <c r="B102" s="128" t="s">
        <v>210</v>
      </c>
      <c r="C102" s="128"/>
      <c r="D102" s="127"/>
      <c r="E102" s="128"/>
      <c r="F102" s="128"/>
      <c r="G102" s="128"/>
      <c r="H102" s="128"/>
      <c r="I102" s="128">
        <v>2.5</v>
      </c>
      <c r="J102" s="128">
        <v>2.1</v>
      </c>
      <c r="K102" s="128">
        <v>-1</v>
      </c>
      <c r="L102" s="127" t="s">
        <v>15</v>
      </c>
      <c r="M102" s="108">
        <f t="shared" si="2"/>
        <v>-5.25</v>
      </c>
      <c r="N102" s="112"/>
    </row>
    <row r="103" spans="1:14" s="113" customFormat="1" ht="13.8" x14ac:dyDescent="0.3">
      <c r="A103" s="111"/>
      <c r="B103" s="128" t="s">
        <v>214</v>
      </c>
      <c r="C103" s="128"/>
      <c r="D103" s="127"/>
      <c r="E103" s="128"/>
      <c r="F103" s="128"/>
      <c r="G103" s="128"/>
      <c r="H103" s="128"/>
      <c r="I103" s="128">
        <v>2.9</v>
      </c>
      <c r="J103" s="128">
        <v>2.88</v>
      </c>
      <c r="K103" s="128">
        <v>2</v>
      </c>
      <c r="L103" s="127" t="s">
        <v>15</v>
      </c>
      <c r="M103" s="108">
        <f t="shared" si="2"/>
        <v>16.704000000000001</v>
      </c>
      <c r="N103" s="112"/>
    </row>
    <row r="104" spans="1:14" s="113" customFormat="1" ht="13.8" x14ac:dyDescent="0.3">
      <c r="A104" s="111"/>
      <c r="B104" s="128"/>
      <c r="C104" s="128"/>
      <c r="D104" s="127"/>
      <c r="E104" s="128"/>
      <c r="F104" s="128"/>
      <c r="G104" s="128"/>
      <c r="H104" s="128"/>
      <c r="I104" s="128">
        <v>3</v>
      </c>
      <c r="J104" s="128">
        <v>2.88</v>
      </c>
      <c r="K104" s="128">
        <v>2</v>
      </c>
      <c r="L104" s="127" t="s">
        <v>15</v>
      </c>
      <c r="M104" s="108">
        <f t="shared" si="2"/>
        <v>17.28</v>
      </c>
      <c r="N104" s="112"/>
    </row>
    <row r="105" spans="1:14" s="113" customFormat="1" ht="13.8" x14ac:dyDescent="0.3">
      <c r="A105" s="111"/>
      <c r="B105" s="128" t="s">
        <v>93</v>
      </c>
      <c r="C105" s="128"/>
      <c r="D105" s="127"/>
      <c r="E105" s="128"/>
      <c r="F105" s="128"/>
      <c r="G105" s="128"/>
      <c r="H105" s="128"/>
      <c r="I105" s="128">
        <v>0.8</v>
      </c>
      <c r="J105" s="128">
        <v>2.1</v>
      </c>
      <c r="K105" s="128">
        <v>-1</v>
      </c>
      <c r="L105" s="127" t="s">
        <v>15</v>
      </c>
      <c r="M105" s="108">
        <f t="shared" si="2"/>
        <v>-1.6800000000000002</v>
      </c>
      <c r="N105" s="112"/>
    </row>
    <row r="106" spans="1:14" s="113" customFormat="1" ht="13.8" x14ac:dyDescent="0.3">
      <c r="A106" s="111"/>
      <c r="B106" s="128" t="s">
        <v>215</v>
      </c>
      <c r="C106" s="128"/>
      <c r="D106" s="127"/>
      <c r="E106" s="128"/>
      <c r="F106" s="128"/>
      <c r="G106" s="128"/>
      <c r="H106" s="128"/>
      <c r="I106" s="128">
        <v>1.5</v>
      </c>
      <c r="J106" s="128">
        <v>1.5</v>
      </c>
      <c r="K106" s="128">
        <v>-1</v>
      </c>
      <c r="L106" s="127" t="s">
        <v>15</v>
      </c>
      <c r="M106" s="108">
        <f t="shared" si="2"/>
        <v>-2.25</v>
      </c>
      <c r="N106" s="112"/>
    </row>
    <row r="107" spans="1:14" s="113" customFormat="1" ht="13.8" x14ac:dyDescent="0.3">
      <c r="A107" s="111"/>
      <c r="B107" s="128" t="s">
        <v>216</v>
      </c>
      <c r="C107" s="128"/>
      <c r="D107" s="127"/>
      <c r="E107" s="128"/>
      <c r="F107" s="128"/>
      <c r="G107" s="128"/>
      <c r="H107" s="128"/>
      <c r="I107" s="128">
        <v>3</v>
      </c>
      <c r="J107" s="128">
        <v>2.88</v>
      </c>
      <c r="K107" s="128">
        <v>2</v>
      </c>
      <c r="L107" s="127" t="s">
        <v>15</v>
      </c>
      <c r="M107" s="108">
        <f t="shared" si="2"/>
        <v>17.28</v>
      </c>
      <c r="N107" s="112"/>
    </row>
    <row r="108" spans="1:14" s="113" customFormat="1" ht="13.8" x14ac:dyDescent="0.3">
      <c r="A108" s="111"/>
      <c r="B108" s="128"/>
      <c r="C108" s="128"/>
      <c r="D108" s="127"/>
      <c r="E108" s="128"/>
      <c r="F108" s="128"/>
      <c r="G108" s="128"/>
      <c r="H108" s="128"/>
      <c r="I108" s="128">
        <v>4</v>
      </c>
      <c r="J108" s="128">
        <v>2.88</v>
      </c>
      <c r="K108" s="128">
        <v>2</v>
      </c>
      <c r="L108" s="127" t="s">
        <v>15</v>
      </c>
      <c r="M108" s="108">
        <f t="shared" si="2"/>
        <v>23.04</v>
      </c>
      <c r="N108" s="112"/>
    </row>
    <row r="109" spans="1:14" s="113" customFormat="1" ht="13.8" x14ac:dyDescent="0.3">
      <c r="A109" s="111"/>
      <c r="B109" s="128" t="s">
        <v>93</v>
      </c>
      <c r="C109" s="128"/>
      <c r="D109" s="127"/>
      <c r="E109" s="128"/>
      <c r="F109" s="128"/>
      <c r="G109" s="128"/>
      <c r="H109" s="128"/>
      <c r="I109" s="128">
        <v>0.8</v>
      </c>
      <c r="J109" s="128">
        <v>2.1</v>
      </c>
      <c r="K109" s="128">
        <v>-1</v>
      </c>
      <c r="L109" s="127" t="s">
        <v>15</v>
      </c>
      <c r="M109" s="108">
        <f t="shared" si="2"/>
        <v>-1.6800000000000002</v>
      </c>
      <c r="N109" s="112"/>
    </row>
    <row r="110" spans="1:14" s="113" customFormat="1" ht="13.8" x14ac:dyDescent="0.3">
      <c r="A110" s="111"/>
      <c r="B110" s="128" t="s">
        <v>215</v>
      </c>
      <c r="C110" s="128"/>
      <c r="D110" s="127"/>
      <c r="E110" s="128"/>
      <c r="F110" s="128"/>
      <c r="G110" s="128"/>
      <c r="H110" s="128"/>
      <c r="I110" s="128">
        <v>1.5</v>
      </c>
      <c r="J110" s="206">
        <v>1.5</v>
      </c>
      <c r="K110" s="128">
        <v>-1</v>
      </c>
      <c r="L110" s="127" t="s">
        <v>15</v>
      </c>
      <c r="M110" s="108">
        <f t="shared" si="2"/>
        <v>-2.25</v>
      </c>
      <c r="N110" s="112"/>
    </row>
    <row r="111" spans="1:14" s="214" customFormat="1" ht="13.8" x14ac:dyDescent="0.25">
      <c r="A111" s="190"/>
      <c r="B111" s="128" t="s">
        <v>217</v>
      </c>
      <c r="C111" s="192"/>
      <c r="D111" s="192"/>
      <c r="E111" s="192"/>
      <c r="F111" s="192"/>
      <c r="G111" s="192"/>
      <c r="H111" s="192"/>
      <c r="I111" s="192">
        <v>2.85</v>
      </c>
      <c r="J111" s="215">
        <v>2.88</v>
      </c>
      <c r="K111" s="215">
        <v>2</v>
      </c>
      <c r="L111" s="192" t="s">
        <v>15</v>
      </c>
      <c r="M111" s="108">
        <f t="shared" si="2"/>
        <v>16.416</v>
      </c>
      <c r="N111" s="193"/>
    </row>
    <row r="112" spans="1:14" s="214" customFormat="1" ht="13.8" x14ac:dyDescent="0.25">
      <c r="A112" s="190"/>
      <c r="B112" s="128"/>
      <c r="C112" s="192"/>
      <c r="D112" s="192"/>
      <c r="E112" s="192"/>
      <c r="F112" s="192"/>
      <c r="G112" s="192"/>
      <c r="H112" s="192"/>
      <c r="I112" s="192">
        <v>3.1</v>
      </c>
      <c r="J112" s="215">
        <v>2.88</v>
      </c>
      <c r="K112" s="215">
        <v>2</v>
      </c>
      <c r="L112" s="192" t="s">
        <v>15</v>
      </c>
      <c r="M112" s="108">
        <f t="shared" si="2"/>
        <v>17.855999999999998</v>
      </c>
      <c r="N112" s="112"/>
    </row>
    <row r="113" spans="1:14" s="214" customFormat="1" ht="13.8" x14ac:dyDescent="0.25">
      <c r="A113" s="190"/>
      <c r="B113" s="128" t="s">
        <v>218</v>
      </c>
      <c r="C113" s="192"/>
      <c r="D113" s="192"/>
      <c r="E113" s="192"/>
      <c r="F113" s="192"/>
      <c r="G113" s="192"/>
      <c r="H113" s="192"/>
      <c r="I113" s="192">
        <v>0.7</v>
      </c>
      <c r="J113" s="215">
        <v>2.1</v>
      </c>
      <c r="K113" s="215">
        <v>-1</v>
      </c>
      <c r="L113" s="192" t="s">
        <v>15</v>
      </c>
      <c r="M113" s="108">
        <f t="shared" si="2"/>
        <v>-1.47</v>
      </c>
      <c r="N113" s="193"/>
    </row>
    <row r="114" spans="1:14" s="214" customFormat="1" ht="13.8" x14ac:dyDescent="0.25">
      <c r="A114" s="190"/>
      <c r="B114" s="128" t="s">
        <v>219</v>
      </c>
      <c r="C114" s="192"/>
      <c r="D114" s="192"/>
      <c r="E114" s="192"/>
      <c r="F114" s="192"/>
      <c r="G114" s="192"/>
      <c r="H114" s="192"/>
      <c r="I114" s="192">
        <v>2.9</v>
      </c>
      <c r="J114" s="215">
        <v>2.5</v>
      </c>
      <c r="K114" s="215">
        <v>2</v>
      </c>
      <c r="L114" s="192" t="s">
        <v>15</v>
      </c>
      <c r="M114" s="108">
        <f t="shared" si="2"/>
        <v>14.5</v>
      </c>
      <c r="N114" s="112"/>
    </row>
    <row r="115" spans="1:14" s="214" customFormat="1" ht="13.8" x14ac:dyDescent="0.25">
      <c r="A115" s="190"/>
      <c r="B115" s="128"/>
      <c r="C115" s="192"/>
      <c r="D115" s="192"/>
      <c r="E115" s="192"/>
      <c r="F115" s="192"/>
      <c r="G115" s="192"/>
      <c r="H115" s="192"/>
      <c r="I115" s="192">
        <v>3.4</v>
      </c>
      <c r="J115" s="215">
        <v>2.5</v>
      </c>
      <c r="K115" s="215">
        <v>2</v>
      </c>
      <c r="L115" s="192" t="s">
        <v>15</v>
      </c>
      <c r="M115" s="108">
        <f t="shared" si="2"/>
        <v>17</v>
      </c>
      <c r="N115" s="193"/>
    </row>
    <row r="116" spans="1:14" s="214" customFormat="1" ht="13.8" x14ac:dyDescent="0.25">
      <c r="A116" s="190"/>
      <c r="B116" s="128" t="s">
        <v>218</v>
      </c>
      <c r="C116" s="192"/>
      <c r="D116" s="192"/>
      <c r="E116" s="192"/>
      <c r="F116" s="192"/>
      <c r="G116" s="192"/>
      <c r="H116" s="192"/>
      <c r="I116" s="192">
        <v>0.7</v>
      </c>
      <c r="J116" s="215">
        <v>2.1</v>
      </c>
      <c r="K116" s="215">
        <v>-1</v>
      </c>
      <c r="L116" s="192" t="s">
        <v>15</v>
      </c>
      <c r="M116" s="108">
        <f t="shared" si="2"/>
        <v>-1.47</v>
      </c>
      <c r="N116" s="112"/>
    </row>
    <row r="117" spans="1:14" s="214" customFormat="1" ht="13.8" x14ac:dyDescent="0.25">
      <c r="A117" s="190"/>
      <c r="B117" s="128" t="s">
        <v>220</v>
      </c>
      <c r="C117" s="192"/>
      <c r="D117" s="192"/>
      <c r="E117" s="192"/>
      <c r="F117" s="192"/>
      <c r="G117" s="192"/>
      <c r="H117" s="192"/>
      <c r="I117" s="192">
        <v>3.5</v>
      </c>
      <c r="J117" s="215">
        <v>2.5</v>
      </c>
      <c r="K117" s="215">
        <v>2</v>
      </c>
      <c r="L117" s="192" t="s">
        <v>15</v>
      </c>
      <c r="M117" s="108">
        <f t="shared" si="2"/>
        <v>17.5</v>
      </c>
      <c r="N117" s="193"/>
    </row>
    <row r="118" spans="1:14" s="214" customFormat="1" ht="13.8" x14ac:dyDescent="0.25">
      <c r="A118" s="190"/>
      <c r="B118" s="128"/>
      <c r="C118" s="192"/>
      <c r="D118" s="192"/>
      <c r="E118" s="192"/>
      <c r="F118" s="192"/>
      <c r="G118" s="192"/>
      <c r="H118" s="192"/>
      <c r="I118" s="192">
        <v>2.9</v>
      </c>
      <c r="J118" s="215">
        <v>2.5</v>
      </c>
      <c r="K118" s="215">
        <v>2</v>
      </c>
      <c r="L118" s="192" t="s">
        <v>15</v>
      </c>
      <c r="M118" s="108">
        <f t="shared" si="2"/>
        <v>14.5</v>
      </c>
      <c r="N118" s="112"/>
    </row>
    <row r="119" spans="1:14" s="214" customFormat="1" ht="13.8" x14ac:dyDescent="0.25">
      <c r="A119" s="190"/>
      <c r="B119" s="128" t="s">
        <v>218</v>
      </c>
      <c r="C119" s="192"/>
      <c r="D119" s="192"/>
      <c r="E119" s="192"/>
      <c r="F119" s="192"/>
      <c r="G119" s="192"/>
      <c r="H119" s="192"/>
      <c r="I119" s="192">
        <v>0.7</v>
      </c>
      <c r="J119" s="215">
        <v>2.1</v>
      </c>
      <c r="K119" s="215">
        <v>-1</v>
      </c>
      <c r="L119" s="192" t="s">
        <v>15</v>
      </c>
      <c r="M119" s="108">
        <f t="shared" si="2"/>
        <v>-1.47</v>
      </c>
      <c r="N119" s="193"/>
    </row>
    <row r="120" spans="1:14" s="214" customFormat="1" ht="13.8" x14ac:dyDescent="0.25">
      <c r="A120" s="190"/>
      <c r="B120" s="128" t="s">
        <v>142</v>
      </c>
      <c r="C120" s="192"/>
      <c r="D120" s="192"/>
      <c r="E120" s="192"/>
      <c r="F120" s="192"/>
      <c r="G120" s="192"/>
      <c r="H120" s="192"/>
      <c r="I120" s="192"/>
      <c r="J120" s="215"/>
      <c r="K120" s="215"/>
      <c r="L120" s="192" t="s">
        <v>15</v>
      </c>
      <c r="M120" s="108">
        <f t="shared" si="2"/>
        <v>0</v>
      </c>
      <c r="N120" s="112"/>
    </row>
    <row r="121" spans="1:14" s="214" customFormat="1" ht="13.8" x14ac:dyDescent="0.25">
      <c r="A121" s="190"/>
      <c r="B121" s="128" t="s">
        <v>221</v>
      </c>
      <c r="C121" s="192"/>
      <c r="D121" s="192"/>
      <c r="E121" s="192"/>
      <c r="F121" s="192"/>
      <c r="G121" s="192"/>
      <c r="H121" s="192"/>
      <c r="I121" s="192">
        <v>3.15</v>
      </c>
      <c r="J121" s="215">
        <v>3.1</v>
      </c>
      <c r="K121" s="215">
        <v>2</v>
      </c>
      <c r="L121" s="192" t="s">
        <v>15</v>
      </c>
      <c r="M121" s="108">
        <f t="shared" si="2"/>
        <v>19.53</v>
      </c>
      <c r="N121" s="193"/>
    </row>
    <row r="122" spans="1:14" s="214" customFormat="1" ht="13.8" x14ac:dyDescent="0.25">
      <c r="A122" s="190"/>
      <c r="B122" s="128"/>
      <c r="C122" s="192"/>
      <c r="D122" s="192"/>
      <c r="E122" s="192"/>
      <c r="F122" s="192"/>
      <c r="G122" s="192"/>
      <c r="H122" s="192"/>
      <c r="I122" s="192">
        <v>11.7</v>
      </c>
      <c r="J122" s="215">
        <v>3.1</v>
      </c>
      <c r="K122" s="215">
        <v>1</v>
      </c>
      <c r="L122" s="192" t="s">
        <v>15</v>
      </c>
      <c r="M122" s="108">
        <f t="shared" si="2"/>
        <v>36.269999999999996</v>
      </c>
      <c r="N122" s="112"/>
    </row>
    <row r="123" spans="1:14" s="214" customFormat="1" ht="13.8" x14ac:dyDescent="0.25">
      <c r="A123" s="190"/>
      <c r="B123" s="128" t="s">
        <v>94</v>
      </c>
      <c r="C123" s="192"/>
      <c r="D123" s="192"/>
      <c r="E123" s="192"/>
      <c r="F123" s="192"/>
      <c r="G123" s="192"/>
      <c r="H123" s="192"/>
      <c r="I123" s="192">
        <v>0.6</v>
      </c>
      <c r="J123" s="215">
        <v>2.1</v>
      </c>
      <c r="K123" s="215">
        <v>-1</v>
      </c>
      <c r="L123" s="192" t="s">
        <v>15</v>
      </c>
      <c r="M123" s="108">
        <f t="shared" si="2"/>
        <v>-1.26</v>
      </c>
      <c r="N123" s="193"/>
    </row>
    <row r="124" spans="1:14" s="214" customFormat="1" ht="13.8" x14ac:dyDescent="0.25">
      <c r="A124" s="190"/>
      <c r="B124" s="128" t="s">
        <v>218</v>
      </c>
      <c r="C124" s="192"/>
      <c r="D124" s="192"/>
      <c r="E124" s="192"/>
      <c r="F124" s="192"/>
      <c r="G124" s="192"/>
      <c r="H124" s="192"/>
      <c r="I124" s="192">
        <v>0.7</v>
      </c>
      <c r="J124" s="215">
        <v>2.1</v>
      </c>
      <c r="K124" s="215">
        <v>-3</v>
      </c>
      <c r="L124" s="192" t="s">
        <v>15</v>
      </c>
      <c r="M124" s="108">
        <f t="shared" si="2"/>
        <v>-4.41</v>
      </c>
      <c r="N124" s="112"/>
    </row>
    <row r="125" spans="1:14" s="214" customFormat="1" ht="13.8" x14ac:dyDescent="0.25">
      <c r="A125" s="190"/>
      <c r="B125" s="128" t="s">
        <v>222</v>
      </c>
      <c r="C125" s="192"/>
      <c r="D125" s="192"/>
      <c r="E125" s="192"/>
      <c r="F125" s="192"/>
      <c r="G125" s="192"/>
      <c r="H125" s="192"/>
      <c r="I125" s="192">
        <v>8.4</v>
      </c>
      <c r="J125" s="215">
        <v>3.1</v>
      </c>
      <c r="K125" s="215">
        <v>2</v>
      </c>
      <c r="L125" s="192" t="s">
        <v>15</v>
      </c>
      <c r="M125" s="108">
        <f t="shared" si="2"/>
        <v>52.080000000000005</v>
      </c>
      <c r="N125" s="193"/>
    </row>
    <row r="126" spans="1:14" s="214" customFormat="1" ht="13.8" x14ac:dyDescent="0.25">
      <c r="A126" s="190"/>
      <c r="B126" s="128"/>
      <c r="C126" s="192"/>
      <c r="D126" s="192"/>
      <c r="E126" s="192"/>
      <c r="F126" s="192"/>
      <c r="G126" s="192"/>
      <c r="H126" s="192"/>
      <c r="I126" s="192">
        <v>14.5</v>
      </c>
      <c r="J126" s="215">
        <v>3.1</v>
      </c>
      <c r="K126" s="215">
        <v>2</v>
      </c>
      <c r="L126" s="192" t="s">
        <v>15</v>
      </c>
      <c r="M126" s="108">
        <f t="shared" si="2"/>
        <v>89.9</v>
      </c>
      <c r="N126" s="112"/>
    </row>
    <row r="127" spans="1:14" s="214" customFormat="1" ht="13.8" x14ac:dyDescent="0.25">
      <c r="A127" s="190"/>
      <c r="B127" s="128" t="s">
        <v>223</v>
      </c>
      <c r="C127" s="192"/>
      <c r="D127" s="192"/>
      <c r="E127" s="192"/>
      <c r="F127" s="192"/>
      <c r="G127" s="192"/>
      <c r="H127" s="192"/>
      <c r="I127" s="192">
        <v>1.5</v>
      </c>
      <c r="J127" s="215">
        <v>1.5</v>
      </c>
      <c r="K127" s="215">
        <v>-5</v>
      </c>
      <c r="L127" s="192" t="s">
        <v>15</v>
      </c>
      <c r="M127" s="108">
        <f t="shared" si="2"/>
        <v>-11.25</v>
      </c>
      <c r="N127" s="193"/>
    </row>
    <row r="128" spans="1:14" s="214" customFormat="1" ht="13.8" x14ac:dyDescent="0.25">
      <c r="A128" s="190"/>
      <c r="B128" s="128" t="s">
        <v>224</v>
      </c>
      <c r="C128" s="192"/>
      <c r="D128" s="192"/>
      <c r="E128" s="192"/>
      <c r="F128" s="192"/>
      <c r="G128" s="192"/>
      <c r="H128" s="192"/>
      <c r="I128" s="192">
        <v>0.7</v>
      </c>
      <c r="J128" s="215">
        <v>0.5</v>
      </c>
      <c r="K128" s="215">
        <v>-2</v>
      </c>
      <c r="L128" s="192" t="s">
        <v>15</v>
      </c>
      <c r="M128" s="108">
        <f t="shared" si="2"/>
        <v>-0.7</v>
      </c>
      <c r="N128" s="112"/>
    </row>
    <row r="129" spans="1:14" s="214" customFormat="1" ht="13.8" x14ac:dyDescent="0.25">
      <c r="A129" s="190"/>
      <c r="B129" s="128" t="s">
        <v>225</v>
      </c>
      <c r="C129" s="192"/>
      <c r="D129" s="192"/>
      <c r="E129" s="192"/>
      <c r="F129" s="192"/>
      <c r="G129" s="192"/>
      <c r="H129" s="192"/>
      <c r="I129" s="192">
        <v>1.5</v>
      </c>
      <c r="J129" s="215">
        <v>1</v>
      </c>
      <c r="K129" s="215">
        <v>-1</v>
      </c>
      <c r="L129" s="192" t="s">
        <v>15</v>
      </c>
      <c r="M129" s="108">
        <f t="shared" si="2"/>
        <v>-1.5</v>
      </c>
      <c r="N129" s="193"/>
    </row>
    <row r="130" spans="1:14" s="214" customFormat="1" ht="13.8" x14ac:dyDescent="0.25">
      <c r="A130" s="190"/>
      <c r="B130" s="128" t="s">
        <v>210</v>
      </c>
      <c r="C130" s="192"/>
      <c r="D130" s="192"/>
      <c r="E130" s="192"/>
      <c r="F130" s="192"/>
      <c r="G130" s="192"/>
      <c r="H130" s="192"/>
      <c r="I130" s="192">
        <v>2.5</v>
      </c>
      <c r="J130" s="215">
        <v>2.1</v>
      </c>
      <c r="K130" s="215">
        <v>-1</v>
      </c>
      <c r="L130" s="192" t="s">
        <v>15</v>
      </c>
      <c r="M130" s="108">
        <f t="shared" si="2"/>
        <v>-5.25</v>
      </c>
      <c r="N130" s="112"/>
    </row>
    <row r="131" spans="1:14" s="214" customFormat="1" ht="13.8" x14ac:dyDescent="0.25">
      <c r="A131" s="190"/>
      <c r="B131" s="128" t="s">
        <v>211</v>
      </c>
      <c r="C131" s="192"/>
      <c r="D131" s="192"/>
      <c r="E131" s="192"/>
      <c r="F131" s="192"/>
      <c r="G131" s="192"/>
      <c r="H131" s="192"/>
      <c r="I131" s="192">
        <v>0.9</v>
      </c>
      <c r="J131" s="215">
        <v>2.1</v>
      </c>
      <c r="K131" s="215">
        <v>-1</v>
      </c>
      <c r="L131" s="192" t="s">
        <v>15</v>
      </c>
      <c r="M131" s="108">
        <f t="shared" si="2"/>
        <v>-1.8900000000000001</v>
      </c>
      <c r="N131" s="193"/>
    </row>
    <row r="132" spans="1:14" s="214" customFormat="1" ht="13.8" x14ac:dyDescent="0.25">
      <c r="A132" s="190"/>
      <c r="B132" s="128" t="s">
        <v>226</v>
      </c>
      <c r="C132" s="192"/>
      <c r="D132" s="192"/>
      <c r="E132" s="192"/>
      <c r="F132" s="192"/>
      <c r="G132" s="192"/>
      <c r="H132" s="192"/>
      <c r="I132" s="192">
        <v>0.15</v>
      </c>
      <c r="J132" s="215">
        <v>2.8</v>
      </c>
      <c r="K132" s="215">
        <f>2*8</f>
        <v>16</v>
      </c>
      <c r="L132" s="192" t="s">
        <v>15</v>
      </c>
      <c r="M132" s="108">
        <f t="shared" si="2"/>
        <v>6.72</v>
      </c>
      <c r="N132" s="112"/>
    </row>
    <row r="133" spans="1:14" s="214" customFormat="1" ht="13.8" x14ac:dyDescent="0.25">
      <c r="A133" s="190"/>
      <c r="B133" s="128"/>
      <c r="C133" s="192"/>
      <c r="D133" s="192"/>
      <c r="E133" s="192"/>
      <c r="F133" s="192"/>
      <c r="G133" s="192"/>
      <c r="H133" s="192"/>
      <c r="I133" s="192">
        <v>0.4</v>
      </c>
      <c r="J133" s="215">
        <v>2.8</v>
      </c>
      <c r="K133" s="215">
        <f>2*8</f>
        <v>16</v>
      </c>
      <c r="L133" s="192" t="s">
        <v>15</v>
      </c>
      <c r="M133" s="108">
        <f t="shared" si="2"/>
        <v>17.919999999999998</v>
      </c>
      <c r="N133" s="193"/>
    </row>
    <row r="134" spans="1:14" s="214" customFormat="1" ht="13.8" x14ac:dyDescent="0.25">
      <c r="A134" s="190"/>
      <c r="B134" s="128"/>
      <c r="C134" s="192"/>
      <c r="D134" s="192"/>
      <c r="E134" s="192"/>
      <c r="F134" s="192"/>
      <c r="G134" s="192"/>
      <c r="H134" s="192"/>
      <c r="I134" s="192">
        <f>3.1+3.6+2.8+3.65+3.1+2.9+2.9+3.1</f>
        <v>25.15</v>
      </c>
      <c r="J134" s="215">
        <v>0.7</v>
      </c>
      <c r="K134" s="215">
        <v>2</v>
      </c>
      <c r="L134" s="192" t="s">
        <v>15</v>
      </c>
      <c r="M134" s="108">
        <f t="shared" si="2"/>
        <v>35.209999999999994</v>
      </c>
      <c r="N134" s="112"/>
    </row>
    <row r="135" spans="1:14" s="214" customFormat="1" ht="13.8" x14ac:dyDescent="0.25">
      <c r="A135" s="190"/>
      <c r="B135" s="128"/>
      <c r="C135" s="192"/>
      <c r="D135" s="192"/>
      <c r="E135" s="192"/>
      <c r="F135" s="192"/>
      <c r="G135" s="192"/>
      <c r="H135" s="192"/>
      <c r="I135" s="192">
        <f>3.1+3.6+2.8+3.65+3.1+2.9+2.9+3.1</f>
        <v>25.15</v>
      </c>
      <c r="J135" s="215">
        <v>0.15</v>
      </c>
      <c r="K135" s="215">
        <v>1</v>
      </c>
      <c r="L135" s="192" t="s">
        <v>15</v>
      </c>
      <c r="M135" s="108">
        <f t="shared" si="2"/>
        <v>3.7724999999999995</v>
      </c>
      <c r="N135" s="193"/>
    </row>
    <row r="136" spans="1:14" s="214" customFormat="1" ht="13.8" x14ac:dyDescent="0.25">
      <c r="A136" s="190"/>
      <c r="B136" s="128" t="s">
        <v>227</v>
      </c>
      <c r="C136" s="192"/>
      <c r="D136" s="192"/>
      <c r="E136" s="192"/>
      <c r="F136" s="192"/>
      <c r="G136" s="192"/>
      <c r="H136" s="192"/>
      <c r="I136" s="192">
        <f>3.1+2.9+2.9</f>
        <v>8.9</v>
      </c>
      <c r="J136" s="215">
        <v>0.8</v>
      </c>
      <c r="K136" s="215">
        <v>2</v>
      </c>
      <c r="L136" s="192" t="s">
        <v>15</v>
      </c>
      <c r="M136" s="108">
        <f t="shared" si="2"/>
        <v>14.240000000000002</v>
      </c>
      <c r="N136" s="112"/>
    </row>
    <row r="137" spans="1:14" s="214" customFormat="1" ht="13.8" x14ac:dyDescent="0.25">
      <c r="A137" s="190"/>
      <c r="B137" s="128" t="s">
        <v>228</v>
      </c>
      <c r="C137" s="192"/>
      <c r="D137" s="192"/>
      <c r="E137" s="192"/>
      <c r="F137" s="192"/>
      <c r="G137" s="192"/>
      <c r="H137" s="192"/>
      <c r="I137" s="192">
        <v>3.25</v>
      </c>
      <c r="J137" s="215">
        <v>2.8</v>
      </c>
      <c r="K137" s="215">
        <v>2</v>
      </c>
      <c r="L137" s="192" t="s">
        <v>15</v>
      </c>
      <c r="M137" s="108">
        <f t="shared" si="2"/>
        <v>18.2</v>
      </c>
      <c r="N137" s="193"/>
    </row>
    <row r="138" spans="1:14" s="214" customFormat="1" ht="13.8" x14ac:dyDescent="0.25">
      <c r="A138" s="190"/>
      <c r="B138" s="128" t="s">
        <v>211</v>
      </c>
      <c r="C138" s="192"/>
      <c r="D138" s="192"/>
      <c r="E138" s="192"/>
      <c r="F138" s="192"/>
      <c r="G138" s="192"/>
      <c r="H138" s="192"/>
      <c r="I138" s="192">
        <v>0.9</v>
      </c>
      <c r="J138" s="215">
        <v>2.1</v>
      </c>
      <c r="K138" s="215">
        <v>-2</v>
      </c>
      <c r="L138" s="192" t="s">
        <v>15</v>
      </c>
      <c r="M138" s="108">
        <f t="shared" si="2"/>
        <v>-3.7800000000000002</v>
      </c>
      <c r="N138" s="112"/>
    </row>
    <row r="139" spans="1:14" s="214" customFormat="1" ht="13.8" x14ac:dyDescent="0.25">
      <c r="A139" s="190"/>
      <c r="B139" s="128" t="s">
        <v>229</v>
      </c>
      <c r="C139" s="192"/>
      <c r="D139" s="192"/>
      <c r="E139" s="192"/>
      <c r="F139" s="192"/>
      <c r="G139" s="192"/>
      <c r="H139" s="192"/>
      <c r="I139" s="192">
        <v>1.1000000000000001</v>
      </c>
      <c r="J139" s="215">
        <v>2.5</v>
      </c>
      <c r="K139" s="215">
        <v>1</v>
      </c>
      <c r="L139" s="192" t="s">
        <v>15</v>
      </c>
      <c r="M139" s="108">
        <f t="shared" si="2"/>
        <v>2.75</v>
      </c>
      <c r="N139" s="193"/>
    </row>
    <row r="140" spans="1:14" s="214" customFormat="1" ht="13.8" x14ac:dyDescent="0.25">
      <c r="A140" s="190"/>
      <c r="B140" s="128"/>
      <c r="C140" s="192"/>
      <c r="D140" s="192"/>
      <c r="E140" s="192"/>
      <c r="F140" s="192"/>
      <c r="G140" s="192"/>
      <c r="H140" s="192"/>
      <c r="I140" s="192">
        <v>24.9</v>
      </c>
      <c r="J140" s="215">
        <v>2.5</v>
      </c>
      <c r="K140" s="215">
        <v>1</v>
      </c>
      <c r="L140" s="192" t="s">
        <v>15</v>
      </c>
      <c r="M140" s="108">
        <f t="shared" si="2"/>
        <v>62.25</v>
      </c>
      <c r="N140" s="112"/>
    </row>
    <row r="141" spans="1:14" s="214" customFormat="1" ht="13.8" x14ac:dyDescent="0.25">
      <c r="A141" s="190"/>
      <c r="B141" s="128"/>
      <c r="C141" s="192"/>
      <c r="D141" s="192"/>
      <c r="E141" s="192"/>
      <c r="F141" s="192"/>
      <c r="G141" s="192"/>
      <c r="H141" s="192"/>
      <c r="I141" s="192">
        <v>15.6</v>
      </c>
      <c r="J141" s="215">
        <v>2.5</v>
      </c>
      <c r="K141" s="215">
        <v>2</v>
      </c>
      <c r="L141" s="192" t="s">
        <v>15</v>
      </c>
      <c r="M141" s="108">
        <f t="shared" si="2"/>
        <v>78</v>
      </c>
      <c r="N141" s="193"/>
    </row>
    <row r="142" spans="1:14" s="214" customFormat="1" ht="13.8" x14ac:dyDescent="0.25">
      <c r="A142" s="190"/>
      <c r="B142" s="128"/>
      <c r="C142" s="192"/>
      <c r="D142" s="192"/>
      <c r="E142" s="192"/>
      <c r="F142" s="192"/>
      <c r="G142" s="192"/>
      <c r="H142" s="192"/>
      <c r="I142" s="192">
        <v>8.8000000000000007</v>
      </c>
      <c r="J142" s="215">
        <v>2.5</v>
      </c>
      <c r="K142" s="215">
        <v>2</v>
      </c>
      <c r="L142" s="192" t="s">
        <v>15</v>
      </c>
      <c r="M142" s="108">
        <f t="shared" si="2"/>
        <v>44</v>
      </c>
      <c r="N142" s="112"/>
    </row>
    <row r="143" spans="1:14" s="214" customFormat="1" ht="13.8" x14ac:dyDescent="0.25">
      <c r="A143" s="190"/>
      <c r="B143" s="128"/>
      <c r="C143" s="192"/>
      <c r="D143" s="192"/>
      <c r="E143" s="192"/>
      <c r="F143" s="192"/>
      <c r="G143" s="192"/>
      <c r="H143" s="192"/>
      <c r="I143" s="192">
        <v>2.9</v>
      </c>
      <c r="J143" s="215">
        <v>2.5</v>
      </c>
      <c r="K143" s="215">
        <v>2</v>
      </c>
      <c r="L143" s="192" t="s">
        <v>15</v>
      </c>
      <c r="M143" s="108">
        <f t="shared" si="2"/>
        <v>14.5</v>
      </c>
      <c r="N143" s="193"/>
    </row>
    <row r="144" spans="1:14" s="214" customFormat="1" ht="13.8" x14ac:dyDescent="0.25">
      <c r="A144" s="190"/>
      <c r="B144" s="128"/>
      <c r="C144" s="192"/>
      <c r="D144" s="192"/>
      <c r="E144" s="192"/>
      <c r="F144" s="192"/>
      <c r="G144" s="192"/>
      <c r="H144" s="192"/>
      <c r="I144" s="192">
        <v>8</v>
      </c>
      <c r="J144" s="215">
        <v>2.5</v>
      </c>
      <c r="K144" s="215">
        <v>2</v>
      </c>
      <c r="L144" s="192"/>
      <c r="M144" s="108">
        <f t="shared" si="2"/>
        <v>40</v>
      </c>
      <c r="N144" s="193"/>
    </row>
    <row r="145" spans="1:14" s="214" customFormat="1" ht="13.8" x14ac:dyDescent="0.25">
      <c r="A145" s="190"/>
      <c r="B145" s="128" t="s">
        <v>230</v>
      </c>
      <c r="C145" s="192"/>
      <c r="D145" s="192"/>
      <c r="E145" s="192"/>
      <c r="F145" s="192"/>
      <c r="G145" s="192"/>
      <c r="H145" s="192"/>
      <c r="I145" s="192">
        <v>1.2</v>
      </c>
      <c r="J145" s="215">
        <v>2.1</v>
      </c>
      <c r="K145" s="215">
        <v>-2</v>
      </c>
      <c r="L145" s="192" t="s">
        <v>15</v>
      </c>
      <c r="M145" s="108">
        <f t="shared" si="2"/>
        <v>-5.04</v>
      </c>
      <c r="N145" s="112"/>
    </row>
    <row r="146" spans="1:14" s="214" customFormat="1" ht="13.8" x14ac:dyDescent="0.25">
      <c r="A146" s="190"/>
      <c r="B146" s="128" t="s">
        <v>231</v>
      </c>
      <c r="C146" s="192"/>
      <c r="D146" s="192"/>
      <c r="E146" s="192"/>
      <c r="F146" s="192"/>
      <c r="G146" s="192"/>
      <c r="H146" s="192"/>
      <c r="I146" s="192">
        <v>4</v>
      </c>
      <c r="J146" s="215">
        <v>2.1</v>
      </c>
      <c r="K146" s="215">
        <v>-2</v>
      </c>
      <c r="L146" s="192" t="s">
        <v>15</v>
      </c>
      <c r="M146" s="108">
        <f t="shared" si="2"/>
        <v>-16.8</v>
      </c>
      <c r="N146" s="193"/>
    </row>
    <row r="147" spans="1:14" s="214" customFormat="1" ht="13.8" x14ac:dyDescent="0.25">
      <c r="A147" s="190"/>
      <c r="B147" s="128" t="s">
        <v>232</v>
      </c>
      <c r="C147" s="192"/>
      <c r="D147" s="192"/>
      <c r="E147" s="192"/>
      <c r="F147" s="192"/>
      <c r="G147" s="192"/>
      <c r="H147" s="192"/>
      <c r="I147" s="192">
        <v>0.9</v>
      </c>
      <c r="J147" s="215">
        <v>1.8</v>
      </c>
      <c r="K147" s="215">
        <v>-2</v>
      </c>
      <c r="L147" s="192" t="s">
        <v>15</v>
      </c>
      <c r="M147" s="108">
        <f t="shared" si="2"/>
        <v>-3.24</v>
      </c>
      <c r="N147" s="112"/>
    </row>
    <row r="148" spans="1:14" s="214" customFormat="1" ht="13.8" x14ac:dyDescent="0.25">
      <c r="A148" s="190"/>
      <c r="B148" s="128" t="s">
        <v>253</v>
      </c>
      <c r="C148" s="192"/>
      <c r="D148" s="192"/>
      <c r="E148" s="192"/>
      <c r="F148" s="192"/>
      <c r="G148" s="192"/>
      <c r="H148" s="192"/>
      <c r="I148" s="192"/>
      <c r="J148" s="215"/>
      <c r="K148" s="215"/>
      <c r="L148" s="192" t="s">
        <v>15</v>
      </c>
      <c r="M148" s="108">
        <f t="shared" ref="M148:M168" si="3">K148*J148*I148</f>
        <v>0</v>
      </c>
      <c r="N148" s="112"/>
    </row>
    <row r="149" spans="1:14" s="214" customFormat="1" ht="13.8" x14ac:dyDescent="0.25">
      <c r="A149" s="190"/>
      <c r="B149" s="128" t="s">
        <v>221</v>
      </c>
      <c r="C149" s="192"/>
      <c r="D149" s="192"/>
      <c r="E149" s="192"/>
      <c r="F149" s="192"/>
      <c r="G149" s="192"/>
      <c r="H149" s="192"/>
      <c r="I149" s="192">
        <v>3.15</v>
      </c>
      <c r="J149" s="215">
        <v>1.2</v>
      </c>
      <c r="K149" s="215">
        <v>2</v>
      </c>
      <c r="L149" s="192" t="s">
        <v>15</v>
      </c>
      <c r="M149" s="108">
        <f t="shared" si="3"/>
        <v>7.56</v>
      </c>
      <c r="N149" s="193"/>
    </row>
    <row r="150" spans="1:14" s="214" customFormat="1" ht="13.8" x14ac:dyDescent="0.25">
      <c r="A150" s="190"/>
      <c r="B150" s="128"/>
      <c r="C150" s="192"/>
      <c r="D150" s="192"/>
      <c r="E150" s="192"/>
      <c r="F150" s="192"/>
      <c r="G150" s="192"/>
      <c r="H150" s="192"/>
      <c r="I150" s="192">
        <v>11.7</v>
      </c>
      <c r="J150" s="215">
        <v>1.2</v>
      </c>
      <c r="K150" s="215">
        <v>1</v>
      </c>
      <c r="L150" s="192" t="s">
        <v>15</v>
      </c>
      <c r="M150" s="108">
        <f t="shared" si="3"/>
        <v>14.04</v>
      </c>
      <c r="N150" s="112"/>
    </row>
    <row r="151" spans="1:14" s="214" customFormat="1" ht="13.8" x14ac:dyDescent="0.25">
      <c r="A151" s="190"/>
      <c r="B151" s="128" t="s">
        <v>94</v>
      </c>
      <c r="C151" s="192"/>
      <c r="D151" s="192"/>
      <c r="E151" s="192"/>
      <c r="F151" s="192"/>
      <c r="G151" s="192"/>
      <c r="H151" s="192"/>
      <c r="I151" s="192">
        <v>0.6</v>
      </c>
      <c r="J151" s="215">
        <v>1.2</v>
      </c>
      <c r="K151" s="215">
        <v>-1</v>
      </c>
      <c r="L151" s="192" t="s">
        <v>15</v>
      </c>
      <c r="M151" s="108">
        <f t="shared" si="3"/>
        <v>-0.72</v>
      </c>
      <c r="N151" s="193"/>
    </row>
    <row r="152" spans="1:14" s="214" customFormat="1" ht="13.8" x14ac:dyDescent="0.25">
      <c r="A152" s="190"/>
      <c r="B152" s="128" t="s">
        <v>218</v>
      </c>
      <c r="C152" s="192"/>
      <c r="D152" s="192"/>
      <c r="E152" s="192"/>
      <c r="F152" s="192"/>
      <c r="G152" s="192"/>
      <c r="H152" s="192"/>
      <c r="I152" s="192">
        <v>0.7</v>
      </c>
      <c r="J152" s="215">
        <v>1.2</v>
      </c>
      <c r="K152" s="215">
        <v>-3</v>
      </c>
      <c r="L152" s="192" t="s">
        <v>15</v>
      </c>
      <c r="M152" s="108">
        <f t="shared" si="3"/>
        <v>-2.5199999999999996</v>
      </c>
      <c r="N152" s="112"/>
    </row>
    <row r="153" spans="1:14" s="214" customFormat="1" ht="13.8" x14ac:dyDescent="0.25">
      <c r="A153" s="190"/>
      <c r="B153" s="128" t="s">
        <v>222</v>
      </c>
      <c r="C153" s="192"/>
      <c r="D153" s="192"/>
      <c r="E153" s="192"/>
      <c r="F153" s="192"/>
      <c r="G153" s="192"/>
      <c r="H153" s="192"/>
      <c r="I153" s="192">
        <v>8.4</v>
      </c>
      <c r="J153" s="215">
        <v>1.2</v>
      </c>
      <c r="K153" s="215">
        <v>2</v>
      </c>
      <c r="L153" s="192" t="s">
        <v>15</v>
      </c>
      <c r="M153" s="108">
        <f t="shared" si="3"/>
        <v>20.16</v>
      </c>
      <c r="N153" s="193"/>
    </row>
    <row r="154" spans="1:14" s="214" customFormat="1" ht="13.8" x14ac:dyDescent="0.25">
      <c r="A154" s="190"/>
      <c r="B154" s="128"/>
      <c r="C154" s="192"/>
      <c r="D154" s="192"/>
      <c r="E154" s="192"/>
      <c r="F154" s="192"/>
      <c r="G154" s="192"/>
      <c r="H154" s="192"/>
      <c r="I154" s="192">
        <v>14.5</v>
      </c>
      <c r="J154" s="215">
        <v>1.2</v>
      </c>
      <c r="K154" s="215">
        <v>2</v>
      </c>
      <c r="L154" s="192" t="s">
        <v>15</v>
      </c>
      <c r="M154" s="108">
        <f t="shared" si="3"/>
        <v>34.799999999999997</v>
      </c>
      <c r="N154" s="112"/>
    </row>
    <row r="155" spans="1:14" s="214" customFormat="1" ht="13.8" x14ac:dyDescent="0.25">
      <c r="A155" s="190"/>
      <c r="B155" s="128" t="s">
        <v>210</v>
      </c>
      <c r="C155" s="192"/>
      <c r="D155" s="192"/>
      <c r="E155" s="192"/>
      <c r="F155" s="192"/>
      <c r="G155" s="192"/>
      <c r="H155" s="192"/>
      <c r="I155" s="192">
        <v>2.5</v>
      </c>
      <c r="J155" s="215">
        <v>1.2</v>
      </c>
      <c r="K155" s="215">
        <v>-1</v>
      </c>
      <c r="L155" s="192" t="s">
        <v>15</v>
      </c>
      <c r="M155" s="108">
        <f t="shared" si="3"/>
        <v>-3</v>
      </c>
      <c r="N155" s="112"/>
    </row>
    <row r="156" spans="1:14" s="214" customFormat="1" ht="13.8" x14ac:dyDescent="0.25">
      <c r="A156" s="190"/>
      <c r="B156" s="128" t="s">
        <v>211</v>
      </c>
      <c r="C156" s="192"/>
      <c r="D156" s="192"/>
      <c r="E156" s="192"/>
      <c r="F156" s="192"/>
      <c r="G156" s="192"/>
      <c r="H156" s="192"/>
      <c r="I156" s="192">
        <v>0.9</v>
      </c>
      <c r="J156" s="215">
        <v>1.2</v>
      </c>
      <c r="K156" s="215">
        <v>-1</v>
      </c>
      <c r="L156" s="192" t="s">
        <v>15</v>
      </c>
      <c r="M156" s="108">
        <f t="shared" si="3"/>
        <v>-1.08</v>
      </c>
      <c r="N156" s="193"/>
    </row>
    <row r="157" spans="1:14" s="214" customFormat="1" ht="13.8" x14ac:dyDescent="0.25">
      <c r="A157" s="190"/>
      <c r="B157" s="128" t="s">
        <v>227</v>
      </c>
      <c r="C157" s="192"/>
      <c r="D157" s="192"/>
      <c r="E157" s="192"/>
      <c r="F157" s="192"/>
      <c r="G157" s="192"/>
      <c r="H157" s="192"/>
      <c r="I157" s="192">
        <f>3.1+2.9+2.9</f>
        <v>8.9</v>
      </c>
      <c r="J157" s="215">
        <v>1.2</v>
      </c>
      <c r="K157" s="215">
        <v>2</v>
      </c>
      <c r="L157" s="192" t="s">
        <v>15</v>
      </c>
      <c r="M157" s="108">
        <f t="shared" si="3"/>
        <v>21.36</v>
      </c>
      <c r="N157" s="112"/>
    </row>
    <row r="158" spans="1:14" s="214" customFormat="1" ht="13.8" x14ac:dyDescent="0.25">
      <c r="A158" s="190"/>
      <c r="B158" s="128" t="s">
        <v>228</v>
      </c>
      <c r="C158" s="192"/>
      <c r="D158" s="192"/>
      <c r="E158" s="192"/>
      <c r="F158" s="192"/>
      <c r="G158" s="192"/>
      <c r="H158" s="192"/>
      <c r="I158" s="192">
        <v>3.25</v>
      </c>
      <c r="J158" s="215">
        <v>1.2</v>
      </c>
      <c r="K158" s="215">
        <v>2</v>
      </c>
      <c r="L158" s="192" t="s">
        <v>15</v>
      </c>
      <c r="M158" s="108">
        <f t="shared" si="3"/>
        <v>7.8</v>
      </c>
      <c r="N158" s="193"/>
    </row>
    <row r="159" spans="1:14" s="214" customFormat="1" ht="13.8" x14ac:dyDescent="0.25">
      <c r="A159" s="190"/>
      <c r="B159" s="128" t="s">
        <v>211</v>
      </c>
      <c r="C159" s="192"/>
      <c r="D159" s="192"/>
      <c r="E159" s="192"/>
      <c r="F159" s="192"/>
      <c r="G159" s="192"/>
      <c r="H159" s="192"/>
      <c r="I159" s="192">
        <v>0.9</v>
      </c>
      <c r="J159" s="215">
        <v>1.2</v>
      </c>
      <c r="K159" s="215">
        <v>-2</v>
      </c>
      <c r="L159" s="192" t="s">
        <v>15</v>
      </c>
      <c r="M159" s="108">
        <f t="shared" si="3"/>
        <v>-2.16</v>
      </c>
      <c r="N159" s="112"/>
    </row>
    <row r="160" spans="1:14" s="214" customFormat="1" ht="13.8" x14ac:dyDescent="0.25">
      <c r="A160" s="190"/>
      <c r="B160" s="128" t="s">
        <v>229</v>
      </c>
      <c r="C160" s="192"/>
      <c r="D160" s="192"/>
      <c r="E160" s="192"/>
      <c r="F160" s="192"/>
      <c r="G160" s="192"/>
      <c r="H160" s="192"/>
      <c r="I160" s="192">
        <v>1.1000000000000001</v>
      </c>
      <c r="J160" s="215">
        <v>1.2</v>
      </c>
      <c r="K160" s="215">
        <v>1</v>
      </c>
      <c r="L160" s="192" t="s">
        <v>15</v>
      </c>
      <c r="M160" s="108">
        <f t="shared" si="3"/>
        <v>1.32</v>
      </c>
      <c r="N160" s="193"/>
    </row>
    <row r="161" spans="1:14" s="214" customFormat="1" ht="13.8" x14ac:dyDescent="0.25">
      <c r="A161" s="190"/>
      <c r="B161" s="128"/>
      <c r="C161" s="192"/>
      <c r="D161" s="192"/>
      <c r="E161" s="192"/>
      <c r="F161" s="192"/>
      <c r="G161" s="192"/>
      <c r="H161" s="192"/>
      <c r="I161" s="192">
        <v>24.9</v>
      </c>
      <c r="J161" s="215">
        <v>1.2</v>
      </c>
      <c r="K161" s="215">
        <v>1</v>
      </c>
      <c r="L161" s="192" t="s">
        <v>15</v>
      </c>
      <c r="M161" s="108">
        <f t="shared" si="3"/>
        <v>29.879999999999995</v>
      </c>
      <c r="N161" s="112"/>
    </row>
    <row r="162" spans="1:14" s="214" customFormat="1" ht="13.8" x14ac:dyDescent="0.25">
      <c r="A162" s="190"/>
      <c r="B162" s="128"/>
      <c r="C162" s="192"/>
      <c r="D162" s="192"/>
      <c r="E162" s="192"/>
      <c r="F162" s="192"/>
      <c r="G162" s="192"/>
      <c r="H162" s="192"/>
      <c r="I162" s="192">
        <v>15.6</v>
      </c>
      <c r="J162" s="215">
        <v>1.2</v>
      </c>
      <c r="K162" s="215">
        <v>2</v>
      </c>
      <c r="L162" s="192" t="s">
        <v>15</v>
      </c>
      <c r="M162" s="108">
        <f t="shared" si="3"/>
        <v>37.44</v>
      </c>
      <c r="N162" s="193"/>
    </row>
    <row r="163" spans="1:14" s="214" customFormat="1" ht="13.8" x14ac:dyDescent="0.25">
      <c r="A163" s="190"/>
      <c r="B163" s="128"/>
      <c r="C163" s="192"/>
      <c r="D163" s="192"/>
      <c r="E163" s="192"/>
      <c r="F163" s="192"/>
      <c r="G163" s="192"/>
      <c r="H163" s="192"/>
      <c r="I163" s="192">
        <v>8.8000000000000007</v>
      </c>
      <c r="J163" s="215">
        <v>1.2</v>
      </c>
      <c r="K163" s="215">
        <v>2</v>
      </c>
      <c r="L163" s="192" t="s">
        <v>15</v>
      </c>
      <c r="M163" s="108">
        <f t="shared" si="3"/>
        <v>21.12</v>
      </c>
      <c r="N163" s="112"/>
    </row>
    <row r="164" spans="1:14" s="214" customFormat="1" ht="13.8" x14ac:dyDescent="0.25">
      <c r="A164" s="190"/>
      <c r="B164" s="128"/>
      <c r="C164" s="192"/>
      <c r="D164" s="192"/>
      <c r="E164" s="192"/>
      <c r="F164" s="192"/>
      <c r="G164" s="192"/>
      <c r="H164" s="192"/>
      <c r="I164" s="192">
        <v>2.9</v>
      </c>
      <c r="J164" s="215">
        <v>1.2</v>
      </c>
      <c r="K164" s="215">
        <v>2</v>
      </c>
      <c r="L164" s="192" t="s">
        <v>15</v>
      </c>
      <c r="M164" s="108">
        <f t="shared" si="3"/>
        <v>6.96</v>
      </c>
      <c r="N164" s="193"/>
    </row>
    <row r="165" spans="1:14" s="214" customFormat="1" ht="13.8" x14ac:dyDescent="0.25">
      <c r="A165" s="190"/>
      <c r="B165" s="128"/>
      <c r="C165" s="192"/>
      <c r="D165" s="192"/>
      <c r="E165" s="192"/>
      <c r="F165" s="192"/>
      <c r="G165" s="192"/>
      <c r="H165" s="192"/>
      <c r="I165" s="192">
        <v>8</v>
      </c>
      <c r="J165" s="215">
        <v>1.2</v>
      </c>
      <c r="K165" s="215">
        <v>2</v>
      </c>
      <c r="L165" s="192"/>
      <c r="M165" s="108">
        <f t="shared" si="3"/>
        <v>19.2</v>
      </c>
      <c r="N165" s="193"/>
    </row>
    <row r="166" spans="1:14" s="214" customFormat="1" ht="13.8" x14ac:dyDescent="0.25">
      <c r="A166" s="190"/>
      <c r="B166" s="128" t="s">
        <v>230</v>
      </c>
      <c r="C166" s="192"/>
      <c r="D166" s="192"/>
      <c r="E166" s="192"/>
      <c r="F166" s="192"/>
      <c r="G166" s="192"/>
      <c r="H166" s="192"/>
      <c r="I166" s="192">
        <v>1.2</v>
      </c>
      <c r="J166" s="215">
        <v>1.2</v>
      </c>
      <c r="K166" s="215">
        <v>-2</v>
      </c>
      <c r="L166" s="192" t="s">
        <v>15</v>
      </c>
      <c r="M166" s="108">
        <f t="shared" si="3"/>
        <v>-2.88</v>
      </c>
      <c r="N166" s="112"/>
    </row>
    <row r="167" spans="1:14" s="214" customFormat="1" ht="13.8" x14ac:dyDescent="0.25">
      <c r="A167" s="190"/>
      <c r="B167" s="128" t="s">
        <v>231</v>
      </c>
      <c r="C167" s="192"/>
      <c r="D167" s="192"/>
      <c r="E167" s="192"/>
      <c r="F167" s="192"/>
      <c r="G167" s="192"/>
      <c r="H167" s="192"/>
      <c r="I167" s="192">
        <v>4</v>
      </c>
      <c r="J167" s="215">
        <v>1.2</v>
      </c>
      <c r="K167" s="215">
        <v>-2</v>
      </c>
      <c r="L167" s="192" t="s">
        <v>15</v>
      </c>
      <c r="M167" s="108">
        <f t="shared" si="3"/>
        <v>-9.6</v>
      </c>
      <c r="N167" s="193"/>
    </row>
    <row r="168" spans="1:14" s="214" customFormat="1" ht="13.8" x14ac:dyDescent="0.25">
      <c r="A168" s="190"/>
      <c r="B168" s="128" t="s">
        <v>232</v>
      </c>
      <c r="C168" s="192"/>
      <c r="D168" s="192"/>
      <c r="E168" s="192"/>
      <c r="F168" s="192"/>
      <c r="G168" s="192"/>
      <c r="H168" s="192"/>
      <c r="I168" s="192">
        <v>0.9</v>
      </c>
      <c r="J168" s="215">
        <v>1.2</v>
      </c>
      <c r="K168" s="215">
        <v>-2</v>
      </c>
      <c r="L168" s="192" t="s">
        <v>15</v>
      </c>
      <c r="M168" s="108">
        <f t="shared" si="3"/>
        <v>-2.16</v>
      </c>
      <c r="N168" s="112"/>
    </row>
    <row r="169" spans="1:14" s="214" customFormat="1" ht="13.8" x14ac:dyDescent="0.25">
      <c r="A169" s="190"/>
      <c r="B169" s="128" t="s">
        <v>233</v>
      </c>
      <c r="C169" s="192"/>
      <c r="D169" s="192"/>
      <c r="E169" s="192"/>
      <c r="F169" s="192"/>
      <c r="G169" s="192"/>
      <c r="H169" s="192"/>
      <c r="I169" s="192"/>
      <c r="J169" s="215"/>
      <c r="K169" s="215"/>
      <c r="L169" s="192" t="s">
        <v>15</v>
      </c>
      <c r="M169" s="108">
        <f t="shared" si="2"/>
        <v>0</v>
      </c>
      <c r="N169" s="193"/>
    </row>
    <row r="170" spans="1:14" s="214" customFormat="1" ht="13.8" x14ac:dyDescent="0.25">
      <c r="A170" s="190"/>
      <c r="B170" s="128" t="s">
        <v>92</v>
      </c>
      <c r="C170" s="192"/>
      <c r="D170" s="192"/>
      <c r="E170" s="192"/>
      <c r="F170" s="192"/>
      <c r="G170" s="192"/>
      <c r="H170" s="192"/>
      <c r="I170" s="192">
        <v>1</v>
      </c>
      <c r="J170" s="215">
        <v>1</v>
      </c>
      <c r="K170" s="215">
        <v>17.579999999999998</v>
      </c>
      <c r="L170" s="192" t="s">
        <v>15</v>
      </c>
      <c r="M170" s="108">
        <f t="shared" si="2"/>
        <v>17.579999999999998</v>
      </c>
      <c r="N170" s="112"/>
    </row>
    <row r="171" spans="1:14" s="214" customFormat="1" ht="13.8" x14ac:dyDescent="0.25">
      <c r="A171" s="190"/>
      <c r="B171" s="128" t="s">
        <v>209</v>
      </c>
      <c r="C171" s="192"/>
      <c r="D171" s="192"/>
      <c r="E171" s="192"/>
      <c r="F171" s="192"/>
      <c r="G171" s="192"/>
      <c r="H171" s="192"/>
      <c r="I171" s="192">
        <v>1</v>
      </c>
      <c r="J171" s="215">
        <v>1</v>
      </c>
      <c r="K171" s="215">
        <v>17.7</v>
      </c>
      <c r="L171" s="192" t="s">
        <v>15</v>
      </c>
      <c r="M171" s="108">
        <f t="shared" si="2"/>
        <v>17.7</v>
      </c>
      <c r="N171" s="193"/>
    </row>
    <row r="172" spans="1:14" s="214" customFormat="1" ht="13.8" x14ac:dyDescent="0.25">
      <c r="A172" s="190"/>
      <c r="B172" s="128" t="s">
        <v>213</v>
      </c>
      <c r="C172" s="192"/>
      <c r="D172" s="192"/>
      <c r="E172" s="192"/>
      <c r="F172" s="192"/>
      <c r="G172" s="192"/>
      <c r="H172" s="192"/>
      <c r="I172" s="192">
        <v>1</v>
      </c>
      <c r="J172" s="215">
        <v>1</v>
      </c>
      <c r="K172" s="215">
        <v>15.61</v>
      </c>
      <c r="L172" s="192" t="s">
        <v>15</v>
      </c>
      <c r="M172" s="108">
        <f t="shared" si="2"/>
        <v>15.61</v>
      </c>
      <c r="N172" s="112"/>
    </row>
    <row r="173" spans="1:14" s="214" customFormat="1" ht="13.8" x14ac:dyDescent="0.25">
      <c r="A173" s="190"/>
      <c r="B173" s="128" t="s">
        <v>214</v>
      </c>
      <c r="C173" s="192"/>
      <c r="D173" s="192"/>
      <c r="E173" s="192"/>
      <c r="F173" s="192"/>
      <c r="G173" s="192"/>
      <c r="H173" s="192"/>
      <c r="I173" s="192">
        <v>1</v>
      </c>
      <c r="J173" s="215">
        <v>1</v>
      </c>
      <c r="K173" s="215">
        <v>8.66</v>
      </c>
      <c r="L173" s="192" t="s">
        <v>15</v>
      </c>
      <c r="M173" s="108">
        <f t="shared" ref="M173:M180" si="4">K173*J173*I173</f>
        <v>8.66</v>
      </c>
      <c r="N173" s="193"/>
    </row>
    <row r="174" spans="1:14" s="214" customFormat="1" ht="13.8" x14ac:dyDescent="0.25">
      <c r="A174" s="190"/>
      <c r="B174" s="128" t="s">
        <v>216</v>
      </c>
      <c r="C174" s="192"/>
      <c r="D174" s="192"/>
      <c r="E174" s="192"/>
      <c r="F174" s="192"/>
      <c r="G174" s="192"/>
      <c r="H174" s="192"/>
      <c r="I174" s="192">
        <v>1</v>
      </c>
      <c r="J174" s="215">
        <v>1</v>
      </c>
      <c r="K174" s="215">
        <v>11.85</v>
      </c>
      <c r="L174" s="192" t="s">
        <v>15</v>
      </c>
      <c r="M174" s="108">
        <f t="shared" si="4"/>
        <v>11.85</v>
      </c>
      <c r="N174" s="112"/>
    </row>
    <row r="175" spans="1:14" s="214" customFormat="1" ht="13.8" x14ac:dyDescent="0.25">
      <c r="A175" s="190"/>
      <c r="B175" s="128" t="s">
        <v>98</v>
      </c>
      <c r="C175" s="192"/>
      <c r="D175" s="192"/>
      <c r="E175" s="192"/>
      <c r="F175" s="192"/>
      <c r="G175" s="192"/>
      <c r="H175" s="192"/>
      <c r="I175" s="192">
        <v>1</v>
      </c>
      <c r="J175" s="215">
        <v>1</v>
      </c>
      <c r="K175" s="215">
        <v>6.9</v>
      </c>
      <c r="L175" s="192" t="s">
        <v>15</v>
      </c>
      <c r="M175" s="108">
        <f t="shared" si="4"/>
        <v>6.9</v>
      </c>
      <c r="N175" s="193"/>
    </row>
    <row r="176" spans="1:14" s="214" customFormat="1" ht="13.8" x14ac:dyDescent="0.25">
      <c r="A176" s="190"/>
      <c r="B176" s="128" t="s">
        <v>234</v>
      </c>
      <c r="C176" s="192"/>
      <c r="D176" s="192"/>
      <c r="E176" s="192"/>
      <c r="F176" s="192"/>
      <c r="G176" s="192"/>
      <c r="H176" s="192"/>
      <c r="I176" s="192">
        <v>1</v>
      </c>
      <c r="J176" s="215">
        <v>1</v>
      </c>
      <c r="K176" s="215">
        <v>5.1100000000000003</v>
      </c>
      <c r="L176" s="192" t="s">
        <v>15</v>
      </c>
      <c r="M176" s="108">
        <f t="shared" si="4"/>
        <v>5.1100000000000003</v>
      </c>
      <c r="N176" s="112"/>
    </row>
    <row r="177" spans="1:14" s="214" customFormat="1" ht="13.8" x14ac:dyDescent="0.25">
      <c r="A177" s="190"/>
      <c r="B177" s="128" t="s">
        <v>235</v>
      </c>
      <c r="C177" s="192"/>
      <c r="D177" s="192"/>
      <c r="E177" s="192"/>
      <c r="F177" s="192"/>
      <c r="G177" s="192"/>
      <c r="H177" s="192"/>
      <c r="I177" s="192">
        <v>1</v>
      </c>
      <c r="J177" s="215">
        <v>1</v>
      </c>
      <c r="K177" s="215">
        <v>5.07</v>
      </c>
      <c r="L177" s="192" t="s">
        <v>15</v>
      </c>
      <c r="M177" s="108">
        <f t="shared" si="4"/>
        <v>5.07</v>
      </c>
      <c r="N177" s="193"/>
    </row>
    <row r="178" spans="1:14" s="214" customFormat="1" ht="13.8" x14ac:dyDescent="0.25">
      <c r="A178" s="190"/>
      <c r="B178" s="128" t="s">
        <v>212</v>
      </c>
      <c r="C178" s="192"/>
      <c r="D178" s="192"/>
      <c r="E178" s="192"/>
      <c r="F178" s="192"/>
      <c r="G178" s="192"/>
      <c r="H178" s="192"/>
      <c r="I178" s="192">
        <v>1</v>
      </c>
      <c r="J178" s="215">
        <v>1</v>
      </c>
      <c r="K178" s="215">
        <v>19.16</v>
      </c>
      <c r="L178" s="192" t="s">
        <v>15</v>
      </c>
      <c r="M178" s="108">
        <f t="shared" si="4"/>
        <v>19.16</v>
      </c>
      <c r="N178" s="112"/>
    </row>
    <row r="179" spans="1:14" s="214" customFormat="1" ht="13.8" x14ac:dyDescent="0.25">
      <c r="A179" s="190"/>
      <c r="B179" s="128" t="s">
        <v>217</v>
      </c>
      <c r="C179" s="192"/>
      <c r="D179" s="192"/>
      <c r="E179" s="192"/>
      <c r="F179" s="192"/>
      <c r="G179" s="192"/>
      <c r="H179" s="192"/>
      <c r="I179" s="192">
        <v>1</v>
      </c>
      <c r="J179" s="215">
        <v>1</v>
      </c>
      <c r="K179" s="215">
        <v>8.75</v>
      </c>
      <c r="L179" s="192" t="s">
        <v>15</v>
      </c>
      <c r="M179" s="108">
        <f t="shared" si="4"/>
        <v>8.75</v>
      </c>
      <c r="N179" s="193"/>
    </row>
    <row r="180" spans="1:14" s="214" customFormat="1" ht="13.8" x14ac:dyDescent="0.25">
      <c r="A180" s="190"/>
      <c r="B180" s="128" t="s">
        <v>236</v>
      </c>
      <c r="C180" s="192"/>
      <c r="D180" s="192"/>
      <c r="E180" s="192"/>
      <c r="F180" s="192"/>
      <c r="G180" s="192"/>
      <c r="H180" s="192"/>
      <c r="I180" s="192">
        <v>1</v>
      </c>
      <c r="J180" s="215">
        <v>1</v>
      </c>
      <c r="K180" s="215">
        <v>3.05</v>
      </c>
      <c r="L180" s="192" t="s">
        <v>15</v>
      </c>
      <c r="M180" s="108">
        <f t="shared" si="4"/>
        <v>3.05</v>
      </c>
      <c r="N180" s="112"/>
    </row>
    <row r="181" spans="1:14" s="194" customFormat="1" ht="13.8" x14ac:dyDescent="0.25">
      <c r="A181" s="195"/>
      <c r="B181" s="196"/>
      <c r="C181" s="197"/>
      <c r="D181" s="197"/>
      <c r="E181" s="197"/>
      <c r="F181" s="197"/>
      <c r="G181" s="197"/>
      <c r="H181" s="197"/>
      <c r="I181" s="197"/>
      <c r="J181" s="197"/>
      <c r="K181" s="197" t="s">
        <v>95</v>
      </c>
      <c r="L181" s="197" t="s">
        <v>15</v>
      </c>
      <c r="M181" s="109">
        <f>SUM(M86:M180)</f>
        <v>1106.3525000000002</v>
      </c>
      <c r="N181" s="198"/>
    </row>
    <row r="182" spans="1:14" s="194" customFormat="1" ht="13.8" x14ac:dyDescent="0.25">
      <c r="A182" s="210" t="str">
        <f>ORÇAMENTO!B45</f>
        <v>7.5</v>
      </c>
      <c r="B182" s="211" t="str">
        <f>ORÇAMENTO!E45</f>
        <v xml:space="preserve">PINTURA TINTA ESMALTE PARA ESQUADRIAS DE FERRO C FUNDO ANTICORROSIVO </v>
      </c>
      <c r="C182" s="212"/>
      <c r="D182" s="212"/>
      <c r="E182" s="212"/>
      <c r="F182" s="212"/>
      <c r="G182" s="212"/>
      <c r="H182" s="212"/>
      <c r="I182" s="212"/>
      <c r="J182" s="212"/>
      <c r="K182" s="212"/>
      <c r="L182" s="212"/>
      <c r="M182" s="110"/>
      <c r="N182" s="213"/>
    </row>
    <row r="183" spans="1:14" s="113" customFormat="1" ht="13.8" x14ac:dyDescent="0.3">
      <c r="A183" s="111"/>
      <c r="B183" s="128" t="s">
        <v>240</v>
      </c>
      <c r="C183" s="128"/>
      <c r="D183" s="127"/>
      <c r="E183" s="128"/>
      <c r="F183" s="128"/>
      <c r="G183" s="128"/>
      <c r="H183" s="128">
        <v>1</v>
      </c>
      <c r="I183" s="128">
        <v>0.6</v>
      </c>
      <c r="J183" s="128">
        <v>2.1</v>
      </c>
      <c r="K183" s="128">
        <f>2</f>
        <v>2</v>
      </c>
      <c r="L183" s="127" t="s">
        <v>15</v>
      </c>
      <c r="M183" s="108">
        <f t="shared" ref="M183:M190" si="5">K183*J183*I183*H183</f>
        <v>2.52</v>
      </c>
      <c r="N183" s="112"/>
    </row>
    <row r="184" spans="1:14" s="113" customFormat="1" ht="13.8" x14ac:dyDescent="0.3">
      <c r="A184" s="111"/>
      <c r="B184" s="128" t="s">
        <v>241</v>
      </c>
      <c r="C184" s="128"/>
      <c r="D184" s="127"/>
      <c r="E184" s="128"/>
      <c r="F184" s="128"/>
      <c r="G184" s="128"/>
      <c r="H184" s="128">
        <v>3</v>
      </c>
      <c r="I184" s="128">
        <v>0.8</v>
      </c>
      <c r="J184" s="128">
        <v>2.1</v>
      </c>
      <c r="K184" s="128">
        <v>2</v>
      </c>
      <c r="L184" s="127" t="s">
        <v>15</v>
      </c>
      <c r="M184" s="108">
        <f t="shared" si="5"/>
        <v>10.080000000000002</v>
      </c>
      <c r="N184" s="112"/>
    </row>
    <row r="185" spans="1:14" s="113" customFormat="1" ht="13.8" x14ac:dyDescent="0.3">
      <c r="A185" s="111"/>
      <c r="B185" s="128" t="s">
        <v>242</v>
      </c>
      <c r="C185" s="128"/>
      <c r="D185" s="127"/>
      <c r="E185" s="128"/>
      <c r="F185" s="128"/>
      <c r="G185" s="128"/>
      <c r="H185" s="128">
        <v>1</v>
      </c>
      <c r="I185" s="128">
        <v>2.5</v>
      </c>
      <c r="J185" s="128">
        <v>2.1</v>
      </c>
      <c r="K185" s="128">
        <v>2</v>
      </c>
      <c r="L185" s="127" t="s">
        <v>15</v>
      </c>
      <c r="M185" s="108">
        <f t="shared" si="5"/>
        <v>10.5</v>
      </c>
      <c r="N185" s="112"/>
    </row>
    <row r="186" spans="1:14" s="113" customFormat="1" ht="13.8" x14ac:dyDescent="0.3">
      <c r="A186" s="111"/>
      <c r="B186" s="128" t="s">
        <v>243</v>
      </c>
      <c r="C186" s="128"/>
      <c r="D186" s="127"/>
      <c r="E186" s="128"/>
      <c r="F186" s="128"/>
      <c r="G186" s="128"/>
      <c r="H186" s="128">
        <v>1</v>
      </c>
      <c r="I186" s="128">
        <v>1.2</v>
      </c>
      <c r="J186" s="128">
        <v>2.1</v>
      </c>
      <c r="K186" s="128">
        <f>2</f>
        <v>2</v>
      </c>
      <c r="L186" s="127" t="s">
        <v>15</v>
      </c>
      <c r="M186" s="108">
        <f t="shared" si="5"/>
        <v>5.04</v>
      </c>
      <c r="N186" s="112"/>
    </row>
    <row r="187" spans="1:14" s="113" customFormat="1" ht="13.8" x14ac:dyDescent="0.3">
      <c r="A187" s="111"/>
      <c r="B187" s="128" t="s">
        <v>244</v>
      </c>
      <c r="C187" s="128"/>
      <c r="D187" s="127"/>
      <c r="E187" s="128"/>
      <c r="F187" s="128"/>
      <c r="G187" s="128"/>
      <c r="H187" s="128">
        <v>1</v>
      </c>
      <c r="I187" s="128">
        <v>0.9</v>
      </c>
      <c r="J187" s="128">
        <v>1.8</v>
      </c>
      <c r="K187" s="128">
        <v>2</v>
      </c>
      <c r="L187" s="127" t="s">
        <v>15</v>
      </c>
      <c r="M187" s="108">
        <f t="shared" si="5"/>
        <v>3.24</v>
      </c>
      <c r="N187" s="112"/>
    </row>
    <row r="188" spans="1:14" s="113" customFormat="1" ht="13.8" x14ac:dyDescent="0.3">
      <c r="A188" s="111"/>
      <c r="B188" s="128" t="s">
        <v>245</v>
      </c>
      <c r="C188" s="128"/>
      <c r="D188" s="127"/>
      <c r="E188" s="128"/>
      <c r="F188" s="128"/>
      <c r="G188" s="128"/>
      <c r="H188" s="128">
        <v>1</v>
      </c>
      <c r="I188" s="128">
        <v>4</v>
      </c>
      <c r="J188" s="128">
        <v>2.2000000000000002</v>
      </c>
      <c r="K188" s="128">
        <v>2</v>
      </c>
      <c r="L188" s="127" t="s">
        <v>15</v>
      </c>
      <c r="M188" s="108">
        <f t="shared" si="5"/>
        <v>17.600000000000001</v>
      </c>
      <c r="N188" s="112"/>
    </row>
    <row r="189" spans="1:14" s="113" customFormat="1" ht="13.8" x14ac:dyDescent="0.3">
      <c r="A189" s="111"/>
      <c r="B189" s="128" t="s">
        <v>246</v>
      </c>
      <c r="C189" s="128"/>
      <c r="D189" s="127"/>
      <c r="E189" s="128"/>
      <c r="F189" s="128"/>
      <c r="G189" s="128"/>
      <c r="H189" s="128">
        <v>3</v>
      </c>
      <c r="I189" s="128">
        <v>3.1</v>
      </c>
      <c r="J189" s="128">
        <f>2.8-1.4</f>
        <v>1.4</v>
      </c>
      <c r="K189" s="128">
        <v>2</v>
      </c>
      <c r="L189" s="127" t="s">
        <v>15</v>
      </c>
      <c r="M189" s="108">
        <f t="shared" si="5"/>
        <v>26.04</v>
      </c>
      <c r="N189" s="112"/>
    </row>
    <row r="190" spans="1:14" s="113" customFormat="1" ht="13.8" x14ac:dyDescent="0.3">
      <c r="A190" s="111"/>
      <c r="B190" s="128" t="s">
        <v>252</v>
      </c>
      <c r="C190" s="128"/>
      <c r="D190" s="127"/>
      <c r="E190" s="128"/>
      <c r="F190" s="128"/>
      <c r="G190" s="128"/>
      <c r="H190" s="128">
        <v>1</v>
      </c>
      <c r="I190" s="128">
        <v>4</v>
      </c>
      <c r="J190" s="128">
        <v>2.1</v>
      </c>
      <c r="K190" s="128">
        <v>2</v>
      </c>
      <c r="L190" s="127" t="s">
        <v>15</v>
      </c>
      <c r="M190" s="108">
        <f t="shared" si="5"/>
        <v>16.8</v>
      </c>
      <c r="N190" s="112"/>
    </row>
    <row r="191" spans="1:14" s="194" customFormat="1" ht="13.8" x14ac:dyDescent="0.25">
      <c r="A191" s="195"/>
      <c r="B191" s="196"/>
      <c r="C191" s="197"/>
      <c r="D191" s="197"/>
      <c r="E191" s="197"/>
      <c r="F191" s="197"/>
      <c r="G191" s="197"/>
      <c r="H191" s="197"/>
      <c r="I191" s="197"/>
      <c r="J191" s="197"/>
      <c r="K191" s="128" t="s">
        <v>95</v>
      </c>
      <c r="L191" s="127" t="s">
        <v>15</v>
      </c>
      <c r="M191" s="109">
        <f>SUM(M183:M190)</f>
        <v>91.820000000000007</v>
      </c>
      <c r="N191" s="198"/>
    </row>
    <row r="192" spans="1:14" s="194" customFormat="1" ht="13.8" x14ac:dyDescent="0.25">
      <c r="A192" s="210" t="str">
        <f>ORÇAMENTO!B46</f>
        <v>7.6</v>
      </c>
      <c r="B192" s="211" t="str">
        <f>ORÇAMENTO!E46</f>
        <v>PINTURA VERNIZ EM MADEIRA 2 DEMAOS</v>
      </c>
      <c r="C192" s="212"/>
      <c r="D192" s="212"/>
      <c r="E192" s="212"/>
      <c r="F192" s="212"/>
      <c r="G192" s="212"/>
      <c r="H192" s="212"/>
      <c r="I192" s="212"/>
      <c r="J192" s="212"/>
      <c r="K192" s="212"/>
      <c r="L192" s="212"/>
      <c r="M192" s="110"/>
      <c r="N192" s="213"/>
    </row>
    <row r="193" spans="1:14" s="113" customFormat="1" ht="13.8" x14ac:dyDescent="0.3">
      <c r="A193" s="111"/>
      <c r="B193" s="128" t="s">
        <v>97</v>
      </c>
      <c r="C193" s="128"/>
      <c r="D193" s="127"/>
      <c r="E193" s="128"/>
      <c r="F193" s="128"/>
      <c r="G193" s="128"/>
      <c r="H193" s="128">
        <v>0.8</v>
      </c>
      <c r="I193" s="128">
        <v>2.1</v>
      </c>
      <c r="J193" s="128">
        <v>2</v>
      </c>
      <c r="K193" s="128">
        <v>2</v>
      </c>
      <c r="L193" s="127" t="s">
        <v>15</v>
      </c>
      <c r="M193" s="108">
        <f>K193*J193*I193*H193</f>
        <v>6.7200000000000006</v>
      </c>
      <c r="N193" s="112"/>
    </row>
    <row r="194" spans="1:14" s="113" customFormat="1" ht="13.8" x14ac:dyDescent="0.3">
      <c r="A194" s="111"/>
      <c r="B194" s="128" t="s">
        <v>248</v>
      </c>
      <c r="C194" s="128"/>
      <c r="D194" s="127"/>
      <c r="E194" s="128"/>
      <c r="F194" s="128"/>
      <c r="G194" s="128"/>
      <c r="H194" s="128">
        <v>0.9</v>
      </c>
      <c r="I194" s="128">
        <v>2.1</v>
      </c>
      <c r="J194" s="128">
        <v>4</v>
      </c>
      <c r="K194" s="128">
        <v>2</v>
      </c>
      <c r="L194" s="127" t="s">
        <v>15</v>
      </c>
      <c r="M194" s="108">
        <f t="shared" ref="M194" si="6">K194*J194*I194*H194</f>
        <v>15.120000000000001</v>
      </c>
      <c r="N194" s="112"/>
    </row>
    <row r="195" spans="1:14" s="113" customFormat="1" thickBot="1" x14ac:dyDescent="0.35">
      <c r="A195" s="111"/>
      <c r="B195" s="128"/>
      <c r="C195" s="128"/>
      <c r="D195" s="127"/>
      <c r="E195" s="128"/>
      <c r="F195" s="128"/>
      <c r="G195" s="128"/>
      <c r="H195" s="128"/>
      <c r="I195" s="128"/>
      <c r="J195" s="128"/>
      <c r="K195" s="128" t="s">
        <v>95</v>
      </c>
      <c r="L195" s="127" t="s">
        <v>15</v>
      </c>
      <c r="M195" s="108">
        <f>SUM(M193:M194)</f>
        <v>21.840000000000003</v>
      </c>
      <c r="N195" s="112"/>
    </row>
    <row r="196" spans="1:14" s="194" customFormat="1" ht="13.8" x14ac:dyDescent="0.25">
      <c r="A196" s="210" t="str">
        <f>ORÇAMENTO!B47</f>
        <v>7.7</v>
      </c>
      <c r="B196" s="211" t="str">
        <f>ORÇAMENTO!E47</f>
        <v>PINTURA TINTA POLIESPORTIVA - 2 DEMÃOS (PISOS E CIMENTADOS)</v>
      </c>
      <c r="C196" s="212"/>
      <c r="D196" s="212"/>
      <c r="E196" s="212"/>
      <c r="F196" s="212"/>
      <c r="G196" s="212"/>
      <c r="H196" s="212"/>
      <c r="I196" s="212"/>
      <c r="J196" s="212"/>
      <c r="K196" s="212"/>
      <c r="L196" s="212"/>
      <c r="M196" s="110"/>
      <c r="N196" s="213"/>
    </row>
    <row r="197" spans="1:14" s="113" customFormat="1" ht="13.8" x14ac:dyDescent="0.3">
      <c r="A197" s="111"/>
      <c r="B197" s="128" t="s">
        <v>251</v>
      </c>
      <c r="C197" s="128"/>
      <c r="D197" s="127"/>
      <c r="E197" s="128"/>
      <c r="F197" s="128"/>
      <c r="G197" s="128"/>
      <c r="H197" s="128"/>
      <c r="I197" s="128">
        <f>1.5*1.1</f>
        <v>1.6500000000000001</v>
      </c>
      <c r="J197" s="128">
        <v>3</v>
      </c>
      <c r="K197" s="128">
        <v>1.2</v>
      </c>
      <c r="L197" s="127" t="s">
        <v>15</v>
      </c>
      <c r="M197" s="108">
        <f>K197*J197*I197</f>
        <v>5.9399999999999995</v>
      </c>
      <c r="N197" s="112"/>
    </row>
    <row r="198" spans="1:14" s="113" customFormat="1" thickBot="1" x14ac:dyDescent="0.35">
      <c r="A198" s="111"/>
      <c r="B198" s="128"/>
      <c r="C198" s="128"/>
      <c r="D198" s="127"/>
      <c r="E198" s="128"/>
      <c r="F198" s="128"/>
      <c r="G198" s="128"/>
      <c r="H198" s="128"/>
      <c r="I198" s="128"/>
      <c r="J198" s="128"/>
      <c r="K198" s="128" t="s">
        <v>95</v>
      </c>
      <c r="L198" s="127" t="s">
        <v>15</v>
      </c>
      <c r="M198" s="108">
        <f>M197</f>
        <v>5.9399999999999995</v>
      </c>
      <c r="N198" s="112"/>
    </row>
    <row r="199" spans="1:14" s="230" customFormat="1" ht="16.2" thickBot="1" x14ac:dyDescent="0.35">
      <c r="A199" s="226" t="str">
        <f>ORÇAMENTO!B48</f>
        <v>08</v>
      </c>
      <c r="B199" s="227" t="str">
        <f>ORÇAMENTO!E48</f>
        <v>DIVERSOS</v>
      </c>
      <c r="C199" s="227"/>
      <c r="D199" s="228"/>
      <c r="E199" s="227"/>
      <c r="F199" s="227"/>
      <c r="G199" s="227"/>
      <c r="H199" s="227"/>
      <c r="I199" s="227"/>
      <c r="J199" s="227"/>
      <c r="K199" s="227"/>
      <c r="L199" s="228"/>
      <c r="M199" s="231"/>
      <c r="N199" s="229"/>
    </row>
    <row r="200" spans="1:14" s="194" customFormat="1" ht="13.8" x14ac:dyDescent="0.25">
      <c r="A200" s="190" t="str">
        <f>ORÇAMENTO!B49</f>
        <v>8.1</v>
      </c>
      <c r="B200" s="191" t="str">
        <f>ORÇAMENTO!E49</f>
        <v>LIMPEZA FINAL DE OBRA - (OBRAS CIVIS)</v>
      </c>
      <c r="C200" s="192"/>
      <c r="D200" s="192"/>
      <c r="E200" s="192"/>
      <c r="F200" s="192"/>
      <c r="G200" s="192"/>
      <c r="H200" s="192"/>
      <c r="I200" s="192"/>
      <c r="J200" s="192"/>
      <c r="K200" s="192"/>
      <c r="L200" s="192"/>
      <c r="M200" s="108"/>
      <c r="N200" s="193"/>
    </row>
    <row r="201" spans="1:14" s="194" customFormat="1" ht="13.8" x14ac:dyDescent="0.25">
      <c r="A201" s="195"/>
      <c r="B201" s="196" t="s">
        <v>144</v>
      </c>
      <c r="C201" s="197"/>
      <c r="D201" s="197"/>
      <c r="E201" s="197"/>
      <c r="F201" s="197"/>
      <c r="G201" s="197"/>
      <c r="H201" s="197"/>
      <c r="I201" s="197"/>
      <c r="J201" s="197"/>
      <c r="K201" s="114" t="s">
        <v>95</v>
      </c>
      <c r="L201" s="115" t="s">
        <v>15</v>
      </c>
      <c r="M201" s="109">
        <v>400</v>
      </c>
      <c r="N201" s="198"/>
    </row>
    <row r="202" spans="1:14" s="194" customFormat="1" ht="13.8" x14ac:dyDescent="0.25">
      <c r="A202" s="190" t="str">
        <f>ORÇAMENTO!B50</f>
        <v>8.2</v>
      </c>
      <c r="B202" s="191" t="str">
        <f>ORÇAMENTO!E50</f>
        <v>RAMPA DE ACESSIBILIDADE PARA ACESSO A EDIFICAÇÕES COM INCLINAÇÃO DE 8,33% EM CONCRETO MOLDADO IN LOCO, COM LARGURA DE 1,20M, FCK 25MPA, NÃO ARMADA, COM JUNTA A CADA 2M COM CORTE À SECO. AF_03/2024_PA</v>
      </c>
      <c r="C202" s="192"/>
      <c r="D202" s="192"/>
      <c r="E202" s="192"/>
      <c r="F202" s="192"/>
      <c r="G202" s="192"/>
      <c r="H202" s="192"/>
      <c r="I202" s="192"/>
      <c r="J202" s="192"/>
      <c r="K202" s="192"/>
      <c r="L202" s="192"/>
      <c r="M202" s="108"/>
      <c r="N202" s="193"/>
    </row>
    <row r="203" spans="1:14" s="194" customFormat="1" ht="13.8" x14ac:dyDescent="0.25">
      <c r="A203" s="190"/>
      <c r="B203" s="191" t="s">
        <v>249</v>
      </c>
      <c r="C203" s="192"/>
      <c r="D203" s="192"/>
      <c r="E203" s="192"/>
      <c r="F203" s="192"/>
      <c r="G203" s="192"/>
      <c r="H203" s="192"/>
      <c r="I203" s="192"/>
      <c r="J203" s="192">
        <v>3</v>
      </c>
      <c r="K203" s="192">
        <v>1.5</v>
      </c>
      <c r="L203" s="192" t="s">
        <v>15</v>
      </c>
      <c r="M203" s="108">
        <f>K203*J203</f>
        <v>4.5</v>
      </c>
      <c r="N203" s="193"/>
    </row>
    <row r="204" spans="1:14" s="194" customFormat="1" thickBot="1" x14ac:dyDescent="0.3">
      <c r="A204" s="199"/>
      <c r="B204" s="200"/>
      <c r="C204" s="201"/>
      <c r="D204" s="201"/>
      <c r="E204" s="201"/>
      <c r="F204" s="201"/>
      <c r="G204" s="201"/>
      <c r="H204" s="201"/>
      <c r="I204" s="201"/>
      <c r="J204" s="201"/>
      <c r="K204" s="202" t="s">
        <v>95</v>
      </c>
      <c r="L204" s="203" t="s">
        <v>15</v>
      </c>
      <c r="M204" s="204">
        <f>SUM(M203:M203)</f>
        <v>4.5</v>
      </c>
      <c r="N204" s="205"/>
    </row>
    <row r="205" spans="1:14" s="13" customFormat="1" ht="40.5" customHeight="1" x14ac:dyDescent="0.25">
      <c r="A205" s="105"/>
      <c r="B205" s="104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6"/>
      <c r="N205" s="107" t="str">
        <f>ORÇAMENTO!M16</f>
        <v>Bom Jesus-GO, 15 de outubro de 2024.</v>
      </c>
    </row>
    <row r="206" spans="1:14" s="13" customFormat="1" x14ac:dyDescent="0.25">
      <c r="A206" s="105"/>
      <c r="B206" s="104"/>
      <c r="C206" s="105"/>
      <c r="D206" s="105"/>
      <c r="E206" s="105"/>
      <c r="F206" s="105"/>
      <c r="G206" s="104"/>
      <c r="H206" s="105"/>
      <c r="I206" s="105"/>
      <c r="J206" s="105"/>
      <c r="K206" s="105"/>
      <c r="L206" s="105"/>
      <c r="M206" s="106"/>
      <c r="N206" s="105"/>
    </row>
    <row r="207" spans="1:14" s="13" customFormat="1" x14ac:dyDescent="0.25">
      <c r="A207" s="105"/>
      <c r="B207" s="104"/>
      <c r="C207" s="105"/>
      <c r="D207" s="105"/>
      <c r="E207" s="105"/>
      <c r="F207" s="105"/>
      <c r="G207" s="104"/>
      <c r="H207" s="105"/>
      <c r="I207" s="105"/>
      <c r="J207" s="105"/>
      <c r="K207" s="105"/>
      <c r="L207" s="105"/>
      <c r="M207" s="106"/>
      <c r="N207" s="105"/>
    </row>
    <row r="208" spans="1:14" s="13" customFormat="1" x14ac:dyDescent="0.3">
      <c r="A208" s="264" t="s">
        <v>27</v>
      </c>
      <c r="B208" s="264"/>
      <c r="C208" s="264"/>
      <c r="D208" s="264"/>
      <c r="E208" s="264"/>
      <c r="F208" s="264"/>
      <c r="G208" s="264"/>
      <c r="H208" s="264"/>
      <c r="I208" s="264"/>
      <c r="J208" s="264"/>
      <c r="K208" s="264"/>
      <c r="L208" s="264"/>
      <c r="M208" s="264"/>
      <c r="N208" s="264"/>
    </row>
    <row r="209" spans="1:14" ht="18" customHeight="1" x14ac:dyDescent="0.3">
      <c r="A209" s="257" t="str">
        <f>ORÇAMENTO!B58</f>
        <v>Yanne Duarte Gonzaga</v>
      </c>
      <c r="B209" s="257"/>
      <c r="C209" s="257"/>
      <c r="D209" s="257"/>
      <c r="E209" s="257"/>
      <c r="F209" s="257"/>
      <c r="G209" s="257"/>
      <c r="H209" s="257"/>
      <c r="I209" s="257"/>
      <c r="J209" s="257"/>
      <c r="K209" s="257"/>
      <c r="L209" s="257"/>
      <c r="M209" s="257"/>
      <c r="N209" s="257"/>
    </row>
    <row r="210" spans="1:14" ht="18" customHeight="1" x14ac:dyDescent="0.3">
      <c r="A210" s="257" t="str">
        <f>ORÇAMENTO!B59</f>
        <v>Engenheira Civil CREA-GO 1022369989/AP</v>
      </c>
      <c r="B210" s="257"/>
      <c r="C210" s="257"/>
      <c r="D210" s="257"/>
      <c r="E210" s="257"/>
      <c r="F210" s="257"/>
      <c r="G210" s="257"/>
      <c r="H210" s="257"/>
      <c r="I210" s="257"/>
      <c r="J210" s="257"/>
      <c r="K210" s="257"/>
      <c r="L210" s="257"/>
      <c r="M210" s="257"/>
      <c r="N210" s="257"/>
    </row>
    <row r="211" spans="1:14" ht="18" customHeight="1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</row>
    <row r="212" spans="1:14" ht="18" customHeight="1" x14ac:dyDescent="0.3">
      <c r="A212" s="5"/>
      <c r="D212" s="5"/>
      <c r="L212" s="5"/>
      <c r="N212" s="5"/>
    </row>
    <row r="213" spans="1:14" ht="18" customHeight="1" x14ac:dyDescent="0.3">
      <c r="A213" s="5"/>
      <c r="D213" s="5"/>
      <c r="L213" s="5"/>
      <c r="N213" s="5"/>
    </row>
    <row r="214" spans="1:14" ht="18" customHeight="1" x14ac:dyDescent="0.3">
      <c r="A214" s="5"/>
      <c r="D214" s="5"/>
      <c r="L214" s="5"/>
      <c r="N214" s="5"/>
    </row>
    <row r="215" spans="1:14" ht="18" customHeight="1" x14ac:dyDescent="0.3">
      <c r="A215" s="5"/>
      <c r="D215" s="5"/>
      <c r="L215" s="5"/>
      <c r="N215" s="5"/>
    </row>
    <row r="216" spans="1:14" x14ac:dyDescent="0.3">
      <c r="B216" s="7"/>
      <c r="C216" s="7"/>
      <c r="D216" s="7"/>
      <c r="E216" s="8"/>
      <c r="F216" s="8"/>
      <c r="G216" s="9"/>
      <c r="H216" s="8"/>
      <c r="I216" s="10"/>
      <c r="J216" s="11"/>
      <c r="K216" s="12"/>
      <c r="L216" s="12"/>
      <c r="M216" s="11"/>
      <c r="N216" s="12"/>
    </row>
    <row r="217" spans="1:14" x14ac:dyDescent="0.3">
      <c r="B217" s="7"/>
      <c r="C217" s="7"/>
      <c r="D217" s="7"/>
      <c r="E217" s="8"/>
      <c r="F217" s="8"/>
      <c r="G217" s="9"/>
      <c r="H217" s="8"/>
      <c r="I217" s="10"/>
      <c r="J217" s="11"/>
      <c r="K217" s="12"/>
      <c r="L217" s="12"/>
      <c r="M217" s="11"/>
      <c r="N217" s="12"/>
    </row>
    <row r="218" spans="1:14" x14ac:dyDescent="0.3">
      <c r="B218" s="7"/>
      <c r="C218" s="7"/>
      <c r="D218" s="7"/>
      <c r="E218" s="8"/>
      <c r="F218" s="8"/>
      <c r="G218" s="9"/>
      <c r="H218" s="8"/>
      <c r="I218" s="10"/>
      <c r="J218" s="11"/>
      <c r="K218" s="12"/>
      <c r="L218" s="12"/>
      <c r="M218" s="11"/>
      <c r="N218" s="12"/>
    </row>
    <row r="219" spans="1:14" x14ac:dyDescent="0.3">
      <c r="B219" s="7"/>
      <c r="C219" s="7"/>
      <c r="D219" s="7"/>
      <c r="E219" s="8"/>
      <c r="F219" s="8"/>
      <c r="G219" s="9"/>
      <c r="H219" s="8"/>
      <c r="I219" s="10"/>
      <c r="J219" s="11"/>
      <c r="K219" s="12"/>
      <c r="L219" s="12"/>
      <c r="M219" s="11"/>
      <c r="N219" s="12"/>
    </row>
    <row r="220" spans="1:14" x14ac:dyDescent="0.3">
      <c r="B220" s="7"/>
      <c r="C220" s="7"/>
      <c r="D220" s="7"/>
      <c r="E220" s="8"/>
      <c r="F220" s="8"/>
      <c r="G220" s="9"/>
      <c r="H220" s="8"/>
      <c r="I220" s="10"/>
      <c r="J220" s="11"/>
      <c r="K220" s="12"/>
      <c r="L220" s="12"/>
      <c r="M220" s="11"/>
      <c r="N220" s="12"/>
    </row>
    <row r="221" spans="1:14" x14ac:dyDescent="0.3">
      <c r="A221" s="6"/>
      <c r="B221" s="7"/>
      <c r="C221" s="7"/>
      <c r="D221" s="7"/>
      <c r="E221" s="8"/>
      <c r="F221" s="8"/>
      <c r="G221" s="9"/>
      <c r="H221" s="8"/>
      <c r="I221" s="10"/>
      <c r="J221" s="11"/>
      <c r="K221" s="12"/>
      <c r="L221" s="12"/>
      <c r="M221" s="11"/>
      <c r="N221" s="12"/>
    </row>
  </sheetData>
  <mergeCells count="5">
    <mergeCell ref="A210:N210"/>
    <mergeCell ref="A20:N20"/>
    <mergeCell ref="B21:L21"/>
    <mergeCell ref="A209:N209"/>
    <mergeCell ref="A208:N208"/>
  </mergeCells>
  <phoneticPr fontId="30" type="noConversion"/>
  <printOptions horizontalCentered="1"/>
  <pageMargins left="0.11811023622047245" right="0.11811023622047245" top="0.19685039370078741" bottom="0.19685039370078741" header="0.11811023622047245" footer="0.31496062992125984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O67"/>
  <sheetViews>
    <sheetView view="pageBreakPreview" topLeftCell="B24" zoomScaleNormal="100" zoomScaleSheetLayoutView="100" workbookViewId="0">
      <selection activeCell="B58" sqref="B58:L58"/>
    </sheetView>
  </sheetViews>
  <sheetFormatPr defaultColWidth="9.109375" defaultRowHeight="14.4" x14ac:dyDescent="0.3"/>
  <cols>
    <col min="1" max="1" width="9.109375" style="2"/>
    <col min="2" max="2" width="25.109375" style="2" bestFit="1" customWidth="1"/>
    <col min="3" max="3" width="18.5546875" style="1" customWidth="1"/>
    <col min="4" max="4" width="8.6640625" style="1" bestFit="1" customWidth="1"/>
    <col min="5" max="5" width="74.6640625" style="2" customWidth="1"/>
    <col min="6" max="6" width="6.109375" style="2" bestFit="1" customWidth="1"/>
    <col min="7" max="7" width="12.109375" style="2" customWidth="1"/>
    <col min="8" max="8" width="14" style="2" customWidth="1"/>
    <col min="9" max="9" width="13.44140625" style="2" customWidth="1"/>
    <col min="10" max="10" width="15.88671875" style="2" bestFit="1" customWidth="1"/>
    <col min="11" max="11" width="17.33203125" style="2" customWidth="1"/>
    <col min="12" max="12" width="17" style="2" bestFit="1" customWidth="1"/>
    <col min="13" max="13" width="20.44140625" style="2" customWidth="1"/>
    <col min="14" max="14" width="11.44140625" style="2" bestFit="1" customWidth="1"/>
    <col min="15" max="15" width="12.44140625" style="2" bestFit="1" customWidth="1"/>
    <col min="16" max="16384" width="9.109375" style="2"/>
  </cols>
  <sheetData>
    <row r="1" spans="2:13" ht="15.6" x14ac:dyDescent="0.3">
      <c r="B1" s="17"/>
      <c r="C1" s="18"/>
      <c r="D1" s="18"/>
      <c r="E1" s="17"/>
      <c r="F1" s="17"/>
      <c r="G1" s="17"/>
      <c r="H1" s="17"/>
      <c r="I1" s="17"/>
      <c r="J1" s="17"/>
      <c r="K1" s="17"/>
      <c r="L1" s="17"/>
      <c r="M1" s="22"/>
    </row>
    <row r="2" spans="2:13" ht="15.6" x14ac:dyDescent="0.3">
      <c r="B2" s="17"/>
      <c r="C2" s="18"/>
      <c r="D2" s="18"/>
      <c r="E2" s="17"/>
      <c r="F2" s="17"/>
      <c r="G2" s="17"/>
      <c r="H2" s="17"/>
      <c r="I2" s="17"/>
      <c r="J2" s="17"/>
      <c r="K2" s="17"/>
      <c r="L2" s="17"/>
      <c r="M2" s="22"/>
    </row>
    <row r="3" spans="2:13" ht="15.6" x14ac:dyDescent="0.3">
      <c r="B3" s="17"/>
      <c r="C3" s="18"/>
      <c r="D3" s="18"/>
      <c r="E3" s="17"/>
      <c r="F3" s="17"/>
      <c r="G3" s="17"/>
      <c r="H3" s="17"/>
      <c r="I3" s="17"/>
      <c r="J3" s="17"/>
      <c r="K3" s="17"/>
      <c r="L3" s="17"/>
      <c r="M3" s="22"/>
    </row>
    <row r="4" spans="2:13" ht="15.6" x14ac:dyDescent="0.3">
      <c r="B4" s="17"/>
      <c r="C4" s="18"/>
      <c r="D4" s="18"/>
      <c r="E4" s="17"/>
      <c r="F4" s="17"/>
      <c r="G4" s="17"/>
      <c r="H4" s="17"/>
      <c r="I4" s="17"/>
      <c r="J4" s="17"/>
      <c r="K4" s="17"/>
      <c r="L4" s="17"/>
      <c r="M4" s="22"/>
    </row>
    <row r="5" spans="2:13" ht="15.6" x14ac:dyDescent="0.3">
      <c r="B5" s="17"/>
      <c r="C5" s="18"/>
      <c r="D5" s="18"/>
      <c r="E5" s="17"/>
      <c r="F5" s="17"/>
      <c r="G5" s="17"/>
      <c r="H5" s="17"/>
      <c r="I5" s="17"/>
      <c r="J5" s="17"/>
      <c r="K5" s="17"/>
      <c r="L5" s="17"/>
      <c r="M5" s="22"/>
    </row>
    <row r="6" spans="2:13" ht="15.6" x14ac:dyDescent="0.3">
      <c r="B6" s="17"/>
      <c r="C6" s="18"/>
      <c r="D6" s="18"/>
      <c r="E6" s="17"/>
      <c r="F6" s="17"/>
      <c r="G6" s="17"/>
      <c r="H6" s="17"/>
      <c r="I6" s="17"/>
      <c r="J6" s="17"/>
      <c r="K6" s="17"/>
      <c r="L6" s="17"/>
      <c r="M6" s="22"/>
    </row>
    <row r="7" spans="2:13" ht="45" customHeight="1" x14ac:dyDescent="0.3">
      <c r="B7" s="17"/>
      <c r="C7" s="18"/>
      <c r="D7" s="18"/>
      <c r="E7" s="17"/>
      <c r="F7" s="17"/>
      <c r="G7" s="17"/>
      <c r="H7" s="17"/>
      <c r="I7" s="17"/>
      <c r="J7" s="17"/>
      <c r="K7" s="17"/>
      <c r="L7" s="17"/>
      <c r="M7" s="22"/>
    </row>
    <row r="8" spans="2:13" ht="15.6" x14ac:dyDescent="0.3">
      <c r="B8" s="19"/>
      <c r="C8" s="20"/>
      <c r="D8" s="20"/>
      <c r="E8" s="21"/>
      <c r="F8" s="18"/>
      <c r="G8" s="266"/>
      <c r="H8" s="266"/>
      <c r="I8" s="266"/>
      <c r="J8" s="266"/>
      <c r="K8" s="266"/>
      <c r="L8" s="266"/>
      <c r="M8" s="18"/>
    </row>
    <row r="9" spans="2:13" ht="15.6" x14ac:dyDescent="0.3">
      <c r="B9" s="21" t="s">
        <v>111</v>
      </c>
      <c r="C9" s="130" t="s">
        <v>254</v>
      </c>
      <c r="D9" s="20"/>
      <c r="E9" s="21"/>
      <c r="F9" s="18"/>
      <c r="G9" s="270"/>
      <c r="H9" s="270"/>
      <c r="I9" s="270"/>
      <c r="J9" s="270"/>
      <c r="K9" s="270"/>
      <c r="L9" s="270"/>
      <c r="M9" s="18"/>
    </row>
    <row r="10" spans="2:13" ht="15.6" x14ac:dyDescent="0.3">
      <c r="B10" s="21" t="s">
        <v>112</v>
      </c>
      <c r="C10" s="130" t="s">
        <v>255</v>
      </c>
      <c r="D10" s="20"/>
      <c r="E10" s="131"/>
      <c r="F10" s="18"/>
      <c r="G10" s="132"/>
      <c r="H10" s="132"/>
      <c r="I10" s="132"/>
      <c r="J10" s="132"/>
      <c r="K10" s="132"/>
      <c r="L10" s="132"/>
      <c r="M10" s="18"/>
    </row>
    <row r="11" spans="2:13" ht="15.6" x14ac:dyDescent="0.3">
      <c r="B11" s="21" t="s">
        <v>113</v>
      </c>
      <c r="C11" s="130" t="s">
        <v>258</v>
      </c>
      <c r="D11" s="20"/>
      <c r="E11" s="131"/>
      <c r="F11" s="18"/>
      <c r="G11" s="132"/>
      <c r="H11" s="132"/>
      <c r="I11" s="132"/>
      <c r="J11" s="132"/>
      <c r="K11" s="132"/>
      <c r="L11" s="132"/>
      <c r="M11" s="18"/>
    </row>
    <row r="12" spans="2:13" ht="15.6" x14ac:dyDescent="0.3">
      <c r="B12" s="21" t="s">
        <v>115</v>
      </c>
      <c r="C12" s="133">
        <v>45536</v>
      </c>
      <c r="D12" s="20"/>
      <c r="E12" s="131"/>
      <c r="F12" s="18"/>
      <c r="G12" s="265"/>
      <c r="H12" s="265"/>
      <c r="I12" s="265"/>
      <c r="J12" s="265"/>
      <c r="K12" s="265"/>
      <c r="L12" s="265"/>
      <c r="M12" s="18"/>
    </row>
    <row r="13" spans="2:13" ht="15.6" x14ac:dyDescent="0.3">
      <c r="B13" s="21" t="s">
        <v>113</v>
      </c>
      <c r="C13" s="130" t="s">
        <v>257</v>
      </c>
      <c r="D13" s="20"/>
      <c r="E13" s="131"/>
      <c r="F13" s="18"/>
      <c r="G13" s="265"/>
      <c r="H13" s="265"/>
      <c r="I13" s="265"/>
      <c r="J13" s="265"/>
      <c r="K13" s="265"/>
      <c r="L13" s="265"/>
      <c r="M13" s="18"/>
    </row>
    <row r="14" spans="2:13" ht="15.6" x14ac:dyDescent="0.3">
      <c r="B14" s="21" t="s">
        <v>115</v>
      </c>
      <c r="C14" s="133">
        <v>45444</v>
      </c>
      <c r="D14" s="20"/>
      <c r="E14" s="131"/>
      <c r="F14" s="18"/>
      <c r="G14" s="265"/>
      <c r="H14" s="265"/>
      <c r="I14" s="265"/>
      <c r="J14" s="265"/>
      <c r="K14" s="265"/>
      <c r="L14" s="265"/>
      <c r="M14" s="18"/>
    </row>
    <row r="15" spans="2:13" ht="15.6" x14ac:dyDescent="0.3">
      <c r="B15" s="21" t="s">
        <v>114</v>
      </c>
      <c r="C15" s="130" t="s">
        <v>125</v>
      </c>
      <c r="D15" s="20"/>
      <c r="E15" s="131"/>
      <c r="F15" s="18"/>
      <c r="G15" s="131"/>
      <c r="H15" s="131"/>
      <c r="I15" s="131"/>
      <c r="J15" s="131"/>
      <c r="K15" s="131"/>
      <c r="L15" s="131"/>
      <c r="M15" s="18"/>
    </row>
    <row r="16" spans="2:13" ht="15.6" x14ac:dyDescent="0.3">
      <c r="B16" s="21" t="s">
        <v>78</v>
      </c>
      <c r="C16" s="134">
        <f>BDI!P38</f>
        <v>0.23339527804028348</v>
      </c>
      <c r="D16" s="20"/>
      <c r="E16" s="131"/>
      <c r="F16" s="18"/>
      <c r="G16" s="131"/>
      <c r="H16" s="131"/>
      <c r="I16" s="131"/>
      <c r="J16" s="131"/>
      <c r="K16" s="135"/>
      <c r="L16" s="131"/>
      <c r="M16" s="129" t="s">
        <v>259</v>
      </c>
    </row>
    <row r="17" spans="2:15" ht="6.75" customHeight="1" thickBot="1" x14ac:dyDescent="0.35">
      <c r="B17" s="17"/>
      <c r="C17" s="20"/>
      <c r="D17" s="20"/>
      <c r="E17" s="21"/>
      <c r="F17" s="18"/>
      <c r="G17" s="17"/>
      <c r="H17" s="17"/>
      <c r="I17" s="17"/>
      <c r="J17" s="17"/>
      <c r="K17" s="17"/>
      <c r="L17" s="17"/>
      <c r="M17" s="129"/>
    </row>
    <row r="18" spans="2:15" s="184" customFormat="1" ht="16.2" thickBot="1" x14ac:dyDescent="0.35">
      <c r="B18" s="274" t="s">
        <v>13</v>
      </c>
      <c r="C18" s="275"/>
      <c r="D18" s="275"/>
      <c r="E18" s="275"/>
      <c r="F18" s="275"/>
      <c r="G18" s="275"/>
      <c r="H18" s="275"/>
      <c r="I18" s="275"/>
      <c r="J18" s="275"/>
      <c r="K18" s="275"/>
      <c r="L18" s="275"/>
      <c r="M18" s="276"/>
    </row>
    <row r="19" spans="2:15" s="188" customFormat="1" ht="46.8" x14ac:dyDescent="0.3">
      <c r="B19" s="185" t="s">
        <v>0</v>
      </c>
      <c r="C19" s="186" t="s">
        <v>5</v>
      </c>
      <c r="D19" s="186" t="s">
        <v>126</v>
      </c>
      <c r="E19" s="186" t="s">
        <v>1</v>
      </c>
      <c r="F19" s="186" t="s">
        <v>107</v>
      </c>
      <c r="G19" s="186" t="s">
        <v>108</v>
      </c>
      <c r="H19" s="186" t="s">
        <v>109</v>
      </c>
      <c r="I19" s="186" t="s">
        <v>110</v>
      </c>
      <c r="J19" s="186" t="s">
        <v>2</v>
      </c>
      <c r="K19" s="186" t="s">
        <v>91</v>
      </c>
      <c r="L19" s="186" t="s">
        <v>3</v>
      </c>
      <c r="M19" s="187" t="s">
        <v>102</v>
      </c>
    </row>
    <row r="20" spans="2:15" s="183" customFormat="1" ht="15.6" x14ac:dyDescent="0.3">
      <c r="B20" s="255" t="s">
        <v>147</v>
      </c>
      <c r="C20" s="179">
        <v>187</v>
      </c>
      <c r="D20" s="179"/>
      <c r="E20" s="180" t="s">
        <v>167</v>
      </c>
      <c r="F20" s="179"/>
      <c r="G20" s="189"/>
      <c r="H20" s="170"/>
      <c r="I20" s="170"/>
      <c r="J20" s="170"/>
      <c r="K20" s="170"/>
      <c r="L20" s="170">
        <f>SUM(L21)</f>
        <v>352</v>
      </c>
      <c r="M20" s="170">
        <f>SUM(M21)</f>
        <v>434.15513787017977</v>
      </c>
      <c r="N20" s="177"/>
      <c r="O20" s="178">
        <f>L20*(1+$C$16)</f>
        <v>434.15513787017977</v>
      </c>
    </row>
    <row r="21" spans="2:15" s="160" customFormat="1" ht="15.6" x14ac:dyDescent="0.3">
      <c r="B21" s="152" t="s">
        <v>46</v>
      </c>
      <c r="C21" s="153">
        <v>250112</v>
      </c>
      <c r="D21" s="153" t="s">
        <v>127</v>
      </c>
      <c r="E21" s="154" t="s">
        <v>139</v>
      </c>
      <c r="F21" s="153" t="s">
        <v>131</v>
      </c>
      <c r="G21" s="161">
        <f>'MEMÓRIA DE CÁLCULO'!M25</f>
        <v>16</v>
      </c>
      <c r="H21" s="162">
        <v>0</v>
      </c>
      <c r="I21" s="162">
        <v>22</v>
      </c>
      <c r="J21" s="156">
        <f t="shared" ref="J21" si="0">I21+H21</f>
        <v>22</v>
      </c>
      <c r="K21" s="156">
        <f t="shared" ref="K21" si="1">J21*(1+$C$16)</f>
        <v>27.134696116886236</v>
      </c>
      <c r="L21" s="156">
        <f t="shared" ref="L21" si="2">G21*J21</f>
        <v>352</v>
      </c>
      <c r="M21" s="157">
        <f t="shared" ref="M21" si="3">K21*G21</f>
        <v>434.15513787017977</v>
      </c>
      <c r="N21" s="158"/>
      <c r="O21" s="159"/>
    </row>
    <row r="22" spans="2:15" s="183" customFormat="1" ht="15.6" x14ac:dyDescent="0.3">
      <c r="B22" s="255" t="s">
        <v>157</v>
      </c>
      <c r="C22" s="179">
        <v>164</v>
      </c>
      <c r="D22" s="179"/>
      <c r="E22" s="180" t="s">
        <v>10</v>
      </c>
      <c r="F22" s="179"/>
      <c r="G22" s="189"/>
      <c r="H22" s="170"/>
      <c r="I22" s="170"/>
      <c r="J22" s="170"/>
      <c r="K22" s="170"/>
      <c r="L22" s="170">
        <f>SUM(L23:L25)</f>
        <v>224.6814</v>
      </c>
      <c r="M22" s="170">
        <f>SUM(M23:M25)</f>
        <v>277.12097782348013</v>
      </c>
      <c r="N22" s="177"/>
      <c r="O22" s="178">
        <f>L22*(1+$C$16)</f>
        <v>277.12097782348013</v>
      </c>
    </row>
    <row r="23" spans="2:15" s="160" customFormat="1" ht="31.2" x14ac:dyDescent="0.3">
      <c r="B23" s="152" t="s">
        <v>105</v>
      </c>
      <c r="C23" s="153">
        <v>20118</v>
      </c>
      <c r="D23" s="153" t="s">
        <v>127</v>
      </c>
      <c r="E23" s="154" t="s">
        <v>137</v>
      </c>
      <c r="F23" s="153" t="s">
        <v>130</v>
      </c>
      <c r="G23" s="155">
        <f>'MEMÓRIA DE CÁLCULO'!M30</f>
        <v>1.3199999999999998</v>
      </c>
      <c r="H23" s="156">
        <v>0</v>
      </c>
      <c r="I23" s="156">
        <v>42.4</v>
      </c>
      <c r="J23" s="156">
        <f t="shared" ref="J23:J25" si="4">I23+H23</f>
        <v>42.4</v>
      </c>
      <c r="K23" s="156">
        <f t="shared" ref="K23:K25" si="5">J23*(1+$C$16)</f>
        <v>52.295959788908021</v>
      </c>
      <c r="L23" s="156">
        <f t="shared" ref="L23:L25" si="6">G23*J23</f>
        <v>55.967999999999989</v>
      </c>
      <c r="M23" s="157">
        <f t="shared" ref="M23:M25" si="7">K23*G23</f>
        <v>69.030666921358574</v>
      </c>
      <c r="N23" s="158"/>
      <c r="O23" s="159"/>
    </row>
    <row r="24" spans="2:15" s="160" customFormat="1" ht="36" customHeight="1" x14ac:dyDescent="0.3">
      <c r="B24" s="152" t="s">
        <v>176</v>
      </c>
      <c r="C24" s="153">
        <v>20106</v>
      </c>
      <c r="D24" s="153" t="s">
        <v>127</v>
      </c>
      <c r="E24" s="154" t="s">
        <v>156</v>
      </c>
      <c r="F24" s="153" t="s">
        <v>130</v>
      </c>
      <c r="G24" s="155">
        <f>'MEMÓRIA DE CÁLCULO'!M36</f>
        <v>18.96</v>
      </c>
      <c r="H24" s="156">
        <v>0</v>
      </c>
      <c r="I24" s="156">
        <v>6.77</v>
      </c>
      <c r="J24" s="156">
        <f t="shared" si="4"/>
        <v>6.77</v>
      </c>
      <c r="K24" s="156">
        <f t="shared" si="5"/>
        <v>8.3500860323327188</v>
      </c>
      <c r="L24" s="156">
        <f t="shared" si="6"/>
        <v>128.35919999999999</v>
      </c>
      <c r="M24" s="157">
        <f t="shared" si="7"/>
        <v>158.31763117302836</v>
      </c>
      <c r="N24" s="158"/>
      <c r="O24" s="159"/>
    </row>
    <row r="25" spans="2:15" s="160" customFormat="1" ht="36" customHeight="1" x14ac:dyDescent="0.3">
      <c r="B25" s="152" t="s">
        <v>177</v>
      </c>
      <c r="C25" s="153">
        <v>20115</v>
      </c>
      <c r="D25" s="153" t="s">
        <v>127</v>
      </c>
      <c r="E25" s="154" t="s">
        <v>168</v>
      </c>
      <c r="F25" s="153" t="s">
        <v>130</v>
      </c>
      <c r="G25" s="155">
        <f>'MEMÓRIA DE CÁLCULO'!M40</f>
        <v>9.5400000000000009</v>
      </c>
      <c r="H25" s="156">
        <v>0</v>
      </c>
      <c r="I25" s="156">
        <v>4.2300000000000004</v>
      </c>
      <c r="J25" s="156">
        <f t="shared" si="4"/>
        <v>4.2300000000000004</v>
      </c>
      <c r="K25" s="156">
        <f t="shared" si="5"/>
        <v>5.2172620261103999</v>
      </c>
      <c r="L25" s="156">
        <f t="shared" si="6"/>
        <v>40.354200000000006</v>
      </c>
      <c r="M25" s="157">
        <f t="shared" si="7"/>
        <v>49.77267972909322</v>
      </c>
      <c r="N25" s="158"/>
      <c r="O25" s="159"/>
    </row>
    <row r="26" spans="2:15" s="183" customFormat="1" ht="15.6" x14ac:dyDescent="0.3">
      <c r="B26" s="255" t="s">
        <v>158</v>
      </c>
      <c r="C26" s="179">
        <v>172</v>
      </c>
      <c r="D26" s="179"/>
      <c r="E26" s="180" t="s">
        <v>136</v>
      </c>
      <c r="F26" s="179"/>
      <c r="G26" s="181"/>
      <c r="H26" s="170"/>
      <c r="I26" s="170"/>
      <c r="J26" s="170"/>
      <c r="K26" s="170"/>
      <c r="L26" s="170">
        <f>L27</f>
        <v>87.66</v>
      </c>
      <c r="M26" s="182">
        <f>M27</f>
        <v>108.12</v>
      </c>
      <c r="N26" s="177"/>
      <c r="O26" s="178">
        <f t="shared" ref="O26:O28" si="8">L26*(1+$C$16)</f>
        <v>108.11943007301124</v>
      </c>
    </row>
    <row r="27" spans="2:15" s="160" customFormat="1" ht="31.2" x14ac:dyDescent="0.3">
      <c r="B27" s="152" t="s">
        <v>145</v>
      </c>
      <c r="C27" s="166">
        <v>100160</v>
      </c>
      <c r="D27" s="166" t="s">
        <v>127</v>
      </c>
      <c r="E27" s="154" t="s">
        <v>17</v>
      </c>
      <c r="F27" s="153" t="s">
        <v>130</v>
      </c>
      <c r="G27" s="155">
        <f>'MEMÓRIA DE CÁLCULO'!M46</f>
        <v>1.6099999999999999</v>
      </c>
      <c r="H27" s="156">
        <v>24.61</v>
      </c>
      <c r="I27" s="156">
        <v>29.84</v>
      </c>
      <c r="J27" s="156">
        <f>I27+H27</f>
        <v>54.45</v>
      </c>
      <c r="K27" s="156">
        <f t="shared" ref="K27:K31" si="9">J27*(1+$C$16)</f>
        <v>67.158372889293446</v>
      </c>
      <c r="L27" s="156">
        <f>ROUND(G27*J27,2)</f>
        <v>87.66</v>
      </c>
      <c r="M27" s="157">
        <f>ROUND(G27*K27,2)</f>
        <v>108.12</v>
      </c>
      <c r="N27" s="158"/>
      <c r="O27" s="159"/>
    </row>
    <row r="28" spans="2:15" s="183" customFormat="1" ht="15.6" x14ac:dyDescent="0.3">
      <c r="B28" s="255" t="s">
        <v>178</v>
      </c>
      <c r="C28" s="179">
        <v>182</v>
      </c>
      <c r="D28" s="179"/>
      <c r="E28" s="180" t="s">
        <v>173</v>
      </c>
      <c r="F28" s="179"/>
      <c r="G28" s="181"/>
      <c r="H28" s="170"/>
      <c r="I28" s="170"/>
      <c r="J28" s="170"/>
      <c r="K28" s="170"/>
      <c r="L28" s="170">
        <f>SUM(L29:L31)</f>
        <v>707.96940000000006</v>
      </c>
      <c r="M28" s="182">
        <f>SUM(M29:M31)</f>
        <v>873.2061149570128</v>
      </c>
      <c r="N28" s="177"/>
      <c r="O28" s="178">
        <f t="shared" si="8"/>
        <v>873.2061149570128</v>
      </c>
    </row>
    <row r="29" spans="2:15" s="163" customFormat="1" ht="15.6" x14ac:dyDescent="0.3">
      <c r="B29" s="152" t="s">
        <v>179</v>
      </c>
      <c r="C29" s="166">
        <v>200150</v>
      </c>
      <c r="D29" s="166" t="s">
        <v>127</v>
      </c>
      <c r="E29" s="167" t="s">
        <v>154</v>
      </c>
      <c r="F29" s="153" t="s">
        <v>130</v>
      </c>
      <c r="G29" s="155">
        <f>'MEMÓRIA DE CÁLCULO'!M50</f>
        <v>3.2199999999999998</v>
      </c>
      <c r="H29" s="156">
        <v>3.67</v>
      </c>
      <c r="I29" s="156">
        <v>1.29</v>
      </c>
      <c r="J29" s="156">
        <f>I29+H29</f>
        <v>4.96</v>
      </c>
      <c r="K29" s="156">
        <f t="shared" si="9"/>
        <v>6.1176405790798061</v>
      </c>
      <c r="L29" s="162">
        <f>J29*G29</f>
        <v>15.971199999999998</v>
      </c>
      <c r="M29" s="165">
        <f>G29*K29</f>
        <v>19.698802664636975</v>
      </c>
      <c r="N29" s="158"/>
      <c r="O29" s="159"/>
    </row>
    <row r="30" spans="2:15" s="160" customFormat="1" ht="15.6" x14ac:dyDescent="0.3">
      <c r="B30" s="152" t="s">
        <v>180</v>
      </c>
      <c r="C30" s="166">
        <v>200403</v>
      </c>
      <c r="D30" s="166" t="s">
        <v>127</v>
      </c>
      <c r="E30" s="167" t="s">
        <v>19</v>
      </c>
      <c r="F30" s="153" t="s">
        <v>130</v>
      </c>
      <c r="G30" s="155">
        <f>'MEMÓRIA DE CÁLCULO'!M52</f>
        <v>3.2199999999999998</v>
      </c>
      <c r="H30" s="156">
        <v>2.93</v>
      </c>
      <c r="I30" s="156">
        <v>16.11</v>
      </c>
      <c r="J30" s="156">
        <f>I30+H30</f>
        <v>19.04</v>
      </c>
      <c r="K30" s="156">
        <f t="shared" si="9"/>
        <v>23.483846093886996</v>
      </c>
      <c r="L30" s="162">
        <f t="shared" ref="L30:L31" si="10">J30*G30</f>
        <v>61.308799999999991</v>
      </c>
      <c r="M30" s="165">
        <f t="shared" ref="M30:M31" si="11">G30*K30</f>
        <v>75.617984422316127</v>
      </c>
      <c r="N30" s="158"/>
      <c r="O30" s="159"/>
    </row>
    <row r="31" spans="2:15" s="163" customFormat="1" ht="46.8" x14ac:dyDescent="0.3">
      <c r="B31" s="152" t="s">
        <v>181</v>
      </c>
      <c r="C31" s="168">
        <v>87273</v>
      </c>
      <c r="D31" s="168" t="s">
        <v>128</v>
      </c>
      <c r="E31" s="154" t="s">
        <v>166</v>
      </c>
      <c r="F31" s="153" t="s">
        <v>130</v>
      </c>
      <c r="G31" s="161">
        <f>'MEMÓRIA DE CÁLCULO'!M55</f>
        <v>10.494000000000002</v>
      </c>
      <c r="H31" s="162">
        <v>39.21</v>
      </c>
      <c r="I31" s="162">
        <v>20.89</v>
      </c>
      <c r="J31" s="156">
        <f t="shared" ref="J31" si="12">I31+H31</f>
        <v>60.1</v>
      </c>
      <c r="K31" s="156">
        <f t="shared" si="9"/>
        <v>74.127056210221042</v>
      </c>
      <c r="L31" s="162">
        <f t="shared" si="10"/>
        <v>630.68940000000009</v>
      </c>
      <c r="M31" s="165">
        <f t="shared" si="11"/>
        <v>777.88932787005967</v>
      </c>
      <c r="N31" s="158"/>
      <c r="O31" s="159"/>
    </row>
    <row r="32" spans="2:15" s="183" customFormat="1" ht="15.6" x14ac:dyDescent="0.3">
      <c r="B32" s="255" t="s">
        <v>159</v>
      </c>
      <c r="C32" s="179">
        <v>179</v>
      </c>
      <c r="D32" s="179"/>
      <c r="E32" s="180" t="s">
        <v>175</v>
      </c>
      <c r="F32" s="179"/>
      <c r="G32" s="181"/>
      <c r="H32" s="170"/>
      <c r="I32" s="170"/>
      <c r="J32" s="170"/>
      <c r="K32" s="170"/>
      <c r="L32" s="170">
        <f>SUM(L33)</f>
        <v>1596.3600000000001</v>
      </c>
      <c r="M32" s="170">
        <f>SUM(M33)</f>
        <v>1968.9428860523872</v>
      </c>
      <c r="N32" s="177"/>
      <c r="O32" s="178">
        <f t="shared" ref="O32" si="13">L32*(1+$C$16)</f>
        <v>1968.9428860523872</v>
      </c>
    </row>
    <row r="33" spans="2:15" s="163" customFormat="1" ht="15.6" x14ac:dyDescent="0.3">
      <c r="B33" s="164" t="s">
        <v>7</v>
      </c>
      <c r="C33" s="153">
        <v>170110</v>
      </c>
      <c r="D33" s="153" t="s">
        <v>127</v>
      </c>
      <c r="E33" s="154" t="s">
        <v>146</v>
      </c>
      <c r="F33" s="166" t="s">
        <v>100</v>
      </c>
      <c r="G33" s="161">
        <f>'MEMÓRIA DE CÁLCULO'!M59</f>
        <v>2</v>
      </c>
      <c r="H33" s="162">
        <v>636.19000000000005</v>
      </c>
      <c r="I33" s="162">
        <v>161.99</v>
      </c>
      <c r="J33" s="156">
        <f t="shared" ref="J33" si="14">I33+H33</f>
        <v>798.18000000000006</v>
      </c>
      <c r="K33" s="156">
        <f t="shared" ref="K33" si="15">J33*(1+$C$16)</f>
        <v>984.47144302619358</v>
      </c>
      <c r="L33" s="156">
        <f>J33*G33</f>
        <v>1596.3600000000001</v>
      </c>
      <c r="M33" s="157">
        <f>K33*G33</f>
        <v>1968.9428860523872</v>
      </c>
      <c r="N33" s="158"/>
      <c r="O33" s="159"/>
    </row>
    <row r="34" spans="2:15" s="183" customFormat="1" ht="15.6" x14ac:dyDescent="0.3">
      <c r="B34" s="255" t="s">
        <v>160</v>
      </c>
      <c r="C34" s="179">
        <v>180</v>
      </c>
      <c r="D34" s="179"/>
      <c r="E34" s="180" t="s">
        <v>174</v>
      </c>
      <c r="F34" s="179"/>
      <c r="G34" s="181"/>
      <c r="H34" s="170"/>
      <c r="I34" s="170"/>
      <c r="J34" s="170"/>
      <c r="K34" s="170"/>
      <c r="L34" s="170">
        <f>SUM(L35:L39)</f>
        <v>6072.5840000000007</v>
      </c>
      <c r="M34" s="170">
        <f>SUM(M35:M39)</f>
        <v>7489.8964311029777</v>
      </c>
      <c r="N34" s="177"/>
      <c r="O34" s="178">
        <f t="shared" ref="O34" si="16">L34*(1+$C$16)</f>
        <v>7489.8964311029777</v>
      </c>
    </row>
    <row r="35" spans="2:15" s="163" customFormat="1" ht="46.8" x14ac:dyDescent="0.3">
      <c r="B35" s="164" t="s">
        <v>8</v>
      </c>
      <c r="C35" s="153">
        <v>180507</v>
      </c>
      <c r="D35" s="153" t="s">
        <v>127</v>
      </c>
      <c r="E35" s="154" t="s">
        <v>99</v>
      </c>
      <c r="F35" s="153" t="s">
        <v>130</v>
      </c>
      <c r="G35" s="161">
        <f>'MEMÓRIA DE CÁLCULO'!M62</f>
        <v>5.25</v>
      </c>
      <c r="H35" s="162">
        <v>300.58999999999997</v>
      </c>
      <c r="I35" s="162">
        <v>48.74</v>
      </c>
      <c r="J35" s="156">
        <f t="shared" ref="J35:J39" si="17">I35+H35</f>
        <v>349.33</v>
      </c>
      <c r="K35" s="156">
        <f t="shared" ref="K35:K50" si="18">J35*(1+$C$16)</f>
        <v>430.86197247781223</v>
      </c>
      <c r="L35" s="156">
        <f t="shared" ref="L35:L39" si="19">J35*G35</f>
        <v>1833.9824999999998</v>
      </c>
      <c r="M35" s="157">
        <f t="shared" ref="M35:M39" si="20">K35*G35</f>
        <v>2262.0253555085142</v>
      </c>
      <c r="N35" s="158"/>
      <c r="O35" s="159"/>
    </row>
    <row r="36" spans="2:15" s="163" customFormat="1" ht="31.2" x14ac:dyDescent="0.3">
      <c r="B36" s="164" t="s">
        <v>162</v>
      </c>
      <c r="C36" s="153">
        <v>180113</v>
      </c>
      <c r="D36" s="153" t="s">
        <v>127</v>
      </c>
      <c r="E36" s="154" t="s">
        <v>169</v>
      </c>
      <c r="F36" s="153" t="s">
        <v>130</v>
      </c>
      <c r="G36" s="161">
        <f>'MEMÓRIA DE CÁLCULO'!M65</f>
        <v>1.8900000000000001</v>
      </c>
      <c r="H36" s="162">
        <v>728.32</v>
      </c>
      <c r="I36" s="162">
        <v>45.03</v>
      </c>
      <c r="J36" s="156">
        <f t="shared" si="17"/>
        <v>773.35</v>
      </c>
      <c r="K36" s="156">
        <f t="shared" si="18"/>
        <v>953.84623827245321</v>
      </c>
      <c r="L36" s="156">
        <f t="shared" si="19"/>
        <v>1461.6315000000002</v>
      </c>
      <c r="M36" s="157">
        <f t="shared" si="20"/>
        <v>1802.7693903349366</v>
      </c>
      <c r="N36" s="158"/>
      <c r="O36" s="159"/>
    </row>
    <row r="37" spans="2:15" s="163" customFormat="1" ht="15.6" x14ac:dyDescent="0.3">
      <c r="B37" s="164" t="s">
        <v>163</v>
      </c>
      <c r="C37" s="153">
        <v>230202</v>
      </c>
      <c r="D37" s="153" t="s">
        <v>127</v>
      </c>
      <c r="E37" s="154" t="s">
        <v>20</v>
      </c>
      <c r="F37" s="166" t="s">
        <v>100</v>
      </c>
      <c r="G37" s="161">
        <f>'MEMÓRIA DE CÁLCULO'!M68</f>
        <v>9</v>
      </c>
      <c r="H37" s="162">
        <v>8.61</v>
      </c>
      <c r="I37" s="162">
        <v>9.86</v>
      </c>
      <c r="J37" s="156">
        <f t="shared" si="17"/>
        <v>18.47</v>
      </c>
      <c r="K37" s="156">
        <f t="shared" si="18"/>
        <v>22.780810785404036</v>
      </c>
      <c r="L37" s="156">
        <f t="shared" si="19"/>
        <v>166.23</v>
      </c>
      <c r="M37" s="157">
        <f t="shared" si="20"/>
        <v>205.02729706863633</v>
      </c>
      <c r="N37" s="158"/>
      <c r="O37" s="159"/>
    </row>
    <row r="38" spans="2:15" s="163" customFormat="1" ht="15.6" x14ac:dyDescent="0.3">
      <c r="B38" s="164" t="s">
        <v>164</v>
      </c>
      <c r="C38" s="153">
        <v>230102</v>
      </c>
      <c r="D38" s="153" t="s">
        <v>127</v>
      </c>
      <c r="E38" s="154" t="s">
        <v>21</v>
      </c>
      <c r="F38" s="166" t="s">
        <v>100</v>
      </c>
      <c r="G38" s="161">
        <f>'MEMÓRIA DE CÁLCULO'!M70</f>
        <v>4</v>
      </c>
      <c r="H38" s="162">
        <v>141.28</v>
      </c>
      <c r="I38" s="162">
        <v>23.41</v>
      </c>
      <c r="J38" s="156">
        <f t="shared" si="17"/>
        <v>164.69</v>
      </c>
      <c r="K38" s="156">
        <f t="shared" si="18"/>
        <v>203.12786834045428</v>
      </c>
      <c r="L38" s="156">
        <f t="shared" si="19"/>
        <v>658.76</v>
      </c>
      <c r="M38" s="157">
        <f t="shared" si="20"/>
        <v>812.51147336181714</v>
      </c>
      <c r="N38" s="158"/>
      <c r="O38" s="159"/>
    </row>
    <row r="39" spans="2:15" s="163" customFormat="1" ht="30" customHeight="1" x14ac:dyDescent="0.3">
      <c r="B39" s="164" t="s">
        <v>165</v>
      </c>
      <c r="C39" s="153">
        <v>180112</v>
      </c>
      <c r="D39" s="153" t="s">
        <v>127</v>
      </c>
      <c r="E39" s="154" t="s">
        <v>170</v>
      </c>
      <c r="F39" s="153" t="s">
        <v>130</v>
      </c>
      <c r="G39" s="161">
        <f>'MEMÓRIA DE CÁLCULO'!M73</f>
        <v>1.5</v>
      </c>
      <c r="H39" s="162">
        <v>1253.32</v>
      </c>
      <c r="I39" s="162">
        <v>48</v>
      </c>
      <c r="J39" s="156">
        <f t="shared" si="17"/>
        <v>1301.32</v>
      </c>
      <c r="K39" s="156">
        <f t="shared" si="18"/>
        <v>1605.0419432193817</v>
      </c>
      <c r="L39" s="156">
        <f t="shared" si="19"/>
        <v>1951.98</v>
      </c>
      <c r="M39" s="157">
        <f t="shared" si="20"/>
        <v>2407.5629148290727</v>
      </c>
      <c r="N39" s="158"/>
      <c r="O39" s="159"/>
    </row>
    <row r="40" spans="2:15" s="183" customFormat="1" ht="15.6" x14ac:dyDescent="0.3">
      <c r="B40" s="255" t="s">
        <v>161</v>
      </c>
      <c r="C40" s="179">
        <v>188</v>
      </c>
      <c r="D40" s="179"/>
      <c r="E40" s="180" t="s">
        <v>9</v>
      </c>
      <c r="F40" s="179"/>
      <c r="G40" s="181"/>
      <c r="H40" s="170"/>
      <c r="I40" s="170"/>
      <c r="J40" s="170"/>
      <c r="K40" s="170"/>
      <c r="L40" s="170">
        <f>SUM(L41:L47)</f>
        <v>34506.520315000009</v>
      </c>
      <c r="M40" s="170">
        <f>SUM(M41:M47)</f>
        <v>42560.179218122132</v>
      </c>
      <c r="N40" s="177"/>
      <c r="O40" s="178">
        <f t="shared" ref="O40:O51" si="21">L40*(1+$C$16)</f>
        <v>42560.179218122124</v>
      </c>
    </row>
    <row r="41" spans="2:15" s="169" customFormat="1" ht="15.6" x14ac:dyDescent="0.3">
      <c r="B41" s="152" t="s">
        <v>172</v>
      </c>
      <c r="C41" s="166">
        <v>260104</v>
      </c>
      <c r="D41" s="166" t="s">
        <v>127</v>
      </c>
      <c r="E41" s="167" t="s">
        <v>140</v>
      </c>
      <c r="F41" s="153" t="s">
        <v>130</v>
      </c>
      <c r="G41" s="155">
        <f>'MEMÓRIA DE CÁLCULO'!M77</f>
        <v>885.08200000000022</v>
      </c>
      <c r="H41" s="156">
        <v>0</v>
      </c>
      <c r="I41" s="156">
        <v>5.84</v>
      </c>
      <c r="J41" s="156">
        <f t="shared" ref="J41:J47" si="22">I41+H41</f>
        <v>5.84</v>
      </c>
      <c r="K41" s="156">
        <f t="shared" si="18"/>
        <v>7.2030284237552555</v>
      </c>
      <c r="L41" s="156">
        <f>J41*G41</f>
        <v>5168.8788800000011</v>
      </c>
      <c r="M41" s="157">
        <f>K41*G41</f>
        <v>6375.2708033541503</v>
      </c>
      <c r="N41" s="158"/>
      <c r="O41" s="159"/>
    </row>
    <row r="42" spans="2:15" s="169" customFormat="1" ht="15.6" x14ac:dyDescent="0.3">
      <c r="B42" s="152" t="s">
        <v>106</v>
      </c>
      <c r="C42" s="166">
        <v>260105</v>
      </c>
      <c r="D42" s="166" t="s">
        <v>127</v>
      </c>
      <c r="E42" s="167" t="s">
        <v>208</v>
      </c>
      <c r="F42" s="153" t="s">
        <v>130</v>
      </c>
      <c r="G42" s="155">
        <f>'MEMÓRIA DE CÁLCULO'!M80</f>
        <v>45.910000000000004</v>
      </c>
      <c r="H42" s="156">
        <v>1.75</v>
      </c>
      <c r="I42" s="156">
        <v>7.31</v>
      </c>
      <c r="J42" s="156">
        <f t="shared" si="22"/>
        <v>9.0599999999999987</v>
      </c>
      <c r="K42" s="156">
        <f t="shared" si="18"/>
        <v>11.174561219044966</v>
      </c>
      <c r="L42" s="156">
        <f t="shared" ref="L42:L44" si="23">J42*G42</f>
        <v>415.94459999999998</v>
      </c>
      <c r="M42" s="157">
        <f t="shared" ref="M42:M43" si="24">K42*G42</f>
        <v>513.02410556635448</v>
      </c>
      <c r="N42" s="158"/>
      <c r="O42" s="159"/>
    </row>
    <row r="43" spans="2:15" s="160" customFormat="1" ht="18.75" customHeight="1" x14ac:dyDescent="0.3">
      <c r="B43" s="152" t="s">
        <v>182</v>
      </c>
      <c r="C43" s="166">
        <v>261300</v>
      </c>
      <c r="D43" s="166" t="s">
        <v>127</v>
      </c>
      <c r="E43" s="167" t="s">
        <v>23</v>
      </c>
      <c r="F43" s="153" t="s">
        <v>130</v>
      </c>
      <c r="G43" s="155">
        <f>'MEMÓRIA DE CÁLCULO'!M83</f>
        <v>885.08200000000022</v>
      </c>
      <c r="H43" s="156">
        <v>2.41</v>
      </c>
      <c r="I43" s="156">
        <v>10.220000000000001</v>
      </c>
      <c r="J43" s="156">
        <f t="shared" si="22"/>
        <v>12.63</v>
      </c>
      <c r="K43" s="156">
        <f t="shared" si="18"/>
        <v>15.577782361648781</v>
      </c>
      <c r="L43" s="156">
        <f t="shared" si="23"/>
        <v>11178.585660000004</v>
      </c>
      <c r="M43" s="157">
        <f t="shared" si="24"/>
        <v>13787.61476821283</v>
      </c>
      <c r="N43" s="158"/>
      <c r="O43" s="159"/>
    </row>
    <row r="44" spans="2:15" s="160" customFormat="1" ht="15.6" x14ac:dyDescent="0.3">
      <c r="B44" s="152" t="s">
        <v>183</v>
      </c>
      <c r="C44" s="166">
        <v>261000</v>
      </c>
      <c r="D44" s="166" t="s">
        <v>127</v>
      </c>
      <c r="E44" s="167" t="s">
        <v>22</v>
      </c>
      <c r="F44" s="153" t="s">
        <v>130</v>
      </c>
      <c r="G44" s="155">
        <f>'MEMÓRIA DE CÁLCULO'!M181</f>
        <v>1106.3525000000002</v>
      </c>
      <c r="H44" s="156">
        <v>4.93</v>
      </c>
      <c r="I44" s="156">
        <v>8.3800000000000008</v>
      </c>
      <c r="J44" s="156">
        <f t="shared" si="22"/>
        <v>13.31</v>
      </c>
      <c r="K44" s="156">
        <f t="shared" si="18"/>
        <v>16.416491150716173</v>
      </c>
      <c r="L44" s="156">
        <f t="shared" si="23"/>
        <v>14725.551775000004</v>
      </c>
      <c r="M44" s="157">
        <f t="shared" ref="M44:M47" si="25">K44*G44</f>
        <v>18162.426025822719</v>
      </c>
      <c r="N44" s="158"/>
      <c r="O44" s="159"/>
    </row>
    <row r="45" spans="2:15" s="160" customFormat="1" ht="31.2" x14ac:dyDescent="0.3">
      <c r="B45" s="152" t="s">
        <v>184</v>
      </c>
      <c r="C45" s="166">
        <v>261602</v>
      </c>
      <c r="D45" s="166" t="s">
        <v>127</v>
      </c>
      <c r="E45" s="167" t="s">
        <v>129</v>
      </c>
      <c r="F45" s="153" t="s">
        <v>130</v>
      </c>
      <c r="G45" s="155">
        <f>'MEMÓRIA DE CÁLCULO'!M191</f>
        <v>91.820000000000007</v>
      </c>
      <c r="H45" s="156">
        <v>10.52</v>
      </c>
      <c r="I45" s="156">
        <v>15.66</v>
      </c>
      <c r="J45" s="156">
        <f t="shared" si="22"/>
        <v>26.18</v>
      </c>
      <c r="K45" s="156">
        <f t="shared" si="18"/>
        <v>32.290288379094619</v>
      </c>
      <c r="L45" s="156">
        <f t="shared" ref="L45:L47" si="26">J45*G45</f>
        <v>2403.8476000000001</v>
      </c>
      <c r="M45" s="157">
        <f t="shared" si="25"/>
        <v>2964.8942789684684</v>
      </c>
      <c r="N45" s="158"/>
      <c r="O45" s="159"/>
    </row>
    <row r="46" spans="2:15" s="160" customFormat="1" ht="15.6" x14ac:dyDescent="0.3">
      <c r="B46" s="152" t="s">
        <v>185</v>
      </c>
      <c r="C46" s="166">
        <v>260901</v>
      </c>
      <c r="D46" s="166" t="s">
        <v>127</v>
      </c>
      <c r="E46" s="167" t="s">
        <v>96</v>
      </c>
      <c r="F46" s="153" t="s">
        <v>130</v>
      </c>
      <c r="G46" s="155">
        <f>'MEMÓRIA DE CÁLCULO'!M195</f>
        <v>21.840000000000003</v>
      </c>
      <c r="H46" s="156">
        <v>17.59</v>
      </c>
      <c r="I46" s="156">
        <v>7.01</v>
      </c>
      <c r="J46" s="156">
        <f t="shared" si="22"/>
        <v>24.6</v>
      </c>
      <c r="K46" s="156">
        <f t="shared" si="18"/>
        <v>30.341523839790977</v>
      </c>
      <c r="L46" s="156">
        <f t="shared" si="26"/>
        <v>537.26400000000012</v>
      </c>
      <c r="M46" s="157">
        <f t="shared" si="25"/>
        <v>662.65888066103503</v>
      </c>
      <c r="N46" s="158"/>
      <c r="O46" s="159"/>
    </row>
    <row r="47" spans="2:15" s="160" customFormat="1" ht="15.6" x14ac:dyDescent="0.3">
      <c r="B47" s="152" t="s">
        <v>186</v>
      </c>
      <c r="C47" s="166">
        <v>261703</v>
      </c>
      <c r="D47" s="166" t="s">
        <v>127</v>
      </c>
      <c r="E47" s="167" t="s">
        <v>250</v>
      </c>
      <c r="F47" s="153" t="s">
        <v>130</v>
      </c>
      <c r="G47" s="155">
        <f>'MEMÓRIA DE CÁLCULO'!M198</f>
        <v>5.9399999999999995</v>
      </c>
      <c r="H47" s="156">
        <v>3.46</v>
      </c>
      <c r="I47" s="156">
        <v>9.41</v>
      </c>
      <c r="J47" s="156">
        <f t="shared" si="22"/>
        <v>12.870000000000001</v>
      </c>
      <c r="K47" s="156">
        <f t="shared" si="18"/>
        <v>15.87379722837845</v>
      </c>
      <c r="L47" s="156">
        <f t="shared" si="26"/>
        <v>76.447800000000001</v>
      </c>
      <c r="M47" s="157">
        <f t="shared" si="25"/>
        <v>94.290355536567986</v>
      </c>
      <c r="N47" s="158"/>
      <c r="O47" s="159"/>
    </row>
    <row r="48" spans="2:15" s="183" customFormat="1" ht="15.6" x14ac:dyDescent="0.3">
      <c r="B48" s="255" t="s">
        <v>187</v>
      </c>
      <c r="C48" s="179">
        <v>189</v>
      </c>
      <c r="D48" s="179"/>
      <c r="E48" s="180" t="s">
        <v>24</v>
      </c>
      <c r="F48" s="179"/>
      <c r="G48" s="181"/>
      <c r="H48" s="170"/>
      <c r="I48" s="170"/>
      <c r="J48" s="170"/>
      <c r="K48" s="170"/>
      <c r="L48" s="170">
        <f>SUM(L49:L50)</f>
        <v>8067.3050000000003</v>
      </c>
      <c r="M48" s="182">
        <f>SUM(M49:M50)</f>
        <v>9950.1758935107682</v>
      </c>
      <c r="N48" s="177"/>
      <c r="O48" s="178">
        <f t="shared" si="21"/>
        <v>9950.17589351077</v>
      </c>
    </row>
    <row r="49" spans="2:15" s="163" customFormat="1" ht="15.6" x14ac:dyDescent="0.3">
      <c r="B49" s="152" t="s">
        <v>188</v>
      </c>
      <c r="C49" s="153">
        <v>270501</v>
      </c>
      <c r="D49" s="153" t="s">
        <v>127</v>
      </c>
      <c r="E49" s="154" t="s">
        <v>25</v>
      </c>
      <c r="F49" s="153" t="s">
        <v>130</v>
      </c>
      <c r="G49" s="161">
        <f>'MEMÓRIA DE CÁLCULO'!M201</f>
        <v>400</v>
      </c>
      <c r="H49" s="162">
        <v>1.91</v>
      </c>
      <c r="I49" s="162">
        <v>2.19</v>
      </c>
      <c r="J49" s="156">
        <f t="shared" ref="J49:J50" si="27">I49+H49</f>
        <v>4.0999999999999996</v>
      </c>
      <c r="K49" s="156">
        <f t="shared" si="18"/>
        <v>5.0569206399651616</v>
      </c>
      <c r="L49" s="156">
        <f t="shared" ref="L49:L50" si="28">J49*G49</f>
        <v>1639.9999999999998</v>
      </c>
      <c r="M49" s="157">
        <f t="shared" ref="M49:M50" si="29">K49*G49</f>
        <v>2022.7682559860646</v>
      </c>
      <c r="N49" s="158"/>
      <c r="O49" s="159"/>
    </row>
    <row r="50" spans="2:15" s="163" customFormat="1" ht="63" thickBot="1" x14ac:dyDescent="0.35">
      <c r="B50" s="152" t="s">
        <v>189</v>
      </c>
      <c r="C50" s="251">
        <v>105000</v>
      </c>
      <c r="D50" s="251" t="s">
        <v>128</v>
      </c>
      <c r="E50" s="252" t="s">
        <v>171</v>
      </c>
      <c r="F50" s="251" t="s">
        <v>101</v>
      </c>
      <c r="G50" s="253">
        <f>'MEMÓRIA DE CÁLCULO'!M204</f>
        <v>4.5</v>
      </c>
      <c r="H50" s="254">
        <v>1015.6</v>
      </c>
      <c r="I50" s="254">
        <v>412.69</v>
      </c>
      <c r="J50" s="156">
        <f t="shared" si="27"/>
        <v>1428.29</v>
      </c>
      <c r="K50" s="156">
        <f t="shared" si="18"/>
        <v>1761.6461416721565</v>
      </c>
      <c r="L50" s="156">
        <f t="shared" si="28"/>
        <v>6427.3050000000003</v>
      </c>
      <c r="M50" s="157">
        <f t="shared" si="29"/>
        <v>7927.4076375247041</v>
      </c>
      <c r="N50" s="158"/>
      <c r="O50" s="159"/>
    </row>
    <row r="51" spans="2:15" s="177" customFormat="1" ht="16.2" thickBot="1" x14ac:dyDescent="0.35">
      <c r="B51" s="171"/>
      <c r="C51" s="172"/>
      <c r="D51" s="172"/>
      <c r="E51" s="173" t="s">
        <v>4</v>
      </c>
      <c r="F51" s="174"/>
      <c r="G51" s="175"/>
      <c r="H51" s="176"/>
      <c r="I51" s="176"/>
      <c r="J51" s="176"/>
      <c r="K51" s="176"/>
      <c r="L51" s="176">
        <f>L48+L34+L28+L26+L22+L40+L32+L20</f>
        <v>51615.080115000012</v>
      </c>
      <c r="M51" s="176">
        <f>M48+M34+M28+M26+M22+M40+M32+M20</f>
        <v>63661.796659438929</v>
      </c>
      <c r="O51" s="178">
        <f t="shared" si="21"/>
        <v>63661.796089511947</v>
      </c>
    </row>
    <row r="52" spans="2:15" s="30" customFormat="1" ht="15.6" x14ac:dyDescent="0.3">
      <c r="B52" s="271" t="s">
        <v>12</v>
      </c>
      <c r="C52" s="136" t="s">
        <v>89</v>
      </c>
      <c r="D52" s="136"/>
      <c r="E52" s="137"/>
      <c r="F52" s="137"/>
      <c r="G52" s="138"/>
      <c r="H52" s="138"/>
      <c r="I52" s="138"/>
      <c r="J52" s="138"/>
      <c r="K52" s="138"/>
      <c r="L52" s="138"/>
      <c r="M52" s="137"/>
    </row>
    <row r="53" spans="2:15" s="30" customFormat="1" ht="15.6" x14ac:dyDescent="0.3">
      <c r="B53" s="271"/>
      <c r="C53" s="136" t="s">
        <v>260</v>
      </c>
      <c r="D53" s="136"/>
      <c r="E53" s="137"/>
      <c r="F53" s="137"/>
      <c r="G53" s="138"/>
      <c r="H53" s="138"/>
      <c r="I53" s="138"/>
      <c r="J53" s="138"/>
      <c r="K53" s="138"/>
      <c r="L53" s="138"/>
      <c r="M53" s="137"/>
    </row>
    <row r="54" spans="2:15" s="31" customFormat="1" ht="27" customHeight="1" x14ac:dyDescent="0.3">
      <c r="B54" s="17"/>
      <c r="C54" s="18"/>
      <c r="D54" s="18"/>
      <c r="E54" s="17"/>
      <c r="F54" s="17"/>
      <c r="G54" s="17"/>
      <c r="H54" s="17"/>
      <c r="I54" s="17"/>
      <c r="J54" s="17"/>
      <c r="K54" s="17"/>
      <c r="L54" s="139"/>
      <c r="M54" s="17"/>
    </row>
    <row r="55" spans="2:15" s="31" customFormat="1" ht="15.75" customHeight="1" x14ac:dyDescent="0.3">
      <c r="B55" s="17"/>
      <c r="C55" s="18"/>
      <c r="D55" s="18"/>
      <c r="E55" s="17"/>
      <c r="F55" s="17"/>
      <c r="G55" s="17"/>
      <c r="H55" s="17"/>
      <c r="I55" s="17"/>
      <c r="J55" s="17"/>
      <c r="K55" s="17"/>
      <c r="L55" s="139"/>
      <c r="M55" s="17"/>
    </row>
    <row r="56" spans="2:15" s="31" customFormat="1" ht="15.6" hidden="1" x14ac:dyDescent="0.3">
      <c r="B56" s="17"/>
      <c r="C56" s="18"/>
      <c r="D56" s="18"/>
      <c r="E56" s="17"/>
      <c r="F56" s="17"/>
      <c r="G56" s="17"/>
      <c r="H56" s="17"/>
      <c r="I56" s="17"/>
      <c r="J56" s="17"/>
      <c r="K56" s="17"/>
      <c r="L56" s="139"/>
      <c r="M56" s="17"/>
    </row>
    <row r="57" spans="2:15" s="31" customFormat="1" ht="27" customHeight="1" x14ac:dyDescent="0.3">
      <c r="B57" s="272" t="s">
        <v>26</v>
      </c>
      <c r="C57" s="272"/>
      <c r="D57" s="272"/>
      <c r="E57" s="272"/>
      <c r="F57" s="272"/>
      <c r="G57" s="272"/>
      <c r="H57" s="272"/>
      <c r="I57" s="272"/>
      <c r="J57" s="272"/>
      <c r="K57" s="272"/>
      <c r="L57" s="272"/>
      <c r="M57" s="17"/>
    </row>
    <row r="58" spans="2:15" s="31" customFormat="1" ht="15" customHeight="1" x14ac:dyDescent="0.3">
      <c r="B58" s="273" t="s">
        <v>103</v>
      </c>
      <c r="C58" s="273"/>
      <c r="D58" s="273"/>
      <c r="E58" s="273"/>
      <c r="F58" s="273"/>
      <c r="G58" s="273"/>
      <c r="H58" s="273"/>
      <c r="I58" s="273"/>
      <c r="J58" s="273"/>
      <c r="K58" s="273"/>
      <c r="L58" s="273"/>
      <c r="M58" s="17"/>
    </row>
    <row r="59" spans="2:15" s="31" customFormat="1" ht="15" customHeight="1" x14ac:dyDescent="0.3">
      <c r="B59" s="273" t="s">
        <v>104</v>
      </c>
      <c r="C59" s="273"/>
      <c r="D59" s="273"/>
      <c r="E59" s="273"/>
      <c r="F59" s="273"/>
      <c r="G59" s="273"/>
      <c r="H59" s="273"/>
      <c r="I59" s="273"/>
      <c r="J59" s="273"/>
      <c r="K59" s="273"/>
      <c r="L59" s="273"/>
      <c r="M59" s="17"/>
    </row>
    <row r="60" spans="2:15" ht="18" x14ac:dyDescent="0.3">
      <c r="B60" s="269"/>
      <c r="C60" s="269"/>
      <c r="D60" s="269"/>
      <c r="E60" s="269"/>
      <c r="F60" s="269"/>
      <c r="G60" s="269"/>
      <c r="H60" s="269"/>
      <c r="I60" s="269"/>
      <c r="J60" s="269"/>
      <c r="K60" s="269"/>
      <c r="L60" s="269"/>
      <c r="M60" s="126"/>
    </row>
    <row r="61" spans="2:15" x14ac:dyDescent="0.3">
      <c r="B61" s="267"/>
      <c r="C61" s="267"/>
      <c r="D61" s="267"/>
      <c r="E61" s="267"/>
      <c r="F61" s="267"/>
      <c r="G61" s="267"/>
      <c r="H61" s="267"/>
      <c r="I61" s="267"/>
      <c r="J61" s="267"/>
      <c r="K61" s="267"/>
      <c r="L61" s="267"/>
    </row>
    <row r="62" spans="2:15" x14ac:dyDescent="0.3">
      <c r="B62" s="267"/>
      <c r="C62" s="267"/>
      <c r="D62" s="267"/>
      <c r="E62" s="267"/>
      <c r="F62" s="267"/>
      <c r="G62" s="267"/>
      <c r="H62" s="267"/>
      <c r="I62" s="267"/>
      <c r="J62" s="267"/>
      <c r="K62" s="267"/>
      <c r="L62" s="267"/>
    </row>
    <row r="63" spans="2:15" x14ac:dyDescent="0.3">
      <c r="B63" s="268"/>
      <c r="C63" s="268"/>
      <c r="D63" s="268"/>
      <c r="E63" s="268"/>
      <c r="F63" s="268"/>
      <c r="G63" s="268"/>
      <c r="H63" s="268"/>
      <c r="I63" s="268"/>
      <c r="J63" s="268"/>
      <c r="K63" s="268"/>
      <c r="L63" s="268"/>
    </row>
    <row r="67" spans="5:5" x14ac:dyDescent="0.3">
      <c r="E67"/>
    </row>
  </sheetData>
  <sheetProtection selectLockedCells="1"/>
  <mergeCells count="14">
    <mergeCell ref="G13:L13"/>
    <mergeCell ref="G14:L14"/>
    <mergeCell ref="G8:L8"/>
    <mergeCell ref="B62:L62"/>
    <mergeCell ref="B63:L63"/>
    <mergeCell ref="B60:L60"/>
    <mergeCell ref="B61:L61"/>
    <mergeCell ref="G9:L9"/>
    <mergeCell ref="G12:L12"/>
    <mergeCell ref="B52:B53"/>
    <mergeCell ref="B57:L57"/>
    <mergeCell ref="B58:L58"/>
    <mergeCell ref="B59:L59"/>
    <mergeCell ref="B18:M18"/>
  </mergeCells>
  <phoneticPr fontId="30" type="noConversion"/>
  <printOptions horizontalCentered="1"/>
  <pageMargins left="0.11811023622047245" right="0.11811023622047245" top="0.39370078740157483" bottom="0.39370078740157483" header="0.19685039370078741" footer="0.39370078740157483"/>
  <pageSetup paperSize="9" scale="59" fitToHeight="0" orientation="landscape" horizontalDpi="4294967293" r:id="rId1"/>
  <headerFooter>
    <oddFooter>&amp;R&amp;9Página &amp;P de &amp;N</oddFooter>
  </headerFooter>
  <rowBreaks count="2" manualBreakCount="2">
    <brk id="39" min="1" max="12" man="1"/>
    <brk id="61" min="1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C2:S49"/>
  <sheetViews>
    <sheetView view="pageBreakPreview" topLeftCell="A16" zoomScaleNormal="100" zoomScaleSheetLayoutView="100" workbookViewId="0">
      <selection activeCell="D10" sqref="D10:O10"/>
    </sheetView>
  </sheetViews>
  <sheetFormatPr defaultRowHeight="14.4" x14ac:dyDescent="0.3"/>
  <cols>
    <col min="1" max="1" width="2.44140625" customWidth="1"/>
    <col min="2" max="2" width="2.5546875" customWidth="1"/>
    <col min="3" max="3" width="7.109375" customWidth="1"/>
    <col min="5" max="5" width="11.88671875" customWidth="1"/>
    <col min="6" max="6" width="7.6640625" customWidth="1"/>
    <col min="7" max="7" width="2.5546875" customWidth="1"/>
    <col min="8" max="8" width="7.88671875" customWidth="1"/>
    <col min="9" max="9" width="2.5546875" customWidth="1"/>
    <col min="10" max="10" width="7.33203125" customWidth="1"/>
    <col min="11" max="11" width="3" customWidth="1"/>
    <col min="13" max="13" width="2.88671875" customWidth="1"/>
    <col min="14" max="14" width="5.6640625" customWidth="1"/>
    <col min="15" max="15" width="7" customWidth="1"/>
    <col min="16" max="16" width="14.6640625" style="16" customWidth="1"/>
    <col min="17" max="17" width="2.5546875" customWidth="1"/>
    <col min="18" max="18" width="0" hidden="1" customWidth="1"/>
    <col min="257" max="257" width="2.44140625" customWidth="1"/>
    <col min="258" max="258" width="2.5546875" customWidth="1"/>
    <col min="259" max="259" width="7.109375" customWidth="1"/>
    <col min="261" max="261" width="11.88671875" customWidth="1"/>
    <col min="262" max="262" width="7.6640625" customWidth="1"/>
    <col min="263" max="263" width="2.5546875" customWidth="1"/>
    <col min="264" max="264" width="7.88671875" customWidth="1"/>
    <col min="265" max="265" width="2.5546875" customWidth="1"/>
    <col min="266" max="266" width="6.6640625" customWidth="1"/>
    <col min="267" max="267" width="3" customWidth="1"/>
    <col min="269" max="269" width="2.88671875" customWidth="1"/>
    <col min="270" max="270" width="5.6640625" customWidth="1"/>
    <col min="271" max="271" width="7" customWidth="1"/>
    <col min="272" max="272" width="14.6640625" customWidth="1"/>
    <col min="273" max="273" width="2.5546875" customWidth="1"/>
    <col min="274" max="274" width="0" hidden="1" customWidth="1"/>
    <col min="513" max="513" width="2.44140625" customWidth="1"/>
    <col min="514" max="514" width="2.5546875" customWidth="1"/>
    <col min="515" max="515" width="7.109375" customWidth="1"/>
    <col min="517" max="517" width="11.88671875" customWidth="1"/>
    <col min="518" max="518" width="7.6640625" customWidth="1"/>
    <col min="519" max="519" width="2.5546875" customWidth="1"/>
    <col min="520" max="520" width="7.88671875" customWidth="1"/>
    <col min="521" max="521" width="2.5546875" customWidth="1"/>
    <col min="522" max="522" width="6.6640625" customWidth="1"/>
    <col min="523" max="523" width="3" customWidth="1"/>
    <col min="525" max="525" width="2.88671875" customWidth="1"/>
    <col min="526" max="526" width="5.6640625" customWidth="1"/>
    <col min="527" max="527" width="7" customWidth="1"/>
    <col min="528" max="528" width="14.6640625" customWidth="1"/>
    <col min="529" max="529" width="2.5546875" customWidth="1"/>
    <col min="530" max="530" width="0" hidden="1" customWidth="1"/>
    <col min="769" max="769" width="2.44140625" customWidth="1"/>
    <col min="770" max="770" width="2.5546875" customWidth="1"/>
    <col min="771" max="771" width="7.109375" customWidth="1"/>
    <col min="773" max="773" width="11.88671875" customWidth="1"/>
    <col min="774" max="774" width="7.6640625" customWidth="1"/>
    <col min="775" max="775" width="2.5546875" customWidth="1"/>
    <col min="776" max="776" width="7.88671875" customWidth="1"/>
    <col min="777" max="777" width="2.5546875" customWidth="1"/>
    <col min="778" max="778" width="6.6640625" customWidth="1"/>
    <col min="779" max="779" width="3" customWidth="1"/>
    <col min="781" max="781" width="2.88671875" customWidth="1"/>
    <col min="782" max="782" width="5.6640625" customWidth="1"/>
    <col min="783" max="783" width="7" customWidth="1"/>
    <col min="784" max="784" width="14.6640625" customWidth="1"/>
    <col min="785" max="785" width="2.5546875" customWidth="1"/>
    <col min="786" max="786" width="0" hidden="1" customWidth="1"/>
    <col min="1025" max="1025" width="2.44140625" customWidth="1"/>
    <col min="1026" max="1026" width="2.5546875" customWidth="1"/>
    <col min="1027" max="1027" width="7.109375" customWidth="1"/>
    <col min="1029" max="1029" width="11.88671875" customWidth="1"/>
    <col min="1030" max="1030" width="7.6640625" customWidth="1"/>
    <col min="1031" max="1031" width="2.5546875" customWidth="1"/>
    <col min="1032" max="1032" width="7.88671875" customWidth="1"/>
    <col min="1033" max="1033" width="2.5546875" customWidth="1"/>
    <col min="1034" max="1034" width="6.6640625" customWidth="1"/>
    <col min="1035" max="1035" width="3" customWidth="1"/>
    <col min="1037" max="1037" width="2.88671875" customWidth="1"/>
    <col min="1038" max="1038" width="5.6640625" customWidth="1"/>
    <col min="1039" max="1039" width="7" customWidth="1"/>
    <col min="1040" max="1040" width="14.6640625" customWidth="1"/>
    <col min="1041" max="1041" width="2.5546875" customWidth="1"/>
    <col min="1042" max="1042" width="0" hidden="1" customWidth="1"/>
    <col min="1281" max="1281" width="2.44140625" customWidth="1"/>
    <col min="1282" max="1282" width="2.5546875" customWidth="1"/>
    <col min="1283" max="1283" width="7.109375" customWidth="1"/>
    <col min="1285" max="1285" width="11.88671875" customWidth="1"/>
    <col min="1286" max="1286" width="7.6640625" customWidth="1"/>
    <col min="1287" max="1287" width="2.5546875" customWidth="1"/>
    <col min="1288" max="1288" width="7.88671875" customWidth="1"/>
    <col min="1289" max="1289" width="2.5546875" customWidth="1"/>
    <col min="1290" max="1290" width="6.6640625" customWidth="1"/>
    <col min="1291" max="1291" width="3" customWidth="1"/>
    <col min="1293" max="1293" width="2.88671875" customWidth="1"/>
    <col min="1294" max="1294" width="5.6640625" customWidth="1"/>
    <col min="1295" max="1295" width="7" customWidth="1"/>
    <col min="1296" max="1296" width="14.6640625" customWidth="1"/>
    <col min="1297" max="1297" width="2.5546875" customWidth="1"/>
    <col min="1298" max="1298" width="0" hidden="1" customWidth="1"/>
    <col min="1537" max="1537" width="2.44140625" customWidth="1"/>
    <col min="1538" max="1538" width="2.5546875" customWidth="1"/>
    <col min="1539" max="1539" width="7.109375" customWidth="1"/>
    <col min="1541" max="1541" width="11.88671875" customWidth="1"/>
    <col min="1542" max="1542" width="7.6640625" customWidth="1"/>
    <col min="1543" max="1543" width="2.5546875" customWidth="1"/>
    <col min="1544" max="1544" width="7.88671875" customWidth="1"/>
    <col min="1545" max="1545" width="2.5546875" customWidth="1"/>
    <col min="1546" max="1546" width="6.6640625" customWidth="1"/>
    <col min="1547" max="1547" width="3" customWidth="1"/>
    <col min="1549" max="1549" width="2.88671875" customWidth="1"/>
    <col min="1550" max="1550" width="5.6640625" customWidth="1"/>
    <col min="1551" max="1551" width="7" customWidth="1"/>
    <col min="1552" max="1552" width="14.6640625" customWidth="1"/>
    <col min="1553" max="1553" width="2.5546875" customWidth="1"/>
    <col min="1554" max="1554" width="0" hidden="1" customWidth="1"/>
    <col min="1793" max="1793" width="2.44140625" customWidth="1"/>
    <col min="1794" max="1794" width="2.5546875" customWidth="1"/>
    <col min="1795" max="1795" width="7.109375" customWidth="1"/>
    <col min="1797" max="1797" width="11.88671875" customWidth="1"/>
    <col min="1798" max="1798" width="7.6640625" customWidth="1"/>
    <col min="1799" max="1799" width="2.5546875" customWidth="1"/>
    <col min="1800" max="1800" width="7.88671875" customWidth="1"/>
    <col min="1801" max="1801" width="2.5546875" customWidth="1"/>
    <col min="1802" max="1802" width="6.6640625" customWidth="1"/>
    <col min="1803" max="1803" width="3" customWidth="1"/>
    <col min="1805" max="1805" width="2.88671875" customWidth="1"/>
    <col min="1806" max="1806" width="5.6640625" customWidth="1"/>
    <col min="1807" max="1807" width="7" customWidth="1"/>
    <col min="1808" max="1808" width="14.6640625" customWidth="1"/>
    <col min="1809" max="1809" width="2.5546875" customWidth="1"/>
    <col min="1810" max="1810" width="0" hidden="1" customWidth="1"/>
    <col min="2049" max="2049" width="2.44140625" customWidth="1"/>
    <col min="2050" max="2050" width="2.5546875" customWidth="1"/>
    <col min="2051" max="2051" width="7.109375" customWidth="1"/>
    <col min="2053" max="2053" width="11.88671875" customWidth="1"/>
    <col min="2054" max="2054" width="7.6640625" customWidth="1"/>
    <col min="2055" max="2055" width="2.5546875" customWidth="1"/>
    <col min="2056" max="2056" width="7.88671875" customWidth="1"/>
    <col min="2057" max="2057" width="2.5546875" customWidth="1"/>
    <col min="2058" max="2058" width="6.6640625" customWidth="1"/>
    <col min="2059" max="2059" width="3" customWidth="1"/>
    <col min="2061" max="2061" width="2.88671875" customWidth="1"/>
    <col min="2062" max="2062" width="5.6640625" customWidth="1"/>
    <col min="2063" max="2063" width="7" customWidth="1"/>
    <col min="2064" max="2064" width="14.6640625" customWidth="1"/>
    <col min="2065" max="2065" width="2.5546875" customWidth="1"/>
    <col min="2066" max="2066" width="0" hidden="1" customWidth="1"/>
    <col min="2305" max="2305" width="2.44140625" customWidth="1"/>
    <col min="2306" max="2306" width="2.5546875" customWidth="1"/>
    <col min="2307" max="2307" width="7.109375" customWidth="1"/>
    <col min="2309" max="2309" width="11.88671875" customWidth="1"/>
    <col min="2310" max="2310" width="7.6640625" customWidth="1"/>
    <col min="2311" max="2311" width="2.5546875" customWidth="1"/>
    <col min="2312" max="2312" width="7.88671875" customWidth="1"/>
    <col min="2313" max="2313" width="2.5546875" customWidth="1"/>
    <col min="2314" max="2314" width="6.6640625" customWidth="1"/>
    <col min="2315" max="2315" width="3" customWidth="1"/>
    <col min="2317" max="2317" width="2.88671875" customWidth="1"/>
    <col min="2318" max="2318" width="5.6640625" customWidth="1"/>
    <col min="2319" max="2319" width="7" customWidth="1"/>
    <col min="2320" max="2320" width="14.6640625" customWidth="1"/>
    <col min="2321" max="2321" width="2.5546875" customWidth="1"/>
    <col min="2322" max="2322" width="0" hidden="1" customWidth="1"/>
    <col min="2561" max="2561" width="2.44140625" customWidth="1"/>
    <col min="2562" max="2562" width="2.5546875" customWidth="1"/>
    <col min="2563" max="2563" width="7.109375" customWidth="1"/>
    <col min="2565" max="2565" width="11.88671875" customWidth="1"/>
    <col min="2566" max="2566" width="7.6640625" customWidth="1"/>
    <col min="2567" max="2567" width="2.5546875" customWidth="1"/>
    <col min="2568" max="2568" width="7.88671875" customWidth="1"/>
    <col min="2569" max="2569" width="2.5546875" customWidth="1"/>
    <col min="2570" max="2570" width="6.6640625" customWidth="1"/>
    <col min="2571" max="2571" width="3" customWidth="1"/>
    <col min="2573" max="2573" width="2.88671875" customWidth="1"/>
    <col min="2574" max="2574" width="5.6640625" customWidth="1"/>
    <col min="2575" max="2575" width="7" customWidth="1"/>
    <col min="2576" max="2576" width="14.6640625" customWidth="1"/>
    <col min="2577" max="2577" width="2.5546875" customWidth="1"/>
    <col min="2578" max="2578" width="0" hidden="1" customWidth="1"/>
    <col min="2817" max="2817" width="2.44140625" customWidth="1"/>
    <col min="2818" max="2818" width="2.5546875" customWidth="1"/>
    <col min="2819" max="2819" width="7.109375" customWidth="1"/>
    <col min="2821" max="2821" width="11.88671875" customWidth="1"/>
    <col min="2822" max="2822" width="7.6640625" customWidth="1"/>
    <col min="2823" max="2823" width="2.5546875" customWidth="1"/>
    <col min="2824" max="2824" width="7.88671875" customWidth="1"/>
    <col min="2825" max="2825" width="2.5546875" customWidth="1"/>
    <col min="2826" max="2826" width="6.6640625" customWidth="1"/>
    <col min="2827" max="2827" width="3" customWidth="1"/>
    <col min="2829" max="2829" width="2.88671875" customWidth="1"/>
    <col min="2830" max="2830" width="5.6640625" customWidth="1"/>
    <col min="2831" max="2831" width="7" customWidth="1"/>
    <col min="2832" max="2832" width="14.6640625" customWidth="1"/>
    <col min="2833" max="2833" width="2.5546875" customWidth="1"/>
    <col min="2834" max="2834" width="0" hidden="1" customWidth="1"/>
    <col min="3073" max="3073" width="2.44140625" customWidth="1"/>
    <col min="3074" max="3074" width="2.5546875" customWidth="1"/>
    <col min="3075" max="3075" width="7.109375" customWidth="1"/>
    <col min="3077" max="3077" width="11.88671875" customWidth="1"/>
    <col min="3078" max="3078" width="7.6640625" customWidth="1"/>
    <col min="3079" max="3079" width="2.5546875" customWidth="1"/>
    <col min="3080" max="3080" width="7.88671875" customWidth="1"/>
    <col min="3081" max="3081" width="2.5546875" customWidth="1"/>
    <col min="3082" max="3082" width="6.6640625" customWidth="1"/>
    <col min="3083" max="3083" width="3" customWidth="1"/>
    <col min="3085" max="3085" width="2.88671875" customWidth="1"/>
    <col min="3086" max="3086" width="5.6640625" customWidth="1"/>
    <col min="3087" max="3087" width="7" customWidth="1"/>
    <col min="3088" max="3088" width="14.6640625" customWidth="1"/>
    <col min="3089" max="3089" width="2.5546875" customWidth="1"/>
    <col min="3090" max="3090" width="0" hidden="1" customWidth="1"/>
    <col min="3329" max="3329" width="2.44140625" customWidth="1"/>
    <col min="3330" max="3330" width="2.5546875" customWidth="1"/>
    <col min="3331" max="3331" width="7.109375" customWidth="1"/>
    <col min="3333" max="3333" width="11.88671875" customWidth="1"/>
    <col min="3334" max="3334" width="7.6640625" customWidth="1"/>
    <col min="3335" max="3335" width="2.5546875" customWidth="1"/>
    <col min="3336" max="3336" width="7.88671875" customWidth="1"/>
    <col min="3337" max="3337" width="2.5546875" customWidth="1"/>
    <col min="3338" max="3338" width="6.6640625" customWidth="1"/>
    <col min="3339" max="3339" width="3" customWidth="1"/>
    <col min="3341" max="3341" width="2.88671875" customWidth="1"/>
    <col min="3342" max="3342" width="5.6640625" customWidth="1"/>
    <col min="3343" max="3343" width="7" customWidth="1"/>
    <col min="3344" max="3344" width="14.6640625" customWidth="1"/>
    <col min="3345" max="3345" width="2.5546875" customWidth="1"/>
    <col min="3346" max="3346" width="0" hidden="1" customWidth="1"/>
    <col min="3585" max="3585" width="2.44140625" customWidth="1"/>
    <col min="3586" max="3586" width="2.5546875" customWidth="1"/>
    <col min="3587" max="3587" width="7.109375" customWidth="1"/>
    <col min="3589" max="3589" width="11.88671875" customWidth="1"/>
    <col min="3590" max="3590" width="7.6640625" customWidth="1"/>
    <col min="3591" max="3591" width="2.5546875" customWidth="1"/>
    <col min="3592" max="3592" width="7.88671875" customWidth="1"/>
    <col min="3593" max="3593" width="2.5546875" customWidth="1"/>
    <col min="3594" max="3594" width="6.6640625" customWidth="1"/>
    <col min="3595" max="3595" width="3" customWidth="1"/>
    <col min="3597" max="3597" width="2.88671875" customWidth="1"/>
    <col min="3598" max="3598" width="5.6640625" customWidth="1"/>
    <col min="3599" max="3599" width="7" customWidth="1"/>
    <col min="3600" max="3600" width="14.6640625" customWidth="1"/>
    <col min="3601" max="3601" width="2.5546875" customWidth="1"/>
    <col min="3602" max="3602" width="0" hidden="1" customWidth="1"/>
    <col min="3841" max="3841" width="2.44140625" customWidth="1"/>
    <col min="3842" max="3842" width="2.5546875" customWidth="1"/>
    <col min="3843" max="3843" width="7.109375" customWidth="1"/>
    <col min="3845" max="3845" width="11.88671875" customWidth="1"/>
    <col min="3846" max="3846" width="7.6640625" customWidth="1"/>
    <col min="3847" max="3847" width="2.5546875" customWidth="1"/>
    <col min="3848" max="3848" width="7.88671875" customWidth="1"/>
    <col min="3849" max="3849" width="2.5546875" customWidth="1"/>
    <col min="3850" max="3850" width="6.6640625" customWidth="1"/>
    <col min="3851" max="3851" width="3" customWidth="1"/>
    <col min="3853" max="3853" width="2.88671875" customWidth="1"/>
    <col min="3854" max="3854" width="5.6640625" customWidth="1"/>
    <col min="3855" max="3855" width="7" customWidth="1"/>
    <col min="3856" max="3856" width="14.6640625" customWidth="1"/>
    <col min="3857" max="3857" width="2.5546875" customWidth="1"/>
    <col min="3858" max="3858" width="0" hidden="1" customWidth="1"/>
    <col min="4097" max="4097" width="2.44140625" customWidth="1"/>
    <col min="4098" max="4098" width="2.5546875" customWidth="1"/>
    <col min="4099" max="4099" width="7.109375" customWidth="1"/>
    <col min="4101" max="4101" width="11.88671875" customWidth="1"/>
    <col min="4102" max="4102" width="7.6640625" customWidth="1"/>
    <col min="4103" max="4103" width="2.5546875" customWidth="1"/>
    <col min="4104" max="4104" width="7.88671875" customWidth="1"/>
    <col min="4105" max="4105" width="2.5546875" customWidth="1"/>
    <col min="4106" max="4106" width="6.6640625" customWidth="1"/>
    <col min="4107" max="4107" width="3" customWidth="1"/>
    <col min="4109" max="4109" width="2.88671875" customWidth="1"/>
    <col min="4110" max="4110" width="5.6640625" customWidth="1"/>
    <col min="4111" max="4111" width="7" customWidth="1"/>
    <col min="4112" max="4112" width="14.6640625" customWidth="1"/>
    <col min="4113" max="4113" width="2.5546875" customWidth="1"/>
    <col min="4114" max="4114" width="0" hidden="1" customWidth="1"/>
    <col min="4353" max="4353" width="2.44140625" customWidth="1"/>
    <col min="4354" max="4354" width="2.5546875" customWidth="1"/>
    <col min="4355" max="4355" width="7.109375" customWidth="1"/>
    <col min="4357" max="4357" width="11.88671875" customWidth="1"/>
    <col min="4358" max="4358" width="7.6640625" customWidth="1"/>
    <col min="4359" max="4359" width="2.5546875" customWidth="1"/>
    <col min="4360" max="4360" width="7.88671875" customWidth="1"/>
    <col min="4361" max="4361" width="2.5546875" customWidth="1"/>
    <col min="4362" max="4362" width="6.6640625" customWidth="1"/>
    <col min="4363" max="4363" width="3" customWidth="1"/>
    <col min="4365" max="4365" width="2.88671875" customWidth="1"/>
    <col min="4366" max="4366" width="5.6640625" customWidth="1"/>
    <col min="4367" max="4367" width="7" customWidth="1"/>
    <col min="4368" max="4368" width="14.6640625" customWidth="1"/>
    <col min="4369" max="4369" width="2.5546875" customWidth="1"/>
    <col min="4370" max="4370" width="0" hidden="1" customWidth="1"/>
    <col min="4609" max="4609" width="2.44140625" customWidth="1"/>
    <col min="4610" max="4610" width="2.5546875" customWidth="1"/>
    <col min="4611" max="4611" width="7.109375" customWidth="1"/>
    <col min="4613" max="4613" width="11.88671875" customWidth="1"/>
    <col min="4614" max="4614" width="7.6640625" customWidth="1"/>
    <col min="4615" max="4615" width="2.5546875" customWidth="1"/>
    <col min="4616" max="4616" width="7.88671875" customWidth="1"/>
    <col min="4617" max="4617" width="2.5546875" customWidth="1"/>
    <col min="4618" max="4618" width="6.6640625" customWidth="1"/>
    <col min="4619" max="4619" width="3" customWidth="1"/>
    <col min="4621" max="4621" width="2.88671875" customWidth="1"/>
    <col min="4622" max="4622" width="5.6640625" customWidth="1"/>
    <col min="4623" max="4623" width="7" customWidth="1"/>
    <col min="4624" max="4624" width="14.6640625" customWidth="1"/>
    <col min="4625" max="4625" width="2.5546875" customWidth="1"/>
    <col min="4626" max="4626" width="0" hidden="1" customWidth="1"/>
    <col min="4865" max="4865" width="2.44140625" customWidth="1"/>
    <col min="4866" max="4866" width="2.5546875" customWidth="1"/>
    <col min="4867" max="4867" width="7.109375" customWidth="1"/>
    <col min="4869" max="4869" width="11.88671875" customWidth="1"/>
    <col min="4870" max="4870" width="7.6640625" customWidth="1"/>
    <col min="4871" max="4871" width="2.5546875" customWidth="1"/>
    <col min="4872" max="4872" width="7.88671875" customWidth="1"/>
    <col min="4873" max="4873" width="2.5546875" customWidth="1"/>
    <col min="4874" max="4874" width="6.6640625" customWidth="1"/>
    <col min="4875" max="4875" width="3" customWidth="1"/>
    <col min="4877" max="4877" width="2.88671875" customWidth="1"/>
    <col min="4878" max="4878" width="5.6640625" customWidth="1"/>
    <col min="4879" max="4879" width="7" customWidth="1"/>
    <col min="4880" max="4880" width="14.6640625" customWidth="1"/>
    <col min="4881" max="4881" width="2.5546875" customWidth="1"/>
    <col min="4882" max="4882" width="0" hidden="1" customWidth="1"/>
    <col min="5121" max="5121" width="2.44140625" customWidth="1"/>
    <col min="5122" max="5122" width="2.5546875" customWidth="1"/>
    <col min="5123" max="5123" width="7.109375" customWidth="1"/>
    <col min="5125" max="5125" width="11.88671875" customWidth="1"/>
    <col min="5126" max="5126" width="7.6640625" customWidth="1"/>
    <col min="5127" max="5127" width="2.5546875" customWidth="1"/>
    <col min="5128" max="5128" width="7.88671875" customWidth="1"/>
    <col min="5129" max="5129" width="2.5546875" customWidth="1"/>
    <col min="5130" max="5130" width="6.6640625" customWidth="1"/>
    <col min="5131" max="5131" width="3" customWidth="1"/>
    <col min="5133" max="5133" width="2.88671875" customWidth="1"/>
    <col min="5134" max="5134" width="5.6640625" customWidth="1"/>
    <col min="5135" max="5135" width="7" customWidth="1"/>
    <col min="5136" max="5136" width="14.6640625" customWidth="1"/>
    <col min="5137" max="5137" width="2.5546875" customWidth="1"/>
    <col min="5138" max="5138" width="0" hidden="1" customWidth="1"/>
    <col min="5377" max="5377" width="2.44140625" customWidth="1"/>
    <col min="5378" max="5378" width="2.5546875" customWidth="1"/>
    <col min="5379" max="5379" width="7.109375" customWidth="1"/>
    <col min="5381" max="5381" width="11.88671875" customWidth="1"/>
    <col min="5382" max="5382" width="7.6640625" customWidth="1"/>
    <col min="5383" max="5383" width="2.5546875" customWidth="1"/>
    <col min="5384" max="5384" width="7.88671875" customWidth="1"/>
    <col min="5385" max="5385" width="2.5546875" customWidth="1"/>
    <col min="5386" max="5386" width="6.6640625" customWidth="1"/>
    <col min="5387" max="5387" width="3" customWidth="1"/>
    <col min="5389" max="5389" width="2.88671875" customWidth="1"/>
    <col min="5390" max="5390" width="5.6640625" customWidth="1"/>
    <col min="5391" max="5391" width="7" customWidth="1"/>
    <col min="5392" max="5392" width="14.6640625" customWidth="1"/>
    <col min="5393" max="5393" width="2.5546875" customWidth="1"/>
    <col min="5394" max="5394" width="0" hidden="1" customWidth="1"/>
    <col min="5633" max="5633" width="2.44140625" customWidth="1"/>
    <col min="5634" max="5634" width="2.5546875" customWidth="1"/>
    <col min="5635" max="5635" width="7.109375" customWidth="1"/>
    <col min="5637" max="5637" width="11.88671875" customWidth="1"/>
    <col min="5638" max="5638" width="7.6640625" customWidth="1"/>
    <col min="5639" max="5639" width="2.5546875" customWidth="1"/>
    <col min="5640" max="5640" width="7.88671875" customWidth="1"/>
    <col min="5641" max="5641" width="2.5546875" customWidth="1"/>
    <col min="5642" max="5642" width="6.6640625" customWidth="1"/>
    <col min="5643" max="5643" width="3" customWidth="1"/>
    <col min="5645" max="5645" width="2.88671875" customWidth="1"/>
    <col min="5646" max="5646" width="5.6640625" customWidth="1"/>
    <col min="5647" max="5647" width="7" customWidth="1"/>
    <col min="5648" max="5648" width="14.6640625" customWidth="1"/>
    <col min="5649" max="5649" width="2.5546875" customWidth="1"/>
    <col min="5650" max="5650" width="0" hidden="1" customWidth="1"/>
    <col min="5889" max="5889" width="2.44140625" customWidth="1"/>
    <col min="5890" max="5890" width="2.5546875" customWidth="1"/>
    <col min="5891" max="5891" width="7.109375" customWidth="1"/>
    <col min="5893" max="5893" width="11.88671875" customWidth="1"/>
    <col min="5894" max="5894" width="7.6640625" customWidth="1"/>
    <col min="5895" max="5895" width="2.5546875" customWidth="1"/>
    <col min="5896" max="5896" width="7.88671875" customWidth="1"/>
    <col min="5897" max="5897" width="2.5546875" customWidth="1"/>
    <col min="5898" max="5898" width="6.6640625" customWidth="1"/>
    <col min="5899" max="5899" width="3" customWidth="1"/>
    <col min="5901" max="5901" width="2.88671875" customWidth="1"/>
    <col min="5902" max="5902" width="5.6640625" customWidth="1"/>
    <col min="5903" max="5903" width="7" customWidth="1"/>
    <col min="5904" max="5904" width="14.6640625" customWidth="1"/>
    <col min="5905" max="5905" width="2.5546875" customWidth="1"/>
    <col min="5906" max="5906" width="0" hidden="1" customWidth="1"/>
    <col min="6145" max="6145" width="2.44140625" customWidth="1"/>
    <col min="6146" max="6146" width="2.5546875" customWidth="1"/>
    <col min="6147" max="6147" width="7.109375" customWidth="1"/>
    <col min="6149" max="6149" width="11.88671875" customWidth="1"/>
    <col min="6150" max="6150" width="7.6640625" customWidth="1"/>
    <col min="6151" max="6151" width="2.5546875" customWidth="1"/>
    <col min="6152" max="6152" width="7.88671875" customWidth="1"/>
    <col min="6153" max="6153" width="2.5546875" customWidth="1"/>
    <col min="6154" max="6154" width="6.6640625" customWidth="1"/>
    <col min="6155" max="6155" width="3" customWidth="1"/>
    <col min="6157" max="6157" width="2.88671875" customWidth="1"/>
    <col min="6158" max="6158" width="5.6640625" customWidth="1"/>
    <col min="6159" max="6159" width="7" customWidth="1"/>
    <col min="6160" max="6160" width="14.6640625" customWidth="1"/>
    <col min="6161" max="6161" width="2.5546875" customWidth="1"/>
    <col min="6162" max="6162" width="0" hidden="1" customWidth="1"/>
    <col min="6401" max="6401" width="2.44140625" customWidth="1"/>
    <col min="6402" max="6402" width="2.5546875" customWidth="1"/>
    <col min="6403" max="6403" width="7.109375" customWidth="1"/>
    <col min="6405" max="6405" width="11.88671875" customWidth="1"/>
    <col min="6406" max="6406" width="7.6640625" customWidth="1"/>
    <col min="6407" max="6407" width="2.5546875" customWidth="1"/>
    <col min="6408" max="6408" width="7.88671875" customWidth="1"/>
    <col min="6409" max="6409" width="2.5546875" customWidth="1"/>
    <col min="6410" max="6410" width="6.6640625" customWidth="1"/>
    <col min="6411" max="6411" width="3" customWidth="1"/>
    <col min="6413" max="6413" width="2.88671875" customWidth="1"/>
    <col min="6414" max="6414" width="5.6640625" customWidth="1"/>
    <col min="6415" max="6415" width="7" customWidth="1"/>
    <col min="6416" max="6416" width="14.6640625" customWidth="1"/>
    <col min="6417" max="6417" width="2.5546875" customWidth="1"/>
    <col min="6418" max="6418" width="0" hidden="1" customWidth="1"/>
    <col min="6657" max="6657" width="2.44140625" customWidth="1"/>
    <col min="6658" max="6658" width="2.5546875" customWidth="1"/>
    <col min="6659" max="6659" width="7.109375" customWidth="1"/>
    <col min="6661" max="6661" width="11.88671875" customWidth="1"/>
    <col min="6662" max="6662" width="7.6640625" customWidth="1"/>
    <col min="6663" max="6663" width="2.5546875" customWidth="1"/>
    <col min="6664" max="6664" width="7.88671875" customWidth="1"/>
    <col min="6665" max="6665" width="2.5546875" customWidth="1"/>
    <col min="6666" max="6666" width="6.6640625" customWidth="1"/>
    <col min="6667" max="6667" width="3" customWidth="1"/>
    <col min="6669" max="6669" width="2.88671875" customWidth="1"/>
    <col min="6670" max="6670" width="5.6640625" customWidth="1"/>
    <col min="6671" max="6671" width="7" customWidth="1"/>
    <col min="6672" max="6672" width="14.6640625" customWidth="1"/>
    <col min="6673" max="6673" width="2.5546875" customWidth="1"/>
    <col min="6674" max="6674" width="0" hidden="1" customWidth="1"/>
    <col min="6913" max="6913" width="2.44140625" customWidth="1"/>
    <col min="6914" max="6914" width="2.5546875" customWidth="1"/>
    <col min="6915" max="6915" width="7.109375" customWidth="1"/>
    <col min="6917" max="6917" width="11.88671875" customWidth="1"/>
    <col min="6918" max="6918" width="7.6640625" customWidth="1"/>
    <col min="6919" max="6919" width="2.5546875" customWidth="1"/>
    <col min="6920" max="6920" width="7.88671875" customWidth="1"/>
    <col min="6921" max="6921" width="2.5546875" customWidth="1"/>
    <col min="6922" max="6922" width="6.6640625" customWidth="1"/>
    <col min="6923" max="6923" width="3" customWidth="1"/>
    <col min="6925" max="6925" width="2.88671875" customWidth="1"/>
    <col min="6926" max="6926" width="5.6640625" customWidth="1"/>
    <col min="6927" max="6927" width="7" customWidth="1"/>
    <col min="6928" max="6928" width="14.6640625" customWidth="1"/>
    <col min="6929" max="6929" width="2.5546875" customWidth="1"/>
    <col min="6930" max="6930" width="0" hidden="1" customWidth="1"/>
    <col min="7169" max="7169" width="2.44140625" customWidth="1"/>
    <col min="7170" max="7170" width="2.5546875" customWidth="1"/>
    <col min="7171" max="7171" width="7.109375" customWidth="1"/>
    <col min="7173" max="7173" width="11.88671875" customWidth="1"/>
    <col min="7174" max="7174" width="7.6640625" customWidth="1"/>
    <col min="7175" max="7175" width="2.5546875" customWidth="1"/>
    <col min="7176" max="7176" width="7.88671875" customWidth="1"/>
    <col min="7177" max="7177" width="2.5546875" customWidth="1"/>
    <col min="7178" max="7178" width="6.6640625" customWidth="1"/>
    <col min="7179" max="7179" width="3" customWidth="1"/>
    <col min="7181" max="7181" width="2.88671875" customWidth="1"/>
    <col min="7182" max="7182" width="5.6640625" customWidth="1"/>
    <col min="7183" max="7183" width="7" customWidth="1"/>
    <col min="7184" max="7184" width="14.6640625" customWidth="1"/>
    <col min="7185" max="7185" width="2.5546875" customWidth="1"/>
    <col min="7186" max="7186" width="0" hidden="1" customWidth="1"/>
    <col min="7425" max="7425" width="2.44140625" customWidth="1"/>
    <col min="7426" max="7426" width="2.5546875" customWidth="1"/>
    <col min="7427" max="7427" width="7.109375" customWidth="1"/>
    <col min="7429" max="7429" width="11.88671875" customWidth="1"/>
    <col min="7430" max="7430" width="7.6640625" customWidth="1"/>
    <col min="7431" max="7431" width="2.5546875" customWidth="1"/>
    <col min="7432" max="7432" width="7.88671875" customWidth="1"/>
    <col min="7433" max="7433" width="2.5546875" customWidth="1"/>
    <col min="7434" max="7434" width="6.6640625" customWidth="1"/>
    <col min="7435" max="7435" width="3" customWidth="1"/>
    <col min="7437" max="7437" width="2.88671875" customWidth="1"/>
    <col min="7438" max="7438" width="5.6640625" customWidth="1"/>
    <col min="7439" max="7439" width="7" customWidth="1"/>
    <col min="7440" max="7440" width="14.6640625" customWidth="1"/>
    <col min="7441" max="7441" width="2.5546875" customWidth="1"/>
    <col min="7442" max="7442" width="0" hidden="1" customWidth="1"/>
    <col min="7681" max="7681" width="2.44140625" customWidth="1"/>
    <col min="7682" max="7682" width="2.5546875" customWidth="1"/>
    <col min="7683" max="7683" width="7.109375" customWidth="1"/>
    <col min="7685" max="7685" width="11.88671875" customWidth="1"/>
    <col min="7686" max="7686" width="7.6640625" customWidth="1"/>
    <col min="7687" max="7687" width="2.5546875" customWidth="1"/>
    <col min="7688" max="7688" width="7.88671875" customWidth="1"/>
    <col min="7689" max="7689" width="2.5546875" customWidth="1"/>
    <col min="7690" max="7690" width="6.6640625" customWidth="1"/>
    <col min="7691" max="7691" width="3" customWidth="1"/>
    <col min="7693" max="7693" width="2.88671875" customWidth="1"/>
    <col min="7694" max="7694" width="5.6640625" customWidth="1"/>
    <col min="7695" max="7695" width="7" customWidth="1"/>
    <col min="7696" max="7696" width="14.6640625" customWidth="1"/>
    <col min="7697" max="7697" width="2.5546875" customWidth="1"/>
    <col min="7698" max="7698" width="0" hidden="1" customWidth="1"/>
    <col min="7937" max="7937" width="2.44140625" customWidth="1"/>
    <col min="7938" max="7938" width="2.5546875" customWidth="1"/>
    <col min="7939" max="7939" width="7.109375" customWidth="1"/>
    <col min="7941" max="7941" width="11.88671875" customWidth="1"/>
    <col min="7942" max="7942" width="7.6640625" customWidth="1"/>
    <col min="7943" max="7943" width="2.5546875" customWidth="1"/>
    <col min="7944" max="7944" width="7.88671875" customWidth="1"/>
    <col min="7945" max="7945" width="2.5546875" customWidth="1"/>
    <col min="7946" max="7946" width="6.6640625" customWidth="1"/>
    <col min="7947" max="7947" width="3" customWidth="1"/>
    <col min="7949" max="7949" width="2.88671875" customWidth="1"/>
    <col min="7950" max="7950" width="5.6640625" customWidth="1"/>
    <col min="7951" max="7951" width="7" customWidth="1"/>
    <col min="7952" max="7952" width="14.6640625" customWidth="1"/>
    <col min="7953" max="7953" width="2.5546875" customWidth="1"/>
    <col min="7954" max="7954" width="0" hidden="1" customWidth="1"/>
    <col min="8193" max="8193" width="2.44140625" customWidth="1"/>
    <col min="8194" max="8194" width="2.5546875" customWidth="1"/>
    <col min="8195" max="8195" width="7.109375" customWidth="1"/>
    <col min="8197" max="8197" width="11.88671875" customWidth="1"/>
    <col min="8198" max="8198" width="7.6640625" customWidth="1"/>
    <col min="8199" max="8199" width="2.5546875" customWidth="1"/>
    <col min="8200" max="8200" width="7.88671875" customWidth="1"/>
    <col min="8201" max="8201" width="2.5546875" customWidth="1"/>
    <col min="8202" max="8202" width="6.6640625" customWidth="1"/>
    <col min="8203" max="8203" width="3" customWidth="1"/>
    <col min="8205" max="8205" width="2.88671875" customWidth="1"/>
    <col min="8206" max="8206" width="5.6640625" customWidth="1"/>
    <col min="8207" max="8207" width="7" customWidth="1"/>
    <col min="8208" max="8208" width="14.6640625" customWidth="1"/>
    <col min="8209" max="8209" width="2.5546875" customWidth="1"/>
    <col min="8210" max="8210" width="0" hidden="1" customWidth="1"/>
    <col min="8449" max="8449" width="2.44140625" customWidth="1"/>
    <col min="8450" max="8450" width="2.5546875" customWidth="1"/>
    <col min="8451" max="8451" width="7.109375" customWidth="1"/>
    <col min="8453" max="8453" width="11.88671875" customWidth="1"/>
    <col min="8454" max="8454" width="7.6640625" customWidth="1"/>
    <col min="8455" max="8455" width="2.5546875" customWidth="1"/>
    <col min="8456" max="8456" width="7.88671875" customWidth="1"/>
    <col min="8457" max="8457" width="2.5546875" customWidth="1"/>
    <col min="8458" max="8458" width="6.6640625" customWidth="1"/>
    <col min="8459" max="8459" width="3" customWidth="1"/>
    <col min="8461" max="8461" width="2.88671875" customWidth="1"/>
    <col min="8462" max="8462" width="5.6640625" customWidth="1"/>
    <col min="8463" max="8463" width="7" customWidth="1"/>
    <col min="8464" max="8464" width="14.6640625" customWidth="1"/>
    <col min="8465" max="8465" width="2.5546875" customWidth="1"/>
    <col min="8466" max="8466" width="0" hidden="1" customWidth="1"/>
    <col min="8705" max="8705" width="2.44140625" customWidth="1"/>
    <col min="8706" max="8706" width="2.5546875" customWidth="1"/>
    <col min="8707" max="8707" width="7.109375" customWidth="1"/>
    <col min="8709" max="8709" width="11.88671875" customWidth="1"/>
    <col min="8710" max="8710" width="7.6640625" customWidth="1"/>
    <col min="8711" max="8711" width="2.5546875" customWidth="1"/>
    <col min="8712" max="8712" width="7.88671875" customWidth="1"/>
    <col min="8713" max="8713" width="2.5546875" customWidth="1"/>
    <col min="8714" max="8714" width="6.6640625" customWidth="1"/>
    <col min="8715" max="8715" width="3" customWidth="1"/>
    <col min="8717" max="8717" width="2.88671875" customWidth="1"/>
    <col min="8718" max="8718" width="5.6640625" customWidth="1"/>
    <col min="8719" max="8719" width="7" customWidth="1"/>
    <col min="8720" max="8720" width="14.6640625" customWidth="1"/>
    <col min="8721" max="8721" width="2.5546875" customWidth="1"/>
    <col min="8722" max="8722" width="0" hidden="1" customWidth="1"/>
    <col min="8961" max="8961" width="2.44140625" customWidth="1"/>
    <col min="8962" max="8962" width="2.5546875" customWidth="1"/>
    <col min="8963" max="8963" width="7.109375" customWidth="1"/>
    <col min="8965" max="8965" width="11.88671875" customWidth="1"/>
    <col min="8966" max="8966" width="7.6640625" customWidth="1"/>
    <col min="8967" max="8967" width="2.5546875" customWidth="1"/>
    <col min="8968" max="8968" width="7.88671875" customWidth="1"/>
    <col min="8969" max="8969" width="2.5546875" customWidth="1"/>
    <col min="8970" max="8970" width="6.6640625" customWidth="1"/>
    <col min="8971" max="8971" width="3" customWidth="1"/>
    <col min="8973" max="8973" width="2.88671875" customWidth="1"/>
    <col min="8974" max="8974" width="5.6640625" customWidth="1"/>
    <col min="8975" max="8975" width="7" customWidth="1"/>
    <col min="8976" max="8976" width="14.6640625" customWidth="1"/>
    <col min="8977" max="8977" width="2.5546875" customWidth="1"/>
    <col min="8978" max="8978" width="0" hidden="1" customWidth="1"/>
    <col min="9217" max="9217" width="2.44140625" customWidth="1"/>
    <col min="9218" max="9218" width="2.5546875" customWidth="1"/>
    <col min="9219" max="9219" width="7.109375" customWidth="1"/>
    <col min="9221" max="9221" width="11.88671875" customWidth="1"/>
    <col min="9222" max="9222" width="7.6640625" customWidth="1"/>
    <col min="9223" max="9223" width="2.5546875" customWidth="1"/>
    <col min="9224" max="9224" width="7.88671875" customWidth="1"/>
    <col min="9225" max="9225" width="2.5546875" customWidth="1"/>
    <col min="9226" max="9226" width="6.6640625" customWidth="1"/>
    <col min="9227" max="9227" width="3" customWidth="1"/>
    <col min="9229" max="9229" width="2.88671875" customWidth="1"/>
    <col min="9230" max="9230" width="5.6640625" customWidth="1"/>
    <col min="9231" max="9231" width="7" customWidth="1"/>
    <col min="9232" max="9232" width="14.6640625" customWidth="1"/>
    <col min="9233" max="9233" width="2.5546875" customWidth="1"/>
    <col min="9234" max="9234" width="0" hidden="1" customWidth="1"/>
    <col min="9473" max="9473" width="2.44140625" customWidth="1"/>
    <col min="9474" max="9474" width="2.5546875" customWidth="1"/>
    <col min="9475" max="9475" width="7.109375" customWidth="1"/>
    <col min="9477" max="9477" width="11.88671875" customWidth="1"/>
    <col min="9478" max="9478" width="7.6640625" customWidth="1"/>
    <col min="9479" max="9479" width="2.5546875" customWidth="1"/>
    <col min="9480" max="9480" width="7.88671875" customWidth="1"/>
    <col min="9481" max="9481" width="2.5546875" customWidth="1"/>
    <col min="9482" max="9482" width="6.6640625" customWidth="1"/>
    <col min="9483" max="9483" width="3" customWidth="1"/>
    <col min="9485" max="9485" width="2.88671875" customWidth="1"/>
    <col min="9486" max="9486" width="5.6640625" customWidth="1"/>
    <col min="9487" max="9487" width="7" customWidth="1"/>
    <col min="9488" max="9488" width="14.6640625" customWidth="1"/>
    <col min="9489" max="9489" width="2.5546875" customWidth="1"/>
    <col min="9490" max="9490" width="0" hidden="1" customWidth="1"/>
    <col min="9729" max="9729" width="2.44140625" customWidth="1"/>
    <col min="9730" max="9730" width="2.5546875" customWidth="1"/>
    <col min="9731" max="9731" width="7.109375" customWidth="1"/>
    <col min="9733" max="9733" width="11.88671875" customWidth="1"/>
    <col min="9734" max="9734" width="7.6640625" customWidth="1"/>
    <col min="9735" max="9735" width="2.5546875" customWidth="1"/>
    <col min="9736" max="9736" width="7.88671875" customWidth="1"/>
    <col min="9737" max="9737" width="2.5546875" customWidth="1"/>
    <col min="9738" max="9738" width="6.6640625" customWidth="1"/>
    <col min="9739" max="9739" width="3" customWidth="1"/>
    <col min="9741" max="9741" width="2.88671875" customWidth="1"/>
    <col min="9742" max="9742" width="5.6640625" customWidth="1"/>
    <col min="9743" max="9743" width="7" customWidth="1"/>
    <col min="9744" max="9744" width="14.6640625" customWidth="1"/>
    <col min="9745" max="9745" width="2.5546875" customWidth="1"/>
    <col min="9746" max="9746" width="0" hidden="1" customWidth="1"/>
    <col min="9985" max="9985" width="2.44140625" customWidth="1"/>
    <col min="9986" max="9986" width="2.5546875" customWidth="1"/>
    <col min="9987" max="9987" width="7.109375" customWidth="1"/>
    <col min="9989" max="9989" width="11.88671875" customWidth="1"/>
    <col min="9990" max="9990" width="7.6640625" customWidth="1"/>
    <col min="9991" max="9991" width="2.5546875" customWidth="1"/>
    <col min="9992" max="9992" width="7.88671875" customWidth="1"/>
    <col min="9993" max="9993" width="2.5546875" customWidth="1"/>
    <col min="9994" max="9994" width="6.6640625" customWidth="1"/>
    <col min="9995" max="9995" width="3" customWidth="1"/>
    <col min="9997" max="9997" width="2.88671875" customWidth="1"/>
    <col min="9998" max="9998" width="5.6640625" customWidth="1"/>
    <col min="9999" max="9999" width="7" customWidth="1"/>
    <col min="10000" max="10000" width="14.6640625" customWidth="1"/>
    <col min="10001" max="10001" width="2.5546875" customWidth="1"/>
    <col min="10002" max="10002" width="0" hidden="1" customWidth="1"/>
    <col min="10241" max="10241" width="2.44140625" customWidth="1"/>
    <col min="10242" max="10242" width="2.5546875" customWidth="1"/>
    <col min="10243" max="10243" width="7.109375" customWidth="1"/>
    <col min="10245" max="10245" width="11.88671875" customWidth="1"/>
    <col min="10246" max="10246" width="7.6640625" customWidth="1"/>
    <col min="10247" max="10247" width="2.5546875" customWidth="1"/>
    <col min="10248" max="10248" width="7.88671875" customWidth="1"/>
    <col min="10249" max="10249" width="2.5546875" customWidth="1"/>
    <col min="10250" max="10250" width="6.6640625" customWidth="1"/>
    <col min="10251" max="10251" width="3" customWidth="1"/>
    <col min="10253" max="10253" width="2.88671875" customWidth="1"/>
    <col min="10254" max="10254" width="5.6640625" customWidth="1"/>
    <col min="10255" max="10255" width="7" customWidth="1"/>
    <col min="10256" max="10256" width="14.6640625" customWidth="1"/>
    <col min="10257" max="10257" width="2.5546875" customWidth="1"/>
    <col min="10258" max="10258" width="0" hidden="1" customWidth="1"/>
    <col min="10497" max="10497" width="2.44140625" customWidth="1"/>
    <col min="10498" max="10498" width="2.5546875" customWidth="1"/>
    <col min="10499" max="10499" width="7.109375" customWidth="1"/>
    <col min="10501" max="10501" width="11.88671875" customWidth="1"/>
    <col min="10502" max="10502" width="7.6640625" customWidth="1"/>
    <col min="10503" max="10503" width="2.5546875" customWidth="1"/>
    <col min="10504" max="10504" width="7.88671875" customWidth="1"/>
    <col min="10505" max="10505" width="2.5546875" customWidth="1"/>
    <col min="10506" max="10506" width="6.6640625" customWidth="1"/>
    <col min="10507" max="10507" width="3" customWidth="1"/>
    <col min="10509" max="10509" width="2.88671875" customWidth="1"/>
    <col min="10510" max="10510" width="5.6640625" customWidth="1"/>
    <col min="10511" max="10511" width="7" customWidth="1"/>
    <col min="10512" max="10512" width="14.6640625" customWidth="1"/>
    <col min="10513" max="10513" width="2.5546875" customWidth="1"/>
    <col min="10514" max="10514" width="0" hidden="1" customWidth="1"/>
    <col min="10753" max="10753" width="2.44140625" customWidth="1"/>
    <col min="10754" max="10754" width="2.5546875" customWidth="1"/>
    <col min="10755" max="10755" width="7.109375" customWidth="1"/>
    <col min="10757" max="10757" width="11.88671875" customWidth="1"/>
    <col min="10758" max="10758" width="7.6640625" customWidth="1"/>
    <col min="10759" max="10759" width="2.5546875" customWidth="1"/>
    <col min="10760" max="10760" width="7.88671875" customWidth="1"/>
    <col min="10761" max="10761" width="2.5546875" customWidth="1"/>
    <col min="10762" max="10762" width="6.6640625" customWidth="1"/>
    <col min="10763" max="10763" width="3" customWidth="1"/>
    <col min="10765" max="10765" width="2.88671875" customWidth="1"/>
    <col min="10766" max="10766" width="5.6640625" customWidth="1"/>
    <col min="10767" max="10767" width="7" customWidth="1"/>
    <col min="10768" max="10768" width="14.6640625" customWidth="1"/>
    <col min="10769" max="10769" width="2.5546875" customWidth="1"/>
    <col min="10770" max="10770" width="0" hidden="1" customWidth="1"/>
    <col min="11009" max="11009" width="2.44140625" customWidth="1"/>
    <col min="11010" max="11010" width="2.5546875" customWidth="1"/>
    <col min="11011" max="11011" width="7.109375" customWidth="1"/>
    <col min="11013" max="11013" width="11.88671875" customWidth="1"/>
    <col min="11014" max="11014" width="7.6640625" customWidth="1"/>
    <col min="11015" max="11015" width="2.5546875" customWidth="1"/>
    <col min="11016" max="11016" width="7.88671875" customWidth="1"/>
    <col min="11017" max="11017" width="2.5546875" customWidth="1"/>
    <col min="11018" max="11018" width="6.6640625" customWidth="1"/>
    <col min="11019" max="11019" width="3" customWidth="1"/>
    <col min="11021" max="11021" width="2.88671875" customWidth="1"/>
    <col min="11022" max="11022" width="5.6640625" customWidth="1"/>
    <col min="11023" max="11023" width="7" customWidth="1"/>
    <col min="11024" max="11024" width="14.6640625" customWidth="1"/>
    <col min="11025" max="11025" width="2.5546875" customWidth="1"/>
    <col min="11026" max="11026" width="0" hidden="1" customWidth="1"/>
    <col min="11265" max="11265" width="2.44140625" customWidth="1"/>
    <col min="11266" max="11266" width="2.5546875" customWidth="1"/>
    <col min="11267" max="11267" width="7.109375" customWidth="1"/>
    <col min="11269" max="11269" width="11.88671875" customWidth="1"/>
    <col min="11270" max="11270" width="7.6640625" customWidth="1"/>
    <col min="11271" max="11271" width="2.5546875" customWidth="1"/>
    <col min="11272" max="11272" width="7.88671875" customWidth="1"/>
    <col min="11273" max="11273" width="2.5546875" customWidth="1"/>
    <col min="11274" max="11274" width="6.6640625" customWidth="1"/>
    <col min="11275" max="11275" width="3" customWidth="1"/>
    <col min="11277" max="11277" width="2.88671875" customWidth="1"/>
    <col min="11278" max="11278" width="5.6640625" customWidth="1"/>
    <col min="11279" max="11279" width="7" customWidth="1"/>
    <col min="11280" max="11280" width="14.6640625" customWidth="1"/>
    <col min="11281" max="11281" width="2.5546875" customWidth="1"/>
    <col min="11282" max="11282" width="0" hidden="1" customWidth="1"/>
    <col min="11521" max="11521" width="2.44140625" customWidth="1"/>
    <col min="11522" max="11522" width="2.5546875" customWidth="1"/>
    <col min="11523" max="11523" width="7.109375" customWidth="1"/>
    <col min="11525" max="11525" width="11.88671875" customWidth="1"/>
    <col min="11526" max="11526" width="7.6640625" customWidth="1"/>
    <col min="11527" max="11527" width="2.5546875" customWidth="1"/>
    <col min="11528" max="11528" width="7.88671875" customWidth="1"/>
    <col min="11529" max="11529" width="2.5546875" customWidth="1"/>
    <col min="11530" max="11530" width="6.6640625" customWidth="1"/>
    <col min="11531" max="11531" width="3" customWidth="1"/>
    <col min="11533" max="11533" width="2.88671875" customWidth="1"/>
    <col min="11534" max="11534" width="5.6640625" customWidth="1"/>
    <col min="11535" max="11535" width="7" customWidth="1"/>
    <col min="11536" max="11536" width="14.6640625" customWidth="1"/>
    <col min="11537" max="11537" width="2.5546875" customWidth="1"/>
    <col min="11538" max="11538" width="0" hidden="1" customWidth="1"/>
    <col min="11777" max="11777" width="2.44140625" customWidth="1"/>
    <col min="11778" max="11778" width="2.5546875" customWidth="1"/>
    <col min="11779" max="11779" width="7.109375" customWidth="1"/>
    <col min="11781" max="11781" width="11.88671875" customWidth="1"/>
    <col min="11782" max="11782" width="7.6640625" customWidth="1"/>
    <col min="11783" max="11783" width="2.5546875" customWidth="1"/>
    <col min="11784" max="11784" width="7.88671875" customWidth="1"/>
    <col min="11785" max="11785" width="2.5546875" customWidth="1"/>
    <col min="11786" max="11786" width="6.6640625" customWidth="1"/>
    <col min="11787" max="11787" width="3" customWidth="1"/>
    <col min="11789" max="11789" width="2.88671875" customWidth="1"/>
    <col min="11790" max="11790" width="5.6640625" customWidth="1"/>
    <col min="11791" max="11791" width="7" customWidth="1"/>
    <col min="11792" max="11792" width="14.6640625" customWidth="1"/>
    <col min="11793" max="11793" width="2.5546875" customWidth="1"/>
    <col min="11794" max="11794" width="0" hidden="1" customWidth="1"/>
    <col min="12033" max="12033" width="2.44140625" customWidth="1"/>
    <col min="12034" max="12034" width="2.5546875" customWidth="1"/>
    <col min="12035" max="12035" width="7.109375" customWidth="1"/>
    <col min="12037" max="12037" width="11.88671875" customWidth="1"/>
    <col min="12038" max="12038" width="7.6640625" customWidth="1"/>
    <col min="12039" max="12039" width="2.5546875" customWidth="1"/>
    <col min="12040" max="12040" width="7.88671875" customWidth="1"/>
    <col min="12041" max="12041" width="2.5546875" customWidth="1"/>
    <col min="12042" max="12042" width="6.6640625" customWidth="1"/>
    <col min="12043" max="12043" width="3" customWidth="1"/>
    <col min="12045" max="12045" width="2.88671875" customWidth="1"/>
    <col min="12046" max="12046" width="5.6640625" customWidth="1"/>
    <col min="12047" max="12047" width="7" customWidth="1"/>
    <col min="12048" max="12048" width="14.6640625" customWidth="1"/>
    <col min="12049" max="12049" width="2.5546875" customWidth="1"/>
    <col min="12050" max="12050" width="0" hidden="1" customWidth="1"/>
    <col min="12289" max="12289" width="2.44140625" customWidth="1"/>
    <col min="12290" max="12290" width="2.5546875" customWidth="1"/>
    <col min="12291" max="12291" width="7.109375" customWidth="1"/>
    <col min="12293" max="12293" width="11.88671875" customWidth="1"/>
    <col min="12294" max="12294" width="7.6640625" customWidth="1"/>
    <col min="12295" max="12295" width="2.5546875" customWidth="1"/>
    <col min="12296" max="12296" width="7.88671875" customWidth="1"/>
    <col min="12297" max="12297" width="2.5546875" customWidth="1"/>
    <col min="12298" max="12298" width="6.6640625" customWidth="1"/>
    <col min="12299" max="12299" width="3" customWidth="1"/>
    <col min="12301" max="12301" width="2.88671875" customWidth="1"/>
    <col min="12302" max="12302" width="5.6640625" customWidth="1"/>
    <col min="12303" max="12303" width="7" customWidth="1"/>
    <col min="12304" max="12304" width="14.6640625" customWidth="1"/>
    <col min="12305" max="12305" width="2.5546875" customWidth="1"/>
    <col min="12306" max="12306" width="0" hidden="1" customWidth="1"/>
    <col min="12545" max="12545" width="2.44140625" customWidth="1"/>
    <col min="12546" max="12546" width="2.5546875" customWidth="1"/>
    <col min="12547" max="12547" width="7.109375" customWidth="1"/>
    <col min="12549" max="12549" width="11.88671875" customWidth="1"/>
    <col min="12550" max="12550" width="7.6640625" customWidth="1"/>
    <col min="12551" max="12551" width="2.5546875" customWidth="1"/>
    <col min="12552" max="12552" width="7.88671875" customWidth="1"/>
    <col min="12553" max="12553" width="2.5546875" customWidth="1"/>
    <col min="12554" max="12554" width="6.6640625" customWidth="1"/>
    <col min="12555" max="12555" width="3" customWidth="1"/>
    <col min="12557" max="12557" width="2.88671875" customWidth="1"/>
    <col min="12558" max="12558" width="5.6640625" customWidth="1"/>
    <col min="12559" max="12559" width="7" customWidth="1"/>
    <col min="12560" max="12560" width="14.6640625" customWidth="1"/>
    <col min="12561" max="12561" width="2.5546875" customWidth="1"/>
    <col min="12562" max="12562" width="0" hidden="1" customWidth="1"/>
    <col min="12801" max="12801" width="2.44140625" customWidth="1"/>
    <col min="12802" max="12802" width="2.5546875" customWidth="1"/>
    <col min="12803" max="12803" width="7.109375" customWidth="1"/>
    <col min="12805" max="12805" width="11.88671875" customWidth="1"/>
    <col min="12806" max="12806" width="7.6640625" customWidth="1"/>
    <col min="12807" max="12807" width="2.5546875" customWidth="1"/>
    <col min="12808" max="12808" width="7.88671875" customWidth="1"/>
    <col min="12809" max="12809" width="2.5546875" customWidth="1"/>
    <col min="12810" max="12810" width="6.6640625" customWidth="1"/>
    <col min="12811" max="12811" width="3" customWidth="1"/>
    <col min="12813" max="12813" width="2.88671875" customWidth="1"/>
    <col min="12814" max="12814" width="5.6640625" customWidth="1"/>
    <col min="12815" max="12815" width="7" customWidth="1"/>
    <col min="12816" max="12816" width="14.6640625" customWidth="1"/>
    <col min="12817" max="12817" width="2.5546875" customWidth="1"/>
    <col min="12818" max="12818" width="0" hidden="1" customWidth="1"/>
    <col min="13057" max="13057" width="2.44140625" customWidth="1"/>
    <col min="13058" max="13058" width="2.5546875" customWidth="1"/>
    <col min="13059" max="13059" width="7.109375" customWidth="1"/>
    <col min="13061" max="13061" width="11.88671875" customWidth="1"/>
    <col min="13062" max="13062" width="7.6640625" customWidth="1"/>
    <col min="13063" max="13063" width="2.5546875" customWidth="1"/>
    <col min="13064" max="13064" width="7.88671875" customWidth="1"/>
    <col min="13065" max="13065" width="2.5546875" customWidth="1"/>
    <col min="13066" max="13066" width="6.6640625" customWidth="1"/>
    <col min="13067" max="13067" width="3" customWidth="1"/>
    <col min="13069" max="13069" width="2.88671875" customWidth="1"/>
    <col min="13070" max="13070" width="5.6640625" customWidth="1"/>
    <col min="13071" max="13071" width="7" customWidth="1"/>
    <col min="13072" max="13072" width="14.6640625" customWidth="1"/>
    <col min="13073" max="13073" width="2.5546875" customWidth="1"/>
    <col min="13074" max="13074" width="0" hidden="1" customWidth="1"/>
    <col min="13313" max="13313" width="2.44140625" customWidth="1"/>
    <col min="13314" max="13314" width="2.5546875" customWidth="1"/>
    <col min="13315" max="13315" width="7.109375" customWidth="1"/>
    <col min="13317" max="13317" width="11.88671875" customWidth="1"/>
    <col min="13318" max="13318" width="7.6640625" customWidth="1"/>
    <col min="13319" max="13319" width="2.5546875" customWidth="1"/>
    <col min="13320" max="13320" width="7.88671875" customWidth="1"/>
    <col min="13321" max="13321" width="2.5546875" customWidth="1"/>
    <col min="13322" max="13322" width="6.6640625" customWidth="1"/>
    <col min="13323" max="13323" width="3" customWidth="1"/>
    <col min="13325" max="13325" width="2.88671875" customWidth="1"/>
    <col min="13326" max="13326" width="5.6640625" customWidth="1"/>
    <col min="13327" max="13327" width="7" customWidth="1"/>
    <col min="13328" max="13328" width="14.6640625" customWidth="1"/>
    <col min="13329" max="13329" width="2.5546875" customWidth="1"/>
    <col min="13330" max="13330" width="0" hidden="1" customWidth="1"/>
    <col min="13569" max="13569" width="2.44140625" customWidth="1"/>
    <col min="13570" max="13570" width="2.5546875" customWidth="1"/>
    <col min="13571" max="13571" width="7.109375" customWidth="1"/>
    <col min="13573" max="13573" width="11.88671875" customWidth="1"/>
    <col min="13574" max="13574" width="7.6640625" customWidth="1"/>
    <col min="13575" max="13575" width="2.5546875" customWidth="1"/>
    <col min="13576" max="13576" width="7.88671875" customWidth="1"/>
    <col min="13577" max="13577" width="2.5546875" customWidth="1"/>
    <col min="13578" max="13578" width="6.6640625" customWidth="1"/>
    <col min="13579" max="13579" width="3" customWidth="1"/>
    <col min="13581" max="13581" width="2.88671875" customWidth="1"/>
    <col min="13582" max="13582" width="5.6640625" customWidth="1"/>
    <col min="13583" max="13583" width="7" customWidth="1"/>
    <col min="13584" max="13584" width="14.6640625" customWidth="1"/>
    <col min="13585" max="13585" width="2.5546875" customWidth="1"/>
    <col min="13586" max="13586" width="0" hidden="1" customWidth="1"/>
    <col min="13825" max="13825" width="2.44140625" customWidth="1"/>
    <col min="13826" max="13826" width="2.5546875" customWidth="1"/>
    <col min="13827" max="13827" width="7.109375" customWidth="1"/>
    <col min="13829" max="13829" width="11.88671875" customWidth="1"/>
    <col min="13830" max="13830" width="7.6640625" customWidth="1"/>
    <col min="13831" max="13831" width="2.5546875" customWidth="1"/>
    <col min="13832" max="13832" width="7.88671875" customWidth="1"/>
    <col min="13833" max="13833" width="2.5546875" customWidth="1"/>
    <col min="13834" max="13834" width="6.6640625" customWidth="1"/>
    <col min="13835" max="13835" width="3" customWidth="1"/>
    <col min="13837" max="13837" width="2.88671875" customWidth="1"/>
    <col min="13838" max="13838" width="5.6640625" customWidth="1"/>
    <col min="13839" max="13839" width="7" customWidth="1"/>
    <col min="13840" max="13840" width="14.6640625" customWidth="1"/>
    <col min="13841" max="13841" width="2.5546875" customWidth="1"/>
    <col min="13842" max="13842" width="0" hidden="1" customWidth="1"/>
    <col min="14081" max="14081" width="2.44140625" customWidth="1"/>
    <col min="14082" max="14082" width="2.5546875" customWidth="1"/>
    <col min="14083" max="14083" width="7.109375" customWidth="1"/>
    <col min="14085" max="14085" width="11.88671875" customWidth="1"/>
    <col min="14086" max="14086" width="7.6640625" customWidth="1"/>
    <col min="14087" max="14087" width="2.5546875" customWidth="1"/>
    <col min="14088" max="14088" width="7.88671875" customWidth="1"/>
    <col min="14089" max="14089" width="2.5546875" customWidth="1"/>
    <col min="14090" max="14090" width="6.6640625" customWidth="1"/>
    <col min="14091" max="14091" width="3" customWidth="1"/>
    <col min="14093" max="14093" width="2.88671875" customWidth="1"/>
    <col min="14094" max="14094" width="5.6640625" customWidth="1"/>
    <col min="14095" max="14095" width="7" customWidth="1"/>
    <col min="14096" max="14096" width="14.6640625" customWidth="1"/>
    <col min="14097" max="14097" width="2.5546875" customWidth="1"/>
    <col min="14098" max="14098" width="0" hidden="1" customWidth="1"/>
    <col min="14337" max="14337" width="2.44140625" customWidth="1"/>
    <col min="14338" max="14338" width="2.5546875" customWidth="1"/>
    <col min="14339" max="14339" width="7.109375" customWidth="1"/>
    <col min="14341" max="14341" width="11.88671875" customWidth="1"/>
    <col min="14342" max="14342" width="7.6640625" customWidth="1"/>
    <col min="14343" max="14343" width="2.5546875" customWidth="1"/>
    <col min="14344" max="14344" width="7.88671875" customWidth="1"/>
    <col min="14345" max="14345" width="2.5546875" customWidth="1"/>
    <col min="14346" max="14346" width="6.6640625" customWidth="1"/>
    <col min="14347" max="14347" width="3" customWidth="1"/>
    <col min="14349" max="14349" width="2.88671875" customWidth="1"/>
    <col min="14350" max="14350" width="5.6640625" customWidth="1"/>
    <col min="14351" max="14351" width="7" customWidth="1"/>
    <col min="14352" max="14352" width="14.6640625" customWidth="1"/>
    <col min="14353" max="14353" width="2.5546875" customWidth="1"/>
    <col min="14354" max="14354" width="0" hidden="1" customWidth="1"/>
    <col min="14593" max="14593" width="2.44140625" customWidth="1"/>
    <col min="14594" max="14594" width="2.5546875" customWidth="1"/>
    <col min="14595" max="14595" width="7.109375" customWidth="1"/>
    <col min="14597" max="14597" width="11.88671875" customWidth="1"/>
    <col min="14598" max="14598" width="7.6640625" customWidth="1"/>
    <col min="14599" max="14599" width="2.5546875" customWidth="1"/>
    <col min="14600" max="14600" width="7.88671875" customWidth="1"/>
    <col min="14601" max="14601" width="2.5546875" customWidth="1"/>
    <col min="14602" max="14602" width="6.6640625" customWidth="1"/>
    <col min="14603" max="14603" width="3" customWidth="1"/>
    <col min="14605" max="14605" width="2.88671875" customWidth="1"/>
    <col min="14606" max="14606" width="5.6640625" customWidth="1"/>
    <col min="14607" max="14607" width="7" customWidth="1"/>
    <col min="14608" max="14608" width="14.6640625" customWidth="1"/>
    <col min="14609" max="14609" width="2.5546875" customWidth="1"/>
    <col min="14610" max="14610" width="0" hidden="1" customWidth="1"/>
    <col min="14849" max="14849" width="2.44140625" customWidth="1"/>
    <col min="14850" max="14850" width="2.5546875" customWidth="1"/>
    <col min="14851" max="14851" width="7.109375" customWidth="1"/>
    <col min="14853" max="14853" width="11.88671875" customWidth="1"/>
    <col min="14854" max="14854" width="7.6640625" customWidth="1"/>
    <col min="14855" max="14855" width="2.5546875" customWidth="1"/>
    <col min="14856" max="14856" width="7.88671875" customWidth="1"/>
    <col min="14857" max="14857" width="2.5546875" customWidth="1"/>
    <col min="14858" max="14858" width="6.6640625" customWidth="1"/>
    <col min="14859" max="14859" width="3" customWidth="1"/>
    <col min="14861" max="14861" width="2.88671875" customWidth="1"/>
    <col min="14862" max="14862" width="5.6640625" customWidth="1"/>
    <col min="14863" max="14863" width="7" customWidth="1"/>
    <col min="14864" max="14864" width="14.6640625" customWidth="1"/>
    <col min="14865" max="14865" width="2.5546875" customWidth="1"/>
    <col min="14866" max="14866" width="0" hidden="1" customWidth="1"/>
    <col min="15105" max="15105" width="2.44140625" customWidth="1"/>
    <col min="15106" max="15106" width="2.5546875" customWidth="1"/>
    <col min="15107" max="15107" width="7.109375" customWidth="1"/>
    <col min="15109" max="15109" width="11.88671875" customWidth="1"/>
    <col min="15110" max="15110" width="7.6640625" customWidth="1"/>
    <col min="15111" max="15111" width="2.5546875" customWidth="1"/>
    <col min="15112" max="15112" width="7.88671875" customWidth="1"/>
    <col min="15113" max="15113" width="2.5546875" customWidth="1"/>
    <col min="15114" max="15114" width="6.6640625" customWidth="1"/>
    <col min="15115" max="15115" width="3" customWidth="1"/>
    <col min="15117" max="15117" width="2.88671875" customWidth="1"/>
    <col min="15118" max="15118" width="5.6640625" customWidth="1"/>
    <col min="15119" max="15119" width="7" customWidth="1"/>
    <col min="15120" max="15120" width="14.6640625" customWidth="1"/>
    <col min="15121" max="15121" width="2.5546875" customWidth="1"/>
    <col min="15122" max="15122" width="0" hidden="1" customWidth="1"/>
    <col min="15361" max="15361" width="2.44140625" customWidth="1"/>
    <col min="15362" max="15362" width="2.5546875" customWidth="1"/>
    <col min="15363" max="15363" width="7.109375" customWidth="1"/>
    <col min="15365" max="15365" width="11.88671875" customWidth="1"/>
    <col min="15366" max="15366" width="7.6640625" customWidth="1"/>
    <col min="15367" max="15367" width="2.5546875" customWidth="1"/>
    <col min="15368" max="15368" width="7.88671875" customWidth="1"/>
    <col min="15369" max="15369" width="2.5546875" customWidth="1"/>
    <col min="15370" max="15370" width="6.6640625" customWidth="1"/>
    <col min="15371" max="15371" width="3" customWidth="1"/>
    <col min="15373" max="15373" width="2.88671875" customWidth="1"/>
    <col min="15374" max="15374" width="5.6640625" customWidth="1"/>
    <col min="15375" max="15375" width="7" customWidth="1"/>
    <col min="15376" max="15376" width="14.6640625" customWidth="1"/>
    <col min="15377" max="15377" width="2.5546875" customWidth="1"/>
    <col min="15378" max="15378" width="0" hidden="1" customWidth="1"/>
    <col min="15617" max="15617" width="2.44140625" customWidth="1"/>
    <col min="15618" max="15618" width="2.5546875" customWidth="1"/>
    <col min="15619" max="15619" width="7.109375" customWidth="1"/>
    <col min="15621" max="15621" width="11.88671875" customWidth="1"/>
    <col min="15622" max="15622" width="7.6640625" customWidth="1"/>
    <col min="15623" max="15623" width="2.5546875" customWidth="1"/>
    <col min="15624" max="15624" width="7.88671875" customWidth="1"/>
    <col min="15625" max="15625" width="2.5546875" customWidth="1"/>
    <col min="15626" max="15626" width="6.6640625" customWidth="1"/>
    <col min="15627" max="15627" width="3" customWidth="1"/>
    <col min="15629" max="15629" width="2.88671875" customWidth="1"/>
    <col min="15630" max="15630" width="5.6640625" customWidth="1"/>
    <col min="15631" max="15631" width="7" customWidth="1"/>
    <col min="15632" max="15632" width="14.6640625" customWidth="1"/>
    <col min="15633" max="15633" width="2.5546875" customWidth="1"/>
    <col min="15634" max="15634" width="0" hidden="1" customWidth="1"/>
    <col min="15873" max="15873" width="2.44140625" customWidth="1"/>
    <col min="15874" max="15874" width="2.5546875" customWidth="1"/>
    <col min="15875" max="15875" width="7.109375" customWidth="1"/>
    <col min="15877" max="15877" width="11.88671875" customWidth="1"/>
    <col min="15878" max="15878" width="7.6640625" customWidth="1"/>
    <col min="15879" max="15879" width="2.5546875" customWidth="1"/>
    <col min="15880" max="15880" width="7.88671875" customWidth="1"/>
    <col min="15881" max="15881" width="2.5546875" customWidth="1"/>
    <col min="15882" max="15882" width="6.6640625" customWidth="1"/>
    <col min="15883" max="15883" width="3" customWidth="1"/>
    <col min="15885" max="15885" width="2.88671875" customWidth="1"/>
    <col min="15886" max="15886" width="5.6640625" customWidth="1"/>
    <col min="15887" max="15887" width="7" customWidth="1"/>
    <col min="15888" max="15888" width="14.6640625" customWidth="1"/>
    <col min="15889" max="15889" width="2.5546875" customWidth="1"/>
    <col min="15890" max="15890" width="0" hidden="1" customWidth="1"/>
    <col min="16129" max="16129" width="2.44140625" customWidth="1"/>
    <col min="16130" max="16130" width="2.5546875" customWidth="1"/>
    <col min="16131" max="16131" width="7.109375" customWidth="1"/>
    <col min="16133" max="16133" width="11.88671875" customWidth="1"/>
    <col min="16134" max="16134" width="7.6640625" customWidth="1"/>
    <col min="16135" max="16135" width="2.5546875" customWidth="1"/>
    <col min="16136" max="16136" width="7.88671875" customWidth="1"/>
    <col min="16137" max="16137" width="2.5546875" customWidth="1"/>
    <col min="16138" max="16138" width="6.6640625" customWidth="1"/>
    <col min="16139" max="16139" width="3" customWidth="1"/>
    <col min="16141" max="16141" width="2.88671875" customWidth="1"/>
    <col min="16142" max="16142" width="5.6640625" customWidth="1"/>
    <col min="16143" max="16143" width="7" customWidth="1"/>
    <col min="16144" max="16144" width="14.6640625" customWidth="1"/>
    <col min="16145" max="16145" width="2.5546875" customWidth="1"/>
    <col min="16146" max="16146" width="0" hidden="1" customWidth="1"/>
  </cols>
  <sheetData>
    <row r="2" spans="3:18" ht="22.5" customHeight="1" x14ac:dyDescent="0.3">
      <c r="P2" s="15"/>
    </row>
    <row r="3" spans="3:18" ht="25.2" x14ac:dyDescent="0.45">
      <c r="C3" s="67"/>
      <c r="D3" s="67"/>
      <c r="E3" s="67"/>
      <c r="F3" s="67"/>
      <c r="G3" s="67"/>
      <c r="H3" s="283" t="s">
        <v>30</v>
      </c>
      <c r="I3" s="283"/>
      <c r="J3" s="283"/>
      <c r="K3" s="283"/>
      <c r="L3" s="283"/>
      <c r="M3" s="283"/>
      <c r="N3" s="283"/>
      <c r="O3" s="283"/>
      <c r="P3" s="283"/>
    </row>
    <row r="4" spans="3:18" ht="6" customHeight="1" x14ac:dyDescent="0.45">
      <c r="C4" s="67"/>
      <c r="D4" s="67"/>
      <c r="E4" s="67"/>
      <c r="F4" s="67"/>
      <c r="G4" s="67"/>
      <c r="H4" s="91"/>
      <c r="I4" s="91"/>
      <c r="J4" s="91"/>
      <c r="K4" s="91"/>
      <c r="L4" s="91"/>
      <c r="M4" s="91"/>
      <c r="N4" s="91"/>
      <c r="O4" s="91"/>
      <c r="P4" s="92"/>
    </row>
    <row r="5" spans="3:18" ht="25.2" x14ac:dyDescent="0.45">
      <c r="C5" s="67"/>
      <c r="D5" s="67"/>
      <c r="E5" s="67"/>
      <c r="F5" s="67"/>
      <c r="G5" s="67"/>
      <c r="H5" s="283" t="s">
        <v>31</v>
      </c>
      <c r="I5" s="283"/>
      <c r="J5" s="283"/>
      <c r="K5" s="283"/>
      <c r="L5" s="283"/>
      <c r="M5" s="283"/>
      <c r="N5" s="283"/>
      <c r="O5" s="283"/>
      <c r="P5" s="283"/>
    </row>
    <row r="6" spans="3:18" ht="12.75" customHeight="1" thickBot="1" x14ac:dyDescent="0.35"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8"/>
    </row>
    <row r="7" spans="3:18" s="232" customFormat="1" ht="21.6" thickBot="1" x14ac:dyDescent="0.45">
      <c r="C7" s="284" t="s">
        <v>32</v>
      </c>
      <c r="D7" s="285"/>
      <c r="E7" s="285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6"/>
    </row>
    <row r="8" spans="3:18" s="67" customFormat="1" ht="13.8" x14ac:dyDescent="0.25">
      <c r="C8" s="287" t="s">
        <v>33</v>
      </c>
      <c r="D8" s="287"/>
      <c r="E8" s="287"/>
      <c r="F8" s="287"/>
      <c r="G8" s="287"/>
      <c r="H8" s="287"/>
      <c r="I8" s="287"/>
      <c r="J8" s="287"/>
      <c r="K8" s="287"/>
      <c r="L8" s="287"/>
      <c r="M8" s="287"/>
      <c r="N8" s="287"/>
      <c r="O8" s="287"/>
      <c r="P8" s="287"/>
    </row>
    <row r="9" spans="3:18" s="67" customFormat="1" thickBot="1" x14ac:dyDescent="0.3">
      <c r="C9" s="287" t="s">
        <v>256</v>
      </c>
      <c r="D9" s="28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</row>
    <row r="10" spans="3:18" s="246" customFormat="1" ht="28.2" thickBot="1" x14ac:dyDescent="0.3">
      <c r="C10" s="233" t="s">
        <v>34</v>
      </c>
      <c r="D10" s="288" t="s">
        <v>35</v>
      </c>
      <c r="E10" s="288"/>
      <c r="F10" s="288"/>
      <c r="G10" s="288"/>
      <c r="H10" s="288"/>
      <c r="I10" s="288"/>
      <c r="J10" s="288"/>
      <c r="K10" s="288"/>
      <c r="L10" s="288"/>
      <c r="M10" s="288"/>
      <c r="N10" s="288"/>
      <c r="O10" s="288"/>
      <c r="P10" s="234" t="s">
        <v>36</v>
      </c>
    </row>
    <row r="11" spans="3:18" s="246" customFormat="1" thickBot="1" x14ac:dyDescent="0.3">
      <c r="C11" s="235" t="s">
        <v>6</v>
      </c>
      <c r="D11" s="289" t="s">
        <v>37</v>
      </c>
      <c r="E11" s="289"/>
      <c r="F11" s="289"/>
      <c r="G11" s="289"/>
      <c r="H11" s="289"/>
      <c r="I11" s="289"/>
      <c r="J11" s="289"/>
      <c r="K11" s="289"/>
      <c r="L11" s="289"/>
      <c r="M11" s="289"/>
      <c r="N11" s="289"/>
      <c r="O11" s="289"/>
      <c r="P11" s="236">
        <f>P12+P13+P14+P15</f>
        <v>5.65</v>
      </c>
    </row>
    <row r="12" spans="3:18" s="67" customFormat="1" ht="13.8" x14ac:dyDescent="0.25">
      <c r="C12" s="69" t="s">
        <v>38</v>
      </c>
      <c r="D12" s="290" t="s">
        <v>39</v>
      </c>
      <c r="E12" s="290"/>
      <c r="F12" s="290"/>
      <c r="G12" s="290"/>
      <c r="H12" s="290"/>
      <c r="I12" s="290"/>
      <c r="J12" s="290"/>
      <c r="K12" s="290"/>
      <c r="L12" s="290"/>
      <c r="M12" s="290"/>
      <c r="N12" s="290"/>
      <c r="O12" s="290"/>
      <c r="P12" s="70">
        <v>4</v>
      </c>
      <c r="R12" s="247">
        <f>P12/100</f>
        <v>0.04</v>
      </c>
    </row>
    <row r="13" spans="3:18" s="67" customFormat="1" ht="13.8" x14ac:dyDescent="0.25">
      <c r="C13" s="71" t="s">
        <v>40</v>
      </c>
      <c r="D13" s="278" t="s">
        <v>41</v>
      </c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8"/>
      <c r="P13" s="72">
        <v>0.56000000000000005</v>
      </c>
      <c r="R13" s="247">
        <f>P13/100</f>
        <v>5.6000000000000008E-3</v>
      </c>
    </row>
    <row r="14" spans="3:18" s="67" customFormat="1" ht="13.8" x14ac:dyDescent="0.25">
      <c r="C14" s="71" t="s">
        <v>42</v>
      </c>
      <c r="D14" s="278" t="s">
        <v>43</v>
      </c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72">
        <v>0.97</v>
      </c>
      <c r="R14" s="247">
        <f>P14/100</f>
        <v>9.7000000000000003E-3</v>
      </c>
    </row>
    <row r="15" spans="3:18" s="67" customFormat="1" thickBot="1" x14ac:dyDescent="0.3">
      <c r="C15" s="73" t="s">
        <v>44</v>
      </c>
      <c r="D15" s="279" t="s">
        <v>45</v>
      </c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74">
        <v>0.12</v>
      </c>
      <c r="R15" s="247">
        <f>P15/100</f>
        <v>1.1999999999999999E-3</v>
      </c>
    </row>
    <row r="16" spans="3:18" s="246" customFormat="1" ht="13.8" x14ac:dyDescent="0.25">
      <c r="C16" s="237" t="s">
        <v>46</v>
      </c>
      <c r="D16" s="282" t="s">
        <v>47</v>
      </c>
      <c r="E16" s="282"/>
      <c r="F16" s="282"/>
      <c r="G16" s="282"/>
      <c r="H16" s="282"/>
      <c r="I16" s="282"/>
      <c r="J16" s="282"/>
      <c r="K16" s="282"/>
      <c r="L16" s="282"/>
      <c r="M16" s="282"/>
      <c r="N16" s="282"/>
      <c r="O16" s="282"/>
      <c r="P16" s="238">
        <f>P17+P18+P19+P20</f>
        <v>8.15</v>
      </c>
      <c r="R16" s="248">
        <f>R17+R18+R19+R20</f>
        <v>8.1499999999999989E-2</v>
      </c>
    </row>
    <row r="17" spans="3:19" s="67" customFormat="1" ht="13.5" customHeight="1" x14ac:dyDescent="0.25">
      <c r="C17" s="71" t="s">
        <v>48</v>
      </c>
      <c r="D17" s="278" t="s">
        <v>49</v>
      </c>
      <c r="E17" s="278"/>
      <c r="F17" s="278"/>
      <c r="G17" s="278"/>
      <c r="H17" s="278"/>
      <c r="I17" s="278"/>
      <c r="J17" s="278"/>
      <c r="K17" s="278"/>
      <c r="L17" s="278"/>
      <c r="M17" s="278"/>
      <c r="N17" s="278"/>
      <c r="O17" s="278"/>
      <c r="P17" s="72">
        <v>0.65</v>
      </c>
      <c r="R17" s="247">
        <f>P17/100</f>
        <v>6.5000000000000006E-3</v>
      </c>
    </row>
    <row r="18" spans="3:19" s="67" customFormat="1" ht="13.5" customHeight="1" x14ac:dyDescent="0.25">
      <c r="C18" s="71" t="s">
        <v>50</v>
      </c>
      <c r="D18" s="278" t="s">
        <v>51</v>
      </c>
      <c r="E18" s="278"/>
      <c r="F18" s="278"/>
      <c r="G18" s="278"/>
      <c r="H18" s="278"/>
      <c r="I18" s="278"/>
      <c r="J18" s="278"/>
      <c r="K18" s="278"/>
      <c r="L18" s="278"/>
      <c r="M18" s="278"/>
      <c r="N18" s="278"/>
      <c r="O18" s="278"/>
      <c r="P18" s="72">
        <v>3</v>
      </c>
      <c r="R18" s="247">
        <f>P18/100</f>
        <v>0.03</v>
      </c>
    </row>
    <row r="19" spans="3:19" s="67" customFormat="1" ht="13.5" customHeight="1" x14ac:dyDescent="0.25">
      <c r="C19" s="71" t="s">
        <v>52</v>
      </c>
      <c r="D19" s="278" t="s">
        <v>53</v>
      </c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278"/>
      <c r="P19" s="72">
        <v>0</v>
      </c>
      <c r="R19" s="247">
        <f>P19/100</f>
        <v>0</v>
      </c>
    </row>
    <row r="20" spans="3:19" s="67" customFormat="1" thickBot="1" x14ac:dyDescent="0.3">
      <c r="C20" s="73" t="s">
        <v>16</v>
      </c>
      <c r="D20" s="279" t="s">
        <v>54</v>
      </c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74">
        <v>4.5</v>
      </c>
      <c r="R20" s="247">
        <f>P20/100</f>
        <v>4.4999999999999998E-2</v>
      </c>
    </row>
    <row r="21" spans="3:19" s="246" customFormat="1" thickBot="1" x14ac:dyDescent="0.3">
      <c r="C21" s="239" t="s">
        <v>55</v>
      </c>
      <c r="D21" s="280" t="s">
        <v>56</v>
      </c>
      <c r="E21" s="280"/>
      <c r="F21" s="280"/>
      <c r="G21" s="280"/>
      <c r="H21" s="280"/>
      <c r="I21" s="280"/>
      <c r="J21" s="280"/>
      <c r="K21" s="280"/>
      <c r="L21" s="280"/>
      <c r="M21" s="280"/>
      <c r="N21" s="280"/>
      <c r="O21" s="280"/>
      <c r="P21" s="240">
        <f>P22</f>
        <v>7.2</v>
      </c>
      <c r="R21" s="248"/>
    </row>
    <row r="22" spans="3:19" s="67" customFormat="1" thickBot="1" x14ac:dyDescent="0.3">
      <c r="C22" s="75" t="s">
        <v>57</v>
      </c>
      <c r="D22" s="281" t="s">
        <v>58</v>
      </c>
      <c r="E22" s="281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76">
        <v>7.2</v>
      </c>
      <c r="R22" s="247">
        <f>P22/100</f>
        <v>7.2000000000000008E-2</v>
      </c>
    </row>
    <row r="23" spans="3:19" s="67" customFormat="1" ht="13.8" x14ac:dyDescent="0.25"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68"/>
    </row>
    <row r="24" spans="3:19" s="67" customFormat="1" ht="13.8" x14ac:dyDescent="0.25">
      <c r="C24" s="77"/>
      <c r="D24" s="79" t="s">
        <v>59</v>
      </c>
      <c r="E24" s="79"/>
      <c r="F24" s="80" t="s">
        <v>60</v>
      </c>
      <c r="G24" s="78"/>
      <c r="H24" s="78"/>
      <c r="I24" s="78"/>
      <c r="J24" s="81"/>
      <c r="K24" s="78"/>
      <c r="L24" s="78"/>
      <c r="M24" s="78"/>
      <c r="N24" s="78"/>
      <c r="O24" s="78"/>
      <c r="P24" s="68"/>
    </row>
    <row r="25" spans="3:19" s="67" customFormat="1" ht="13.8" x14ac:dyDescent="0.25">
      <c r="C25" s="77"/>
      <c r="D25" s="78"/>
      <c r="E25" s="78"/>
      <c r="F25" s="80" t="s">
        <v>61</v>
      </c>
      <c r="G25" s="78"/>
      <c r="H25" s="78"/>
      <c r="I25" s="78"/>
      <c r="J25" s="81"/>
      <c r="K25" s="78">
        <v>-1</v>
      </c>
      <c r="L25" s="78"/>
      <c r="M25" s="78"/>
      <c r="N25" s="78"/>
      <c r="O25" s="78"/>
      <c r="P25" s="68"/>
    </row>
    <row r="26" spans="3:19" s="67" customFormat="1" ht="13.8" x14ac:dyDescent="0.25">
      <c r="C26" s="77"/>
      <c r="D26" s="78"/>
      <c r="E26" s="78"/>
      <c r="F26" s="80"/>
      <c r="G26" s="78"/>
      <c r="H26" s="78" t="s">
        <v>62</v>
      </c>
      <c r="I26" s="78"/>
      <c r="J26" s="81"/>
      <c r="K26" s="78"/>
      <c r="L26" s="78"/>
      <c r="M26" s="78"/>
      <c r="N26" s="78"/>
      <c r="O26" s="78"/>
      <c r="P26" s="68"/>
    </row>
    <row r="27" spans="3:19" s="67" customFormat="1" ht="13.8" x14ac:dyDescent="0.25">
      <c r="C27" s="78"/>
      <c r="D27" s="78" t="s">
        <v>63</v>
      </c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68"/>
    </row>
    <row r="28" spans="3:19" s="67" customFormat="1" ht="13.8" x14ac:dyDescent="0.25">
      <c r="C28" s="77"/>
      <c r="D28" s="79" t="s">
        <v>64</v>
      </c>
      <c r="E28" s="79"/>
      <c r="F28" s="78" t="s">
        <v>65</v>
      </c>
      <c r="G28" s="78"/>
      <c r="H28" s="78"/>
      <c r="I28" s="78"/>
      <c r="J28" s="78"/>
      <c r="K28" s="78"/>
      <c r="L28" s="78"/>
      <c r="M28" s="78"/>
      <c r="N28" s="78"/>
      <c r="O28" s="78"/>
      <c r="P28" s="68"/>
    </row>
    <row r="29" spans="3:19" s="67" customFormat="1" ht="13.8" x14ac:dyDescent="0.25">
      <c r="C29" s="77"/>
      <c r="D29" s="79" t="s">
        <v>66</v>
      </c>
      <c r="E29" s="79"/>
      <c r="F29" s="78" t="s">
        <v>67</v>
      </c>
      <c r="G29" s="78"/>
      <c r="H29" s="78"/>
      <c r="I29" s="78"/>
      <c r="J29" s="78"/>
      <c r="K29" s="78"/>
      <c r="L29" s="78"/>
      <c r="M29" s="78"/>
      <c r="N29" s="78"/>
      <c r="O29" s="78"/>
      <c r="P29" s="68"/>
    </row>
    <row r="30" spans="3:19" s="67" customFormat="1" ht="13.8" x14ac:dyDescent="0.25">
      <c r="C30" s="77"/>
      <c r="D30" s="79" t="s">
        <v>68</v>
      </c>
      <c r="E30" s="79"/>
      <c r="F30" s="78" t="s">
        <v>69</v>
      </c>
      <c r="G30" s="78"/>
      <c r="H30" s="78"/>
      <c r="I30" s="78"/>
      <c r="J30" s="78"/>
      <c r="K30" s="78"/>
      <c r="L30" s="78"/>
      <c r="M30" s="78"/>
      <c r="N30" s="78"/>
      <c r="O30" s="78"/>
      <c r="P30" s="68"/>
      <c r="S30" s="249"/>
    </row>
    <row r="31" spans="3:19" s="67" customFormat="1" ht="13.8" x14ac:dyDescent="0.25">
      <c r="C31" s="77"/>
      <c r="D31" s="79" t="s">
        <v>70</v>
      </c>
      <c r="E31" s="79"/>
      <c r="F31" s="78" t="s">
        <v>71</v>
      </c>
      <c r="G31" s="78"/>
      <c r="H31" s="78"/>
      <c r="I31" s="78"/>
      <c r="J31" s="78"/>
      <c r="K31" s="78"/>
      <c r="L31" s="78"/>
      <c r="M31" s="78"/>
      <c r="N31" s="78"/>
      <c r="O31" s="78"/>
      <c r="P31" s="68"/>
    </row>
    <row r="32" spans="3:19" s="67" customFormat="1" ht="13.8" x14ac:dyDescent="0.25">
      <c r="C32" s="77"/>
      <c r="D32" s="79" t="s">
        <v>72</v>
      </c>
      <c r="E32" s="78"/>
      <c r="F32" s="78" t="s">
        <v>73</v>
      </c>
      <c r="G32" s="78"/>
      <c r="H32" s="78"/>
      <c r="I32" s="78"/>
      <c r="J32" s="78"/>
      <c r="K32" s="78"/>
      <c r="L32" s="78"/>
      <c r="M32" s="78"/>
      <c r="N32" s="78"/>
      <c r="O32" s="78"/>
      <c r="P32" s="68"/>
    </row>
    <row r="33" spans="3:19" s="67" customFormat="1" ht="13.8" x14ac:dyDescent="0.25">
      <c r="C33" s="77"/>
      <c r="D33" s="79" t="s">
        <v>74</v>
      </c>
      <c r="E33" s="78"/>
      <c r="F33" s="78" t="s">
        <v>75</v>
      </c>
      <c r="G33" s="78"/>
      <c r="H33" s="78"/>
      <c r="I33" s="78"/>
      <c r="J33" s="78"/>
      <c r="K33" s="78"/>
      <c r="L33" s="78"/>
      <c r="M33" s="78"/>
      <c r="N33" s="78"/>
      <c r="O33" s="78"/>
      <c r="P33" s="68"/>
    </row>
    <row r="34" spans="3:19" s="67" customFormat="1" ht="13.8" x14ac:dyDescent="0.25">
      <c r="C34" s="77"/>
      <c r="D34" s="79" t="s">
        <v>76</v>
      </c>
      <c r="E34" s="78"/>
      <c r="F34" s="78" t="s">
        <v>77</v>
      </c>
      <c r="G34" s="78"/>
      <c r="H34" s="78"/>
      <c r="I34" s="78"/>
      <c r="J34" s="78"/>
      <c r="K34" s="78"/>
      <c r="L34" s="78"/>
      <c r="M34" s="78"/>
      <c r="N34" s="78"/>
      <c r="O34" s="78"/>
      <c r="P34" s="68"/>
    </row>
    <row r="35" spans="3:19" s="67" customFormat="1" ht="21.75" hidden="1" customHeight="1" x14ac:dyDescent="0.25">
      <c r="C35" s="79"/>
      <c r="D35" s="79" t="s">
        <v>78</v>
      </c>
      <c r="E35" s="78"/>
      <c r="F35" s="78"/>
      <c r="G35" s="78"/>
      <c r="I35" s="78"/>
      <c r="K35" s="77" t="s">
        <v>79</v>
      </c>
      <c r="L35" s="78"/>
      <c r="M35" s="78"/>
      <c r="N35" s="78"/>
      <c r="O35" s="78"/>
      <c r="P35" s="68"/>
    </row>
    <row r="36" spans="3:19" s="67" customFormat="1" thickBot="1" x14ac:dyDescent="0.3">
      <c r="C36" s="77"/>
      <c r="D36" s="82" t="s">
        <v>78</v>
      </c>
      <c r="E36" s="83">
        <f>(((1+R12+R14+R15)*(1+R13)*(1+R22))/(1-R16))-1</f>
        <v>0.23339527804028348</v>
      </c>
      <c r="G36" s="84"/>
      <c r="I36" s="77"/>
      <c r="J36" s="85"/>
      <c r="K36" s="85"/>
      <c r="L36" s="85"/>
      <c r="M36" s="86"/>
      <c r="N36" s="84"/>
      <c r="O36" s="77"/>
      <c r="P36" s="87"/>
    </row>
    <row r="37" spans="3:19" s="67" customFormat="1" ht="3" hidden="1" customHeight="1" x14ac:dyDescent="0.25">
      <c r="C37" s="77"/>
      <c r="D37" s="78"/>
      <c r="E37" s="78"/>
      <c r="F37" s="84"/>
      <c r="G37" s="84"/>
      <c r="H37" s="77" t="s">
        <v>80</v>
      </c>
      <c r="I37" s="77"/>
      <c r="J37" s="85"/>
      <c r="K37" s="85"/>
      <c r="L37" s="85"/>
      <c r="M37" s="85"/>
      <c r="N37" s="85"/>
      <c r="P37" s="68"/>
    </row>
    <row r="38" spans="3:19" s="246" customFormat="1" thickBot="1" x14ac:dyDescent="0.3">
      <c r="C38" s="241"/>
      <c r="D38" s="242" t="s">
        <v>90</v>
      </c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3"/>
      <c r="P38" s="244">
        <f>E36</f>
        <v>0.23339527804028348</v>
      </c>
      <c r="S38" s="250"/>
    </row>
    <row r="39" spans="3:19" s="67" customFormat="1" ht="13.8" x14ac:dyDescent="0.25">
      <c r="C39" s="78" t="s">
        <v>81</v>
      </c>
      <c r="P39" s="88"/>
    </row>
    <row r="40" spans="3:19" s="67" customFormat="1" ht="28.5" customHeight="1" x14ac:dyDescent="0.25">
      <c r="C40" s="245" t="s">
        <v>82</v>
      </c>
      <c r="D40" s="277" t="s">
        <v>83</v>
      </c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</row>
    <row r="41" spans="3:19" s="67" customFormat="1" ht="28.5" customHeight="1" x14ac:dyDescent="0.25">
      <c r="C41" s="245" t="s">
        <v>84</v>
      </c>
      <c r="D41" s="277" t="s">
        <v>85</v>
      </c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</row>
    <row r="42" spans="3:19" s="67" customFormat="1" ht="43.5" customHeight="1" x14ac:dyDescent="0.25">
      <c r="C42" s="245" t="s">
        <v>86</v>
      </c>
      <c r="D42" s="277" t="s">
        <v>87</v>
      </c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</row>
    <row r="43" spans="3:19" s="67" customFormat="1" ht="26.25" customHeight="1" x14ac:dyDescent="0.25">
      <c r="C43" s="245" t="s">
        <v>88</v>
      </c>
      <c r="D43" s="277" t="s">
        <v>155</v>
      </c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</row>
    <row r="44" spans="3:19" s="67" customFormat="1" ht="13.8" x14ac:dyDescent="0.25">
      <c r="P44" s="89" t="str">
        <f>ORÇAMENTO!M16</f>
        <v>Bom Jesus-GO, 15 de outubro de 2024.</v>
      </c>
    </row>
    <row r="45" spans="3:19" s="67" customFormat="1" ht="13.8" x14ac:dyDescent="0.25">
      <c r="P45" s="88"/>
    </row>
    <row r="46" spans="3:19" s="67" customFormat="1" ht="34.5" customHeight="1" x14ac:dyDescent="0.25">
      <c r="P46" s="88"/>
    </row>
    <row r="47" spans="3:19" s="67" customFormat="1" ht="13.8" x14ac:dyDescent="0.25">
      <c r="G47" s="90"/>
      <c r="I47" s="93" t="s">
        <v>133</v>
      </c>
      <c r="P47" s="88"/>
    </row>
    <row r="48" spans="3:19" s="67" customFormat="1" ht="13.8" x14ac:dyDescent="0.25">
      <c r="G48" s="77"/>
      <c r="I48" s="94" t="str">
        <f>ORÇAMENTO!B58</f>
        <v>Yanne Duarte Gonzaga</v>
      </c>
      <c r="P48" s="88"/>
    </row>
    <row r="49" spans="7:16" s="67" customFormat="1" ht="13.8" x14ac:dyDescent="0.25">
      <c r="G49" s="77"/>
      <c r="I49" s="94" t="str">
        <f>ORÇAMENTO!B59</f>
        <v>Engenheira Civil CREA-GO 1022369989/AP</v>
      </c>
      <c r="P49" s="88"/>
    </row>
  </sheetData>
  <mergeCells count="22">
    <mergeCell ref="D16:O16"/>
    <mergeCell ref="H3:P3"/>
    <mergeCell ref="H5:P5"/>
    <mergeCell ref="C7:P7"/>
    <mergeCell ref="C8:P8"/>
    <mergeCell ref="C9:P9"/>
    <mergeCell ref="D10:O10"/>
    <mergeCell ref="D11:O11"/>
    <mergeCell ref="D12:O12"/>
    <mergeCell ref="D13:O13"/>
    <mergeCell ref="D14:O14"/>
    <mergeCell ref="D15:O15"/>
    <mergeCell ref="D40:P40"/>
    <mergeCell ref="D41:P41"/>
    <mergeCell ref="D42:P42"/>
    <mergeCell ref="D43:P43"/>
    <mergeCell ref="D17:O17"/>
    <mergeCell ref="D18:O18"/>
    <mergeCell ref="D19:O19"/>
    <mergeCell ref="D20:O20"/>
    <mergeCell ref="D21:O21"/>
    <mergeCell ref="D22:O22"/>
  </mergeCells>
  <pageMargins left="0.511811024" right="0.511811024" top="0.78740157499999996" bottom="0.78740157499999996" header="0.31496062000000002" footer="0.31496062000000002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76373-F18E-4D6C-8D4C-568AF10C0A0D}">
  <dimension ref="A1:HF58"/>
  <sheetViews>
    <sheetView tabSelected="1" view="pageBreakPreview" topLeftCell="C2" zoomScaleNormal="100" zoomScaleSheetLayoutView="100" workbookViewId="0">
      <selection activeCell="G49" sqref="G49"/>
    </sheetView>
  </sheetViews>
  <sheetFormatPr defaultRowHeight="14.4" x14ac:dyDescent="0.3"/>
  <cols>
    <col min="1" max="1" width="0" style="23" hidden="1" customWidth="1"/>
    <col min="2" max="2" width="9.109375" style="23"/>
    <col min="3" max="3" width="19.33203125" style="23" bestFit="1" customWidth="1"/>
    <col min="4" max="4" width="48.6640625" style="23" customWidth="1"/>
    <col min="5" max="5" width="15" style="23" customWidth="1"/>
    <col min="6" max="6" width="18.5546875" style="23" customWidth="1"/>
    <col min="7" max="7" width="24.5546875" style="23" customWidth="1"/>
    <col min="8" max="8" width="10.5546875" style="23" customWidth="1"/>
    <col min="9" max="9" width="20.33203125" style="23" customWidth="1"/>
    <col min="10" max="205" width="9.109375" style="23"/>
  </cols>
  <sheetData>
    <row r="1" spans="3:214" x14ac:dyDescent="0.3">
      <c r="C1" s="32"/>
      <c r="D1" s="32"/>
      <c r="E1" s="32"/>
      <c r="F1" s="32"/>
      <c r="G1" s="32"/>
    </row>
    <row r="2" spans="3:214" x14ac:dyDescent="0.3">
      <c r="C2" s="32"/>
      <c r="D2" s="32"/>
      <c r="E2" s="32"/>
      <c r="F2" s="32"/>
      <c r="G2" s="32"/>
    </row>
    <row r="3" spans="3:214" ht="6.75" customHeight="1" x14ac:dyDescent="0.3">
      <c r="C3" s="33"/>
      <c r="D3" s="33"/>
      <c r="E3" s="33"/>
      <c r="F3" s="33"/>
      <c r="G3" s="33"/>
    </row>
    <row r="4" spans="3:214" ht="26.25" customHeight="1" x14ac:dyDescent="0.3">
      <c r="C4" s="34"/>
      <c r="D4" s="34"/>
      <c r="E4" s="291" t="s">
        <v>30</v>
      </c>
      <c r="F4" s="291"/>
      <c r="G4" s="291"/>
    </row>
    <row r="5" spans="3:214" ht="9" hidden="1" customHeight="1" x14ac:dyDescent="0.3">
      <c r="C5" s="33"/>
      <c r="D5" s="33"/>
      <c r="E5" s="35"/>
      <c r="F5" s="35"/>
      <c r="G5" s="35"/>
    </row>
    <row r="6" spans="3:214" s="23" customFormat="1" ht="27.75" customHeight="1" x14ac:dyDescent="0.3">
      <c r="C6" s="34"/>
      <c r="D6" s="34"/>
      <c r="E6" s="292" t="s">
        <v>31</v>
      </c>
      <c r="F6" s="292"/>
      <c r="G6" s="292"/>
      <c r="GX6"/>
      <c r="GY6"/>
      <c r="GZ6"/>
      <c r="HA6"/>
      <c r="HB6"/>
      <c r="HC6"/>
      <c r="HD6"/>
      <c r="HE6"/>
      <c r="HF6"/>
    </row>
    <row r="7" spans="3:214" s="23" customFormat="1" ht="15.75" customHeight="1" x14ac:dyDescent="0.3">
      <c r="C7" s="34"/>
      <c r="D7" s="34"/>
      <c r="E7" s="36"/>
      <c r="F7" s="36"/>
      <c r="G7" s="36"/>
      <c r="GX7"/>
      <c r="GY7"/>
      <c r="GZ7"/>
      <c r="HA7"/>
      <c r="HB7"/>
      <c r="HC7"/>
      <c r="HD7"/>
      <c r="HE7"/>
      <c r="HF7"/>
    </row>
    <row r="8" spans="3:214" s="24" customFormat="1" ht="16.5" customHeight="1" x14ac:dyDescent="0.3">
      <c r="C8" s="37" t="str">
        <f>ORÇAMENTO!B9</f>
        <v>OBRA:</v>
      </c>
      <c r="D8" s="38" t="str">
        <f>ORÇAMENTO!C9</f>
        <v>REFORMA CENTRO DE ATENÇÃO PSICOSSOCIAL RADION JOAQUIM DE CARVALHO</v>
      </c>
      <c r="E8" s="25"/>
      <c r="F8" s="25"/>
      <c r="G8" s="25"/>
    </row>
    <row r="9" spans="3:214" s="24" customFormat="1" ht="13.8" x14ac:dyDescent="0.3">
      <c r="C9" s="37" t="str">
        <f>ORÇAMENTO!B10</f>
        <v>ENDEREÇO:</v>
      </c>
      <c r="D9" s="38" t="str">
        <f>ORÇAMENTO!C10</f>
        <v>AV. FREDERICO SARAIVA, N° 700 - BAIRRO OLIMPIA</v>
      </c>
      <c r="E9" s="25"/>
      <c r="F9" s="25"/>
      <c r="G9" s="25"/>
    </row>
    <row r="10" spans="3:214" s="24" customFormat="1" ht="13.8" x14ac:dyDescent="0.3">
      <c r="C10" s="37" t="str">
        <f>ORÇAMENTO!B11</f>
        <v>REFERENCIA:</v>
      </c>
      <c r="D10" s="38" t="str">
        <f>ORÇAMENTO!C11</f>
        <v>SINAPI - SISTEMA NACIONAL DE PESQUISA DE CUSTOS E ÍNDICES DA CONSTRUÇÃO CIVIL (SI) - SETEMBRO/2024</v>
      </c>
      <c r="E10" s="25"/>
      <c r="F10" s="25"/>
      <c r="G10" s="25"/>
    </row>
    <row r="11" spans="3:214" s="24" customFormat="1" ht="13.8" x14ac:dyDescent="0.3">
      <c r="C11" s="37" t="str">
        <f>ORÇAMENTO!B12</f>
        <v>DATA BASE:</v>
      </c>
      <c r="D11" s="39">
        <f>ORÇAMENTO!C12</f>
        <v>45536</v>
      </c>
      <c r="E11" s="25"/>
      <c r="F11" s="25"/>
      <c r="G11" s="25"/>
    </row>
    <row r="12" spans="3:214" s="24" customFormat="1" ht="13.8" x14ac:dyDescent="0.3">
      <c r="C12" s="37" t="str">
        <f>ORÇAMENTO!B13</f>
        <v>REFERENCIA:</v>
      </c>
      <c r="D12" s="38" t="str">
        <f>ORÇAMENTO!C13</f>
        <v>GOINFRA - TABELA DE CUSTOS DE OBRAS CIVIS - T259 - JUN/2024 (GO) - SEM DESONERAÇÃO</v>
      </c>
      <c r="E12" s="25"/>
      <c r="F12" s="25"/>
      <c r="G12" s="25"/>
    </row>
    <row r="13" spans="3:214" s="24" customFormat="1" ht="13.8" x14ac:dyDescent="0.3">
      <c r="C13" s="37" t="str">
        <f>ORÇAMENTO!B14</f>
        <v>DATA BASE:</v>
      </c>
      <c r="D13" s="39">
        <f>ORÇAMENTO!C14</f>
        <v>45444</v>
      </c>
      <c r="E13" s="25"/>
      <c r="F13" s="25"/>
      <c r="G13" s="25"/>
    </row>
    <row r="14" spans="3:214" s="24" customFormat="1" ht="13.8" x14ac:dyDescent="0.3">
      <c r="C14" s="37" t="str">
        <f>ORÇAMENTO!B15</f>
        <v>MODALIDADE:</v>
      </c>
      <c r="D14" s="38" t="str">
        <f>ORÇAMENTO!C15</f>
        <v>TERCERIZÇÃO GLOBAL</v>
      </c>
      <c r="E14" s="25"/>
      <c r="F14" s="25"/>
      <c r="G14" s="25"/>
    </row>
    <row r="15" spans="3:214" s="24" customFormat="1" ht="13.8" x14ac:dyDescent="0.3">
      <c r="C15" s="37" t="str">
        <f>ORÇAMENTO!B16</f>
        <v>BDI:</v>
      </c>
      <c r="D15" s="40">
        <f>ORÇAMENTO!C16</f>
        <v>0.23339527804028348</v>
      </c>
      <c r="E15" s="25"/>
      <c r="F15" s="25"/>
      <c r="G15" s="25"/>
    </row>
    <row r="16" spans="3:214" s="24" customFormat="1" ht="6" customHeight="1" thickBot="1" x14ac:dyDescent="0.35">
      <c r="C16" s="37"/>
      <c r="D16" s="40"/>
      <c r="E16" s="25"/>
      <c r="F16" s="25"/>
      <c r="G16" s="25"/>
    </row>
    <row r="17" spans="1:214" s="147" customFormat="1" ht="20.25" customHeight="1" thickBot="1" x14ac:dyDescent="0.35">
      <c r="C17" s="293" t="s">
        <v>116</v>
      </c>
      <c r="D17" s="294"/>
      <c r="E17" s="294"/>
      <c r="F17" s="294"/>
      <c r="G17" s="295"/>
      <c r="GX17" s="148"/>
      <c r="GY17" s="148"/>
      <c r="GZ17" s="148"/>
      <c r="HA17" s="148"/>
      <c r="HB17" s="148"/>
      <c r="HC17" s="148"/>
      <c r="HD17" s="148"/>
      <c r="HE17" s="148"/>
      <c r="HF17" s="148"/>
    </row>
    <row r="18" spans="1:214" s="147" customFormat="1" ht="15" thickBot="1" x14ac:dyDescent="0.35">
      <c r="C18" s="149" t="s">
        <v>0</v>
      </c>
      <c r="D18" s="150" t="s">
        <v>28</v>
      </c>
      <c r="E18" s="150" t="s">
        <v>117</v>
      </c>
      <c r="F18" s="150" t="s">
        <v>29</v>
      </c>
      <c r="G18" s="151" t="s">
        <v>118</v>
      </c>
      <c r="GX18" s="148"/>
      <c r="GY18" s="148"/>
      <c r="GZ18" s="148"/>
      <c r="HA18" s="148"/>
      <c r="HB18" s="148"/>
      <c r="HC18" s="148"/>
      <c r="HD18" s="148"/>
      <c r="HE18" s="148"/>
      <c r="HF18" s="148"/>
    </row>
    <row r="19" spans="1:214" s="28" customFormat="1" ht="13.8" x14ac:dyDescent="0.3">
      <c r="A19" s="23"/>
      <c r="B19" s="23"/>
      <c r="C19" s="296">
        <f>[4]ORÇAMENTO!B18</f>
        <v>1</v>
      </c>
      <c r="D19" s="299" t="str">
        <f>ORÇAMENTO!E20</f>
        <v>ADMINISTRAÇÃO - MENSALISTAS</v>
      </c>
      <c r="E19" s="302">
        <f>ORÇAMENTO!L20</f>
        <v>352</v>
      </c>
      <c r="F19" s="305">
        <f>E19/$E$44</f>
        <v>6.819712363435898E-3</v>
      </c>
      <c r="G19" s="41">
        <f>G21/$E$44</f>
        <v>6.819712363435898E-3</v>
      </c>
      <c r="H19" s="26"/>
      <c r="I19" s="27"/>
    </row>
    <row r="20" spans="1:214" s="28" customFormat="1" ht="10.5" customHeight="1" x14ac:dyDescent="0.3">
      <c r="A20" s="23"/>
      <c r="B20" s="23"/>
      <c r="C20" s="297"/>
      <c r="D20" s="300"/>
      <c r="E20" s="303"/>
      <c r="F20" s="306"/>
      <c r="G20" s="43"/>
      <c r="H20" s="26"/>
      <c r="I20" s="27"/>
    </row>
    <row r="21" spans="1:214" s="28" customFormat="1" thickBot="1" x14ac:dyDescent="0.35">
      <c r="A21" s="23"/>
      <c r="B21" s="23"/>
      <c r="C21" s="298"/>
      <c r="D21" s="301"/>
      <c r="E21" s="304"/>
      <c r="F21" s="307"/>
      <c r="G21" s="42">
        <f>$E$19*100%</f>
        <v>352</v>
      </c>
      <c r="I21" s="27"/>
    </row>
    <row r="22" spans="1:214" s="28" customFormat="1" ht="13.8" x14ac:dyDescent="0.3">
      <c r="A22" s="23"/>
      <c r="B22" s="23"/>
      <c r="C22" s="296">
        <f>[4]ORÇAMENTO!B24</f>
        <v>2</v>
      </c>
      <c r="D22" s="308" t="str">
        <f>ORÇAMENTO!E22</f>
        <v>SERVIÇOS PRELIMINARES</v>
      </c>
      <c r="E22" s="302">
        <f>ORÇAMENTO!L22</f>
        <v>224.6814</v>
      </c>
      <c r="F22" s="305">
        <f>E22/$E$44</f>
        <v>4.3530185267445631E-3</v>
      </c>
      <c r="G22" s="41">
        <f>G24/$E$44</f>
        <v>4.3530185267445631E-3</v>
      </c>
      <c r="I22" s="27"/>
    </row>
    <row r="23" spans="1:214" s="28" customFormat="1" ht="10.5" customHeight="1" x14ac:dyDescent="0.3">
      <c r="A23" s="23"/>
      <c r="B23" s="23"/>
      <c r="C23" s="297"/>
      <c r="D23" s="309"/>
      <c r="E23" s="303"/>
      <c r="F23" s="306"/>
      <c r="G23" s="43"/>
      <c r="I23" s="27"/>
    </row>
    <row r="24" spans="1:214" s="28" customFormat="1" thickBot="1" x14ac:dyDescent="0.35">
      <c r="A24" s="23"/>
      <c r="B24" s="23"/>
      <c r="C24" s="298"/>
      <c r="D24" s="310"/>
      <c r="E24" s="304"/>
      <c r="F24" s="307"/>
      <c r="G24" s="42">
        <f>E22</f>
        <v>224.6814</v>
      </c>
      <c r="I24" s="27"/>
    </row>
    <row r="25" spans="1:214" s="28" customFormat="1" ht="13.8" x14ac:dyDescent="0.3">
      <c r="A25" s="23"/>
      <c r="B25" s="23"/>
      <c r="C25" s="296">
        <f>[4]ORÇAMENTO!B27</f>
        <v>3</v>
      </c>
      <c r="D25" s="308" t="str">
        <f>ORÇAMENTO!E26</f>
        <v>ALVENARIAS E DIVISÓRIAS</v>
      </c>
      <c r="E25" s="302">
        <f>ORÇAMENTO!L26</f>
        <v>87.66</v>
      </c>
      <c r="F25" s="305">
        <f>E25/$E$44</f>
        <v>1.6983408686897467E-3</v>
      </c>
      <c r="G25" s="41">
        <f>G27/$E$44</f>
        <v>1.6983408686897467E-3</v>
      </c>
      <c r="I25" s="27"/>
    </row>
    <row r="26" spans="1:214" s="28" customFormat="1" ht="10.5" customHeight="1" x14ac:dyDescent="0.3">
      <c r="A26" s="23"/>
      <c r="B26" s="23"/>
      <c r="C26" s="297"/>
      <c r="D26" s="309"/>
      <c r="E26" s="303"/>
      <c r="F26" s="306"/>
      <c r="G26" s="43"/>
      <c r="I26" s="27"/>
    </row>
    <row r="27" spans="1:214" s="28" customFormat="1" thickBot="1" x14ac:dyDescent="0.35">
      <c r="A27" s="23"/>
      <c r="B27" s="23"/>
      <c r="C27" s="298"/>
      <c r="D27" s="310"/>
      <c r="E27" s="304"/>
      <c r="F27" s="307"/>
      <c r="G27" s="42">
        <f>E25</f>
        <v>87.66</v>
      </c>
      <c r="I27" s="27"/>
    </row>
    <row r="28" spans="1:214" s="28" customFormat="1" ht="13.8" x14ac:dyDescent="0.3">
      <c r="A28" s="23"/>
      <c r="B28" s="23"/>
      <c r="C28" s="296">
        <f>[4]ORÇAMENTO!B30</f>
        <v>4</v>
      </c>
      <c r="D28" s="308" t="str">
        <f>ORÇAMENTO!E28</f>
        <v>REVESTIMENTO DE PAREDES</v>
      </c>
      <c r="E28" s="302">
        <f>ORÇAMENTO!L28</f>
        <v>707.96940000000006</v>
      </c>
      <c r="F28" s="305">
        <f>E28/$E$44</f>
        <v>1.3716328608279248E-2</v>
      </c>
      <c r="G28" s="41">
        <f>G30/$E$44</f>
        <v>1.3716328608279248E-2</v>
      </c>
      <c r="I28" s="27"/>
    </row>
    <row r="29" spans="1:214" s="28" customFormat="1" ht="10.5" customHeight="1" x14ac:dyDescent="0.3">
      <c r="A29" s="23"/>
      <c r="B29" s="23"/>
      <c r="C29" s="297"/>
      <c r="D29" s="309"/>
      <c r="E29" s="303"/>
      <c r="F29" s="306"/>
      <c r="G29" s="43"/>
      <c r="I29" s="27"/>
    </row>
    <row r="30" spans="1:214" s="28" customFormat="1" thickBot="1" x14ac:dyDescent="0.35">
      <c r="A30" s="23"/>
      <c r="B30" s="23"/>
      <c r="C30" s="298"/>
      <c r="D30" s="310"/>
      <c r="E30" s="304"/>
      <c r="F30" s="307"/>
      <c r="G30" s="42">
        <f>E28</f>
        <v>707.96940000000006</v>
      </c>
      <c r="I30" s="27"/>
    </row>
    <row r="31" spans="1:214" s="28" customFormat="1" ht="13.8" x14ac:dyDescent="0.3">
      <c r="A31" s="23"/>
      <c r="B31" s="23"/>
      <c r="C31" s="296">
        <f>[5]ORÇAMENTO!B37</f>
        <v>5</v>
      </c>
      <c r="D31" s="308" t="str">
        <f>ORÇAMENTO!E32</f>
        <v>ESQUADRIAS DE MADEIRAS</v>
      </c>
      <c r="E31" s="302">
        <f>ORÇAMENTO!L32</f>
        <v>1596.3600000000001</v>
      </c>
      <c r="F31" s="305">
        <f>E31/$E$44</f>
        <v>3.0928170535495826E-2</v>
      </c>
      <c r="G31" s="41">
        <f>G33/$E$44</f>
        <v>3.0928170535495826E-2</v>
      </c>
      <c r="I31" s="27"/>
    </row>
    <row r="32" spans="1:214" s="28" customFormat="1" ht="10.5" customHeight="1" x14ac:dyDescent="0.3">
      <c r="A32" s="23"/>
      <c r="B32" s="23"/>
      <c r="C32" s="297"/>
      <c r="D32" s="309"/>
      <c r="E32" s="303"/>
      <c r="F32" s="306"/>
      <c r="G32" s="43"/>
      <c r="I32" s="27"/>
    </row>
    <row r="33" spans="1:214" s="28" customFormat="1" thickBot="1" x14ac:dyDescent="0.35">
      <c r="A33" s="23"/>
      <c r="B33" s="23"/>
      <c r="C33" s="298"/>
      <c r="D33" s="310"/>
      <c r="E33" s="304"/>
      <c r="F33" s="307"/>
      <c r="G33" s="42">
        <f>E31</f>
        <v>1596.3600000000001</v>
      </c>
      <c r="I33" s="27"/>
    </row>
    <row r="34" spans="1:214" s="28" customFormat="1" ht="13.8" x14ac:dyDescent="0.3">
      <c r="A34" s="23"/>
      <c r="B34" s="23"/>
      <c r="C34" s="296">
        <f>[5]ORÇAMENTO!B40</f>
        <v>6</v>
      </c>
      <c r="D34" s="308" t="str">
        <f>ORÇAMENTO!E34</f>
        <v>ESQUADRIAS METÁLICAS</v>
      </c>
      <c r="E34" s="302">
        <f>ORÇAMENTO!L34</f>
        <v>6072.5840000000007</v>
      </c>
      <c r="F34" s="305">
        <f>E34/$E$44</f>
        <v>0.11765135279205405</v>
      </c>
      <c r="G34" s="41">
        <f>G36/$E$44</f>
        <v>0.11765135279205405</v>
      </c>
      <c r="I34" s="27"/>
    </row>
    <row r="35" spans="1:214" s="28" customFormat="1" ht="10.5" customHeight="1" x14ac:dyDescent="0.3">
      <c r="A35" s="23"/>
      <c r="B35" s="23"/>
      <c r="C35" s="297"/>
      <c r="D35" s="309"/>
      <c r="E35" s="303"/>
      <c r="F35" s="306"/>
      <c r="G35" s="43"/>
      <c r="I35" s="27"/>
    </row>
    <row r="36" spans="1:214" s="28" customFormat="1" thickBot="1" x14ac:dyDescent="0.35">
      <c r="A36" s="23"/>
      <c r="B36" s="23"/>
      <c r="C36" s="298"/>
      <c r="D36" s="310"/>
      <c r="E36" s="304"/>
      <c r="F36" s="307"/>
      <c r="G36" s="42">
        <f>E34</f>
        <v>6072.5840000000007</v>
      </c>
      <c r="I36" s="27"/>
    </row>
    <row r="37" spans="1:214" s="28" customFormat="1" ht="13.8" x14ac:dyDescent="0.3">
      <c r="A37" s="23"/>
      <c r="B37" s="23"/>
      <c r="C37" s="296">
        <f>[5]ORÇAMENTO!B44</f>
        <v>7</v>
      </c>
      <c r="D37" s="308" t="str">
        <f>ORÇAMENTO!E40</f>
        <v>PINTURA</v>
      </c>
      <c r="E37" s="302">
        <f>ORÇAMENTO!L40</f>
        <v>34506.520315000009</v>
      </c>
      <c r="F37" s="305">
        <f>E37/$E$44</f>
        <v>0.66853563412317485</v>
      </c>
      <c r="G37" s="41">
        <f t="shared" ref="G37" si="0">G39/$E$44</f>
        <v>0.66853563412317485</v>
      </c>
      <c r="I37" s="27"/>
    </row>
    <row r="38" spans="1:214" s="28" customFormat="1" ht="10.5" customHeight="1" x14ac:dyDescent="0.3">
      <c r="A38" s="23"/>
      <c r="B38" s="23"/>
      <c r="C38" s="297"/>
      <c r="D38" s="309"/>
      <c r="E38" s="303"/>
      <c r="F38" s="306"/>
      <c r="G38" s="44"/>
      <c r="I38" s="27"/>
    </row>
    <row r="39" spans="1:214" s="28" customFormat="1" thickBot="1" x14ac:dyDescent="0.35">
      <c r="A39" s="23"/>
      <c r="B39" s="23"/>
      <c r="C39" s="298"/>
      <c r="D39" s="310"/>
      <c r="E39" s="304"/>
      <c r="F39" s="307"/>
      <c r="G39" s="42">
        <f>E37</f>
        <v>34506.520315000009</v>
      </c>
      <c r="I39" s="27"/>
    </row>
    <row r="40" spans="1:214" s="28" customFormat="1" ht="13.8" x14ac:dyDescent="0.3">
      <c r="A40" s="23"/>
      <c r="B40" s="23"/>
      <c r="C40" s="296">
        <f>[5]ORÇAMENTO!B53</f>
        <v>8</v>
      </c>
      <c r="D40" s="308" t="str">
        <f>ORÇAMENTO!E48</f>
        <v>DIVERSOS</v>
      </c>
      <c r="E40" s="302">
        <f>ORÇAMENTO!L48</f>
        <v>8067.3050000000003</v>
      </c>
      <c r="F40" s="305">
        <f>E40/$E$44</f>
        <v>0.15629744218212568</v>
      </c>
      <c r="G40" s="41">
        <f t="shared" ref="G40" si="1">G42/$E$44</f>
        <v>0.15629744218212568</v>
      </c>
      <c r="I40" s="27"/>
    </row>
    <row r="41" spans="1:214" s="28" customFormat="1" ht="10.5" customHeight="1" x14ac:dyDescent="0.3">
      <c r="A41" s="23"/>
      <c r="B41" s="23"/>
      <c r="C41" s="297"/>
      <c r="D41" s="309"/>
      <c r="E41" s="303"/>
      <c r="F41" s="306"/>
      <c r="G41" s="43"/>
      <c r="I41" s="27"/>
    </row>
    <row r="42" spans="1:214" s="28" customFormat="1" thickBot="1" x14ac:dyDescent="0.35">
      <c r="A42" s="23"/>
      <c r="B42" s="23"/>
      <c r="C42" s="298"/>
      <c r="D42" s="310"/>
      <c r="E42" s="304"/>
      <c r="F42" s="307"/>
      <c r="G42" s="45">
        <f>E40</f>
        <v>8067.3050000000003</v>
      </c>
      <c r="I42" s="27"/>
    </row>
    <row r="43" spans="1:214" s="28" customFormat="1" ht="15" customHeight="1" x14ac:dyDescent="0.3">
      <c r="A43" s="23"/>
      <c r="B43" s="23"/>
      <c r="C43" s="46"/>
      <c r="D43" s="47" t="s">
        <v>119</v>
      </c>
      <c r="E43" s="48"/>
      <c r="F43" s="49"/>
      <c r="G43" s="50">
        <f>G33+G30+G27+G24+G21+G42+G39+G36</f>
        <v>51615.080115000012</v>
      </c>
    </row>
    <row r="44" spans="1:214" s="140" customFormat="1" ht="13.8" x14ac:dyDescent="0.3">
      <c r="C44" s="141"/>
      <c r="D44" s="142" t="s">
        <v>120</v>
      </c>
      <c r="E44" s="143">
        <f>E40+E37+E34+E31+E28+E25+E22+E19</f>
        <v>51615.080115000019</v>
      </c>
      <c r="F44" s="144"/>
      <c r="G44" s="145">
        <f>G43</f>
        <v>51615.080115000012</v>
      </c>
    </row>
    <row r="45" spans="1:214" s="28" customFormat="1" ht="13.8" x14ac:dyDescent="0.3">
      <c r="A45" s="23"/>
      <c r="B45" s="23"/>
      <c r="C45" s="51"/>
      <c r="D45" s="52" t="s">
        <v>121</v>
      </c>
      <c r="E45" s="53"/>
      <c r="F45" s="54"/>
      <c r="G45" s="55">
        <f>G43*(1+D15)</f>
        <v>63661.796089511947</v>
      </c>
    </row>
    <row r="46" spans="1:214" s="140" customFormat="1" ht="13.8" x14ac:dyDescent="0.3">
      <c r="C46" s="141"/>
      <c r="D46" s="142" t="s">
        <v>132</v>
      </c>
      <c r="E46" s="143">
        <f>E44*(1+D15)</f>
        <v>63661.796089511954</v>
      </c>
      <c r="F46" s="144"/>
      <c r="G46" s="146">
        <f>G45</f>
        <v>63661.796089511947</v>
      </c>
    </row>
    <row r="47" spans="1:214" s="28" customFormat="1" ht="13.8" x14ac:dyDescent="0.3">
      <c r="A47" s="23"/>
      <c r="B47" s="23"/>
      <c r="C47" s="51"/>
      <c r="D47" s="52" t="s">
        <v>122</v>
      </c>
      <c r="E47" s="56"/>
      <c r="F47" s="54"/>
      <c r="G47" s="57">
        <f>G28+G31+G25+G22+G19+G40+G37+G34</f>
        <v>0.99999999999999989</v>
      </c>
    </row>
    <row r="48" spans="1:214" s="23" customFormat="1" ht="15" thickBot="1" x14ac:dyDescent="0.35">
      <c r="C48" s="58"/>
      <c r="D48" s="59" t="s">
        <v>123</v>
      </c>
      <c r="E48" s="60"/>
      <c r="F48" s="61">
        <f>SUM(F19:F42)</f>
        <v>0.99999999999999989</v>
      </c>
      <c r="G48" s="62">
        <f>G47</f>
        <v>0.99999999999999989</v>
      </c>
      <c r="GX48"/>
      <c r="GY48"/>
      <c r="GZ48"/>
      <c r="HA48"/>
      <c r="HB48"/>
      <c r="HC48"/>
      <c r="HD48"/>
      <c r="HE48"/>
      <c r="HF48"/>
    </row>
    <row r="49" spans="3:214" s="23" customFormat="1" x14ac:dyDescent="0.3">
      <c r="C49" s="63"/>
      <c r="D49" s="37"/>
      <c r="E49" s="64"/>
      <c r="F49" s="65"/>
      <c r="G49" s="256" t="str">
        <f>BDI!P44</f>
        <v>Bom Jesus-GO, 15 de outubro de 2024.</v>
      </c>
      <c r="GX49"/>
      <c r="GY49"/>
      <c r="GZ49"/>
      <c r="HA49"/>
      <c r="HB49"/>
      <c r="HC49"/>
      <c r="HD49"/>
      <c r="HE49"/>
      <c r="HF49"/>
    </row>
    <row r="50" spans="3:214" s="23" customFormat="1" ht="63" customHeight="1" x14ac:dyDescent="0.3">
      <c r="C50" s="66"/>
      <c r="D50" s="66"/>
      <c r="E50" s="66"/>
      <c r="F50" s="66"/>
      <c r="G50" s="66"/>
      <c r="GX50"/>
      <c r="GY50"/>
      <c r="GZ50"/>
      <c r="HA50"/>
      <c r="HB50"/>
      <c r="HC50"/>
      <c r="HD50"/>
      <c r="HE50"/>
      <c r="HF50"/>
    </row>
    <row r="51" spans="3:214" s="23" customFormat="1" x14ac:dyDescent="0.3">
      <c r="C51" s="63"/>
      <c r="D51" s="37"/>
      <c r="E51" s="66" t="s">
        <v>124</v>
      </c>
      <c r="F51" s="64"/>
      <c r="G51" s="64"/>
      <c r="GX51"/>
      <c r="GY51"/>
      <c r="GZ51"/>
      <c r="HA51"/>
      <c r="HB51"/>
      <c r="HC51"/>
      <c r="HD51"/>
      <c r="HE51"/>
      <c r="HF51"/>
    </row>
    <row r="52" spans="3:214" s="23" customFormat="1" x14ac:dyDescent="0.3">
      <c r="C52" s="33"/>
      <c r="D52" s="33"/>
      <c r="E52" s="66" t="str">
        <f>ORÇAMENTO!B58</f>
        <v>Yanne Duarte Gonzaga</v>
      </c>
      <c r="F52" s="33"/>
      <c r="G52" s="33"/>
      <c r="GX52"/>
      <c r="GY52"/>
      <c r="GZ52"/>
      <c r="HA52"/>
      <c r="HB52"/>
      <c r="HC52"/>
      <c r="HD52"/>
      <c r="HE52"/>
      <c r="HF52"/>
    </row>
    <row r="53" spans="3:214" s="23" customFormat="1" x14ac:dyDescent="0.3">
      <c r="C53" s="33"/>
      <c r="D53" s="33"/>
      <c r="E53" s="66" t="str">
        <f>ORÇAMENTO!B59</f>
        <v>Engenheira Civil CREA-GO 1022369989/AP</v>
      </c>
      <c r="F53" s="33"/>
      <c r="G53" s="33"/>
      <c r="GX53"/>
      <c r="GY53"/>
      <c r="GZ53"/>
      <c r="HA53"/>
      <c r="HB53"/>
      <c r="HC53"/>
      <c r="HD53"/>
      <c r="HE53"/>
      <c r="HF53"/>
    </row>
    <row r="54" spans="3:214" s="23" customFormat="1" x14ac:dyDescent="0.3">
      <c r="C54" s="29"/>
      <c r="D54" s="29"/>
      <c r="E54" s="29"/>
      <c r="F54" s="29"/>
      <c r="G54" s="29"/>
      <c r="GX54"/>
      <c r="GY54"/>
      <c r="GZ54"/>
      <c r="HA54"/>
      <c r="HB54"/>
      <c r="HC54"/>
      <c r="HD54"/>
      <c r="HE54"/>
      <c r="HF54"/>
    </row>
    <row r="55" spans="3:214" x14ac:dyDescent="0.3">
      <c r="C55" s="29"/>
      <c r="D55" s="29"/>
      <c r="E55" s="29"/>
      <c r="F55" s="29"/>
      <c r="G55" s="29"/>
    </row>
    <row r="56" spans="3:214" x14ac:dyDescent="0.3">
      <c r="C56" s="29"/>
      <c r="D56" s="29"/>
      <c r="E56" s="29"/>
      <c r="F56" s="29"/>
      <c r="G56" s="29"/>
    </row>
    <row r="57" spans="3:214" x14ac:dyDescent="0.3">
      <c r="C57" s="29"/>
      <c r="D57" s="29"/>
      <c r="E57" s="29"/>
      <c r="F57" s="29"/>
      <c r="G57" s="29"/>
    </row>
    <row r="58" spans="3:214" x14ac:dyDescent="0.3">
      <c r="C58" s="29"/>
      <c r="D58" s="29"/>
      <c r="E58" s="29"/>
      <c r="F58" s="29"/>
      <c r="G58" s="29"/>
    </row>
  </sheetData>
  <mergeCells count="35">
    <mergeCell ref="C40:C42"/>
    <mergeCell ref="D40:D42"/>
    <mergeCell ref="E40:E42"/>
    <mergeCell ref="F40:F42"/>
    <mergeCell ref="C34:C36"/>
    <mergeCell ref="D34:D36"/>
    <mergeCell ref="E34:E36"/>
    <mergeCell ref="F34:F36"/>
    <mergeCell ref="C37:C39"/>
    <mergeCell ref="D37:D39"/>
    <mergeCell ref="E37:E39"/>
    <mergeCell ref="F37:F39"/>
    <mergeCell ref="C28:C30"/>
    <mergeCell ref="D28:D30"/>
    <mergeCell ref="E28:E30"/>
    <mergeCell ref="F28:F30"/>
    <mergeCell ref="C31:C33"/>
    <mergeCell ref="D31:D33"/>
    <mergeCell ref="E31:E33"/>
    <mergeCell ref="F31:F33"/>
    <mergeCell ref="C22:C24"/>
    <mergeCell ref="D22:D24"/>
    <mergeCell ref="E22:E24"/>
    <mergeCell ref="F22:F24"/>
    <mergeCell ref="C25:C27"/>
    <mergeCell ref="D25:D27"/>
    <mergeCell ref="E25:E27"/>
    <mergeCell ref="F25:F27"/>
    <mergeCell ref="E4:G4"/>
    <mergeCell ref="E6:G6"/>
    <mergeCell ref="C17:G17"/>
    <mergeCell ref="C19:C21"/>
    <mergeCell ref="D19:D21"/>
    <mergeCell ref="E19:E21"/>
    <mergeCell ref="F19:F21"/>
  </mergeCells>
  <printOptions horizontalCentered="1"/>
  <pageMargins left="0.31496062992125984" right="0.31496062992125984" top="0.19685039370078741" bottom="0.19685039370078741" header="0.31496062992125984" footer="0.31496062992125984"/>
  <pageSetup paperSize="9" scale="71" orientation="portrait" horizontalDpi="4294967293" r:id="rId1"/>
  <headerFooter>
    <oddFooter>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MEMÓRIA DE CÁLCULO</vt:lpstr>
      <vt:lpstr>ORÇAMENTO</vt:lpstr>
      <vt:lpstr>BDI</vt:lpstr>
      <vt:lpstr>CRONOGRAMA</vt:lpstr>
      <vt:lpstr>BDI!Area_de_impressao</vt:lpstr>
      <vt:lpstr>CRONOGRAMA!Area_de_impressao</vt:lpstr>
      <vt:lpstr>'MEMÓRIA DE CÁLCULO'!Area_de_impressao</vt:lpstr>
      <vt:lpstr>ORÇAMENTO!Area_de_impressao</vt:lpstr>
      <vt:lpstr>'MEMÓRIA DE CÁLCULO'!Titulos_de_impressao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Amoxarifado</cp:lastModifiedBy>
  <cp:lastPrinted>2024-10-15T19:50:52Z</cp:lastPrinted>
  <dcterms:created xsi:type="dcterms:W3CDTF">2013-02-28T10:54:20Z</dcterms:created>
  <dcterms:modified xsi:type="dcterms:W3CDTF">2024-10-17T13:36:24Z</dcterms:modified>
</cp:coreProperties>
</file>