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a2e3b27fd14b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rçamento" sheetId="1" r:id="Rcaa02afd90b647e2"/>
    <x:sheet xmlns:r="http://schemas.openxmlformats.org/officeDocument/2006/relationships" name="Composições" sheetId="2" r:id="Ref185e27c947462f"/>
    <x:sheet xmlns:r="http://schemas.openxmlformats.org/officeDocument/2006/relationships" name="Auxiliares" sheetId="3" r:id="R439a68f86bb04da1"/>
    <x:sheet xmlns:r="http://schemas.openxmlformats.org/officeDocument/2006/relationships" name="Conferência" sheetId="4" r:id="R1bfa9c7cbbd3483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0.0000000"/>
    <x:numFmt numFmtId="201" formatCode="#,##0.00"/>
    <x:numFmt numFmtId="202" formatCode="0.00%"/>
    <x:numFmt numFmtId="203" formatCode="0.0000"/>
  </x:numFmts>
  <x:fonts count="7">
    <x:font>
      <x:sz val="11"/>
      <x:name val="Carlito"/>
    </x:font>
    <x:font>
      <x:sz val="10"/>
      <x:name val="Arial"/>
    </x:font>
    <x:font>
      <x:b/>
      <x:sz val="14"/>
      <x:name val="Arial"/>
    </x:font>
    <x:font>
      <x:b/>
      <x:sz val="10"/>
      <x:name val="Arial"/>
    </x:font>
    <x:font>
      <x:b/>
      <x:sz val="10"/>
      <x:color rgb="FFFFFFFF"/>
      <x:name val="Arial"/>
    </x:font>
    <x:font>
      <x:b/>
      <x:sz val="11"/>
      <x:name val="Carlito"/>
    </x:font>
    <x:font>
      <x:b/>
      <x:sz val="11"/>
      <x:color rgb="FFFFFFFF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DFE7EF"/>
      </x:patternFill>
    </x:fill>
    <x:fill>
      <x:patternFill patternType="solid">
        <x:fgColor rgb="FF203D59"/>
      </x:patternFill>
    </x:fill>
    <x:fill>
      <x:patternFill patternType="solid">
        <x:fgColor rgb="FFE9EEF3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200" fontId="1" fillId="0" borderId="0" xfId="0" applyNumberFormat="1" applyFont="1" applyFill="1" applyBorder="1"/>
    <x:xf numFmtId="200" fontId="0" fillId="0" borderId="0" xfId="0" applyNumberFormat="1" applyFont="1" applyFill="1" applyBorder="1"/>
    <x:xf numFmtId="201" fontId="1" fillId="0" borderId="0" xfId="0" applyNumberFormat="1" applyFont="1" applyFill="1" applyBorder="1"/>
    <x:xf numFmtId="201" fontId="0" fillId="0" borderId="0" xfId="0" applyNumberFormat="1" applyFont="1" applyFill="1" applyBorder="1"/>
    <x:xf numFmtId="201" fontId="5" fillId="4" borderId="0" xfId="0" applyNumberFormat="1" applyFont="1" applyFill="1" applyBorder="1"/>
    <x:xf numFmtId="0" fontId="0" fillId="2" borderId="0" xfId="0" applyNumberFormat="1" applyFont="1" applyFill="1" applyBorder="1"/>
    <x:xf numFmtId="0" fontId="5" fillId="2" borderId="0" xfId="0" applyNumberFormat="1" applyFont="1" applyFill="1" applyBorder="1"/>
    <x:xf numFmtId="0" fontId="5" fillId="2" borderId="0" xfId="0" applyNumberFormat="1" applyFont="1" applyFill="1" applyBorder="1" applyAlignment="1">
      <x:alignment wrapText="1"/>
    </x:xf>
    <x:xf numFmtId="0" fontId="0" fillId="3" borderId="0" xfId="0" applyNumberFormat="1" applyFont="1" applyFill="1" applyBorder="1"/>
    <x:xf numFmtId="0" fontId="6" fillId="3" borderId="0" xfId="0" applyNumberFormat="1" applyFont="1" applyFill="1" applyBorder="1"/>
    <x:xf numFmtId="202" fontId="1" fillId="0" borderId="0" xfId="0" applyNumberFormat="1" applyFont="1" applyFill="1" applyBorder="1"/>
    <x:xf numFmtId="203" fontId="1" fillId="0" borderId="0" xfId="0" applyNumberFormat="1" applyFont="1" applyFill="1" applyBorder="1"/>
    <x:xf numFmtId="203" fontId="0" fillId="0" borderId="0" xfId="0" applyNumberFormat="1" applyFont="1" applyFill="1" applyBorder="1"/>
    <x:xf numFmtId="0" fontId="3" fillId="0" borderId="0" xfId="0" applyNumberFormat="1" applyFont="1" applyFill="1" applyBorder="1"/>
    <x:xf numFmtId="0" fontId="5" fillId="0" borderId="0" xfId="0" applyNumberFormat="1" applyFont="1" applyFill="1" applyBorder="1"/>
  </x:cellXfs>
  <x:cellStyles count="1">
    <x:cellStyle name="Normal" xfId="0"/>
  </x:cellStyles>
  <x:dxfs count="1">
    <x:dxf>
      <x:fill>
        <x:patternFill patternType="solid">
          <x:bgColor rgb="FFFFF0C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0d99dd5fde48fe" /><Relationship Type="http://schemas.openxmlformats.org/officeDocument/2006/relationships/theme" Target="/xl/theme/theme1.xml" Id="R2e8f69e5a1b849a6" /><Relationship Type="http://schemas.openxmlformats.org/officeDocument/2006/relationships/sharedStrings" Target="/xl/sharedStrings.xml" Id="R940e25bdd3be47bc" /><Relationship Type="http://schemas.openxmlformats.org/officeDocument/2006/relationships/worksheet" Target="/xl/worksheets/sheet1.xml" Id="Rcaa02afd90b647e2" /><Relationship Type="http://schemas.openxmlformats.org/officeDocument/2006/relationships/worksheet" Target="/xl/worksheets/sheet2.xml" Id="Ref185e27c947462f" /><Relationship Type="http://schemas.openxmlformats.org/officeDocument/2006/relationships/worksheet" Target="/xl/worksheets/sheet3.xml" Id="R439a68f86bb04da1" /><Relationship Type="http://schemas.openxmlformats.org/officeDocument/2006/relationships/worksheet" Target="/xl/worksheets/sheet4.xml" Id="R1bfa9c7cbbd3483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7" topLeftCell="A8" activePane="bottomLeft" state="frozen"/>
    </x:sheetView>
  </x:sheetViews>
  <x:sheetFormatPr defaultRowHeight="15"/>
  <x:cols>
    <x:col min="1" max="1" width="9" hidden="0" customWidth="1"/>
    <x:col min="2" max="2" width="12" hidden="0" customWidth="1"/>
    <x:col min="3" max="3" width="12" hidden="0" customWidth="1"/>
    <x:col min="4" max="4" width="84" hidden="0" customWidth="1"/>
    <x:col min="5" max="5" width="12" hidden="0" customWidth="1"/>
    <x:col min="6" max="6" width="12" hidden="0" customWidth="1"/>
    <x:col min="7" max="7" width="19" hidden="0" customWidth="1"/>
    <x:col min="8" max="8" width="19" hidden="0" customWidth="1"/>
    <x:col min="9" max="9" width="19" hidden="0" customWidth="1"/>
    <x:col min="10" max="10" width="19" hidden="0" customWidth="1"/>
    <x:col min="11" max="11" width="19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</x:row>
    <x:row r="2">
      <x:c r="A2" s="2" t="str">
        <x:v>REFORMA UNIDADE ESCOLAR LUIS FERREIRA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</x:row>
    <x:row r="3">
      <x:c r="A3" s="1" t="str">
        <x:v>Bases não desoneradas. SINAPI: PI. Quantidades conforme exibição do PDF.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>
      <x:c r="A4" s="1" t="str">
        <x:v>BDI</x:v>
      </x:c>
      <x:c r="B4" s="22" t="n">
        <x:v>0.2367</x:v>
      </x:c>
      <x:c r="C4" s="1"/>
      <x:c r="D4" s="1" t="str">
        <x:v>Total calculado R$</x:v>
      </x:c>
      <x:c r="E4" s="14" t="n">
        <x:f>SUM(J8:J43)</x:f>
        <x:v>64480.969999999994</x:v>
      </x:c>
      <x:c r="F4" s="14"/>
      <x:c r="G4" s="14"/>
      <x:c r="H4" s="14" t="str">
        <x:v>Total declarado no PDF</x:v>
      </x:c>
      <x:c r="I4" s="14" t="n">
        <x:v>64481.64</x:v>
      </x:c>
      <x:c r="J4" s="14"/>
      <x:c r="K4" s="14"/>
      <x:c r="L4" s="1"/>
      <x:c r="M4" s="1"/>
      <x:c r="N4" s="1"/>
    </x:row>
    <x:row r="5">
      <x:c r="A5" s="1"/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</x:row>
    <x:row r="7" ht="28" customHeight="1">
      <x:c r="A7" s="7" t="str">
        <x:v>Item</x:v>
      </x:c>
      <x:c r="B7" s="7" t="str">
        <x:v>Banco</x:v>
      </x:c>
      <x:c r="C7" s="7" t="str">
        <x:v>Código</x:v>
      </x:c>
      <x:c r="D7" s="7" t="str">
        <x:v>Descrição</x:v>
      </x:c>
      <x:c r="E7" s="7" t="str">
        <x:v>Un.</x:v>
      </x:c>
      <x:c r="F7" s="7" t="str">
        <x:v>Quantidade</x:v>
      </x:c>
      <x:c r="G7" s="7" t="str">
        <x:v>Custo unit. R$</x:v>
      </x:c>
      <x:c r="H7" s="7" t="str">
        <x:v>Custo total R$</x:v>
      </x:c>
      <x:c r="I7" s="7" t="str">
        <x:v>Preço c/ BDI R$</x:v>
      </x:c>
      <x:c r="J7" s="7" t="str">
        <x:v>Total c/ BDI R$</x:v>
      </x:c>
      <x:c r="K7" s="7" t="str">
        <x:v>Total do PDF R$</x:v>
      </x:c>
      <x:c r="L7" s="1"/>
      <x:c r="M7" s="1"/>
      <x:c r="N7" s="1"/>
    </x:row>
    <x:row r="8" ht="62" customHeight="1">
      <x:c r="A8" s="1" t="str">
        <x:v>1.1</x:v>
      </x:c>
      <x:c r="B8" s="1" t="str">
        <x:v>SEINFRA</x:v>
      </x:c>
      <x:c r="C8" s="1" t="str">
        <x:v>C1043</x:v>
      </x:c>
      <x:c r="D8" s="8" t="str">
        <x:v>DEMOLIÇÃO DE ALVENARIA DE TIJOLOS S/ REAPROVEITAMENTO</x:v>
      </x:c>
      <x:c r="E8" s="1" t="str">
        <x:v>M3</x:v>
      </x:c>
      <x:c r="F8" s="23" t="n">
        <x:v>2.25</x:v>
      </x:c>
      <x:c r="G8" s="14" t="n">
        <x:f>'Composições'!G10</x:f>
        <x:v>68.84</x:v>
      </x:c>
      <x:c r="H8" s="14" t="n">
        <x:f>ROUND(F8*G8,2)</x:f>
        <x:v>154.89</x:v>
      </x:c>
      <x:c r="I8" s="14" t="n">
        <x:f>ROUND(G8*(1+$B$4),2)</x:f>
        <x:v>85.13</x:v>
      </x:c>
      <x:c r="J8" s="14" t="n">
        <x:f>ROUND(F8*I8,2)</x:f>
        <x:v>191.54</x:v>
      </x:c>
      <x:c r="K8" s="14" t="n">
        <x:v>191.39</x:v>
      </x:c>
      <x:c r="L8" s="1"/>
      <x:c r="M8" s="1"/>
      <x:c r="N8" s="1"/>
    </x:row>
    <x:row r="9" ht="62" customHeight="1">
      <x:c r="A9" t="str">
        <x:v>1.2</x:v>
      </x:c>
      <x:c r="B9" t="str">
        <x:v>SEINFRA</x:v>
      </x:c>
      <x:c r="C9" t="str">
        <x:v>C1048</x:v>
      </x:c>
      <x:c r="D9" s="9" t="str">
        <x:v>DEMOLIÇÃO DE CONCRETO ARMADO C/MARTELETE PNEUMÁTICO</x:v>
      </x:c>
      <x:c r="E9" t="str">
        <x:v>M3</x:v>
      </x:c>
      <x:c r="F9" s="24" t="n">
        <x:v>1.3416</x:v>
      </x:c>
      <x:c r="G9" s="15" t="n">
        <x:f>'Composições'!G18</x:f>
        <x:v>599.49</x:v>
      </x:c>
      <x:c r="H9" s="15" t="n">
        <x:f>ROUND(F9*G9,2)</x:f>
        <x:v>804.28</x:v>
      </x:c>
      <x:c r="I9" s="15" t="n">
        <x:f>ROUND(G9*(1+$B$4),2)</x:f>
        <x:v>741.39</x:v>
      </x:c>
      <x:c r="J9" s="15" t="n">
        <x:f>ROUND(F9*I9,2)</x:f>
        <x:v>994.65</x:v>
      </x:c>
      <x:c r="K9" s="15" t="n">
        <x:v>994.65</x:v>
      </x:c>
    </x:row>
    <x:row r="10" ht="62" customHeight="1">
      <x:c r="A10" t="str">
        <x:v>1.3</x:v>
      </x:c>
      <x:c r="B10" t="str">
        <x:v>SEINFRA</x:v>
      </x:c>
      <x:c r="C10" t="str">
        <x:v>C1045</x:v>
      </x:c>
      <x:c r="D10" s="9" t="str">
        <x:v>DEMOLIÇÃO DE COBERTURA C/TELHAS CERÂMICAS</x:v>
      </x:c>
      <x:c r="E10" t="str">
        <x:v>M2</x:v>
      </x:c>
      <x:c r="F10" s="24" t="n">
        <x:v>53.46</x:v>
      </x:c>
      <x:c r="G10" s="15" t="n">
        <x:f>'Composições'!G25</x:f>
        <x:v>13.77</x:v>
      </x:c>
      <x:c r="H10" s="15" t="n">
        <x:f>ROUND(F10*G10,2)</x:f>
        <x:v>736.14</x:v>
      </x:c>
      <x:c r="I10" s="15" t="n">
        <x:f>ROUND(G10*(1+$B$4),2)</x:f>
        <x:v>17.03</x:v>
      </x:c>
      <x:c r="J10" s="15" t="n">
        <x:f>ROUND(F10*I10,2)</x:f>
        <x:v>910.42</x:v>
      </x:c>
      <x:c r="K10" s="15" t="n">
        <x:v>910.39</x:v>
      </x:c>
    </x:row>
    <x:row r="11" ht="62" customHeight="1">
      <x:c r="A11" t="str">
        <x:v>1.4</x:v>
      </x:c>
      <x:c r="B11" t="str">
        <x:v>SEINFRA</x:v>
      </x:c>
      <x:c r="C11" t="str">
        <x:v>C1054</x:v>
      </x:c>
      <x:c r="D11" s="9" t="str">
        <x:v>DEMOLIÇÃO DE FORRO DE PVC</x:v>
      </x:c>
      <x:c r="E11" t="str">
        <x:v>M2</x:v>
      </x:c>
      <x:c r="F11" s="24" t="n">
        <x:v>53.46</x:v>
      </x:c>
      <x:c r="G11" s="15" t="n">
        <x:f>'Composições'!G32</x:f>
        <x:v>17.21</x:v>
      </x:c>
      <x:c r="H11" s="15" t="n">
        <x:f>ROUND(F11*G11,2)</x:f>
        <x:v>920.05</x:v>
      </x:c>
      <x:c r="I11" s="15" t="n">
        <x:f>ROUND(G11*(1+$B$4),2)</x:f>
        <x:v>21.28</x:v>
      </x:c>
      <x:c r="J11" s="15" t="n">
        <x:f>ROUND(F11*I11,2)</x:f>
        <x:v>1137.63</x:v>
      </x:c>
      <x:c r="K11" s="15" t="n">
        <x:v>1137.82</x:v>
      </x:c>
    </x:row>
    <x:row r="12" ht="62" customHeight="1">
      <x:c r="A12" t="str">
        <x:v>1.5</x:v>
      </x:c>
      <x:c r="B12" t="str">
        <x:v>SEINFRA</x:v>
      </x:c>
      <x:c r="C12" t="str">
        <x:v>C1061</x:v>
      </x:c>
      <x:c r="D12" s="9" t="str">
        <x:v>DEMOLIÇÃO DE LOUÇA SANITÁRIA</x:v>
      </x:c>
      <x:c r="E12" t="str">
        <x:v>UN</x:v>
      </x:c>
      <x:c r="F12" s="24" t="n">
        <x:v>3</x:v>
      </x:c>
      <x:c r="G12" s="15" t="n">
        <x:f>'Composições'!G40</x:f>
        <x:v>22.76</x:v>
      </x:c>
      <x:c r="H12" s="15" t="n">
        <x:f>ROUND(F12*G12,2)</x:f>
        <x:v>68.28</x:v>
      </x:c>
      <x:c r="I12" s="15" t="n">
        <x:f>ROUND(G12*(1+$B$4),2)</x:f>
        <x:v>28.15</x:v>
      </x:c>
      <x:c r="J12" s="15" t="n">
        <x:f>ROUND(F12*I12,2)</x:f>
        <x:v>84.45</x:v>
      </x:c>
      <x:c r="K12" s="15" t="n">
        <x:v>84.44</x:v>
      </x:c>
    </x:row>
    <x:row r="13" ht="62" customHeight="1">
      <x:c r="A13" t="str">
        <x:v>1.6</x:v>
      </x:c>
      <x:c r="B13" t="str">
        <x:v>SEINFRA</x:v>
      </x:c>
      <x:c r="C13" t="str">
        <x:v>C1070</x:v>
      </x:c>
      <x:c r="D13" s="9" t="str">
        <x:v>DEMOLIÇÃO DE REVESTIMENTO C/ARGAMASSA</x:v>
      </x:c>
      <x:c r="E13" t="str">
        <x:v>M2</x:v>
      </x:c>
      <x:c r="F13" s="24" t="n">
        <x:v>32.89</x:v>
      </x:c>
      <x:c r="G13" s="15" t="n">
        <x:f>'Composições'!G47</x:f>
        <x:v>11.47</x:v>
      </x:c>
      <x:c r="H13" s="15" t="n">
        <x:f>ROUND(F13*G13,2)</x:f>
        <x:v>377.25</x:v>
      </x:c>
      <x:c r="I13" s="15" t="n">
        <x:f>ROUND(G13*(1+$B$4),2)</x:f>
        <x:v>14.18</x:v>
      </x:c>
      <x:c r="J13" s="15" t="n">
        <x:f>ROUND(F13*I13,2)</x:f>
        <x:v>466.38</x:v>
      </x:c>
      <x:c r="K13" s="15" t="n">
        <x:v>466.54</x:v>
      </x:c>
    </x:row>
    <x:row r="14" ht="62" customHeight="1">
      <x:c r="A14" t="str">
        <x:v>1.7</x:v>
      </x:c>
      <x:c r="B14" t="str">
        <x:v>SEINFRA</x:v>
      </x:c>
      <x:c r="C14" t="str">
        <x:v>C2210</x:v>
      </x:c>
      <x:c r="D14" s="9" t="str">
        <x:v>RETIRADA DE PORTAS E JANELAS, INCLUSIVE BATENTES</x:v>
      </x:c>
      <x:c r="E14" t="str">
        <x:v>M2</x:v>
      </x:c>
      <x:c r="F14" s="24" t="n">
        <x:v>3.27</x:v>
      </x:c>
      <x:c r="G14" s="15" t="n">
        <x:f>'Composições'!G54</x:f>
        <x:v>18.36</x:v>
      </x:c>
      <x:c r="H14" s="15" t="n">
        <x:f>ROUND(F14*G14,2)</x:f>
        <x:v>60.04</x:v>
      </x:c>
      <x:c r="I14" s="15" t="n">
        <x:f>ROUND(G14*(1+$B$4),2)</x:f>
        <x:v>22.71</x:v>
      </x:c>
      <x:c r="J14" s="15" t="n">
        <x:f>ROUND(F14*I14,2)</x:f>
        <x:v>74.26</x:v>
      </x:c>
      <x:c r="K14" s="15" t="n">
        <x:v>74.25</x:v>
      </x:c>
    </x:row>
    <x:row r="15" ht="62" customHeight="1">
      <x:c r="A15" t="str">
        <x:v>2.1</x:v>
      </x:c>
      <x:c r="B15" t="str">
        <x:v>SINAPI</x:v>
      </x:c>
      <x:c r="C15" t="str">
        <x:v>87531</x:v>
      </x:c>
      <x:c r="D15" s="9" t="str">
        <x:v>EMBOÇO, EM ARGAMASSA TRAÇO 1:2:8, PREPARO MECÂNICO, APLICADO MANUALMENTE EM PAREDES INTERNAS DE AMBIENTES COM ÁREA ENTRE 5M² E 10M², E = 17,5MM, COM TALISCAS. AF_03/2024</x:v>
      </x:c>
      <x:c r="E15" t="str">
        <x:v>M2</x:v>
      </x:c>
      <x:c r="F15" s="24" t="n">
        <x:v>136.27</x:v>
      </x:c>
      <x:c r="G15" s="15" t="n">
        <x:f>'Composições'!G62</x:f>
        <x:v>39.85</x:v>
      </x:c>
      <x:c r="H15" s="15" t="n">
        <x:f>ROUND(F15*G15,2)</x:f>
        <x:v>5430.36</x:v>
      </x:c>
      <x:c r="I15" s="15" t="n">
        <x:f>ROUND(G15*(1+$B$4),2)</x:f>
        <x:v>49.28</x:v>
      </x:c>
      <x:c r="J15" s="15" t="n">
        <x:f>ROUND(F15*I15,2)</x:f>
        <x:v>6715.39</x:v>
      </x:c>
      <x:c r="K15" s="15" t="n">
        <x:v>6715.63</x:v>
      </x:c>
    </x:row>
    <x:row r="16" ht="62" customHeight="1">
      <x:c r="A16" t="str">
        <x:v>2.2</x:v>
      </x:c>
      <x:c r="B16" t="str">
        <x:v>SINAPI</x:v>
      </x:c>
      <x:c r="C16" t="str">
        <x:v>88648</x:v>
      </x:c>
      <x:c r="D16" s="9" t="str">
        <x:v>RODAPÉ CERÂMICO DE 7CM DE ALTURA COM PLACAS TIPO ESMALTADA DE DIMENSÕES 35X35CM. AF_02/2023</x:v>
      </x:c>
      <x:c r="E16" t="str">
        <x:v>M</x:v>
      </x:c>
      <x:c r="F16" s="24" t="n">
        <x:v>50.02</x:v>
      </x:c>
      <x:c r="G16" s="15" t="n">
        <x:f>'Composições'!G72</x:f>
        <x:v>8.39</x:v>
      </x:c>
      <x:c r="H16" s="15" t="n">
        <x:f>ROUND(F16*G16,2)</x:f>
        <x:v>419.67</x:v>
      </x:c>
      <x:c r="I16" s="15" t="n">
        <x:f>ROUND(G16*(1+$B$4),2)</x:f>
        <x:v>10.38</x:v>
      </x:c>
      <x:c r="J16" s="15" t="n">
        <x:f>ROUND(F16*I16,2)</x:f>
        <x:v>519.21</x:v>
      </x:c>
      <x:c r="K16" s="15" t="n">
        <x:v>519</x:v>
      </x:c>
    </x:row>
    <x:row r="17" ht="62" customHeight="1">
      <x:c r="A17" t="str">
        <x:v>2.3</x:v>
      </x:c>
      <x:c r="B17" t="str">
        <x:v>SINAPI</x:v>
      </x:c>
      <x:c r="C17" t="str">
        <x:v>87247</x:v>
      </x:c>
      <x:c r="D17" s="9" t="str">
        <x:v>REVESTIMENTO CERÂMICO PARA PISO COM PLACAS TIPO ESMALTADA DE DIMENSÕES 35X35 CM APLICADA EM AMBIENTES DE ÁREA ENTRE 5 M2 E 10 M2. AF_02/2023_PE</x:v>
      </x:c>
      <x:c r="E17" t="str">
        <x:v>M2</x:v>
      </x:c>
      <x:c r="F17" s="24" t="n">
        <x:v>52.93</x:v>
      </x:c>
      <x:c r="G17" s="15" t="n">
        <x:f>'Composições'!G82</x:f>
        <x:v>66.61</x:v>
      </x:c>
      <x:c r="H17" s="15" t="n">
        <x:f>ROUND(F17*G17,2)</x:f>
        <x:v>3525.67</x:v>
      </x:c>
      <x:c r="I17" s="15" t="n">
        <x:f>ROUND(G17*(1+$B$4),2)</x:f>
        <x:v>82.38</x:v>
      </x:c>
      <x:c r="J17" s="15" t="n">
        <x:f>ROUND(F17*I17,2)</x:f>
        <x:v>4360.37</x:v>
      </x:c>
      <x:c r="K17" s="15" t="n">
        <x:v>4360.19</x:v>
      </x:c>
    </x:row>
    <x:row r="18" ht="62" customHeight="1">
      <x:c r="A18" t="str">
        <x:v>3.1</x:v>
      </x:c>
      <x:c r="B18" t="str">
        <x:v>SEINFRA</x:v>
      </x:c>
      <x:c r="C18" t="str">
        <x:v>C0054</x:v>
      </x:c>
      <x:c r="D18" s="9" t="str">
        <x:v>ALVENARIA DE EMBASAMENTO DE PEDRA ARGAMASSADA</x:v>
      </x:c>
      <x:c r="E18" t="str">
        <x:v>M3</x:v>
      </x:c>
      <x:c r="F18" s="24" t="n">
        <x:v>1.17</x:v>
      </x:c>
      <x:c r="G18" s="15" t="n">
        <x:f>'Composições'!G92</x:f>
        <x:v>576.31</x:v>
      </x:c>
      <x:c r="H18" s="15" t="n">
        <x:f>ROUND(F18*G18,2)</x:f>
        <x:v>674.28</x:v>
      </x:c>
      <x:c r="I18" s="15" t="n">
        <x:f>ROUND(G18*(1+$B$4),2)</x:f>
        <x:v>712.72</x:v>
      </x:c>
      <x:c r="J18" s="15" t="n">
        <x:f>ROUND(F18*I18,2)</x:f>
        <x:v>833.88</x:v>
      </x:c>
      <x:c r="K18" s="15" t="n">
        <x:v>833.89</x:v>
      </x:c>
    </x:row>
    <x:row r="19" ht="62" customHeight="1">
      <x:c r="A19" t="str">
        <x:v>3.2</x:v>
      </x:c>
      <x:c r="B19" t="str">
        <x:v>SINAPI</x:v>
      </x:c>
      <x:c r="C19" t="str">
        <x:v>103669</x:v>
      </x:c>
      <x:c r="D19" s="9" t="str">
        <x:v>CONCRETAGEM DE PILARES, FCK = 25 MPA, COM USO DE BALDES - LANÇAMENTO, ADENSAMENTO E ACABAMENTO. AF_02/2022</x:v>
      </x:c>
      <x:c r="E19" t="str">
        <x:v>M3</x:v>
      </x:c>
      <x:c r="F19" s="24" t="n">
        <x:v>1.92</x:v>
      </x:c>
      <x:c r="G19" s="15" t="n">
        <x:f>'Composições'!G103</x:f>
        <x:v>1056.51</x:v>
      </x:c>
      <x:c r="H19" s="15" t="n">
        <x:f>ROUND(F19*G19,2)</x:f>
        <x:v>2028.5</x:v>
      </x:c>
      <x:c r="I19" s="15" t="n">
        <x:f>ROUND(G19*(1+$B$4),2)</x:f>
        <x:v>1306.59</x:v>
      </x:c>
      <x:c r="J19" s="15" t="n">
        <x:f>ROUND(F19*I19,2)</x:f>
        <x:v>2508.65</x:v>
      </x:c>
      <x:c r="K19" s="15" t="n">
        <x:v>2508.64</x:v>
      </x:c>
    </x:row>
    <x:row r="20" ht="62" customHeight="1">
      <x:c r="A20" t="str">
        <x:v>3.3</x:v>
      </x:c>
      <x:c r="B20" t="str">
        <x:v>SINAPI</x:v>
      </x:c>
      <x:c r="C20" t="str">
        <x:v>92883</x:v>
      </x:c>
      <x:c r="D20" s="9" t="str">
        <x:v>ARMAÇÃO UTILIZANDO AÇO CA-25 DE 8,0 MM - MONTAGEM. AF_06/2022</x:v>
      </x:c>
      <x:c r="E20" t="str">
        <x:v>KG</x:v>
      </x:c>
      <x:c r="F20" s="24" t="n">
        <x:v>177.64</x:v>
      </x:c>
      <x:c r="G20" s="15" t="n">
        <x:f>'Composições'!G113</x:f>
        <x:v>12.29</x:v>
      </x:c>
      <x:c r="H20" s="15" t="n">
        <x:f>ROUND(F20*G20,2)</x:f>
        <x:v>2183.2</x:v>
      </x:c>
      <x:c r="I20" s="15" t="n">
        <x:f>ROUND(G20*(1+$B$4),2)</x:f>
        <x:v>15.2</x:v>
      </x:c>
      <x:c r="J20" s="15" t="n">
        <x:f>ROUND(F20*I20,2)</x:f>
        <x:v>2700.13</x:v>
      </x:c>
      <x:c r="K20" s="15" t="n">
        <x:v>2699.89</x:v>
      </x:c>
    </x:row>
    <x:row r="21" ht="62" customHeight="1">
      <x:c r="A21" t="str">
        <x:v>3.4</x:v>
      </x:c>
      <x:c r="B21" t="str">
        <x:v>SINAPI</x:v>
      </x:c>
      <x:c r="C21" t="str">
        <x:v>103322</x:v>
      </x:c>
      <x:c r="D21" s="9" t="str">
        <x:v>ALVENARIA DE VEDAÇÃO DE BLOCOS CERÂMICOS FURADOS NA VERTICAL DE 9X19X39 CM (ESPESSURA 9 CM) E ARGAMASSA DE ASSENTAMENTO COM PREPARO EM BETONEIRA. AF_08/2026</x:v>
      </x:c>
      <x:c r="E21" t="str">
        <x:v>M2</x:v>
      </x:c>
      <x:c r="F21" s="24" t="n">
        <x:v>91.32</x:v>
      </x:c>
      <x:c r="G21" s="15" t="n">
        <x:f>'Composições'!G124</x:f>
        <x:v>67.83</x:v>
      </x:c>
      <x:c r="H21" s="15" t="n">
        <x:f>ROUND(F21*G21,2)</x:f>
        <x:v>6194.24</x:v>
      </x:c>
      <x:c r="I21" s="15" t="n">
        <x:f>ROUND(G21*(1+$B$4),2)</x:f>
        <x:v>83.89</x:v>
      </x:c>
      <x:c r="J21" s="15" t="n">
        <x:f>ROUND(F21*I21,2)</x:f>
        <x:v>7660.83</x:v>
      </x:c>
      <x:c r="K21" s="15" t="n">
        <x:v>7660.41</x:v>
      </x:c>
    </x:row>
    <x:row r="22" ht="62" customHeight="1">
      <x:c r="A22" t="str">
        <x:v>4.1</x:v>
      </x:c>
      <x:c r="B22" t="str">
        <x:v>SINAPI</x:v>
      </x:c>
      <x:c r="C22" t="str">
        <x:v>88485</x:v>
      </x:c>
      <x:c r="D22" s="9" t="str">
        <x:v>FUNDO SELADOR ACRÍLICO, APLICAÇÃO MANUAL EM PAREDE, UMA DEMÃO. AF_04/2023</x:v>
      </x:c>
      <x:c r="E22" t="str">
        <x:v>M2</x:v>
      </x:c>
      <x:c r="F22" s="24" t="n">
        <x:v>136.27</x:v>
      </x:c>
      <x:c r="G22" s="15" t="n">
        <x:f>'Composições'!G132</x:f>
        <x:v>4.11</x:v>
      </x:c>
      <x:c r="H22" s="15" t="n">
        <x:f>ROUND(F22*G22,2)</x:f>
        <x:v>560.07</x:v>
      </x:c>
      <x:c r="I22" s="15" t="n">
        <x:f>ROUND(G22*(1+$B$4),2)</x:f>
        <x:v>5.08</x:v>
      </x:c>
      <x:c r="J22" s="15" t="n">
        <x:f>ROUND(F22*I22,2)</x:f>
        <x:v>692.25</x:v>
      </x:c>
      <x:c r="K22" s="15" t="n">
        <x:v>692.63</x:v>
      </x:c>
    </x:row>
    <x:row r="23" ht="62" customHeight="1">
      <x:c r="A23" t="str">
        <x:v>4.2</x:v>
      </x:c>
      <x:c r="B23" t="str">
        <x:v>SEINFRA</x:v>
      </x:c>
      <x:c r="C23" t="str">
        <x:v>C1279</x:v>
      </x:c>
      <x:c r="D23" s="9" t="str">
        <x:v>ESMALTE DUAS DEMÃOS EM ESQUADRIAS DE FERRO</x:v>
      </x:c>
      <x:c r="E23" t="str">
        <x:v>M2</x:v>
      </x:c>
      <x:c r="F23" s="24" t="n">
        <x:v>19.38</x:v>
      </x:c>
      <x:c r="G23" s="15" t="n">
        <x:f>'Composições'!G143</x:f>
        <x:v>48.18</x:v>
      </x:c>
      <x:c r="H23" s="15" t="n">
        <x:f>ROUND(F23*G23,2)</x:f>
        <x:v>933.73</x:v>
      </x:c>
      <x:c r="I23" s="15" t="n">
        <x:f>ROUND(G23*(1+$B$4),2)</x:f>
        <x:v>59.58</x:v>
      </x:c>
      <x:c r="J23" s="15" t="n">
        <x:f>ROUND(F23*I23,2)</x:f>
        <x:v>1154.66</x:v>
      </x:c>
      <x:c r="K23" s="15" t="n">
        <x:v>1154.74</x:v>
      </x:c>
    </x:row>
    <x:row r="24" ht="62" customHeight="1">
      <x:c r="A24" t="str">
        <x:v>4.3</x:v>
      </x:c>
      <x:c r="B24" t="str">
        <x:v>SINAPI</x:v>
      </x:c>
      <x:c r="C24" t="str">
        <x:v>88489</x:v>
      </x:c>
      <x:c r="D24" s="9" t="str">
        <x:v>PINTURA LÁTEX ACRÍLICA PREMIUM, APLICAÇÃO MANUAL EM PAREDES, DUAS DEMÃOS. AF_04/2023</x:v>
      </x:c>
      <x:c r="E24" t="str">
        <x:v>M2</x:v>
      </x:c>
      <x:c r="F24" s="24" t="n">
        <x:v>136.27</x:v>
      </x:c>
      <x:c r="G24" s="15" t="n">
        <x:f>'Composições'!G151</x:f>
        <x:v>14.22</x:v>
      </x:c>
      <x:c r="H24" s="15" t="n">
        <x:f>ROUND(F24*G24,2)</x:f>
        <x:v>1937.76</x:v>
      </x:c>
      <x:c r="I24" s="15" t="n">
        <x:f>ROUND(G24*(1+$B$4),2)</x:f>
        <x:v>17.59</x:v>
      </x:c>
      <x:c r="J24" s="15" t="n">
        <x:f>ROUND(F24*I24,2)</x:f>
        <x:v>2396.99</x:v>
      </x:c>
      <x:c r="K24" s="15" t="n">
        <x:v>2396.39</x:v>
      </x:c>
    </x:row>
    <x:row r="25" ht="62" customHeight="1">
      <x:c r="A25" t="str">
        <x:v>5.1</x:v>
      </x:c>
      <x:c r="B25" t="str">
        <x:v>SINAPI</x:v>
      </x:c>
      <x:c r="C25" t="str">
        <x:v>90695</x:v>
      </x:c>
      <x:c r="D25" s="9" t="str">
        <x:v>TUBO DE PVC PARA REDE COLETORA DE ESGOTO DE PAREDE MACIÇA, DN 150 MM, JUNTA ELÁSTICA - FORNECIMENTO E ASSENTAMENTO. AF_01/2021</x:v>
      </x:c>
      <x:c r="E25" t="str">
        <x:v>M</x:v>
      </x:c>
      <x:c r="F25" s="24" t="n">
        <x:v>4</x:v>
      </x:c>
      <x:c r="G25" s="15" t="n">
        <x:f>'Composições'!G160</x:f>
        <x:v>95.64</x:v>
      </x:c>
      <x:c r="H25" s="15" t="n">
        <x:f>ROUND(F25*G25,2)</x:f>
        <x:v>382.56</x:v>
      </x:c>
      <x:c r="I25" s="15" t="n">
        <x:f>ROUND(G25*(1+$B$4),2)</x:f>
        <x:v>118.28</x:v>
      </x:c>
      <x:c r="J25" s="15" t="n">
        <x:f>ROUND(F25*I25,2)</x:f>
        <x:v>473.12</x:v>
      </x:c>
      <x:c r="K25" s="15" t="n">
        <x:v>473.11</x:v>
      </x:c>
    </x:row>
    <x:row r="26" ht="62" customHeight="1">
      <x:c r="A26" t="str">
        <x:v>5.2</x:v>
      </x:c>
      <x:c r="B26" t="str">
        <x:v>SINAPI</x:v>
      </x:c>
      <x:c r="C26" t="str">
        <x:v>96486</x:v>
      </x:c>
      <x:c r="D26" s="9" t="str">
        <x:v>FORRO EM RÉGUAS DE PVC, LISO, PARA AMBIENTES COMERCIAIS, INCLUSIVE ESTRUTURA BIDIRECIONAL DE FIXAÇÃO. AF_08/2023_PS</x:v>
      </x:c>
      <x:c r="E26" t="str">
        <x:v>M2</x:v>
      </x:c>
      <x:c r="F26" s="24" t="n">
        <x:v>52.93</x:v>
      </x:c>
      <x:c r="G26" s="15" t="n">
        <x:f>'Composições'!G173</x:f>
        <x:v>77.25</x:v>
      </x:c>
      <x:c r="H26" s="15" t="n">
        <x:f>ROUND(F26*G26,2)</x:f>
        <x:v>4088.84</x:v>
      </x:c>
      <x:c r="I26" s="15" t="n">
        <x:f>ROUND(G26*(1+$B$4),2)</x:f>
        <x:v>95.54</x:v>
      </x:c>
      <x:c r="J26" s="15" t="n">
        <x:f>ROUND(F26*I26,2)</x:f>
        <x:v>5056.93</x:v>
      </x:c>
      <x:c r="K26" s="15" t="n">
        <x:v>5056.67</x:v>
      </x:c>
    </x:row>
    <x:row r="27" ht="62" customHeight="1">
      <x:c r="A27" t="str">
        <x:v>5.3</x:v>
      </x:c>
      <x:c r="B27" t="str">
        <x:v>SEINFRA</x:v>
      </x:c>
      <x:c r="C27" t="str">
        <x:v>C4827</x:v>
      </x:c>
      <x:c r="D27" s="9" t="str">
        <x:v>TELHA DE ALUMÍNIO ONDULADA, ESP.=0,7MM</x:v>
      </x:c>
      <x:c r="E27" t="str">
        <x:v>M2</x:v>
      </x:c>
      <x:c r="F27" s="24" t="n">
        <x:v>53.46</x:v>
      </x:c>
      <x:c r="G27" s="15" t="n">
        <x:f>'Composições'!G183</x:f>
        <x:v>77.85</x:v>
      </x:c>
      <x:c r="H27" s="15" t="n">
        <x:f>ROUND(F27*G27,2)</x:f>
        <x:v>4161.86</x:v>
      </x:c>
      <x:c r="I27" s="15" t="n">
        <x:f>ROUND(G27*(1+$B$4),2)</x:f>
        <x:v>96.28</x:v>
      </x:c>
      <x:c r="J27" s="15" t="n">
        <x:f>ROUND(F27*I27,2)</x:f>
        <x:v>5147.13</x:v>
      </x:c>
      <x:c r="K27" s="15" t="n">
        <x:v>5147.07</x:v>
      </x:c>
    </x:row>
    <x:row r="28" ht="62" customHeight="1">
      <x:c r="A28" t="str">
        <x:v>5.4</x:v>
      </x:c>
      <x:c r="B28" t="str">
        <x:v>SINAPI</x:v>
      </x:c>
      <x:c r="C28" t="str">
        <x:v>92543</x:v>
      </x:c>
      <x:c r="D28" s="9" t="str">
        <x:v>TRAMA DE MADEIRA COMPOSTA POR TERÇAS PARA TELHADOS DE ATÉ 2 ÁGUAS PARA TELHA ONDULADA DE FIBROCIMENTO, METÁLICA, PLÁSTICA OU TERMOACÚSTICA, INCLUSO TRANSPORTE VERTICAL. AF_10/2025</x:v>
      </x:c>
      <x:c r="E28" t="str">
        <x:v>M2</x:v>
      </x:c>
      <x:c r="F28" s="24" t="n">
        <x:v>53.46</x:v>
      </x:c>
      <x:c r="G28" s="15" t="n">
        <x:f>'Composições'!G194</x:f>
        <x:v>22.38</x:v>
      </x:c>
      <x:c r="H28" s="15" t="n">
        <x:f>ROUND(F28*G28,2)</x:f>
        <x:v>1196.43</x:v>
      </x:c>
      <x:c r="I28" s="15" t="n">
        <x:f>ROUND(G28*(1+$B$4),2)</x:f>
        <x:v>27.68</x:v>
      </x:c>
      <x:c r="J28" s="15" t="n">
        <x:f>ROUND(F28*I28,2)</x:f>
        <x:v>1479.77</x:v>
      </x:c>
      <x:c r="K28" s="15" t="n">
        <x:v>1479.66</x:v>
      </x:c>
    </x:row>
    <x:row r="29" ht="62" customHeight="1">
      <x:c r="A29" t="str">
        <x:v>5.5</x:v>
      </x:c>
      <x:c r="B29" t="str">
        <x:v>SINAPI</x:v>
      </x:c>
      <x:c r="C29" t="str">
        <x:v>100327</x:v>
      </x:c>
      <x:c r="D29" s="9" t="str">
        <x:v>RUFO EXTERNO/INTERNO EM CHAPA DE AÇO GALVANIZADO NÚMERO 26, CORTE DE 33 CM, INCLUSO IÇAMENTO. AF_06/2026</x:v>
      </x:c>
      <x:c r="E29" t="str">
        <x:v>M</x:v>
      </x:c>
      <x:c r="F29" s="24" t="n">
        <x:v>17.54</x:v>
      </x:c>
      <x:c r="G29" s="15" t="n">
        <x:f>'Composições'!G208</x:f>
        <x:v>56.53</x:v>
      </x:c>
      <x:c r="H29" s="15" t="n">
        <x:f>ROUND(F29*G29,2)</x:f>
        <x:v>991.54</x:v>
      </x:c>
      <x:c r="I29" s="15" t="n">
        <x:f>ROUND(G29*(1+$B$4),2)</x:f>
        <x:v>69.91</x:v>
      </x:c>
      <x:c r="J29" s="15" t="n">
        <x:f>ROUND(F29*I29,2)</x:f>
        <x:v>1226.22</x:v>
      </x:c>
      <x:c r="K29" s="15" t="n">
        <x:v>1226.23</x:v>
      </x:c>
    </x:row>
    <x:row r="30" ht="62" customHeight="1">
      <x:c r="A30" t="str">
        <x:v>6.1</x:v>
      </x:c>
      <x:c r="B30" t="str">
        <x:v>SINAPI</x:v>
      </x:c>
      <x:c r="C30" t="str">
        <x:v>91831</x:v>
      </x:c>
      <x:c r="D30" s="9" t="str">
        <x:v>ELETRODUTO FLEXÍVEL CORRUGADO, PVC, DN 20 MM (1/2"), PARA CIRCUITOS TERMINAIS, INSTALADO EM FORRO - FORNECIMENTO E INSTALAÇÃO. AF_03/2023</x:v>
      </x:c>
      <x:c r="E30" t="str">
        <x:v>M</x:v>
      </x:c>
      <x:c r="F30" s="24" t="n">
        <x:v>55</x:v>
      </x:c>
      <x:c r="G30" s="15" t="n">
        <x:f>'Composições'!G217</x:f>
        <x:v>18.06</x:v>
      </x:c>
      <x:c r="H30" s="15" t="n">
        <x:f>ROUND(F30*G30,2)</x:f>
        <x:v>993.3</x:v>
      </x:c>
      <x:c r="I30" s="15" t="n">
        <x:f>ROUND(G30*(1+$B$4),2)</x:f>
        <x:v>22.33</x:v>
      </x:c>
      <x:c r="J30" s="15" t="n">
        <x:f>ROUND(F30*I30,2)</x:f>
        <x:v>1228.15</x:v>
      </x:c>
      <x:c r="K30" s="15" t="n">
        <x:v>1228.41</x:v>
      </x:c>
    </x:row>
    <x:row r="31" ht="62" customHeight="1">
      <x:c r="A31" t="str">
        <x:v>6.2</x:v>
      </x:c>
      <x:c r="B31" t="str">
        <x:v>SINAPI</x:v>
      </x:c>
      <x:c r="C31" t="str">
        <x:v>91926</x:v>
      </x:c>
      <x:c r="D31" s="9" t="str">
        <x:v>CABO DE COBRE FLEXÍVEL ISOLADO, 2,5 MM², ANTI-CHAMA 450/750 V, PARA CIRCUITOS TERMINAIS - FORNECIMENTO E INSTALAÇÃO. AF_03/2023</x:v>
      </x:c>
      <x:c r="E31" t="str">
        <x:v>M</x:v>
      </x:c>
      <x:c r="F31" s="24" t="n">
        <x:v>30</x:v>
      </x:c>
      <x:c r="G31" s="15" t="n">
        <x:f>'Composições'!G226</x:f>
        <x:v>5.64</x:v>
      </x:c>
      <x:c r="H31" s="15" t="n">
        <x:f>ROUND(F31*G31,2)</x:f>
        <x:v>169.2</x:v>
      </x:c>
      <x:c r="I31" s="15" t="n">
        <x:f>ROUND(G31*(1+$B$4),2)</x:f>
        <x:v>6.97</x:v>
      </x:c>
      <x:c r="J31" s="15" t="n">
        <x:f>ROUND(F31*I31,2)</x:f>
        <x:v>209.1</x:v>
      </x:c>
      <x:c r="K31" s="15" t="n">
        <x:v>209.25</x:v>
      </x:c>
    </x:row>
    <x:row r="32" ht="62" customHeight="1">
      <x:c r="A32" t="str">
        <x:v>6.3</x:v>
      </x:c>
      <x:c r="B32" t="str">
        <x:v>SINAPI</x:v>
      </x:c>
      <x:c r="C32" t="str">
        <x:v>92027</x:v>
      </x:c>
      <x:c r="D32" s="9" t="str">
        <x:v>INTERRUPTOR SIMPLES (2 MÓDULOS) COM 1 TOMADA DE EMBUTIR 2P+T 10 A, INCLUINDO SUPORTE E PLACA - FORNECIMENTO E INSTALAÇÃO. AF_03/2023</x:v>
      </x:c>
      <x:c r="E32" t="str">
        <x:v>UN</x:v>
      </x:c>
      <x:c r="F32" s="24" t="n">
        <x:v>4</x:v>
      </x:c>
      <x:c r="G32" s="15" t="n">
        <x:f>'Composições'!G233</x:f>
        <x:v>73.53</x:v>
      </x:c>
      <x:c r="H32" s="15" t="n">
        <x:f>ROUND(F32*G32,2)</x:f>
        <x:v>294.12</x:v>
      </x:c>
      <x:c r="I32" s="15" t="n">
        <x:f>ROUND(G32*(1+$B$4),2)</x:f>
        <x:v>90.93</x:v>
      </x:c>
      <x:c r="J32" s="15" t="n">
        <x:f>ROUND(F32*I32,2)</x:f>
        <x:v>363.72</x:v>
      </x:c>
      <x:c r="K32" s="15" t="n">
        <x:v>363.74</x:v>
      </x:c>
    </x:row>
    <x:row r="33" ht="62" customHeight="1">
      <x:c r="A33" t="str">
        <x:v>6.4</x:v>
      </x:c>
      <x:c r="B33" t="str">
        <x:v>SINAPI</x:v>
      </x:c>
      <x:c r="C33" t="str">
        <x:v>91993</x:v>
      </x:c>
      <x:c r="D33" s="9" t="str">
        <x:v>TOMADA ALTA DE EMBUTIR (1 MÓDULO), 2P+T 20 A, INCLUINDO SUPORTE E PLACA - FORNECIMENTO E INSTALAÇÃO. AF_03/2023</x:v>
      </x:c>
      <x:c r="E33" t="str">
        <x:v>UN</x:v>
      </x:c>
      <x:c r="F33" s="24" t="n">
        <x:v>4</x:v>
      </x:c>
      <x:c r="G33" s="15" t="n">
        <x:f>'Composições'!G240</x:f>
        <x:v>52</x:v>
      </x:c>
      <x:c r="H33" s="15" t="n">
        <x:f>ROUND(F33*G33,2)</x:f>
        <x:v>208</x:v>
      </x:c>
      <x:c r="I33" s="15" t="n">
        <x:f>ROUND(G33*(1+$B$4),2)</x:f>
        <x:v>64.31</x:v>
      </x:c>
      <x:c r="J33" s="15" t="n">
        <x:f>ROUND(F33*I33,2)</x:f>
        <x:v>257.24</x:v>
      </x:c>
      <x:c r="K33" s="15" t="n">
        <x:v>257.23</x:v>
      </x:c>
    </x:row>
    <x:row r="34" ht="62" customHeight="1">
      <x:c r="A34" t="str">
        <x:v>6.5</x:v>
      </x:c>
      <x:c r="B34" t="str">
        <x:v>SINAPI</x:v>
      </x:c>
      <x:c r="C34" t="str">
        <x:v>92004</x:v>
      </x:c>
      <x:c r="D34" s="9" t="str">
        <x:v>TOMADA MÉDIA DE EMBUTIR (2 MÓDULOS), 2P+T 10 A, INCLUINDO SUPORTE E PLACA - FORNECIMENTO E INSTALAÇÃO. AF_03/2023</x:v>
      </x:c>
      <x:c r="E34" t="str">
        <x:v>UN</x:v>
      </x:c>
      <x:c r="F34" s="24" t="n">
        <x:v>15</x:v>
      </x:c>
      <x:c r="G34" s="15" t="n">
        <x:f>'Composições'!G247</x:f>
        <x:v>61.97</x:v>
      </x:c>
      <x:c r="H34" s="15" t="n">
        <x:f>ROUND(F34*G34,2)</x:f>
        <x:v>929.55</x:v>
      </x:c>
      <x:c r="I34" s="15" t="n">
        <x:f>ROUND(G34*(1+$B$4),2)</x:f>
        <x:v>76.64</x:v>
      </x:c>
      <x:c r="J34" s="15" t="n">
        <x:f>ROUND(F34*I34,2)</x:f>
        <x:v>1149.6</x:v>
      </x:c>
      <x:c r="K34" s="15" t="n">
        <x:v>1149.57</x:v>
      </x:c>
    </x:row>
    <x:row r="35" ht="62" customHeight="1">
      <x:c r="A35" t="str">
        <x:v>6.6</x:v>
      </x:c>
      <x:c r="B35" t="str">
        <x:v>SINAPI</x:v>
      </x:c>
      <x:c r="C35" t="str">
        <x:v>103782</x:v>
      </x:c>
      <x:c r="D35" s="9" t="str">
        <x:v>LUMINÁRIA TIPO PLAFON CIRCULAR, DE SOBREPOR, COM LED DE 12/13 W - FORNECIMENTO E INSTALAÇÃO. AF_09/2024</x:v>
      </x:c>
      <x:c r="E35" t="str">
        <x:v>UN</x:v>
      </x:c>
      <x:c r="F35" s="24" t="n">
        <x:v>6</x:v>
      </x:c>
      <x:c r="G35" s="15" t="n">
        <x:f>'Composições'!G255</x:f>
        <x:v>30.95</x:v>
      </x:c>
      <x:c r="H35" s="15" t="n">
        <x:f>ROUND(F35*G35,2)</x:f>
        <x:v>185.7</x:v>
      </x:c>
      <x:c r="I35" s="15" t="n">
        <x:f>ROUND(G35*(1+$B$4),2)</x:f>
        <x:v>38.28</x:v>
      </x:c>
      <x:c r="J35" s="15" t="n">
        <x:f>ROUND(F35*I35,2)</x:f>
        <x:v>229.68</x:v>
      </x:c>
      <x:c r="K35" s="15" t="n">
        <x:v>229.66</x:v>
      </x:c>
    </x:row>
    <x:row r="36" ht="62" customHeight="1">
      <x:c r="A36" t="str">
        <x:v>6.7</x:v>
      </x:c>
      <x:c r="B36" t="str">
        <x:v>SINAPI</x:v>
      </x:c>
      <x:c r="C36" t="str">
        <x:v>91924</x:v>
      </x:c>
      <x:c r="D36" s="9" t="str">
        <x:v>CABO DE COBRE FLEXÍVEL ISOLADO, 1,5 MM², ANTI-CHAMA 450/750 V, PARA CIRCUITOS TERMINAIS - FORNECIMENTO E INSTALAÇÃO. AF_03/2023</x:v>
      </x:c>
      <x:c r="E36" t="str">
        <x:v>M</x:v>
      </x:c>
      <x:c r="F36" s="24" t="n">
        <x:v>25</x:v>
      </x:c>
      <x:c r="G36" s="15" t="n">
        <x:f>'Composições'!G264</x:f>
        <x:v>3.85</x:v>
      </x:c>
      <x:c r="H36" s="15" t="n">
        <x:f>ROUND(F36*G36,2)</x:f>
        <x:v>96.25</x:v>
      </x:c>
      <x:c r="I36" s="15" t="n">
        <x:f>ROUND(G36*(1+$B$4),2)</x:f>
        <x:v>4.76</x:v>
      </x:c>
      <x:c r="J36" s="15" t="n">
        <x:f>ROUND(F36*I36,2)</x:f>
        <x:v>119</x:v>
      </x:c>
      <x:c r="K36" s="15" t="n">
        <x:v>119.03</x:v>
      </x:c>
    </x:row>
    <x:row r="37" ht="62" customHeight="1">
      <x:c r="A37" t="str">
        <x:v>7.1</x:v>
      </x:c>
      <x:c r="B37" t="str">
        <x:v>SINAPI</x:v>
      </x:c>
      <x:c r="C37" t="str">
        <x:v>91341</x:v>
      </x:c>
      <x:c r="D37" s="9" t="str">
        <x:v>PORTA EM ALUMÍNIO DE ABRIR TIPO VENEZIANA COM GUARNIÇÃO, FIXAÇÃO COM PARAFUSOS - FORNECIMENTO E INSTALAÇÃO. AF_10/2025</x:v>
      </x:c>
      <x:c r="E37" t="str">
        <x:v>M2</x:v>
      </x:c>
      <x:c r="F37" s="24" t="n">
        <x:v>5.46</x:v>
      </x:c>
      <x:c r="G37" s="15" t="n">
        <x:f>'Composições'!G275</x:f>
        <x:v>628.39</x:v>
      </x:c>
      <x:c r="H37" s="15" t="n">
        <x:f>ROUND(F37*G37,2)</x:f>
        <x:v>3431.01</x:v>
      </x:c>
      <x:c r="I37" s="15" t="n">
        <x:f>ROUND(G37*(1+$B$4),2)</x:f>
        <x:v>777.13</x:v>
      </x:c>
      <x:c r="J37" s="15" t="n">
        <x:f>ROUND(F37*I37,2)</x:f>
        <x:v>4243.13</x:v>
      </x:c>
      <x:c r="K37" s="15" t="n">
        <x:v>4243.13</x:v>
      </x:c>
    </x:row>
    <x:row r="38" ht="62" customHeight="1">
      <x:c r="A38" t="str">
        <x:v>7.2</x:v>
      </x:c>
      <x:c r="B38" t="str">
        <x:v>SINAPI</x:v>
      </x:c>
      <x:c r="C38" t="str">
        <x:v>94570</x:v>
      </x:c>
      <x:c r="D38" s="9" t="str">
        <x:v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x:v>
      </x:c>
      <x:c r="E38" t="str">
        <x:v>M2</x:v>
      </x:c>
      <x:c r="F38" s="24" t="n">
        <x:v>4.23</x:v>
      </x:c>
      <x:c r="G38" s="15" t="n">
        <x:f>'Composições'!G285</x:f>
        <x:v>321.32</x:v>
      </x:c>
      <x:c r="H38" s="15" t="n">
        <x:f>ROUND(F38*G38,2)</x:f>
        <x:v>1359.18</x:v>
      </x:c>
      <x:c r="I38" s="15" t="n">
        <x:f>ROUND(G38*(1+$B$4),2)</x:f>
        <x:v>397.38</x:v>
      </x:c>
      <x:c r="J38" s="15" t="n">
        <x:f>ROUND(F38*I38,2)</x:f>
        <x:v>1680.92</x:v>
      </x:c>
      <x:c r="K38" s="15" t="n">
        <x:v>1680.9</x:v>
      </x:c>
    </x:row>
    <x:row r="39" ht="62" customHeight="1">
      <x:c r="A39" t="str">
        <x:v>7.3</x:v>
      </x:c>
      <x:c r="B39" t="str">
        <x:v>SEINFRA</x:v>
      </x:c>
      <x:c r="C39" t="str">
        <x:v>C2666</x:v>
      </x:c>
      <x:c r="D39" s="9" t="str">
        <x:v>VERGA RETA DE CONCRETO ARMADO</x:v>
      </x:c>
      <x:c r="E39" t="str">
        <x:v>M3</x:v>
      </x:c>
      <x:c r="F39" s="24" t="n">
        <x:v>0.1</x:v>
      </x:c>
      <x:c r="G39" s="15" t="n">
        <x:f>'Composições'!G304</x:f>
        <x:v>1894.94</x:v>
      </x:c>
      <x:c r="H39" s="15" t="n">
        <x:f>ROUND(F39*G39,2)</x:f>
        <x:v>189.49</x:v>
      </x:c>
      <x:c r="I39" s="15" t="n">
        <x:f>ROUND(G39*(1+$B$4),2)</x:f>
        <x:v>2343.47</x:v>
      </x:c>
      <x:c r="J39" s="15" t="n">
        <x:f>ROUND(F39*I39,2)</x:f>
        <x:v>234.35</x:v>
      </x:c>
      <x:c r="K39" s="15" t="n">
        <x:v>224.62</x:v>
      </x:c>
    </x:row>
    <x:row r="40" ht="62" customHeight="1">
      <x:c r="A40" t="str">
        <x:v>8.1</x:v>
      </x:c>
      <x:c r="B40" t="str">
        <x:v>SEINFRA</x:v>
      </x:c>
      <x:c r="C40" t="str">
        <x:v>C1937</x:v>
      </x:c>
      <x:c r="D40" s="9" t="str">
        <x:v>PLACAS PADRÃO DE OBRA</x:v>
      </x:c>
      <x:c r="E40" t="str">
        <x:v>M2</x:v>
      </x:c>
      <x:c r="F40" s="24" t="n">
        <x:v>1.2</x:v>
      </x:c>
      <x:c r="G40" s="15" t="n">
        <x:f>'Composições'!G314</x:f>
        <x:v>187.01</x:v>
      </x:c>
      <x:c r="H40" s="15" t="n">
        <x:f>ROUND(F40*G40,2)</x:f>
        <x:v>224.41</x:v>
      </x:c>
      <x:c r="I40" s="15" t="n">
        <x:f>ROUND(G40*(1+$B$4),2)</x:f>
        <x:v>231.28</x:v>
      </x:c>
      <x:c r="J40" s="15" t="n">
        <x:f>ROUND(F40*I40,2)</x:f>
        <x:v>277.54</x:v>
      </x:c>
      <x:c r="K40" s="15" t="n">
        <x:v>277.53</x:v>
      </x:c>
    </x:row>
    <x:row r="41" ht="62" customHeight="1">
      <x:c r="A41" t="str">
        <x:v>8.2</x:v>
      </x:c>
      <x:c r="B41" t="str">
        <x:v>SINAPI</x:v>
      </x:c>
      <x:c r="C41" t="str">
        <x:v>94342</x:v>
      </x:c>
      <x:c r="D41" s="9" t="str">
        <x:v>ATERRO MANUAL DE VALAS COM AREIA PARA ATERRO. AF_08/2023</x:v>
      </x:c>
      <x:c r="E41" t="str">
        <x:v>M3</x:v>
      </x:c>
      <x:c r="F41" s="24" t="n">
        <x:v>13.16</x:v>
      </x:c>
      <x:c r="G41" s="15" t="n">
        <x:f>'Composições'!G324</x:f>
        <x:v>94.84</x:v>
      </x:c>
      <x:c r="H41" s="15" t="n">
        <x:f>ROUND(F41*G41,2)</x:f>
        <x:v>1248.09</x:v>
      </x:c>
      <x:c r="I41" s="15" t="n">
        <x:f>ROUND(G41*(1+$B$4),2)</x:f>
        <x:v>117.29</x:v>
      </x:c>
      <x:c r="J41" s="15" t="n">
        <x:f>ROUND(F41*I41,2)</x:f>
        <x:v>1543.54</x:v>
      </x:c>
      <x:c r="K41" s="15" t="n">
        <x:v>1543.05</x:v>
      </x:c>
    </x:row>
    <x:row r="42" ht="62" customHeight="1">
      <x:c r="A42" t="str">
        <x:v>8.3</x:v>
      </x:c>
      <x:c r="B42" t="str">
        <x:v>SINAPI</x:v>
      </x:c>
      <x:c r="C42" t="str">
        <x:v>87399</x:v>
      </x:c>
      <x:c r="D42" s="9" t="str">
        <x:v>ARGAMASSA PRONTA PARA CONTRAPISO, PREPARO MANUAL. AF_07/2026</x:v>
      </x:c>
      <x:c r="E42" t="str">
        <x:v>M3</x:v>
      </x:c>
      <x:c r="F42" s="24" t="n">
        <x:v>1.64</x:v>
      </x:c>
      <x:c r="G42" s="15" t="n">
        <x:f>'Composições'!G331</x:f>
        <x:v>2172.45</x:v>
      </x:c>
      <x:c r="H42" s="15" t="n">
        <x:f>ROUND(F42*G42,2)</x:f>
        <x:v>3562.82</x:v>
      </x:c>
      <x:c r="I42" s="15" t="n">
        <x:f>ROUND(G42*(1+$B$4),2)</x:f>
        <x:v>2686.67</x:v>
      </x:c>
      <x:c r="J42" s="15" t="n">
        <x:f>ROUND(F42*I42,2)</x:f>
        <x:v>4406.14</x:v>
      </x:c>
      <x:c r="K42" s="15" t="n">
        <x:v>4418.23</x:v>
      </x:c>
    </x:row>
    <x:row r="43" ht="62" customHeight="1">
      <x:c r="A43" t="str">
        <x:v>8.4</x:v>
      </x:c>
      <x:c r="B43" t="str">
        <x:v>SEINFRA</x:v>
      </x:c>
      <x:c r="C43" t="str">
        <x:v>C1628</x:v>
      </x:c>
      <x:c r="D43" s="9" t="str">
        <x:v>LIMPEZA GERAL</x:v>
      </x:c>
      <x:c r="E43" t="str">
        <x:v>M2</x:v>
      </x:c>
      <x:c r="F43" s="24" t="n">
        <x:v>100</x:v>
      </x:c>
      <x:c r="G43" s="15" t="n">
        <x:f>'Composições'!G337</x:f>
        <x:v>14.18</x:v>
      </x:c>
      <x:c r="H43" s="15" t="n">
        <x:f>ROUND(F43*G43,2)</x:f>
        <x:v>1418</x:v>
      </x:c>
      <x:c r="I43" s="15" t="n">
        <x:f>ROUND(G43*(1+$B$4),2)</x:f>
        <x:v>17.54</x:v>
      </x:c>
      <x:c r="J43" s="15" t="n">
        <x:f>ROUND(F43*I43,2)</x:f>
        <x:v>1754</x:v>
      </x:c>
      <x:c r="K43" s="15" t="n">
        <x:v>1753.64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14" hidden="0" customWidth="1"/>
    <x:col min="2" max="2" width="13" hidden="0" customWidth="1"/>
    <x:col min="3" max="3" width="76" hidden="0" customWidth="1"/>
    <x:col min="4" max="4" width="9" hidden="0" customWidth="1"/>
    <x:col min="5" max="5" width="17" hidden="0" customWidth="1"/>
    <x:col min="6" max="6" width="17" hidden="0" customWidth="1"/>
    <x:col min="7" max="7" width="17" hidden="0" customWidth="1"/>
    <x:col min="8" max="8" width="17" hidden="0" customWidth="1"/>
    <x:col min="9" max="9" width="46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</x:row>
    <x:row r="2">
      <x:c r="A2" s="2" t="str">
        <x:v>COMPOSIÇÕES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</x:row>
    <x:row r="3">
      <x:c r="A3" s="1" t="str">
        <x:v>SINAPI PI 08/2026 e SEINFRA 028. Sem desoneração. Custos sem BDI.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</x:row>
    <x:row r="5">
      <x:c r="A5" s="1"/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 ht="60" customHeight="1">
      <x:c r="A6" s="5" t="str">
        <x:v>SEINFRA</x:v>
      </x:c>
      <x:c r="B6" s="5" t="str">
        <x:v>C1043</x:v>
      </x:c>
      <x:c r="C6" s="5" t="str">
        <x:v>DEMOLIÇÃO DE ALVENARIA DE TIJOLOS S/ REAPROVEITAMENTO</x:v>
      </x:c>
      <x:c r="D6" s="5" t="str">
        <x:v>M3</x:v>
      </x:c>
      <x:c r="E6" s="5"/>
      <x:c r="F6" s="5"/>
      <x:c r="G6" s="5"/>
      <x:c r="H6" s="5"/>
      <x:c r="I6" s="5"/>
      <x:c r="J6" s="1"/>
      <x:c r="K6" s="1"/>
      <x:c r="L6" s="1"/>
      <x:c r="M6" s="1"/>
      <x:c r="N6" s="1"/>
    </x:row>
    <x:row r="7" ht="28" customHeight="1">
      <x:c r="A7" s="7" t="str">
        <x:v>Tipo</x:v>
      </x:c>
      <x:c r="B7" s="7" t="str">
        <x:v>Código</x:v>
      </x:c>
      <x:c r="C7" s="7" t="str">
        <x:v>Descrição</x:v>
      </x:c>
      <x:c r="D7" s="7" t="str">
        <x:v>Un.</x:v>
      </x:c>
      <x:c r="E7" s="7" t="str">
        <x:v>Coeficiente</x:v>
      </x:c>
      <x:c r="F7" s="7" t="str">
        <x:v>Custo unit. R$</x:v>
      </x:c>
      <x:c r="G7" s="7" t="str">
        <x:v>Parcial R$</x:v>
      </x:c>
      <x:c r="H7" s="7" t="str">
        <x:v>Base publicada R$</x:v>
      </x:c>
      <x:c r="I7" s="7" t="str">
        <x:v>Fonte / origem</x:v>
      </x:c>
      <x:c r="J7" s="1"/>
      <x:c r="K7" s="1"/>
      <x:c r="L7" s="1"/>
      <x:c r="M7" s="1"/>
      <x:c r="N7" s="1"/>
    </x:row>
    <x:row r="8" ht="46" customHeight="1">
      <x:c r="A8" s="1" t="str">
        <x:v>MAO DE OBRA</x:v>
      </x:c>
      <x:c r="B8" s="1" t="str">
        <x:v>I2391</x:v>
      </x:c>
      <x:c r="C8" s="8" t="str">
        <x:v>PEDREIRO</x:v>
      </x:c>
      <x:c r="D8" s="1" t="str">
        <x:v>H</x:v>
      </x:c>
      <x:c r="E8" s="12" t="n">
        <x:v>0.3</x:v>
      </x:c>
      <x:c r="F8" s="14" t="n">
        <x:v>26.86</x:v>
      </x:c>
      <x:c r="G8" s="14" t="n">
        <x:f>E8*F8</x:f>
        <x:v>8.058</x:v>
      </x:c>
      <x:c r="H8" s="14"/>
      <x:c r="I8" s="8" t="str">
        <x:v>SEINFRA composições orcamento!46444</x:v>
      </x:c>
      <x:c r="J8" s="1"/>
      <x:c r="K8" s="1"/>
      <x:c r="L8" s="1"/>
      <x:c r="M8" s="1"/>
      <x:c r="N8" s="1"/>
    </x:row>
    <x:row r="9" ht="46" customHeight="1">
      <x:c r="A9" t="str">
        <x:v>MAO DE OBRA</x:v>
      </x:c>
      <x:c r="B9" t="str">
        <x:v>I2543</x:v>
      </x:c>
      <x:c r="C9" s="9" t="str">
        <x:v>SERVENTE</x:v>
      </x:c>
      <x:c r="D9" t="str">
        <x:v>H</x:v>
      </x:c>
      <x:c r="E9" s="13" t="n">
        <x:v>3</x:v>
      </x:c>
      <x:c r="F9" s="15" t="n">
        <x:v>20.26</x:v>
      </x:c>
      <x:c r="G9" s="15" t="n">
        <x:f>E9*F9</x:f>
        <x:v>60.78</x:v>
      </x:c>
      <x:c r="H9" s="15"/>
      <x:c r="I9" s="9" t="str">
        <x:v>SEINFRA composições orcamento!46445</x:v>
      </x:c>
    </x:row>
    <x:row r="10">
      <x:c r="C10" s="11" t="str">
        <x:v>CUSTO UNITÁRIO DA COMPOSIÇÃO</x:v>
      </x:c>
      <x:c r="D10" s="11"/>
      <x:c r="E10" s="11"/>
      <x:c r="F10" s="16"/>
      <x:c r="G10" s="16" t="n">
        <x:f>ROUND(SUM(G8:G9),2)</x:f>
        <x:v>68.84</x:v>
      </x:c>
      <x:c r="H10" s="16" t="n">
        <x:v>68.84</x:v>
      </x:c>
      <x:c r="I10" s="16" t="n">
        <x:f>ROUND(G10-H10,2)</x:f>
        <x:v>0</x:v>
      </x:c>
    </x:row>
    <x:row r="13" ht="60" customHeight="1">
      <x:c r="A13" s="19" t="str">
        <x:v>SEINFRA</x:v>
      </x:c>
      <x:c r="B13" s="19" t="str">
        <x:v>C1048</x:v>
      </x:c>
      <x:c r="C13" s="19" t="str">
        <x:v>DEMOLIÇÃO DE CONCRETO ARMADO C/MARTELETE PNEUMÁTICO</x:v>
      </x:c>
      <x:c r="D13" s="19" t="str">
        <x:v>M3</x:v>
      </x:c>
      <x:c r="E13" s="19"/>
      <x:c r="F13" s="19"/>
      <x:c r="G13" s="19"/>
      <x:c r="H13" s="19"/>
      <x:c r="I13" s="19"/>
    </x:row>
    <x:row r="14" ht="28" customHeight="1">
      <x:c r="A14" s="21" t="str">
        <x:v>Tipo</x:v>
      </x:c>
      <x:c r="B14" s="21" t="str">
        <x:v>Código</x:v>
      </x:c>
      <x:c r="C14" s="21" t="str">
        <x:v>Descrição</x:v>
      </x:c>
      <x:c r="D14" s="21" t="str">
        <x:v>Un.</x:v>
      </x:c>
      <x:c r="E14" s="21" t="str">
        <x:v>Coeficiente</x:v>
      </x:c>
      <x:c r="F14" s="21" t="str">
        <x:v>Custo unit. R$</x:v>
      </x:c>
      <x:c r="G14" s="21" t="str">
        <x:v>Parcial R$</x:v>
      </x:c>
      <x:c r="H14" s="21" t="str">
        <x:v>Base publicada R$</x:v>
      </x:c>
      <x:c r="I14" s="21" t="str">
        <x:v>Fonte / origem</x:v>
      </x:c>
    </x:row>
    <x:row r="15" ht="46" customHeight="1">
      <x:c r="A15" t="str">
        <x:v>EQUIPAMENTOS (CHORARIO)</x:v>
      </x:c>
      <x:c r="B15" t="str">
        <x:v>I0728</x:v>
      </x:c>
      <x:c r="C15" s="9" t="str">
        <x:v>COMPRESSOR DE AR 250 PCM (CHP)</x:v>
      </x:c>
      <x:c r="D15" t="str">
        <x:v>H</x:v>
      </x:c>
      <x:c r="E15" s="13" t="n">
        <x:v>2.5</x:v>
      </x:c>
      <x:c r="F15" s="15" t="n">
        <x:v>137.62885333333332</x:v>
      </x:c>
      <x:c r="G15" s="15" t="n">
        <x:f>E15*F15</x:f>
        <x:v>344.07213333333334</x:v>
      </x:c>
      <x:c r="H15" s="15"/>
      <x:c r="I15" s="9" t="str">
        <x:v>SEINFRA composições orcamento!46396</x:v>
      </x:c>
    </x:row>
    <x:row r="16" ht="46" customHeight="1">
      <x:c r="A16" t="str">
        <x:v>EQUIPAMENTOS (CHORARIO)</x:v>
      </x:c>
      <x:c r="B16" t="str">
        <x:v>I0769</x:v>
      </x:c>
      <x:c r="C16" s="9" t="str">
        <x:v>ROMPEDOR PNEUMÁTICO (CHP)</x:v>
      </x:c>
      <x:c r="D16" t="str">
        <x:v>H</x:v>
      </x:c>
      <x:c r="E16" s="13" t="n">
        <x:v>7.5</x:v>
      </x:c>
      <x:c r="F16" s="15" t="n">
        <x:v>30.004302</x:v>
      </x:c>
      <x:c r="G16" s="15" t="n">
        <x:f>E16*F16</x:f>
        <x:v>225.032265</x:v>
      </x:c>
      <x:c r="H16" s="15"/>
      <x:c r="I16" s="9" t="str">
        <x:v>SEINFRA composições orcamento!46397</x:v>
      </x:c>
    </x:row>
    <x:row r="17" ht="46" customHeight="1">
      <x:c r="A17" t="str">
        <x:v>MAO DE OBRA</x:v>
      </x:c>
      <x:c r="B17" t="str">
        <x:v>I2543</x:v>
      </x:c>
      <x:c r="C17" s="9" t="str">
        <x:v>SERVENTE</x:v>
      </x:c>
      <x:c r="D17" t="str">
        <x:v>H</x:v>
      </x:c>
      <x:c r="E17" s="13" t="n">
        <x:v>1.5</x:v>
      </x:c>
      <x:c r="F17" s="15" t="n">
        <x:v>20.26</x:v>
      </x:c>
      <x:c r="G17" s="15" t="n">
        <x:f>E17*F17</x:f>
        <x:v>30.39</x:v>
      </x:c>
      <x:c r="H17" s="15"/>
      <x:c r="I17" s="9" t="str">
        <x:v>SEINFRA composições orcamento!46400</x:v>
      </x:c>
    </x:row>
    <x:row r="18">
      <x:c r="C18" s="11" t="str">
        <x:v>CUSTO UNITÁRIO DA COMPOSIÇÃO</x:v>
      </x:c>
      <x:c r="D18" s="11"/>
      <x:c r="E18" s="11"/>
      <x:c r="F18" s="16"/>
      <x:c r="G18" s="16" t="n">
        <x:f>ROUND(SUM(G15:G17),2)</x:f>
        <x:v>599.49</x:v>
      </x:c>
      <x:c r="H18" s="16" t="n">
        <x:v>599.49</x:v>
      </x:c>
      <x:c r="I18" s="16" t="n">
        <x:f>ROUND(G18-H18,2)</x:f>
        <x:v>0</x:v>
      </x:c>
    </x:row>
    <x:row r="21" ht="60" customHeight="1">
      <x:c r="A21" s="19" t="str">
        <x:v>SEINFRA</x:v>
      </x:c>
      <x:c r="B21" s="19" t="str">
        <x:v>C1045</x:v>
      </x:c>
      <x:c r="C21" s="19" t="str">
        <x:v>DEMOLIÇÃO DE COBERTURA C/TELHAS CERÂMICAS</x:v>
      </x:c>
      <x:c r="D21" s="19" t="str">
        <x:v>M2</x:v>
      </x:c>
      <x:c r="E21" s="19"/>
      <x:c r="F21" s="19"/>
      <x:c r="G21" s="19"/>
      <x:c r="H21" s="19"/>
      <x:c r="I21" s="19"/>
    </x:row>
    <x:row r="22" ht="28" customHeight="1">
      <x:c r="A22" s="21" t="str">
        <x:v>Tipo</x:v>
      </x:c>
      <x:c r="B22" s="21" t="str">
        <x:v>Código</x:v>
      </x:c>
      <x:c r="C22" s="21" t="str">
        <x:v>Descrição</x:v>
      </x:c>
      <x:c r="D22" s="21" t="str">
        <x:v>Un.</x:v>
      </x:c>
      <x:c r="E22" s="21" t="str">
        <x:v>Coeficiente</x:v>
      </x:c>
      <x:c r="F22" s="21" t="str">
        <x:v>Custo unit. R$</x:v>
      </x:c>
      <x:c r="G22" s="21" t="str">
        <x:v>Parcial R$</x:v>
      </x:c>
      <x:c r="H22" s="21" t="str">
        <x:v>Base publicada R$</x:v>
      </x:c>
      <x:c r="I22" s="21" t="str">
        <x:v>Fonte / origem</x:v>
      </x:c>
    </x:row>
    <x:row r="23" ht="46" customHeight="1">
      <x:c r="A23" t="str">
        <x:v>MAO DE OBRA</x:v>
      </x:c>
      <x:c r="B23" t="str">
        <x:v>I2391</x:v>
      </x:c>
      <x:c r="C23" s="9" t="str">
        <x:v>PEDREIRO</x:v>
      </x:c>
      <x:c r="D23" t="str">
        <x:v>H</x:v>
      </x:c>
      <x:c r="E23" s="13" t="n">
        <x:v>0.06</x:v>
      </x:c>
      <x:c r="F23" s="15" t="n">
        <x:v>26.86</x:v>
      </x:c>
      <x:c r="G23" s="15" t="n">
        <x:f>E23*F23</x:f>
        <x:v>1.6116</x:v>
      </x:c>
      <x:c r="H23" s="15"/>
      <x:c r="I23" s="9" t="str">
        <x:v>SEINFRA composições orcamento!46426</x:v>
      </x:c>
    </x:row>
    <x:row r="24" ht="46" customHeight="1">
      <x:c r="A24" t="str">
        <x:v>MAO DE OBRA</x:v>
      </x:c>
      <x:c r="B24" t="str">
        <x:v>I2543</x:v>
      </x:c>
      <x:c r="C24" s="9" t="str">
        <x:v>SERVENTE</x:v>
      </x:c>
      <x:c r="D24" t="str">
        <x:v>H</x:v>
      </x:c>
      <x:c r="E24" s="13" t="n">
        <x:v>0.6</x:v>
      </x:c>
      <x:c r="F24" s="15" t="n">
        <x:v>20.26</x:v>
      </x:c>
      <x:c r="G24" s="15" t="n">
        <x:f>E24*F24</x:f>
        <x:v>12.156</x:v>
      </x:c>
      <x:c r="H24" s="15"/>
      <x:c r="I24" s="9" t="str">
        <x:v>SEINFRA composições orcamento!46427</x:v>
      </x:c>
    </x:row>
    <x:row r="25">
      <x:c r="C25" s="11" t="str">
        <x:v>CUSTO UNITÁRIO DA COMPOSIÇÃO</x:v>
      </x:c>
      <x:c r="D25" s="11"/>
      <x:c r="E25" s="11"/>
      <x:c r="F25" s="16"/>
      <x:c r="G25" s="16" t="n">
        <x:f>ROUND(SUM(G23:G24),2)</x:f>
        <x:v>13.77</x:v>
      </x:c>
      <x:c r="H25" s="16" t="n">
        <x:v>13.77</x:v>
      </x:c>
      <x:c r="I25" s="16" t="n">
        <x:f>ROUND(G25-H25,2)</x:f>
        <x:v>0</x:v>
      </x:c>
    </x:row>
    <x:row r="28" ht="60" customHeight="1">
      <x:c r="A28" s="19" t="str">
        <x:v>SEINFRA</x:v>
      </x:c>
      <x:c r="B28" s="19" t="str">
        <x:v>C1054</x:v>
      </x:c>
      <x:c r="C28" s="19" t="str">
        <x:v>DEMOLIÇÃO DE FORRO DE PVC</x:v>
      </x:c>
      <x:c r="D28" s="19" t="str">
        <x:v>M2</x:v>
      </x:c>
      <x:c r="E28" s="19"/>
      <x:c r="F28" s="19"/>
      <x:c r="G28" s="19"/>
      <x:c r="H28" s="19"/>
      <x:c r="I28" s="19"/>
    </x:row>
    <x:row r="29" ht="28" customHeight="1">
      <x:c r="A29" s="21" t="str">
        <x:v>Tipo</x:v>
      </x:c>
      <x:c r="B29" s="21" t="str">
        <x:v>Código</x:v>
      </x:c>
      <x:c r="C29" s="21" t="str">
        <x:v>Descrição</x:v>
      </x:c>
      <x:c r="D29" s="21" t="str">
        <x:v>Un.</x:v>
      </x:c>
      <x:c r="E29" s="21" t="str">
        <x:v>Coeficiente</x:v>
      </x:c>
      <x:c r="F29" s="21" t="str">
        <x:v>Custo unit. R$</x:v>
      </x:c>
      <x:c r="G29" s="21" t="str">
        <x:v>Parcial R$</x:v>
      </x:c>
      <x:c r="H29" s="21" t="str">
        <x:v>Base publicada R$</x:v>
      </x:c>
      <x:c r="I29" s="21" t="str">
        <x:v>Fonte / origem</x:v>
      </x:c>
    </x:row>
    <x:row r="30" ht="46" customHeight="1">
      <x:c r="A30" t="str">
        <x:v>MAO DE OBRA</x:v>
      </x:c>
      <x:c r="B30" t="str">
        <x:v>I1530</x:v>
      </x:c>
      <x:c r="C30" s="9" t="str">
        <x:v>MONTADOR</x:v>
      </x:c>
      <x:c r="D30" t="str">
        <x:v>H</x:v>
      </x:c>
      <x:c r="E30" s="13" t="n">
        <x:v>0.075</x:v>
      </x:c>
      <x:c r="F30" s="15" t="n">
        <x:v>26.86</x:v>
      </x:c>
      <x:c r="G30" s="15" t="n">
        <x:f>E30*F30</x:f>
        <x:v>2.0145</x:v>
      </x:c>
      <x:c r="H30" s="15"/>
      <x:c r="I30" s="9" t="str">
        <x:v>SEINFRA composições orcamento!45903</x:v>
      </x:c>
    </x:row>
    <x:row r="31" ht="46" customHeight="1">
      <x:c r="A31" t="str">
        <x:v>MAO DE OBRA</x:v>
      </x:c>
      <x:c r="B31" t="str">
        <x:v>I2543</x:v>
      </x:c>
      <x:c r="C31" s="9" t="str">
        <x:v>SERVENTE</x:v>
      </x:c>
      <x:c r="D31" t="str">
        <x:v>H</x:v>
      </x:c>
      <x:c r="E31" s="13" t="n">
        <x:v>0.75</x:v>
      </x:c>
      <x:c r="F31" s="15" t="n">
        <x:v>20.26</x:v>
      </x:c>
      <x:c r="G31" s="15" t="n">
        <x:f>E31*F31</x:f>
        <x:v>15.195</x:v>
      </x:c>
      <x:c r="H31" s="15"/>
      <x:c r="I31" s="9" t="str">
        <x:v>SEINFRA composições orcamento!45904</x:v>
      </x:c>
    </x:row>
    <x:row r="32">
      <x:c r="C32" s="11" t="str">
        <x:v>CUSTO UNITÁRIO DA COMPOSIÇÃO</x:v>
      </x:c>
      <x:c r="D32" s="11"/>
      <x:c r="E32" s="11"/>
      <x:c r="F32" s="16"/>
      <x:c r="G32" s="16" t="n">
        <x:f>ROUND(SUM(G30:G31),2)</x:f>
        <x:v>17.21</x:v>
      </x:c>
      <x:c r="H32" s="16" t="n">
        <x:v>17.21</x:v>
      </x:c>
      <x:c r="I32" s="16" t="n">
        <x:f>ROUND(G32-H32,2)</x:f>
        <x:v>0</x:v>
      </x:c>
    </x:row>
    <x:row r="35" ht="60" customHeight="1">
      <x:c r="A35" s="19" t="str">
        <x:v>SEINFRA</x:v>
      </x:c>
      <x:c r="B35" s="19" t="str">
        <x:v>C1061</x:v>
      </x:c>
      <x:c r="C35" s="19" t="str">
        <x:v>DEMOLIÇÃO DE LOUÇA SANITÁRIA</x:v>
      </x:c>
      <x:c r="D35" s="19" t="str">
        <x:v>UN</x:v>
      </x:c>
      <x:c r="E35" s="19"/>
      <x:c r="F35" s="19"/>
      <x:c r="G35" s="19"/>
      <x:c r="H35" s="19"/>
      <x:c r="I35" s="19"/>
    </x:row>
    <x:row r="36" ht="28" customHeight="1">
      <x:c r="A36" s="21" t="str">
        <x:v>Tipo</x:v>
      </x:c>
      <x:c r="B36" s="21" t="str">
        <x:v>Código</x:v>
      </x:c>
      <x:c r="C36" s="21" t="str">
        <x:v>Descrição</x:v>
      </x:c>
      <x:c r="D36" s="21" t="str">
        <x:v>Un.</x:v>
      </x:c>
      <x:c r="E36" s="21" t="str">
        <x:v>Coeficiente</x:v>
      </x:c>
      <x:c r="F36" s="21" t="str">
        <x:v>Custo unit. R$</x:v>
      </x:c>
      <x:c r="G36" s="21" t="str">
        <x:v>Parcial R$</x:v>
      </x:c>
      <x:c r="H36" s="21" t="str">
        <x:v>Base publicada R$</x:v>
      </x:c>
      <x:c r="I36" s="21" t="str">
        <x:v>Fonte / origem</x:v>
      </x:c>
    </x:row>
    <x:row r="37" ht="46" customHeight="1">
      <x:c r="A37" t="str">
        <x:v>MAO DE OBRA</x:v>
      </x:c>
      <x:c r="B37" t="str">
        <x:v>I2320</x:v>
      </x:c>
      <x:c r="C37" s="9" t="str">
        <x:v>ENCANADOR</x:v>
      </x:c>
      <x:c r="D37" t="str">
        <x:v>H</x:v>
      </x:c>
      <x:c r="E37" s="13" t="n">
        <x:v>0.2</x:v>
      </x:c>
      <x:c r="F37" s="15" t="n">
        <x:v>26.18</x:v>
      </x:c>
      <x:c r="G37" s="15" t="n">
        <x:f>E37*F37</x:f>
        <x:v>5.236000000000001</x:v>
      </x:c>
      <x:c r="H37" s="15"/>
      <x:c r="I37" s="9" t="str">
        <x:v>SEINFRA composições orcamento!46076</x:v>
      </x:c>
    </x:row>
    <x:row r="38" ht="46" customHeight="1">
      <x:c r="A38" t="str">
        <x:v>MAO DE OBRA</x:v>
      </x:c>
      <x:c r="B38" t="str">
        <x:v>I2391</x:v>
      </x:c>
      <x:c r="C38" s="9" t="str">
        <x:v>PEDREIRO</x:v>
      </x:c>
      <x:c r="D38" t="str">
        <x:v>H</x:v>
      </x:c>
      <x:c r="E38" s="13" t="n">
        <x:v>0.2</x:v>
      </x:c>
      <x:c r="F38" s="15" t="n">
        <x:v>26.86</x:v>
      </x:c>
      <x:c r="G38" s="15" t="n">
        <x:f>E38*F38</x:f>
        <x:v>5.372</x:v>
      </x:c>
      <x:c r="H38" s="15"/>
      <x:c r="I38" s="9" t="str">
        <x:v>SEINFRA composições orcamento!46077</x:v>
      </x:c>
    </x:row>
    <x:row r="39" ht="46" customHeight="1">
      <x:c r="A39" t="str">
        <x:v>MAO DE OBRA</x:v>
      </x:c>
      <x:c r="B39" t="str">
        <x:v>I2543</x:v>
      </x:c>
      <x:c r="C39" s="9" t="str">
        <x:v>SERVENTE</x:v>
      </x:c>
      <x:c r="D39" t="str">
        <x:v>H</x:v>
      </x:c>
      <x:c r="E39" s="13" t="n">
        <x:v>0.6</x:v>
      </x:c>
      <x:c r="F39" s="15" t="n">
        <x:v>20.26</x:v>
      </x:c>
      <x:c r="G39" s="15" t="n">
        <x:f>E39*F39</x:f>
        <x:v>12.156</x:v>
      </x:c>
      <x:c r="H39" s="15"/>
      <x:c r="I39" s="9" t="str">
        <x:v>SEINFRA composições orcamento!46078</x:v>
      </x:c>
    </x:row>
    <x:row r="40">
      <x:c r="C40" s="11" t="str">
        <x:v>CUSTO UNITÁRIO DA COMPOSIÇÃO</x:v>
      </x:c>
      <x:c r="D40" s="11"/>
      <x:c r="E40" s="11"/>
      <x:c r="F40" s="16"/>
      <x:c r="G40" s="16" t="n">
        <x:f>ROUND(SUM(G37:G39),2)</x:f>
        <x:v>22.76</x:v>
      </x:c>
      <x:c r="H40" s="16" t="n">
        <x:v>22.76</x:v>
      </x:c>
      <x:c r="I40" s="16" t="n">
        <x:f>ROUND(G40-H40,2)</x:f>
        <x:v>0</x:v>
      </x:c>
    </x:row>
    <x:row r="43" ht="60" customHeight="1">
      <x:c r="A43" s="19" t="str">
        <x:v>SEINFRA</x:v>
      </x:c>
      <x:c r="B43" s="19" t="str">
        <x:v>C1070</x:v>
      </x:c>
      <x:c r="C43" s="19" t="str">
        <x:v>DEMOLIÇÃO DE REVESTIMENTO C/ARGAMASSA</x:v>
      </x:c>
      <x:c r="D43" s="19" t="str">
        <x:v>M2</x:v>
      </x:c>
      <x:c r="E43" s="19"/>
      <x:c r="F43" s="19"/>
      <x:c r="G43" s="19"/>
      <x:c r="H43" s="19"/>
      <x:c r="I43" s="19"/>
    </x:row>
    <x:row r="44" ht="28" customHeight="1">
      <x:c r="A44" s="21" t="str">
        <x:v>Tipo</x:v>
      </x:c>
      <x:c r="B44" s="21" t="str">
        <x:v>Código</x:v>
      </x:c>
      <x:c r="C44" s="21" t="str">
        <x:v>Descrição</x:v>
      </x:c>
      <x:c r="D44" s="21" t="str">
        <x:v>Un.</x:v>
      </x:c>
      <x:c r="E44" s="21" t="str">
        <x:v>Coeficiente</x:v>
      </x:c>
      <x:c r="F44" s="21" t="str">
        <x:v>Custo unit. R$</x:v>
      </x:c>
      <x:c r="G44" s="21" t="str">
        <x:v>Parcial R$</x:v>
      </x:c>
      <x:c r="H44" s="21" t="str">
        <x:v>Base publicada R$</x:v>
      </x:c>
      <x:c r="I44" s="21" t="str">
        <x:v>Fonte / origem</x:v>
      </x:c>
    </x:row>
    <x:row r="45" ht="46" customHeight="1">
      <x:c r="A45" t="str">
        <x:v>MAO DE OBRA</x:v>
      </x:c>
      <x:c r="B45" t="str">
        <x:v>I2391</x:v>
      </x:c>
      <x:c r="C45" s="9" t="str">
        <x:v>PEDREIRO</x:v>
      </x:c>
      <x:c r="D45" t="str">
        <x:v>H</x:v>
      </x:c>
      <x:c r="E45" s="13" t="n">
        <x:v>0.05</x:v>
      </x:c>
      <x:c r="F45" s="15" t="n">
        <x:v>26.86</x:v>
      </x:c>
      <x:c r="G45" s="15" t="n">
        <x:f>E45*F45</x:f>
        <x:v>1.343</x:v>
      </x:c>
      <x:c r="H45" s="15"/>
      <x:c r="I45" s="9" t="str">
        <x:v>SEINFRA composições orcamento!46209</x:v>
      </x:c>
    </x:row>
    <x:row r="46" ht="46" customHeight="1">
      <x:c r="A46" t="str">
        <x:v>MAO DE OBRA</x:v>
      </x:c>
      <x:c r="B46" t="str">
        <x:v>I2543</x:v>
      </x:c>
      <x:c r="C46" s="9" t="str">
        <x:v>SERVENTE</x:v>
      </x:c>
      <x:c r="D46" t="str">
        <x:v>H</x:v>
      </x:c>
      <x:c r="E46" s="13" t="n">
        <x:v>0.5</x:v>
      </x:c>
      <x:c r="F46" s="15" t="n">
        <x:v>20.26</x:v>
      </x:c>
      <x:c r="G46" s="15" t="n">
        <x:f>E46*F46</x:f>
        <x:v>10.13</x:v>
      </x:c>
      <x:c r="H46" s="15"/>
      <x:c r="I46" s="9" t="str">
        <x:v>SEINFRA composições orcamento!46210</x:v>
      </x:c>
    </x:row>
    <x:row r="47">
      <x:c r="C47" s="11" t="str">
        <x:v>CUSTO UNITÁRIO DA COMPOSIÇÃO</x:v>
      </x:c>
      <x:c r="D47" s="11"/>
      <x:c r="E47" s="11"/>
      <x:c r="F47" s="16"/>
      <x:c r="G47" s="16" t="n">
        <x:f>ROUND(SUM(G45:G46),2)</x:f>
        <x:v>11.47</x:v>
      </x:c>
      <x:c r="H47" s="16" t="n">
        <x:v>11.47</x:v>
      </x:c>
      <x:c r="I47" s="16" t="n">
        <x:f>ROUND(G47-H47,2)</x:f>
        <x:v>0</x:v>
      </x:c>
    </x:row>
    <x:row r="50" ht="60" customHeight="1">
      <x:c r="A50" s="19" t="str">
        <x:v>SEINFRA</x:v>
      </x:c>
      <x:c r="B50" s="19" t="str">
        <x:v>C2210</x:v>
      </x:c>
      <x:c r="C50" s="19" t="str">
        <x:v>RETIRADA DE PORTAS E JANELAS, INCLUSIVE BATENTES</x:v>
      </x:c>
      <x:c r="D50" s="19" t="str">
        <x:v>M2</x:v>
      </x:c>
      <x:c r="E50" s="19"/>
      <x:c r="F50" s="19"/>
      <x:c r="G50" s="19"/>
      <x:c r="H50" s="19"/>
      <x:c r="I50" s="19"/>
    </x:row>
    <x:row r="51" ht="28" customHeight="1">
      <x:c r="A51" s="21" t="str">
        <x:v>Tipo</x:v>
      </x:c>
      <x:c r="B51" s="21" t="str">
        <x:v>Código</x:v>
      </x:c>
      <x:c r="C51" s="21" t="str">
        <x:v>Descrição</x:v>
      </x:c>
      <x:c r="D51" s="21" t="str">
        <x:v>Un.</x:v>
      </x:c>
      <x:c r="E51" s="21" t="str">
        <x:v>Coeficiente</x:v>
      </x:c>
      <x:c r="F51" s="21" t="str">
        <x:v>Custo unit. R$</x:v>
      </x:c>
      <x:c r="G51" s="21" t="str">
        <x:v>Parcial R$</x:v>
      </x:c>
      <x:c r="H51" s="21" t="str">
        <x:v>Base publicada R$</x:v>
      </x:c>
      <x:c r="I51" s="21" t="str">
        <x:v>Fonte / origem</x:v>
      </x:c>
    </x:row>
    <x:row r="52" ht="46" customHeight="1">
      <x:c r="A52" t="str">
        <x:v>MAO DE OBRA</x:v>
      </x:c>
      <x:c r="B52" t="str">
        <x:v>I2391</x:v>
      </x:c>
      <x:c r="C52" s="9" t="str">
        <x:v>PEDREIRO</x:v>
      </x:c>
      <x:c r="D52" t="str">
        <x:v>H</x:v>
      </x:c>
      <x:c r="E52" s="13" t="n">
        <x:v>0.08</x:v>
      </x:c>
      <x:c r="F52" s="15" t="n">
        <x:v>26.86</x:v>
      </x:c>
      <x:c r="G52" s="15" t="n">
        <x:f>E52*F52</x:f>
        <x:v>2.1488</x:v>
      </x:c>
      <x:c r="H52" s="15"/>
      <x:c r="I52" s="9" t="str">
        <x:v>SEINFRA composições orcamento!50859</x:v>
      </x:c>
    </x:row>
    <x:row r="53" ht="46" customHeight="1">
      <x:c r="A53" t="str">
        <x:v>MAO DE OBRA</x:v>
      </x:c>
      <x:c r="B53" t="str">
        <x:v>I2543</x:v>
      </x:c>
      <x:c r="C53" s="9" t="str">
        <x:v>SERVENTE</x:v>
      </x:c>
      <x:c r="D53" t="str">
        <x:v>H</x:v>
      </x:c>
      <x:c r="E53" s="13" t="n">
        <x:v>0.8</x:v>
      </x:c>
      <x:c r="F53" s="15" t="n">
        <x:v>20.26</x:v>
      </x:c>
      <x:c r="G53" s="15" t="n">
        <x:f>E53*F53</x:f>
        <x:v>16.208000000000002</x:v>
      </x:c>
      <x:c r="H53" s="15"/>
      <x:c r="I53" s="9" t="str">
        <x:v>SEINFRA composições orcamento!50860</x:v>
      </x:c>
    </x:row>
    <x:row r="54">
      <x:c r="C54" s="11" t="str">
        <x:v>CUSTO UNITÁRIO DA COMPOSIÇÃO</x:v>
      </x:c>
      <x:c r="D54" s="11"/>
      <x:c r="E54" s="11"/>
      <x:c r="F54" s="16"/>
      <x:c r="G54" s="16" t="n">
        <x:f>ROUND(SUM(G52:G53),2)</x:f>
        <x:v>18.36</x:v>
      </x:c>
      <x:c r="H54" s="16" t="n">
        <x:v>18.36</x:v>
      </x:c>
      <x:c r="I54" s="16" t="n">
        <x:f>ROUND(G54-H54,2)</x:f>
        <x:v>0</x:v>
      </x:c>
    </x:row>
    <x:row r="57" ht="60" customHeight="1">
      <x:c r="A57" s="19" t="str">
        <x:v>SINAPI</x:v>
      </x:c>
      <x:c r="B57" s="19" t="str">
        <x:v>87531</x:v>
      </x:c>
      <x:c r="C57" s="19" t="str">
        <x:v>EMBOÇO, EM ARGAMASSA TRAÇO 1:2:8, PREPARO MECÂNICO, APLICADO MANUALMENTE EM PAREDES INTERNAS DE AMBIENTES COM ÁREA ENTRE 5M² E 10M², E = 17,5MM, COM TALISCAS. AF_03/2024</x:v>
      </x:c>
      <x:c r="D57" s="19" t="str">
        <x:v>M2</x:v>
      </x:c>
      <x:c r="E57" s="19"/>
      <x:c r="F57" s="19"/>
      <x:c r="G57" s="19"/>
      <x:c r="H57" s="19"/>
      <x:c r="I57" s="19"/>
    </x:row>
    <x:row r="58" ht="28" customHeight="1">
      <x:c r="A58" s="21" t="str">
        <x:v>Tipo</x:v>
      </x:c>
      <x:c r="B58" s="21" t="str">
        <x:v>Código</x:v>
      </x:c>
      <x:c r="C58" s="21" t="str">
        <x:v>Descrição</x:v>
      </x:c>
      <x:c r="D58" s="21" t="str">
        <x:v>Un.</x:v>
      </x:c>
      <x:c r="E58" s="21" t="str">
        <x:v>Coeficiente</x:v>
      </x:c>
      <x:c r="F58" s="21" t="str">
        <x:v>Custo unit. R$</x:v>
      </x:c>
      <x:c r="G58" s="21" t="str">
        <x:v>Parcial R$</x:v>
      </x:c>
      <x:c r="H58" s="21" t="str">
        <x:v>Base publicada R$</x:v>
      </x:c>
      <x:c r="I58" s="21" t="str">
        <x:v>Fonte / origem</x:v>
      </x:c>
    </x:row>
    <x:row r="59" ht="46" customHeight="1">
      <x:c r="A59" t="str">
        <x:v>COMPOSICAO</x:v>
      </x:c>
      <x:c r="B59" t="str">
        <x:v>88316</x:v>
      </x:c>
      <x:c r="C59" s="9" t="str">
        <x:v>SERVENTE COM ENCARGOS COMPLEMENTARES</x:v>
      </x:c>
      <x:c r="D59" t="str">
        <x:v>H</x:v>
      </x:c>
      <x:c r="E59" s="13" t="n">
        <x:v>0.2201</x:v>
      </x:c>
      <x:c r="F59" s="15" t="n">
        <x:f>'Auxiliares'!G16</x:f>
        <x:v>23.66</x:v>
      </x:c>
      <x:c r="G59" s="15" t="n">
        <x:f>TRUNC(ROUND(E59*F59,10)+0.000000001,2)</x:f>
        <x:v>5.2</x:v>
      </x:c>
      <x:c r="H59" s="15"/>
      <x:c r="I59" s="9" t="str">
        <x:v>SINAPI Analítico linha 48477</x:v>
      </x:c>
    </x:row>
    <x:row r="60" ht="46" customHeight="1">
      <x:c r="A60" t="str">
        <x:v>COMPOSICAO</x:v>
      </x:c>
      <x:c r="B60" t="str">
        <x:v>88309</x:v>
      </x:c>
      <x:c r="C60" s="9" t="str">
        <x:v>PEDREIRO COM ENCARGOS COMPLEMENTARES</x:v>
      </x:c>
      <x:c r="D60" t="str">
        <x:v>H</x:v>
      </x:c>
      <x:c r="E60" s="13" t="n">
        <x:v>0.4402</x:v>
      </x:c>
      <x:c r="F60" s="15" t="n">
        <x:f>'Auxiliares'!G35</x:f>
        <x:v>29.47</x:v>
      </x:c>
      <x:c r="G60" s="15" t="n">
        <x:f>TRUNC(ROUND(E60*F60,10)+0.000000001,2)</x:f>
        <x:v>12.97</x:v>
      </x:c>
      <x:c r="H60" s="15"/>
      <x:c r="I60" s="9" t="str">
        <x:v>SINAPI Analítico linha 48478</x:v>
      </x:c>
    </x:row>
    <x:row r="61" ht="46" customHeight="1">
      <x:c r="A61" t="str">
        <x:v>COMPOSICAO</x:v>
      </x:c>
      <x:c r="B61" t="str">
        <x:v>87292</x:v>
      </x:c>
      <x:c r="C61" s="9" t="str">
        <x:v>ARGAMASSA TRAÇO 1:2:8 (EM VOLUME DE CIMENTO, CAL E AREIA MÉDIA ÚMIDA) PARA EMBOÇO/MASSA ÚNICA/ASSENTAMENTO DE ALVENARIA DE VEDAÇÃO, PREPARO MECÂNICO COM BETONEIRA ATÉ 600 L. AF_07/2026</x:v>
      </x:c>
      <x:c r="D61" t="str">
        <x:v>M3</x:v>
      </x:c>
      <x:c r="E61" s="13" t="n">
        <x:v>0.0304</x:v>
      </x:c>
      <x:c r="F61" s="15" t="n">
        <x:f>'Auxiliares'!G52</x:f>
        <x:v>713.22</x:v>
      </x:c>
      <x:c r="G61" s="15" t="n">
        <x:f>TRUNC(ROUND(E61*F61,10)+0.000000001,2)</x:f>
        <x:v>21.68</x:v>
      </x:c>
      <x:c r="H61" s="15"/>
      <x:c r="I61" s="9" t="str">
        <x:v>SINAPI Analítico linha 48479</x:v>
      </x:c>
    </x:row>
    <x:row r="62">
      <x:c r="C62" s="11" t="str">
        <x:v>CUSTO UNITÁRIO DA COMPOSIÇÃO</x:v>
      </x:c>
      <x:c r="D62" s="11"/>
      <x:c r="E62" s="11"/>
      <x:c r="F62" s="16"/>
      <x:c r="G62" s="16" t="n">
        <x:f>ROUND(SUM(G59:G61),2)</x:f>
        <x:v>39.85</x:v>
      </x:c>
      <x:c r="H62" s="16" t="n">
        <x:v>39.85</x:v>
      </x:c>
      <x:c r="I62" s="16" t="n">
        <x:f>ROUND(G62-H62,2)</x:f>
        <x:v>0</x:v>
      </x:c>
    </x:row>
    <x:row r="65" ht="60" customHeight="1">
      <x:c r="A65" s="19" t="str">
        <x:v>SINAPI</x:v>
      </x:c>
      <x:c r="B65" s="19" t="str">
        <x:v>88648</x:v>
      </x:c>
      <x:c r="C65" s="19" t="str">
        <x:v>RODAPÉ CERÂMICO DE 7CM DE ALTURA COM PLACAS TIPO ESMALTADA DE DIMENSÕES 35X35CM. AF_02/2023</x:v>
      </x:c>
      <x:c r="D65" s="19" t="str">
        <x:v>M</x:v>
      </x:c>
      <x:c r="E65" s="19"/>
      <x:c r="F65" s="19"/>
      <x:c r="G65" s="19"/>
      <x:c r="H65" s="19"/>
      <x:c r="I65" s="19"/>
    </x:row>
    <x:row r="66" ht="28" customHeight="1">
      <x:c r="A66" s="21" t="str">
        <x:v>Tipo</x:v>
      </x:c>
      <x:c r="B66" s="21" t="str">
        <x:v>Código</x:v>
      </x:c>
      <x:c r="C66" s="21" t="str">
        <x:v>Descrição</x:v>
      </x:c>
      <x:c r="D66" s="21" t="str">
        <x:v>Un.</x:v>
      </x:c>
      <x:c r="E66" s="21" t="str">
        <x:v>Coeficiente</x:v>
      </x:c>
      <x:c r="F66" s="21" t="str">
        <x:v>Custo unit. R$</x:v>
      </x:c>
      <x:c r="G66" s="21" t="str">
        <x:v>Parcial R$</x:v>
      </x:c>
      <x:c r="H66" s="21" t="str">
        <x:v>Base publicada R$</x:v>
      </x:c>
      <x:c r="I66" s="21" t="str">
        <x:v>Fonte / origem</x:v>
      </x:c>
    </x:row>
    <x:row r="67" ht="46" customHeight="1">
      <x:c r="A67" t="str">
        <x:v>COMPOSICAO</x:v>
      </x:c>
      <x:c r="B67" t="str">
        <x:v>88316</x:v>
      </x:c>
      <x:c r="C67" s="9" t="str">
        <x:v>SERVENTE COM ENCARGOS COMPLEMENTARES</x:v>
      </x:c>
      <x:c r="D67" t="str">
        <x:v>H</x:v>
      </x:c>
      <x:c r="E67" s="13" t="n">
        <x:v>0.0286</x:v>
      </x:c>
      <x:c r="F67" s="15" t="n">
        <x:f>'Auxiliares'!G16</x:f>
        <x:v>23.66</x:v>
      </x:c>
      <x:c r="G67" s="15" t="n">
        <x:f>TRUNC(ROUND(E67*F67,10)+0.000000001,2)</x:f>
        <x:v>0.67</x:v>
      </x:c>
      <x:c r="H67" s="15"/>
      <x:c r="I67" s="9" t="str">
        <x:v>SINAPI Analítico linha 60556</x:v>
      </x:c>
    </x:row>
    <x:row r="68" ht="46" customHeight="1">
      <x:c r="A68" t="str">
        <x:v>COMPOSICAO</x:v>
      </x:c>
      <x:c r="B68" t="str">
        <x:v>88256</x:v>
      </x:c>
      <x:c r="C68" s="9" t="str">
        <x:v>AZULEJISTA OU LADRILHEIRO COM ENCARGOS COMPLEMENTARES</x:v>
      </x:c>
      <x:c r="D68" t="str">
        <x:v>H</x:v>
      </x:c>
      <x:c r="E68" s="13" t="n">
        <x:v>0.0726</x:v>
      </x:c>
      <x:c r="F68" s="15" t="n">
        <x:f>'Auxiliares'!G124</x:f>
        <x:v>29.33</x:v>
      </x:c>
      <x:c r="G68" s="15" t="n">
        <x:f>TRUNC(ROUND(E68*F68,10)+0.000000001,2)</x:f>
        <x:v>2.12</x:v>
      </x:c>
      <x:c r="H68" s="15"/>
      <x:c r="I68" s="9" t="str">
        <x:v>SINAPI Analítico linha 60557</x:v>
      </x:c>
    </x:row>
    <x:row r="69" ht="46" customHeight="1">
      <x:c r="A69" t="str">
        <x:v>INSUMO</x:v>
      </x:c>
      <x:c r="B69" t="str">
        <x:v>34357</x:v>
      </x:c>
      <x:c r="C69" s="9" t="str">
        <x:v>REJUNTE CIMENTICIO, QUALQUER COR</x:v>
      </x:c>
      <x:c r="D69" t="str">
        <x:v>KG</x:v>
      </x:c>
      <x:c r="E69" s="13" t="n">
        <x:v>0.092</x:v>
      </x:c>
      <x:c r="F69" s="15" t="n">
        <x:v>4.58</x:v>
      </x:c>
      <x:c r="G69" s="15" t="n">
        <x:f>TRUNC(ROUND(E69*F69,10)+0.000000001,2)</x:f>
        <x:v>0.42</x:v>
      </x:c>
      <x:c r="H69" s="15"/>
      <x:c r="I69" s="9" t="str">
        <x:v>SINAPI ISD linha 3749; PI</x:v>
      </x:c>
    </x:row>
    <x:row r="70" ht="46" customHeight="1">
      <x:c r="A70" t="str">
        <x:v>INSUMO</x:v>
      </x:c>
      <x:c r="B70" t="str">
        <x:v>1381</x:v>
      </x:c>
      <x:c r="C70" s="9" t="str">
        <x:v>ARGAMASSA COLANTE AC I PARA CERAMICAS</x:v>
      </x:c>
      <x:c r="D70" t="str">
        <x:v>KG</x:v>
      </x:c>
      <x:c r="E70" s="13" t="n">
        <x:v>0.6392</x:v>
      </x:c>
      <x:c r="F70" s="15" t="n">
        <x:v>0.78</x:v>
      </x:c>
      <x:c r="G70" s="15" t="n">
        <x:f>TRUNC(ROUND(E70*F70,10)+0.000000001,2)</x:f>
        <x:v>0.49</x:v>
      </x:c>
      <x:c r="H70" s="15"/>
      <x:c r="I70" s="9" t="str">
        <x:v>SINAPI ISD linha 317; PI</x:v>
      </x:c>
    </x:row>
    <x:row r="71" ht="46" customHeight="1">
      <x:c r="A71" t="str">
        <x:v>INSUMO</x:v>
      </x:c>
      <x:c r="B71" t="str">
        <x:v>1287</x:v>
      </x:c>
      <x:c r="C71" s="9" t="str">
        <x:v>PISO EM CERAMICA ESMALTADA, COR LISA, PEI MAIOR OU IGUAL A 4, FORMATO MENOR OU IGUAL A 2025 CM2</x:v>
      </x:c>
      <x:c r="D71" t="str">
        <x:v>M2</x:v>
      </x:c>
      <x:c r="E71" s="13" t="n">
        <x:v>0.1225</x:v>
      </x:c>
      <x:c r="F71" s="15" t="n">
        <x:v>38.34</x:v>
      </x:c>
      <x:c r="G71" s="15" t="n">
        <x:f>TRUNC(ROUND(E71*F71,10)+0.000000001,2)</x:f>
        <x:v>4.69</x:v>
      </x:c>
      <x:c r="H71" s="15"/>
      <x:c r="I71" s="9" t="str">
        <x:v>SINAPI ISD linha 3360; PI</x:v>
      </x:c>
    </x:row>
    <x:row r="72">
      <x:c r="C72" s="11" t="str">
        <x:v>CUSTO UNITÁRIO DA COMPOSIÇÃO</x:v>
      </x:c>
      <x:c r="D72" s="11"/>
      <x:c r="E72" s="11"/>
      <x:c r="F72" s="16"/>
      <x:c r="G72" s="16" t="n">
        <x:f>ROUND(SUM(G67:G71),2)</x:f>
        <x:v>8.39</x:v>
      </x:c>
      <x:c r="H72" s="16" t="n">
        <x:v>8.39</x:v>
      </x:c>
      <x:c r="I72" s="16" t="n">
        <x:f>ROUND(G72-H72,2)</x:f>
        <x:v>0</x:v>
      </x:c>
    </x:row>
    <x:row r="75" ht="60" customHeight="1">
      <x:c r="A75" s="19" t="str">
        <x:v>SINAPI</x:v>
      </x:c>
      <x:c r="B75" s="19" t="str">
        <x:v>87247</x:v>
      </x:c>
      <x:c r="C75" s="19" t="str">
        <x:v>REVESTIMENTO CERÂMICO PARA PISO COM PLACAS TIPO ESMALTADA DE DIMENSÕES 35X35 CM APLICADA EM AMBIENTES DE ÁREA ENTRE 5 M2 E 10 M2. AF_02/2023_PE</x:v>
      </x:c>
      <x:c r="D75" s="19" t="str">
        <x:v>M2</x:v>
      </x:c>
      <x:c r="E75" s="19"/>
      <x:c r="F75" s="19"/>
      <x:c r="G75" s="19"/>
      <x:c r="H75" s="19"/>
      <x:c r="I75" s="19"/>
    </x:row>
    <x:row r="76" ht="28" customHeight="1">
      <x:c r="A76" s="21" t="str">
        <x:v>Tipo</x:v>
      </x:c>
      <x:c r="B76" s="21" t="str">
        <x:v>Código</x:v>
      </x:c>
      <x:c r="C76" s="21" t="str">
        <x:v>Descrição</x:v>
      </x:c>
      <x:c r="D76" s="21" t="str">
        <x:v>Un.</x:v>
      </x:c>
      <x:c r="E76" s="21" t="str">
        <x:v>Coeficiente</x:v>
      </x:c>
      <x:c r="F76" s="21" t="str">
        <x:v>Custo unit. R$</x:v>
      </x:c>
      <x:c r="G76" s="21" t="str">
        <x:v>Parcial R$</x:v>
      </x:c>
      <x:c r="H76" s="21" t="str">
        <x:v>Base publicada R$</x:v>
      </x:c>
      <x:c r="I76" s="21" t="str">
        <x:v>Fonte / origem</x:v>
      </x:c>
    </x:row>
    <x:row r="77" ht="46" customHeight="1">
      <x:c r="A77" t="str">
        <x:v>COMPOSICAO</x:v>
      </x:c>
      <x:c r="B77" t="str">
        <x:v>88316</x:v>
      </x:c>
      <x:c r="C77" s="9" t="str">
        <x:v>SERVENTE COM ENCARGOS COMPLEMENTARES</x:v>
      </x:c>
      <x:c r="D77" t="str">
        <x:v>H</x:v>
      </x:c>
      <x:c r="E77" s="13" t="n">
        <x:v>0.161</x:v>
      </x:c>
      <x:c r="F77" s="15" t="n">
        <x:f>'Auxiliares'!G16</x:f>
        <x:v>23.66</x:v>
      </x:c>
      <x:c r="G77" s="15" t="n">
        <x:f>TRUNC(ROUND(E77*F77,10)+0.000000001,2)</x:f>
        <x:v>3.8</x:v>
      </x:c>
      <x:c r="H77" s="15"/>
      <x:c r="I77" s="9" t="str">
        <x:v>SINAPI Analítico linha 60412</x:v>
      </x:c>
    </x:row>
    <x:row r="78" ht="46" customHeight="1">
      <x:c r="A78" t="str">
        <x:v>COMPOSICAO</x:v>
      </x:c>
      <x:c r="B78" t="str">
        <x:v>88256</x:v>
      </x:c>
      <x:c r="C78" s="9" t="str">
        <x:v>AZULEJISTA OU LADRILHEIRO COM ENCARGOS COMPLEMENTARES</x:v>
      </x:c>
      <x:c r="D78" t="str">
        <x:v>H</x:v>
      </x:c>
      <x:c r="E78" s="13" t="n">
        <x:v>0.4739</x:v>
      </x:c>
      <x:c r="F78" s="15" t="n">
        <x:f>'Auxiliares'!G124</x:f>
        <x:v>29.33</x:v>
      </x:c>
      <x:c r="G78" s="15" t="n">
        <x:f>TRUNC(ROUND(E78*F78,10)+0.000000001,2)</x:f>
        <x:v>13.89</x:v>
      </x:c>
      <x:c r="H78" s="15"/>
      <x:c r="I78" s="9" t="str">
        <x:v>SINAPI Analítico linha 60413</x:v>
      </x:c>
    </x:row>
    <x:row r="79" ht="46" customHeight="1">
      <x:c r="A79" t="str">
        <x:v>INSUMO</x:v>
      </x:c>
      <x:c r="B79" t="str">
        <x:v>34357</x:v>
      </x:c>
      <x:c r="C79" s="9" t="str">
        <x:v>REJUNTE CIMENTICIO, QUALQUER COR</x:v>
      </x:c>
      <x:c r="D79" t="str">
        <x:v>KG</x:v>
      </x:c>
      <x:c r="E79" s="13" t="n">
        <x:v>0.241</x:v>
      </x:c>
      <x:c r="F79" s="15" t="n">
        <x:v>4.58</x:v>
      </x:c>
      <x:c r="G79" s="15" t="n">
        <x:f>TRUNC(ROUND(E79*F79,10)+0.000000001,2)</x:f>
        <x:v>1.1</x:v>
      </x:c>
      <x:c r="H79" s="15"/>
      <x:c r="I79" s="9" t="str">
        <x:v>SINAPI ISD linha 3749; PI</x:v>
      </x:c>
    </x:row>
    <x:row r="80" ht="46" customHeight="1">
      <x:c r="A80" t="str">
        <x:v>INSUMO</x:v>
      </x:c>
      <x:c r="B80" t="str">
        <x:v>1381</x:v>
      </x:c>
      <x:c r="C80" s="9" t="str">
        <x:v>ARGAMASSA COLANTE AC I PARA CERAMICAS</x:v>
      </x:c>
      <x:c r="D80" t="str">
        <x:v>KG</x:v>
      </x:c>
      <x:c r="E80" s="13" t="n">
        <x:v>9.1325</x:v>
      </x:c>
      <x:c r="F80" s="15" t="n">
        <x:v>0.78</x:v>
      </x:c>
      <x:c r="G80" s="15" t="n">
        <x:f>TRUNC(ROUND(E80*F80,10)+0.000000001,2)</x:f>
        <x:v>7.12</x:v>
      </x:c>
      <x:c r="H80" s="15"/>
      <x:c r="I80" s="9" t="str">
        <x:v>SINAPI ISD linha 317; PI</x:v>
      </x:c>
    </x:row>
    <x:row r="81" ht="46" customHeight="1">
      <x:c r="A81" t="str">
        <x:v>INSUMO</x:v>
      </x:c>
      <x:c r="B81" t="str">
        <x:v>1287</x:v>
      </x:c>
      <x:c r="C81" s="9" t="str">
        <x:v>PISO EM CERAMICA ESMALTADA, COR LISA, PEI MAIOR OU IGUAL A 4, FORMATO MENOR OU IGUAL A 2025 CM2</x:v>
      </x:c>
      <x:c r="D81" t="str">
        <x:v>M2</x:v>
      </x:c>
      <x:c r="E81" s="13" t="n">
        <x:v>1.0616</x:v>
      </x:c>
      <x:c r="F81" s="15" t="n">
        <x:v>38.34</x:v>
      </x:c>
      <x:c r="G81" s="15" t="n">
        <x:f>TRUNC(ROUND(E81*F81,10)+0.000000001,2)</x:f>
        <x:v>40.7</x:v>
      </x:c>
      <x:c r="H81" s="15"/>
      <x:c r="I81" s="9" t="str">
        <x:v>SINAPI ISD linha 3360; PI</x:v>
      </x:c>
    </x:row>
    <x:row r="82">
      <x:c r="C82" s="11" t="str">
        <x:v>CUSTO UNITÁRIO DA COMPOSIÇÃO</x:v>
      </x:c>
      <x:c r="D82" s="11"/>
      <x:c r="E82" s="11"/>
      <x:c r="F82" s="16"/>
      <x:c r="G82" s="16" t="n">
        <x:f>ROUND(SUM(G77:G81),2)</x:f>
        <x:v>66.61</x:v>
      </x:c>
      <x:c r="H82" s="16" t="n">
        <x:v>66.61</x:v>
      </x:c>
      <x:c r="I82" s="16" t="n">
        <x:f>ROUND(G82-H82,2)</x:f>
        <x:v>0</x:v>
      </x:c>
    </x:row>
    <x:row r="85" ht="60" customHeight="1">
      <x:c r="A85" s="19" t="str">
        <x:v>SEINFRA</x:v>
      </x:c>
      <x:c r="B85" s="19" t="str">
        <x:v>C0054</x:v>
      </x:c>
      <x:c r="C85" s="19" t="str">
        <x:v>ALVENARIA DE EMBASAMENTO DE PEDRA ARGAMASSADA</x:v>
      </x:c>
      <x:c r="D85" s="19" t="str">
        <x:v>M3</x:v>
      </x:c>
      <x:c r="E85" s="19"/>
      <x:c r="F85" s="19"/>
      <x:c r="G85" s="19"/>
      <x:c r="H85" s="19"/>
      <x:c r="I85" s="19"/>
    </x:row>
    <x:row r="86" ht="28" customHeight="1">
      <x:c r="A86" s="21" t="str">
        <x:v>Tipo</x:v>
      </x:c>
      <x:c r="B86" s="21" t="str">
        <x:v>Código</x:v>
      </x:c>
      <x:c r="C86" s="21" t="str">
        <x:v>Descrição</x:v>
      </x:c>
      <x:c r="D86" s="21" t="str">
        <x:v>Un.</x:v>
      </x:c>
      <x:c r="E86" s="21" t="str">
        <x:v>Coeficiente</x:v>
      </x:c>
      <x:c r="F86" s="21" t="str">
        <x:v>Custo unit. R$</x:v>
      </x:c>
      <x:c r="G86" s="21" t="str">
        <x:v>Parcial R$</x:v>
      </x:c>
      <x:c r="H86" s="21" t="str">
        <x:v>Base publicada R$</x:v>
      </x:c>
      <x:c r="I86" s="21" t="str">
        <x:v>Fonte / origem</x:v>
      </x:c>
    </x:row>
    <x:row r="87" ht="46" customHeight="1">
      <x:c r="A87" t="str">
        <x:v>MAO DE OBRA</x:v>
      </x:c>
      <x:c r="B87" t="str">
        <x:v>I2391</x:v>
      </x:c>
      <x:c r="C87" s="9" t="str">
        <x:v>PEDREIRO</x:v>
      </x:c>
      <x:c r="D87" t="str">
        <x:v>H</x:v>
      </x:c>
      <x:c r="E87" s="13" t="n">
        <x:v>6</x:v>
      </x:c>
      <x:c r="F87" s="15" t="n">
        <x:v>26.86</x:v>
      </x:c>
      <x:c r="G87" s="15" t="n">
        <x:f>E87*F87</x:f>
        <x:v>161.16</x:v>
      </x:c>
      <x:c r="H87" s="15"/>
      <x:c r="I87" s="9" t="str">
        <x:v>SEINFRA composições orcamento!52206</x:v>
      </x:c>
    </x:row>
    <x:row r="88" ht="46" customHeight="1">
      <x:c r="A88" t="str">
        <x:v>MAO DE OBRA</x:v>
      </x:c>
      <x:c r="B88" t="str">
        <x:v>I2543</x:v>
      </x:c>
      <x:c r="C88" s="9" t="str">
        <x:v>SERVENTE</x:v>
      </x:c>
      <x:c r="D88" t="str">
        <x:v>H</x:v>
      </x:c>
      <x:c r="E88" s="13" t="n">
        <x:v>9</x:v>
      </x:c>
      <x:c r="F88" s="15" t="n">
        <x:v>20.26</x:v>
      </x:c>
      <x:c r="G88" s="15" t="n">
        <x:f>E88*F88</x:f>
        <x:v>182.34</x:v>
      </x:c>
      <x:c r="H88" s="15"/>
      <x:c r="I88" s="9" t="str">
        <x:v>SEINFRA composições orcamento!52207</x:v>
      </x:c>
    </x:row>
    <x:row r="89" ht="46" customHeight="1">
      <x:c r="A89" t="str">
        <x:v>MATERIAIS</x:v>
      </x:c>
      <x:c r="B89" t="str">
        <x:v>I0109</x:v>
      </x:c>
      <x:c r="C89" s="9" t="str">
        <x:v>AREIA MEDIA</x:v>
      </x:c>
      <x:c r="D89" t="str">
        <x:v>M3</x:v>
      </x:c>
      <x:c r="E89" s="13" t="n">
        <x:v>0.3648</x:v>
      </x:c>
      <x:c r="F89" s="15" t="n">
        <x:v>83.58</x:v>
      </x:c>
      <x:c r="G89" s="15" t="n">
        <x:f>E89*F89</x:f>
        <x:v>30.489984</x:v>
      </x:c>
      <x:c r="H89" s="15"/>
      <x:c r="I89" s="9" t="str">
        <x:v>SEINFRA composições orcamento!52210</x:v>
      </x:c>
    </x:row>
    <x:row r="90" ht="46" customHeight="1">
      <x:c r="A90" t="str">
        <x:v>MATERIAIS</x:v>
      </x:c>
      <x:c r="B90" t="str">
        <x:v>I0805</x:v>
      </x:c>
      <x:c r="C90" s="9" t="str">
        <x:v>CIMENTO PORTLAND</x:v>
      </x:c>
      <x:c r="D90" t="str">
        <x:v>KG</x:v>
      </x:c>
      <x:c r="E90" s="13" t="n">
        <x:v>109.5</x:v>
      </x:c>
      <x:c r="F90" s="15" t="n">
        <x:v>0.71</x:v>
      </x:c>
      <x:c r="G90" s="15" t="n">
        <x:f>E90*F90</x:f>
        <x:v>77.74499999999999</x:v>
      </x:c>
      <x:c r="H90" s="15"/>
      <x:c r="I90" s="9" t="str">
        <x:v>SEINFRA composições orcamento!52211</x:v>
      </x:c>
    </x:row>
    <x:row r="91" ht="46" customHeight="1">
      <x:c r="A91" t="str">
        <x:v>MATERIAIS</x:v>
      </x:c>
      <x:c r="B91" t="str">
        <x:v>I1600</x:v>
      </x:c>
      <x:c r="C91" s="9" t="str">
        <x:v>PEDRA DE MÃO (RACHÃO)</x:v>
      </x:c>
      <x:c r="D91" t="str">
        <x:v>M3</x:v>
      </x:c>
      <x:c r="E91" s="13" t="n">
        <x:v>1.1</x:v>
      </x:c>
      <x:c r="F91" s="15" t="n">
        <x:v>113.25</x:v>
      </x:c>
      <x:c r="G91" s="15" t="n">
        <x:f>E91*F91</x:f>
        <x:v>124.57500000000002</x:v>
      </x:c>
      <x:c r="H91" s="15"/>
      <x:c r="I91" s="9" t="str">
        <x:v>SEINFRA composições orcamento!52212</x:v>
      </x:c>
    </x:row>
    <x:row r="92">
      <x:c r="C92" s="11" t="str">
        <x:v>CUSTO UNITÁRIO DA COMPOSIÇÃO</x:v>
      </x:c>
      <x:c r="D92" s="11"/>
      <x:c r="E92" s="11"/>
      <x:c r="F92" s="16"/>
      <x:c r="G92" s="16" t="n">
        <x:f>ROUND(SUM(G87:G91),2)</x:f>
        <x:v>576.31</x:v>
      </x:c>
      <x:c r="H92" s="16" t="n">
        <x:v>576.31</x:v>
      </x:c>
      <x:c r="I92" s="16" t="n">
        <x:f>ROUND(G92-H92,2)</x:f>
        <x:v>0</x:v>
      </x:c>
    </x:row>
    <x:row r="95" ht="60" customHeight="1">
      <x:c r="A95" s="19" t="str">
        <x:v>SINAPI</x:v>
      </x:c>
      <x:c r="B95" s="19" t="str">
        <x:v>103669</x:v>
      </x:c>
      <x:c r="C95" s="19" t="str">
        <x:v>CONCRETAGEM DE PILARES, FCK = 25 MPA, COM USO DE BALDES - LANÇAMENTO, ADENSAMENTO E ACABAMENTO. AF_02/2022</x:v>
      </x:c>
      <x:c r="D95" s="19" t="str">
        <x:v>M3</x:v>
      </x:c>
      <x:c r="E95" s="19"/>
      <x:c r="F95" s="19"/>
      <x:c r="G95" s="19"/>
      <x:c r="H95" s="19"/>
      <x:c r="I95" s="19"/>
    </x:row>
    <x:row r="96" ht="28" customHeight="1">
      <x:c r="A96" s="21" t="str">
        <x:v>Tipo</x:v>
      </x:c>
      <x:c r="B96" s="21" t="str">
        <x:v>Código</x:v>
      </x:c>
      <x:c r="C96" s="21" t="str">
        <x:v>Descrição</x:v>
      </x:c>
      <x:c r="D96" s="21" t="str">
        <x:v>Un.</x:v>
      </x:c>
      <x:c r="E96" s="21" t="str">
        <x:v>Coeficiente</x:v>
      </x:c>
      <x:c r="F96" s="21" t="str">
        <x:v>Custo unit. R$</x:v>
      </x:c>
      <x:c r="G96" s="21" t="str">
        <x:v>Parcial R$</x:v>
      </x:c>
      <x:c r="H96" s="21" t="str">
        <x:v>Base publicada R$</x:v>
      </x:c>
      <x:c r="I96" s="21" t="str">
        <x:v>Fonte / origem</x:v>
      </x:c>
    </x:row>
    <x:row r="97" ht="46" customHeight="1">
      <x:c r="A97" t="str">
        <x:v>COMPOSICAO</x:v>
      </x:c>
      <x:c r="B97" t="str">
        <x:v>90587</x:v>
      </x:c>
      <x:c r="C97" s="9" t="str">
        <x:v>VIBRADOR DE IMERSÃO, DIÂMETRO DE PONTEIRA 45MM, MOTOR ELÉTRICO TRIFÁSICO POTÊNCIA DE 2 CV - CHI DIURNO. AF_06/2015</x:v>
      </x:c>
      <x:c r="D97" t="str">
        <x:v>CHI</x:v>
      </x:c>
      <x:c r="E97" s="13" t="n">
        <x:v>1.417</x:v>
      </x:c>
      <x:c r="F97" s="15" t="n">
        <x:f>'Auxiliares'!G137</x:f>
        <x:v>0.52</x:v>
      </x:c>
      <x:c r="G97" s="15" t="n">
        <x:f>TRUNC(ROUND(E97*F97,10)+0.000000001,2)</x:f>
        <x:v>0.73</x:v>
      </x:c>
      <x:c r="H97" s="15"/>
      <x:c r="I97" s="9" t="str">
        <x:v>SINAPI Analítico linha 10108</x:v>
      </x:c>
    </x:row>
    <x:row r="98" ht="46" customHeight="1">
      <x:c r="A98" t="str">
        <x:v>COMPOSICAO</x:v>
      </x:c>
      <x:c r="B98" t="str">
        <x:v>90586</x:v>
      </x:c>
      <x:c r="C98" s="9" t="str">
        <x:v>VIBRADOR DE IMERSÃO, DIÂMETRO DE PONTEIRA 45MM, MOTOR ELÉTRICO TRIFÁSICO POTÊNCIA DE 2 CV - CHP DIURNO. AF_06/2015</x:v>
      </x:c>
      <x:c r="D98" t="str">
        <x:v>CHP</x:v>
      </x:c>
      <x:c r="E98" s="13" t="n">
        <x:v>1.042</x:v>
      </x:c>
      <x:c r="F98" s="15" t="n">
        <x:f>'Auxiliares'!G158</x:f>
        <x:v>1.42</x:v>
      </x:c>
      <x:c r="G98" s="15" t="n">
        <x:f>TRUNC(ROUND(E98*F98,10)+0.000000001,2)</x:f>
        <x:v>1.47</x:v>
      </x:c>
      <x:c r="H98" s="15"/>
      <x:c r="I98" s="9" t="str">
        <x:v>SINAPI Analítico linha 10109</x:v>
      </x:c>
    </x:row>
    <x:row r="99" ht="46" customHeight="1">
      <x:c r="A99" t="str">
        <x:v>COMPOSICAO</x:v>
      </x:c>
      <x:c r="B99" t="str">
        <x:v>88316</x:v>
      </x:c>
      <x:c r="C99" s="9" t="str">
        <x:v>SERVENTE COM ENCARGOS COMPLEMENTARES</x:v>
      </x:c>
      <x:c r="D99" t="str">
        <x:v>H</x:v>
      </x:c>
      <x:c r="E99" s="13" t="n">
        <x:v>7.377</x:v>
      </x:c>
      <x:c r="F99" s="15" t="n">
        <x:f>'Auxiliares'!G16</x:f>
        <x:v>23.66</x:v>
      </x:c>
      <x:c r="G99" s="15" t="n">
        <x:f>TRUNC(ROUND(E99*F99,10)+0.000000001,2)</x:f>
        <x:v>174.53</x:v>
      </x:c>
      <x:c r="H99" s="15"/>
      <x:c r="I99" s="9" t="str">
        <x:v>SINAPI Analítico linha 10110</x:v>
      </x:c>
    </x:row>
    <x:row r="100" ht="46" customHeight="1">
      <x:c r="A100" t="str">
        <x:v>COMPOSICAO</x:v>
      </x:c>
      <x:c r="B100" t="str">
        <x:v>88309</x:v>
      </x:c>
      <x:c r="C100" s="9" t="str">
        <x:v>PEDREIRO COM ENCARGOS COMPLEMENTARES</x:v>
      </x:c>
      <x:c r="D100" t="str">
        <x:v>H</x:v>
      </x:c>
      <x:c r="E100" s="13" t="n">
        <x:v>2.459</x:v>
      </x:c>
      <x:c r="F100" s="15" t="n">
        <x:f>'Auxiliares'!G35</x:f>
        <x:v>29.47</x:v>
      </x:c>
      <x:c r="G100" s="15" t="n">
        <x:f>TRUNC(ROUND(E100*F100,10)+0.000000001,2)</x:f>
        <x:v>72.46</x:v>
      </x:c>
      <x:c r="H100" s="15"/>
      <x:c r="I100" s="9" t="str">
        <x:v>SINAPI Analítico linha 10111</x:v>
      </x:c>
    </x:row>
    <x:row r="101" ht="46" customHeight="1">
      <x:c r="A101" t="str">
        <x:v>COMPOSICAO</x:v>
      </x:c>
      <x:c r="B101" t="str">
        <x:v>88262</x:v>
      </x:c>
      <x:c r="C101" s="9" t="str">
        <x:v>CARPINTEIRO DE FORMAS COM ENCARGOS COMPLEMENTARES</x:v>
      </x:c>
      <x:c r="D101" t="str">
        <x:v>H</x:v>
      </x:c>
      <x:c r="E101" s="13" t="n">
        <x:v>2.459</x:v>
      </x:c>
      <x:c r="F101" s="15" t="n">
        <x:f>'Auxiliares'!G183</x:f>
        <x:v>28.78</x:v>
      </x:c>
      <x:c r="G101" s="15" t="n">
        <x:f>TRUNC(ROUND(E101*F101,10)+0.000000001,2)</x:f>
        <x:v>70.77</x:v>
      </x:c>
      <x:c r="H101" s="15"/>
      <x:c r="I101" s="9" t="str">
        <x:v>SINAPI Analítico linha 10112</x:v>
      </x:c>
    </x:row>
    <x:row r="102" ht="46" customHeight="1">
      <x:c r="A102" t="str">
        <x:v>INSUMO</x:v>
      </x:c>
      <x:c r="B102" t="str">
        <x:v>38408</x:v>
      </x:c>
      <x:c r="C102" s="9" t="str">
        <x:v>CONCRETO USINADO BOMBEAVEL, CLASSE DE RESISTENCIA C25, COM BRITA 0 E 1, SLUMP = 190 +/- 20 MM, EXCLUI SERVICO DE BOMBEAMENTO (NBR 8953)</x:v>
      </x:c>
      <x:c r="D102" t="str">
        <x:v>M3</x:v>
      </x:c>
      <x:c r="E102" s="13" t="n">
        <x:v>1.103</x:v>
      </x:c>
      <x:c r="F102" s="15" t="n">
        <x:v>667.77</x:v>
      </x:c>
      <x:c r="G102" s="15" t="n">
        <x:f>TRUNC(ROUND(E102*F102,10)+0.000000001,2)</x:f>
        <x:v>736.55</x:v>
      </x:c>
      <x:c r="H102" s="15"/>
      <x:c r="I102" s="9" t="str">
        <x:v>SINAPI ISD linha 1192; PI</x:v>
      </x:c>
    </x:row>
    <x:row r="103">
      <x:c r="C103" s="11" t="str">
        <x:v>CUSTO UNITÁRIO DA COMPOSIÇÃO</x:v>
      </x:c>
      <x:c r="D103" s="11"/>
      <x:c r="E103" s="11"/>
      <x:c r="F103" s="16"/>
      <x:c r="G103" s="16" t="n">
        <x:f>ROUND(SUM(G97:G102),2)</x:f>
        <x:v>1056.51</x:v>
      </x:c>
      <x:c r="H103" s="16" t="n">
        <x:v>1056.51</x:v>
      </x:c>
      <x:c r="I103" s="16" t="n">
        <x:f>ROUND(G103-H103,2)</x:f>
        <x:v>0</x:v>
      </x:c>
    </x:row>
    <x:row r="106" ht="60" customHeight="1">
      <x:c r="A106" s="19" t="str">
        <x:v>SINAPI</x:v>
      </x:c>
      <x:c r="B106" s="19" t="str">
        <x:v>92883</x:v>
      </x:c>
      <x:c r="C106" s="19" t="str">
        <x:v>ARMAÇÃO UTILIZANDO AÇO CA-25 DE 8,0 MM - MONTAGEM. AF_06/2022</x:v>
      </x:c>
      <x:c r="D106" s="19" t="str">
        <x:v>KG</x:v>
      </x:c>
      <x:c r="E106" s="19"/>
      <x:c r="F106" s="19"/>
      <x:c r="G106" s="19"/>
      <x:c r="H106" s="19"/>
      <x:c r="I106" s="19"/>
    </x:row>
    <x:row r="107" ht="28" customHeight="1">
      <x:c r="A107" s="21" t="str">
        <x:v>Tipo</x:v>
      </x:c>
      <x:c r="B107" s="21" t="str">
        <x:v>Código</x:v>
      </x:c>
      <x:c r="C107" s="21" t="str">
        <x:v>Descrição</x:v>
      </x:c>
      <x:c r="D107" s="21" t="str">
        <x:v>Un.</x:v>
      </x:c>
      <x:c r="E107" s="21" t="str">
        <x:v>Coeficiente</x:v>
      </x:c>
      <x:c r="F107" s="21" t="str">
        <x:v>Custo unit. R$</x:v>
      </x:c>
      <x:c r="G107" s="21" t="str">
        <x:v>Parcial R$</x:v>
      </x:c>
      <x:c r="H107" s="21" t="str">
        <x:v>Base publicada R$</x:v>
      </x:c>
      <x:c r="I107" s="21" t="str">
        <x:v>Fonte / origem</x:v>
      </x:c>
    </x:row>
    <x:row r="108" ht="46" customHeight="1">
      <x:c r="A108" t="str">
        <x:v>COMPOSICAO</x:v>
      </x:c>
      <x:c r="B108" t="str">
        <x:v>92876</x:v>
      </x:c>
      <x:c r="C108" s="9" t="str">
        <x:v>CORTE E DOBRA DE AÇO CA-25, DIÂMETRO DE 8,0 MM. AF_06/2022</x:v>
      </x:c>
      <x:c r="D108" t="str">
        <x:v>KG</x:v>
      </x:c>
      <x:c r="E108" s="13" t="n">
        <x:v>1</x:v>
      </x:c>
      <x:c r="F108" s="15" t="n">
        <x:f>'Auxiliares'!G197</x:f>
        <x:v>9.27</x:v>
      </x:c>
      <x:c r="G108" s="15" t="n">
        <x:f>TRUNC(ROUND(E108*F108,10)+0.000000001,2)</x:f>
        <x:v>9.27</x:v>
      </x:c>
      <x:c r="H108" s="15"/>
      <x:c r="I108" s="9" t="str">
        <x:v>SINAPI Analítico linha 2307</x:v>
      </x:c>
    </x:row>
    <x:row r="109" ht="46" customHeight="1">
      <x:c r="A109" t="str">
        <x:v>COMPOSICAO</x:v>
      </x:c>
      <x:c r="B109" t="str">
        <x:v>88245</x:v>
      </x:c>
      <x:c r="C109" s="9" t="str">
        <x:v>ARMADOR COM ENCARGOS COMPLEMENTARES</x:v>
      </x:c>
      <x:c r="D109" t="str">
        <x:v>H</x:v>
      </x:c>
      <x:c r="E109" s="13" t="n">
        <x:v>0.0707</x:v>
      </x:c>
      <x:c r="F109" s="15" t="n">
        <x:f>'Auxiliares'!G210</x:f>
        <x:v>29.26</x:v>
      </x:c>
      <x:c r="G109" s="15" t="n">
        <x:f>TRUNC(ROUND(E109*F109,10)+0.000000001,2)</x:f>
        <x:v>2.06</x:v>
      </x:c>
      <x:c r="H109" s="15"/>
      <x:c r="I109" s="9" t="str">
        <x:v>SINAPI Analítico linha 2308</x:v>
      </x:c>
    </x:row>
    <x:row r="110" ht="46" customHeight="1">
      <x:c r="A110" t="str">
        <x:v>COMPOSICAO</x:v>
      </x:c>
      <x:c r="B110" t="str">
        <x:v>88238</x:v>
      </x:c>
      <x:c r="C110" s="9" t="str">
        <x:v>AJUDANTE DE ARMADOR COM ENCARGOS COMPLEMENTARES</x:v>
      </x:c>
      <x:c r="D110" t="str">
        <x:v>H</x:v>
      </x:c>
      <x:c r="E110" s="13" t="n">
        <x:v>0.0115</x:v>
      </x:c>
      <x:c r="F110" s="15" t="n">
        <x:f>'Auxiliares'!G229</x:f>
        <x:v>24.09</x:v>
      </x:c>
      <x:c r="G110" s="15" t="n">
        <x:f>TRUNC(ROUND(E110*F110,10)+0.000000001,2)</x:f>
        <x:v>0.27</x:v>
      </x:c>
      <x:c r="H110" s="15"/>
      <x:c r="I110" s="9" t="str">
        <x:v>SINAPI Analítico linha 2309</x:v>
      </x:c>
    </x:row>
    <x:row r="111" ht="46" customHeight="1">
      <x:c r="A111" t="str">
        <x:v>INSUMO</x:v>
      </x:c>
      <x:c r="B111" t="str">
        <x:v>43132</x:v>
      </x:c>
      <x:c r="C111" s="9" t="str">
        <x:v>ARAME RECOZIDO 16 BWG, D = 1,65 MM (0,016 KG/M) OU 18 BWG, D = 1,25 MM (0,01 KG/M)</x:v>
      </x:c>
      <x:c r="D111" t="str">
        <x:v>KG</x:v>
      </x:c>
      <x:c r="E111" s="13" t="n">
        <x:v>0.025</x:v>
      </x:c>
      <x:c r="F111" s="15" t="n">
        <x:v>21.59</x:v>
      </x:c>
      <x:c r="G111" s="15" t="n">
        <x:f>TRUNC(ROUND(E111*F111,10)+0.000000001,2)</x:f>
        <x:v>0.53</x:v>
      </x:c>
      <x:c r="H111" s="15"/>
      <x:c r="I111" s="9" t="str">
        <x:v>SINAPI ISD linha 310; PI</x:v>
      </x:c>
    </x:row>
    <x:row r="112" ht="46" customHeight="1">
      <x:c r="A112" t="str">
        <x:v>INSUMO</x:v>
      </x:c>
      <x:c r="B112" t="str">
        <x:v>39017</x:v>
      </x:c>
      <x:c r="C112" s="9" t="str">
        <x:v>ESPACADOR / DISTANCIADOR CIRCULAR COM ENTRADA LATERAL, EM PLASTICO, PARA VERGALHAO *4,2 A 12,5* MM, COBRIMENTO 20 MM</x:v>
      </x:c>
      <x:c r="D112" t="str">
        <x:v>UN</x:v>
      </x:c>
      <x:c r="E112" s="13" t="n">
        <x:v>0.743</x:v>
      </x:c>
      <x:c r="F112" s="15" t="n">
        <x:v>0.22</x:v>
      </x:c>
      <x:c r="G112" s="15" t="n">
        <x:f>TRUNC(ROUND(E112*F112,10)+0.000000001,2)</x:f>
        <x:v>0.16</x:v>
      </x:c>
      <x:c r="H112" s="15"/>
      <x:c r="I112" s="9" t="str">
        <x:v>SINAPI ISD linha 1964; SP (substituição por ausência de preço PI)</x:v>
      </x:c>
    </x:row>
    <x:row r="113">
      <x:c r="C113" s="11" t="str">
        <x:v>CUSTO UNITÁRIO DA COMPOSIÇÃO</x:v>
      </x:c>
      <x:c r="D113" s="11"/>
      <x:c r="E113" s="11"/>
      <x:c r="F113" s="16"/>
      <x:c r="G113" s="16" t="n">
        <x:f>ROUND(SUM(G108:G112),2)</x:f>
        <x:v>12.29</x:v>
      </x:c>
      <x:c r="H113" s="16" t="n">
        <x:v>12.29</x:v>
      </x:c>
      <x:c r="I113" s="16" t="n">
        <x:f>ROUND(G113-H113,2)</x:f>
        <x:v>0</x:v>
      </x:c>
    </x:row>
    <x:row r="116" ht="60" customHeight="1">
      <x:c r="A116" s="19" t="str">
        <x:v>SINAPI</x:v>
      </x:c>
      <x:c r="B116" s="19" t="str">
        <x:v>103322</x:v>
      </x:c>
      <x:c r="C116" s="19" t="str">
        <x:v>ALVENARIA DE VEDAÇÃO DE BLOCOS CERÂMICOS FURADOS NA VERTICAL DE 9X19X39 CM (ESPESSURA 9 CM) E ARGAMASSA DE ASSENTAMENTO COM PREPARO EM BETONEIRA. AF_08/2026</x:v>
      </x:c>
      <x:c r="D116" s="19" t="str">
        <x:v>M2</x:v>
      </x:c>
      <x:c r="E116" s="19"/>
      <x:c r="F116" s="19"/>
      <x:c r="G116" s="19"/>
      <x:c r="H116" s="19"/>
      <x:c r="I116" s="19"/>
    </x:row>
    <x:row r="117" ht="28" customHeight="1">
      <x:c r="A117" s="21" t="str">
        <x:v>Tipo</x:v>
      </x:c>
      <x:c r="B117" s="21" t="str">
        <x:v>Código</x:v>
      </x:c>
      <x:c r="C117" s="21" t="str">
        <x:v>Descrição</x:v>
      </x:c>
      <x:c r="D117" s="21" t="str">
        <x:v>Un.</x:v>
      </x:c>
      <x:c r="E117" s="21" t="str">
        <x:v>Coeficiente</x:v>
      </x:c>
      <x:c r="F117" s="21" t="str">
        <x:v>Custo unit. R$</x:v>
      </x:c>
      <x:c r="G117" s="21" t="str">
        <x:v>Parcial R$</x:v>
      </x:c>
      <x:c r="H117" s="21" t="str">
        <x:v>Base publicada R$</x:v>
      </x:c>
      <x:c r="I117" s="21" t="str">
        <x:v>Fonte / origem</x:v>
      </x:c>
    </x:row>
    <x:row r="118" ht="46" customHeight="1">
      <x:c r="A118" t="str">
        <x:v>COMPOSICAO</x:v>
      </x:c>
      <x:c r="B118" t="str">
        <x:v>88316</x:v>
      </x:c>
      <x:c r="C118" s="9" t="str">
        <x:v>SERVENTE COM ENCARGOS COMPLEMENTARES</x:v>
      </x:c>
      <x:c r="D118" t="str">
        <x:v>H</x:v>
      </x:c>
      <x:c r="E118" s="13" t="n">
        <x:v>0.2810327</x:v>
      </x:c>
      <x:c r="F118" s="15" t="n">
        <x:f>'Auxiliares'!G16</x:f>
        <x:v>23.66</x:v>
      </x:c>
      <x:c r="G118" s="15" t="n">
        <x:f>TRUNC(ROUND(E118*F118,10)+0.000000001,2)</x:f>
        <x:v>6.64</x:v>
      </x:c>
      <x:c r="H118" s="15"/>
      <x:c r="I118" s="9" t="str">
        <x:v>SINAPI Analítico linha 780</x:v>
      </x:c>
    </x:row>
    <x:row r="119" ht="46" customHeight="1">
      <x:c r="A119" t="str">
        <x:v>COMPOSICAO</x:v>
      </x:c>
      <x:c r="B119" t="str">
        <x:v>88309</x:v>
      </x:c>
      <x:c r="C119" s="9" t="str">
        <x:v>PEDREIRO COM ENCARGOS COMPLEMENTARES</x:v>
      </x:c>
      <x:c r="D119" t="str">
        <x:v>H</x:v>
      </x:c>
      <x:c r="E119" s="13" t="n">
        <x:v>0.5620653</x:v>
      </x:c>
      <x:c r="F119" s="15" t="n">
        <x:f>'Auxiliares'!G35</x:f>
        <x:v>29.47</x:v>
      </x:c>
      <x:c r="G119" s="15" t="n">
        <x:f>TRUNC(ROUND(E119*F119,10)+0.000000001,2)</x:f>
        <x:v>16.56</x:v>
      </x:c>
      <x:c r="H119" s="15"/>
      <x:c r="I119" s="9" t="str">
        <x:v>SINAPI Analítico linha 781</x:v>
      </x:c>
    </x:row>
    <x:row r="120" ht="46" customHeight="1">
      <x:c r="A120" t="str">
        <x:v>COMPOSICAO</x:v>
      </x:c>
      <x:c r="B120" t="str">
        <x:v>87292</x:v>
      </x:c>
      <x:c r="C120" s="9" t="str">
        <x:v>ARGAMASSA TRAÇO 1:2:8 (EM VOLUME DE CIMENTO, CAL E AREIA MÉDIA ÚMIDA) PARA EMBOÇO/MASSA ÚNICA/ASSENTAMENTO DE ALVENARIA DE VEDAÇÃO, PREPARO MECÂNICO COM BETONEIRA ATÉ 600 L. AF_07/2026</x:v>
      </x:c>
      <x:c r="D120" t="str">
        <x:v>M3</x:v>
      </x:c>
      <x:c r="E120" s="13" t="n">
        <x:v>0.0110491</x:v>
      </x:c>
      <x:c r="F120" s="15" t="n">
        <x:f>'Auxiliares'!G52</x:f>
        <x:v>713.22</x:v>
      </x:c>
      <x:c r="G120" s="15" t="n">
        <x:f>TRUNC(ROUND(E120*F120,10)+0.000000001,2)</x:f>
        <x:v>7.88</x:v>
      </x:c>
      <x:c r="H120" s="15"/>
      <x:c r="I120" s="9" t="str">
        <x:v>SINAPI Analítico linha 782</x:v>
      </x:c>
    </x:row>
    <x:row r="121" ht="46" customHeight="1">
      <x:c r="A121" t="str">
        <x:v>INSUMO</x:v>
      </x:c>
      <x:c r="B121" t="str">
        <x:v>37592</x:v>
      </x:c>
      <x:c r="C121" s="9" t="str">
        <x:v>BLOCO CERAMICO / TIJOLO VAZADO PARA ALVENARIA DE VEDACAO, FUROS NA VERTICAL DE 9 X 19 X 39 CM (L X A X C)</x:v>
      </x:c>
      <x:c r="D121" t="str">
        <x:v>UN</x:v>
      </x:c>
      <x:c r="E121" s="13" t="n">
        <x:v>13.1499</x:v>
      </x:c>
      <x:c r="F121" s="15" t="n">
        <x:v>2.62</x:v>
      </x:c>
      <x:c r="G121" s="15" t="n">
        <x:f>TRUNC(ROUND(E121*F121,10)+0.000000001,2)</x:f>
        <x:v>34.45</x:v>
      </x:c>
      <x:c r="H121" s="15"/>
      <x:c r="I121" s="9" t="str">
        <x:v>SINAPI ISD linha 489; PI</x:v>
      </x:c>
    </x:row>
    <x:row r="122" ht="46" customHeight="1">
      <x:c r="A122" t="str">
        <x:v>INSUMO</x:v>
      </x:c>
      <x:c r="B122" t="str">
        <x:v>37395</x:v>
      </x:c>
      <x:c r="C122" s="9" t="str">
        <x:v>PINO DE ACO COM FURO, HASTE = 27 MM (ACAO DIRETA)</x:v>
      </x:c>
      <x:c r="D122" t="str">
        <x:v>CENTO</x:v>
      </x:c>
      <x:c r="E122" s="13" t="n">
        <x:v>0.009668</x:v>
      </x:c>
      <x:c r="F122" s="15" t="n">
        <x:v>46.23</x:v>
      </x:c>
      <x:c r="G122" s="15" t="n">
        <x:f>TRUNC(ROUND(E122*F122,10)+0.000000001,2)</x:f>
        <x:v>0.44</x:v>
      </x:c>
      <x:c r="H122" s="15"/>
      <x:c r="I122" s="9" t="str">
        <x:v>SINAPI ISD linha 3341; SP (substituição por ausência de preço PI)</x:v>
      </x:c>
    </x:row>
    <x:row r="123" ht="46" customHeight="1">
      <x:c r="A123" t="str">
        <x:v>INSUMO</x:v>
      </x:c>
      <x:c r="B123" t="str">
        <x:v>34557</x:v>
      </x:c>
      <x:c r="C123" s="9" t="str">
        <x:v>TELA DE ACO SOLDADA GALVANIZADA/ZINCADA PARA ALVENARIA, FIO D = *1,20 A 1,70* MM, MALHA 15 X 15 MM, (C X L) *50 X 7,5* CM</x:v>
      </x:c>
      <x:c r="D123" t="str">
        <x:v>M</x:v>
      </x:c>
      <x:c r="E123" s="13" t="n">
        <x:v>0.8057</x:v>
      </x:c>
      <x:c r="F123" s="15" t="n">
        <x:v>2.32</x:v>
      </x:c>
      <x:c r="G123" s="15" t="n">
        <x:f>TRUNC(ROUND(E123*F123,10)+0.000000001,2)</x:f>
        <x:v>1.86</x:v>
      </x:c>
      <x:c r="H123" s="15"/>
      <x:c r="I123" s="9" t="str">
        <x:v>SINAPI ISD linha 4179; PI</x:v>
      </x:c>
    </x:row>
    <x:row r="124">
      <x:c r="C124" s="11" t="str">
        <x:v>CUSTO UNITÁRIO DA COMPOSIÇÃO</x:v>
      </x:c>
      <x:c r="D124" s="11"/>
      <x:c r="E124" s="11"/>
      <x:c r="F124" s="16"/>
      <x:c r="G124" s="16" t="n">
        <x:f>ROUND(SUM(G118:G123),2)</x:f>
        <x:v>67.83</x:v>
      </x:c>
      <x:c r="H124" s="16" t="n">
        <x:v>67.83</x:v>
      </x:c>
      <x:c r="I124" s="16" t="n">
        <x:f>ROUND(G124-H124,2)</x:f>
        <x:v>0</x:v>
      </x:c>
    </x:row>
    <x:row r="127" ht="60" customHeight="1">
      <x:c r="A127" s="19" t="str">
        <x:v>SINAPI</x:v>
      </x:c>
      <x:c r="B127" s="19" t="str">
        <x:v>88485</x:v>
      </x:c>
      <x:c r="C127" s="19" t="str">
        <x:v>FUNDO SELADOR ACRÍLICO, APLICAÇÃO MANUAL EM PAREDE, UMA DEMÃO. AF_04/2023</x:v>
      </x:c>
      <x:c r="D127" s="19" t="str">
        <x:v>M2</x:v>
      </x:c>
      <x:c r="E127" s="19"/>
      <x:c r="F127" s="19"/>
      <x:c r="G127" s="19"/>
      <x:c r="H127" s="19"/>
      <x:c r="I127" s="19"/>
    </x:row>
    <x:row r="128" ht="28" customHeight="1">
      <x:c r="A128" s="21" t="str">
        <x:v>Tipo</x:v>
      </x:c>
      <x:c r="B128" s="21" t="str">
        <x:v>Código</x:v>
      </x:c>
      <x:c r="C128" s="21" t="str">
        <x:v>Descrição</x:v>
      </x:c>
      <x:c r="D128" s="21" t="str">
        <x:v>Un.</x:v>
      </x:c>
      <x:c r="E128" s="21" t="str">
        <x:v>Coeficiente</x:v>
      </x:c>
      <x:c r="F128" s="21" t="str">
        <x:v>Custo unit. R$</x:v>
      </x:c>
      <x:c r="G128" s="21" t="str">
        <x:v>Parcial R$</x:v>
      </x:c>
      <x:c r="H128" s="21" t="str">
        <x:v>Base publicada R$</x:v>
      </x:c>
      <x:c r="I128" s="21" t="str">
        <x:v>Fonte / origem</x:v>
      </x:c>
    </x:row>
    <x:row r="129" ht="46" customHeight="1">
      <x:c r="A129" t="str">
        <x:v>COMPOSICAO</x:v>
      </x:c>
      <x:c r="B129" t="str">
        <x:v>88316</x:v>
      </x:c>
      <x:c r="C129" s="9" t="str">
        <x:v>SERVENTE COM ENCARGOS COMPLEMENTARES</x:v>
      </x:c>
      <x:c r="D129" t="str">
        <x:v>H</x:v>
      </x:c>
      <x:c r="E129" s="13" t="n">
        <x:v>0.0222</x:v>
      </x:c>
      <x:c r="F129" s="15" t="n">
        <x:f>'Auxiliares'!G16</x:f>
        <x:v>23.66</x:v>
      </x:c>
      <x:c r="G129" s="15" t="n">
        <x:f>TRUNC(ROUND(E129*F129,10)+0.000000001,2)</x:f>
        <x:v>0.52</x:v>
      </x:c>
      <x:c r="H129" s="15"/>
      <x:c r="I129" s="9" t="str">
        <x:v>SINAPI Analítico linha 52800</x:v>
      </x:c>
    </x:row>
    <x:row r="130" ht="46" customHeight="1">
      <x:c r="A130" t="str">
        <x:v>COMPOSICAO</x:v>
      </x:c>
      <x:c r="B130" t="str">
        <x:v>88310</x:v>
      </x:c>
      <x:c r="C130" s="9" t="str">
        <x:v>PINTOR COM ENCARGOS COMPLEMENTARES</x:v>
      </x:c>
      <x:c r="D130" t="str">
        <x:v>H</x:v>
      </x:c>
      <x:c r="E130" s="13" t="n">
        <x:v>0.0666</x:v>
      </x:c>
      <x:c r="F130" s="15" t="n">
        <x:f>'Auxiliares'!G248</x:f>
        <x:v>31.5</x:v>
      </x:c>
      <x:c r="G130" s="15" t="n">
        <x:f>TRUNC(ROUND(E130*F130,10)+0.000000001,2)</x:f>
        <x:v>2.09</x:v>
      </x:c>
      <x:c r="H130" s="15"/>
      <x:c r="I130" s="9" t="str">
        <x:v>SINAPI Analítico linha 52801</x:v>
      </x:c>
    </x:row>
    <x:row r="131" ht="46" customHeight="1">
      <x:c r="A131" t="str">
        <x:v>INSUMO</x:v>
      </x:c>
      <x:c r="B131" t="str">
        <x:v>6085</x:v>
      </x:c>
      <x:c r="C131" s="9" t="str">
        <x:v>SELADOR ACRILICO OPACO PREMIUM INTERIOR/EXTERIOR</x:v>
      </x:c>
      <x:c r="D131" t="str">
        <x:v>L</x:v>
      </x:c>
      <x:c r="E131" s="13" t="n">
        <x:v>0.1666</x:v>
      </x:c>
      <x:c r="F131" s="15" t="n">
        <x:v>9.04</x:v>
      </x:c>
      <x:c r="G131" s="15" t="n">
        <x:f>TRUNC(ROUND(E131*F131,10)+0.000000001,2)</x:f>
        <x:v>1.5</x:v>
      </x:c>
      <x:c r="H131" s="15"/>
      <x:c r="I131" s="9" t="str">
        <x:v>SINAPI ISD linha 3826; PI</x:v>
      </x:c>
    </x:row>
    <x:row r="132">
      <x:c r="C132" s="11" t="str">
        <x:v>CUSTO UNITÁRIO DA COMPOSIÇÃO</x:v>
      </x:c>
      <x:c r="D132" s="11"/>
      <x:c r="E132" s="11"/>
      <x:c r="F132" s="16"/>
      <x:c r="G132" s="16" t="n">
        <x:f>ROUND(SUM(G129:G131),2)</x:f>
        <x:v>4.11</x:v>
      </x:c>
      <x:c r="H132" s="16" t="n">
        <x:v>4.11</x:v>
      </x:c>
      <x:c r="I132" s="16" t="n">
        <x:f>ROUND(G132-H132,2)</x:f>
        <x:v>0</x:v>
      </x:c>
    </x:row>
    <x:row r="135" ht="60" customHeight="1">
      <x:c r="A135" s="19" t="str">
        <x:v>SEINFRA</x:v>
      </x:c>
      <x:c r="B135" s="19" t="str">
        <x:v>C1279</x:v>
      </x:c>
      <x:c r="C135" s="19" t="str">
        <x:v>ESMALTE DUAS DEMÃOS EM ESQUADRIAS DE FERRO</x:v>
      </x:c>
      <x:c r="D135" s="19" t="str">
        <x:v>M2</x:v>
      </x:c>
      <x:c r="E135" s="19"/>
      <x:c r="F135" s="19"/>
      <x:c r="G135" s="19"/>
      <x:c r="H135" s="19"/>
      <x:c r="I135" s="19"/>
    </x:row>
    <x:row r="136" ht="28" customHeight="1">
      <x:c r="A136" s="21" t="str">
        <x:v>Tipo</x:v>
      </x:c>
      <x:c r="B136" s="21" t="str">
        <x:v>Código</x:v>
      </x:c>
      <x:c r="C136" s="21" t="str">
        <x:v>Descrição</x:v>
      </x:c>
      <x:c r="D136" s="21" t="str">
        <x:v>Un.</x:v>
      </x:c>
      <x:c r="E136" s="21" t="str">
        <x:v>Coeficiente</x:v>
      </x:c>
      <x:c r="F136" s="21" t="str">
        <x:v>Custo unit. R$</x:v>
      </x:c>
      <x:c r="G136" s="21" t="str">
        <x:v>Parcial R$</x:v>
      </x:c>
      <x:c r="H136" s="21" t="str">
        <x:v>Base publicada R$</x:v>
      </x:c>
      <x:c r="I136" s="21" t="str">
        <x:v>Fonte / origem</x:v>
      </x:c>
    </x:row>
    <x:row r="137" ht="46" customHeight="1">
      <x:c r="A137" t="str">
        <x:v>MAO DE OBRA</x:v>
      </x:c>
      <x:c r="B137" t="str">
        <x:v>I0045</x:v>
      </x:c>
      <x:c r="C137" s="9" t="str">
        <x:v>AJUDANTE DE PINTOR</x:v>
      </x:c>
      <x:c r="D137" t="str">
        <x:v>H</x:v>
      </x:c>
      <x:c r="E137" s="13" t="n">
        <x:v>0.8</x:v>
      </x:c>
      <x:c r="F137" s="15" t="n">
        <x:v>21.1</x:v>
      </x:c>
      <x:c r="G137" s="15" t="n">
        <x:f>E137*F137</x:f>
        <x:v>16.880000000000003</x:v>
      </x:c>
      <x:c r="H137" s="15"/>
      <x:c r="I137" s="9" t="str">
        <x:v>SEINFRA composições orcamento!53918</x:v>
      </x:c>
    </x:row>
    <x:row r="138" ht="46" customHeight="1">
      <x:c r="A138" t="str">
        <x:v>MAO DE OBRA</x:v>
      </x:c>
      <x:c r="B138" t="str">
        <x:v>I2395</x:v>
      </x:c>
      <x:c r="C138" s="9" t="str">
        <x:v>PINTOR</x:v>
      </x:c>
      <x:c r="D138" t="str">
        <x:v>H</x:v>
      </x:c>
      <x:c r="E138" s="13" t="n">
        <x:v>0.8</x:v>
      </x:c>
      <x:c r="F138" s="15" t="n">
        <x:v>26.86</x:v>
      </x:c>
      <x:c r="G138" s="15" t="n">
        <x:f>E138*F138</x:f>
        <x:v>21.488</x:v>
      </x:c>
      <x:c r="H138" s="15"/>
      <x:c r="I138" s="9" t="str">
        <x:v>SEINFRA composições orcamento!53919</x:v>
      </x:c>
    </x:row>
    <x:row r="139" ht="46" customHeight="1">
      <x:c r="A139" t="str">
        <x:v>MATERIAIS</x:v>
      </x:c>
      <x:c r="B139" t="str">
        <x:v>I0035</x:v>
      </x:c>
      <x:c r="C139" s="9" t="str">
        <x:v>AGUARRÁS MINERAL</x:v>
      </x:c>
      <x:c r="D139" t="str">
        <x:v>L</x:v>
      </x:c>
      <x:c r="E139" s="13" t="n">
        <x:v>0.03</x:v>
      </x:c>
      <x:c r="F139" s="15" t="n">
        <x:v>20.29</x:v>
      </x:c>
      <x:c r="G139" s="15" t="n">
        <x:f>E139*F139</x:f>
        <x:v>0.6086999999999999</x:v>
      </x:c>
      <x:c r="H139" s="15"/>
      <x:c r="I139" s="9" t="str">
        <x:v>SEINFRA composições orcamento!53922</x:v>
      </x:c>
    </x:row>
    <x:row r="140" ht="46" customHeight="1">
      <x:c r="A140" t="str">
        <x:v>MATERIAIS</x:v>
      </x:c>
      <x:c r="B140" t="str">
        <x:v>I1100</x:v>
      </x:c>
      <x:c r="C140" s="9" t="str">
        <x:v>ESMALTE SINTETICO</x:v>
      </x:c>
      <x:c r="D140" t="str">
        <x:v>L</x:v>
      </x:c>
      <x:c r="E140" s="13" t="n">
        <x:v>0.16</x:v>
      </x:c>
      <x:c r="F140" s="15" t="n">
        <x:v>31.88</x:v>
      </x:c>
      <x:c r="G140" s="15" t="n">
        <x:f>E140*F140</x:f>
        <x:v>5.1008</x:v>
      </x:c>
      <x:c r="H140" s="15"/>
      <x:c r="I140" s="9" t="str">
        <x:v>SEINFRA composições orcamento!53923</x:v>
      </x:c>
    </x:row>
    <x:row r="141" ht="46" customHeight="1">
      <x:c r="A141" t="str">
        <x:v>MATERIAIS</x:v>
      </x:c>
      <x:c r="B141" t="str">
        <x:v>I1346</x:v>
      </x:c>
      <x:c r="C141" s="9" t="str">
        <x:v>LIXA PARA FERRO</x:v>
      </x:c>
      <x:c r="D141" t="str">
        <x:v>UN</x:v>
      </x:c>
      <x:c r="E141" s="13" t="n">
        <x:v>0.3</x:v>
      </x:c>
      <x:c r="F141" s="15" t="n">
        <x:v>2.14</x:v>
      </x:c>
      <x:c r="G141" s="15" t="n">
        <x:f>E141*F141</x:f>
        <x:v>0.642</x:v>
      </x:c>
      <x:c r="H141" s="15"/>
      <x:c r="I141" s="9" t="str">
        <x:v>SEINFRA composições orcamento!53924</x:v>
      </x:c>
    </x:row>
    <x:row r="142" ht="46" customHeight="1">
      <x:c r="A142" t="str">
        <x:v>MATERIAIS</x:v>
      </x:c>
      <x:c r="B142" t="str">
        <x:v>I2293</x:v>
      </x:c>
      <x:c r="C142" s="9" t="str">
        <x:v>ZARCÃO</x:v>
      </x:c>
      <x:c r="D142" t="str">
        <x:v>L</x:v>
      </x:c>
      <x:c r="E142" s="13" t="n">
        <x:v>0.12</x:v>
      </x:c>
      <x:c r="F142" s="15" t="n">
        <x:v>28.81</x:v>
      </x:c>
      <x:c r="G142" s="15" t="n">
        <x:f>E142*F142</x:f>
        <x:v>3.4572</x:v>
      </x:c>
      <x:c r="H142" s="15"/>
      <x:c r="I142" s="9" t="str">
        <x:v>SEINFRA composições orcamento!53925</x:v>
      </x:c>
    </x:row>
    <x:row r="143">
      <x:c r="C143" s="11" t="str">
        <x:v>CUSTO UNITÁRIO DA COMPOSIÇÃO</x:v>
      </x:c>
      <x:c r="D143" s="11"/>
      <x:c r="E143" s="11"/>
      <x:c r="F143" s="16"/>
      <x:c r="G143" s="16" t="n">
        <x:f>ROUND(SUM(G137:G142),2)</x:f>
        <x:v>48.18</x:v>
      </x:c>
      <x:c r="H143" s="16" t="n">
        <x:v>48.18</x:v>
      </x:c>
      <x:c r="I143" s="16" t="n">
        <x:f>ROUND(G143-H143,2)</x:f>
        <x:v>0</x:v>
      </x:c>
    </x:row>
    <x:row r="146" ht="60" customHeight="1">
      <x:c r="A146" s="19" t="str">
        <x:v>SINAPI</x:v>
      </x:c>
      <x:c r="B146" s="19" t="str">
        <x:v>88489</x:v>
      </x:c>
      <x:c r="C146" s="19" t="str">
        <x:v>PINTURA LÁTEX ACRÍLICA PREMIUM, APLICAÇÃO MANUAL EM PAREDES, DUAS DEMÃOS. AF_04/2023</x:v>
      </x:c>
      <x:c r="D146" s="19" t="str">
        <x:v>M2</x:v>
      </x:c>
      <x:c r="E146" s="19"/>
      <x:c r="F146" s="19"/>
      <x:c r="G146" s="19"/>
      <x:c r="H146" s="19"/>
      <x:c r="I146" s="19"/>
    </x:row>
    <x:row r="147" ht="28" customHeight="1">
      <x:c r="A147" s="21" t="str">
        <x:v>Tipo</x:v>
      </x:c>
      <x:c r="B147" s="21" t="str">
        <x:v>Código</x:v>
      </x:c>
      <x:c r="C147" s="21" t="str">
        <x:v>Descrição</x:v>
      </x:c>
      <x:c r="D147" s="21" t="str">
        <x:v>Un.</x:v>
      </x:c>
      <x:c r="E147" s="21" t="str">
        <x:v>Coeficiente</x:v>
      </x:c>
      <x:c r="F147" s="21" t="str">
        <x:v>Custo unit. R$</x:v>
      </x:c>
      <x:c r="G147" s="21" t="str">
        <x:v>Parcial R$</x:v>
      </x:c>
      <x:c r="H147" s="21" t="str">
        <x:v>Base publicada R$</x:v>
      </x:c>
      <x:c r="I147" s="21" t="str">
        <x:v>Fonte / origem</x:v>
      </x:c>
    </x:row>
    <x:row r="148" ht="46" customHeight="1">
      <x:c r="A148" t="str">
        <x:v>COMPOSICAO</x:v>
      </x:c>
      <x:c r="B148" t="str">
        <x:v>88316</x:v>
      </x:c>
      <x:c r="C148" s="9" t="str">
        <x:v>SERVENTE COM ENCARGOS COMPLEMENTARES</x:v>
      </x:c>
      <x:c r="D148" t="str">
        <x:v>H</x:v>
      </x:c>
      <x:c r="E148" s="13" t="n">
        <x:v>0.0544</x:v>
      </x:c>
      <x:c r="F148" s="15" t="n">
        <x:f>'Auxiliares'!G16</x:f>
        <x:v>23.66</x:v>
      </x:c>
      <x:c r="G148" s="15" t="n">
        <x:f>TRUNC(ROUND(E148*F148,10)+0.000000001,2)</x:f>
        <x:v>1.28</x:v>
      </x:c>
      <x:c r="H148" s="15"/>
      <x:c r="I148" s="9" t="str">
        <x:v>SINAPI Analítico linha 52840</x:v>
      </x:c>
    </x:row>
    <x:row r="149" ht="46" customHeight="1">
      <x:c r="A149" t="str">
        <x:v>COMPOSICAO</x:v>
      </x:c>
      <x:c r="B149" t="str">
        <x:v>88310</x:v>
      </x:c>
      <x:c r="C149" s="9" t="str">
        <x:v>PINTOR COM ENCARGOS COMPLEMENTARES</x:v>
      </x:c>
      <x:c r="D149" t="str">
        <x:v>H</x:v>
      </x:c>
      <x:c r="E149" s="13" t="n">
        <x:v>0.1631</x:v>
      </x:c>
      <x:c r="F149" s="15" t="n">
        <x:f>'Auxiliares'!G248</x:f>
        <x:v>31.5</x:v>
      </x:c>
      <x:c r="G149" s="15" t="n">
        <x:f>TRUNC(ROUND(E149*F149,10)+0.000000001,2)</x:f>
        <x:v>5.13</x:v>
      </x:c>
      <x:c r="H149" s="15"/>
      <x:c r="I149" s="9" t="str">
        <x:v>SINAPI Analítico linha 52841</x:v>
      </x:c>
    </x:row>
    <x:row r="150" ht="46" customHeight="1">
      <x:c r="A150" t="str">
        <x:v>INSUMO</x:v>
      </x:c>
      <x:c r="B150" t="str">
        <x:v>7356</x:v>
      </x:c>
      <x:c r="C150" s="9" t="str">
        <x:v>TINTA LATEX ACRILICA PREMIUM, COR BRANCO FOSCO</x:v>
      </x:c>
      <x:c r="D150" t="str">
        <x:v>L</x:v>
      </x:c>
      <x:c r="E150" s="13" t="n">
        <x:v>0.2285</x:v>
      </x:c>
      <x:c r="F150" s="15" t="n">
        <x:v>34.22</x:v>
      </x:c>
      <x:c r="G150" s="15" t="n">
        <x:f>TRUNC(ROUND(E150*F150,10)+0.000000001,2)</x:f>
        <x:v>7.81</x:v>
      </x:c>
      <x:c r="H150" s="15"/>
      <x:c r="I150" s="9" t="str">
        <x:v>SINAPI ISD linha 4321; PI</x:v>
      </x:c>
    </x:row>
    <x:row r="151">
      <x:c r="C151" s="11" t="str">
        <x:v>CUSTO UNITÁRIO DA COMPOSIÇÃO</x:v>
      </x:c>
      <x:c r="D151" s="11"/>
      <x:c r="E151" s="11"/>
      <x:c r="F151" s="16"/>
      <x:c r="G151" s="16" t="n">
        <x:f>ROUND(SUM(G148:G150),2)</x:f>
        <x:v>14.22</x:v>
      </x:c>
      <x:c r="H151" s="16" t="n">
        <x:v>14.22</x:v>
      </x:c>
      <x:c r="I151" s="16" t="n">
        <x:f>ROUND(G151-H151,2)</x:f>
        <x:v>0</x:v>
      </x:c>
    </x:row>
    <x:row r="154" ht="60" customHeight="1">
      <x:c r="A154" s="19" t="str">
        <x:v>SINAPI</x:v>
      </x:c>
      <x:c r="B154" s="19" t="str">
        <x:v>90695</x:v>
      </x:c>
      <x:c r="C154" s="19" t="str">
        <x:v>TUBO DE PVC PARA REDE COLETORA DE ESGOTO DE PAREDE MACIÇA, DN 150 MM, JUNTA ELÁSTICA - FORNECIMENTO E ASSENTAMENTO. AF_01/2021</x:v>
      </x:c>
      <x:c r="D154" s="19" t="str">
        <x:v>M</x:v>
      </x:c>
      <x:c r="E154" s="19"/>
      <x:c r="F154" s="19"/>
      <x:c r="G154" s="19"/>
      <x:c r="H154" s="19"/>
      <x:c r="I154" s="19"/>
    </x:row>
    <x:row r="155" ht="28" customHeight="1">
      <x:c r="A155" s="21" t="str">
        <x:v>Tipo</x:v>
      </x:c>
      <x:c r="B155" s="21" t="str">
        <x:v>Código</x:v>
      </x:c>
      <x:c r="C155" s="21" t="str">
        <x:v>Descrição</x:v>
      </x:c>
      <x:c r="D155" s="21" t="str">
        <x:v>Un.</x:v>
      </x:c>
      <x:c r="E155" s="21" t="str">
        <x:v>Coeficiente</x:v>
      </x:c>
      <x:c r="F155" s="21" t="str">
        <x:v>Custo unit. R$</x:v>
      </x:c>
      <x:c r="G155" s="21" t="str">
        <x:v>Parcial R$</x:v>
      </x:c>
      <x:c r="H155" s="21" t="str">
        <x:v>Base publicada R$</x:v>
      </x:c>
      <x:c r="I155" s="21" t="str">
        <x:v>Fonte / origem</x:v>
      </x:c>
    </x:row>
    <x:row r="156" ht="46" customHeight="1">
      <x:c r="A156" t="str">
        <x:v>COMPOSICAO</x:v>
      </x:c>
      <x:c r="B156" t="str">
        <x:v>88316</x:v>
      </x:c>
      <x:c r="C156" s="9" t="str">
        <x:v>SERVENTE COM ENCARGOS COMPLEMENTARES</x:v>
      </x:c>
      <x:c r="D156" t="str">
        <x:v>H</x:v>
      </x:c>
      <x:c r="E156" s="13" t="n">
        <x:v>0.0892</x:v>
      </x:c>
      <x:c r="F156" s="15" t="n">
        <x:f>'Auxiliares'!G16</x:f>
        <x:v>23.66</x:v>
      </x:c>
      <x:c r="G156" s="15" t="n">
        <x:f>TRUNC(ROUND(E156*F156,10)+0.000000001,2)</x:f>
        <x:v>2.11</x:v>
      </x:c>
      <x:c r="H156" s="15"/>
      <x:c r="I156" s="9" t="str">
        <x:v>SINAPI Analítico linha 2799</x:v>
      </x:c>
    </x:row>
    <x:row r="157" ht="46" customHeight="1">
      <x:c r="A157" t="str">
        <x:v>COMPOSICAO</x:v>
      </x:c>
      <x:c r="B157" t="str">
        <x:v>88246</x:v>
      </x:c>
      <x:c r="C157" s="9" t="str">
        <x:v>ASSENTADOR DE TUBOS COM ENCARGOS COMPLEMENTARES</x:v>
      </x:c>
      <x:c r="D157" t="str">
        <x:v>H</x:v>
      </x:c>
      <x:c r="E157" s="13" t="n">
        <x:v>0.0892</x:v>
      </x:c>
      <x:c r="F157" s="15" t="n">
        <x:f>'Auxiliares'!G267</x:f>
        <x:v>20.9</x:v>
      </x:c>
      <x:c r="G157" s="15" t="n">
        <x:f>TRUNC(ROUND(E157*F157,10)+0.000000001,2)</x:f>
        <x:v>1.86</x:v>
      </x:c>
      <x:c r="H157" s="15"/>
      <x:c r="I157" s="9" t="str">
        <x:v>SINAPI Analítico linha 2800</x:v>
      </x:c>
    </x:row>
    <x:row r="158" ht="46" customHeight="1">
      <x:c r="A158" t="str">
        <x:v>INSUMO</x:v>
      </x:c>
      <x:c r="B158" t="str">
        <x:v>41936</x:v>
      </x:c>
      <x:c r="C158" s="9" t="str">
        <x:v>TUBO COLETOR DE ESGOTO, PVC, JEI, DN 150 MM (NBR 7362)</x:v>
      </x:c>
      <x:c r="D158" t="str">
        <x:v>M</x:v>
      </x:c>
      <x:c r="E158" s="13" t="n">
        <x:v>1.05</x:v>
      </x:c>
      <x:c r="F158" s="15" t="n">
        <x:v>86.89</x:v>
      </x:c>
      <x:c r="G158" s="15" t="n">
        <x:f>TRUNC(ROUND(E158*F158,10)+0.000000001,2)</x:f>
        <x:v>91.23</x:v>
      </x:c>
      <x:c r="H158" s="15"/>
      <x:c r="I158" s="9" t="str">
        <x:v>SINAPI ISD linha 4470; PI</x:v>
      </x:c>
    </x:row>
    <x:row r="159" ht="46" customHeight="1">
      <x:c r="A159" t="str">
        <x:v>INSUMO</x:v>
      </x:c>
      <x:c r="B159" t="str">
        <x:v>20078</x:v>
      </x:c>
      <x:c r="C159" s="9" t="str">
        <x:v>PASTA LUBRIFICANTE PARA TUBOS E CONEXOES COM JUNTA ELASTICA, EMBALAGEM DE *400* GR (USO EM PVC, ACO, POLIETILENO E OUTROS)</x:v>
      </x:c>
      <x:c r="D159" t="str">
        <x:v>UN</x:v>
      </x:c>
      <x:c r="E159" s="13" t="n">
        <x:v>0.0146</x:v>
      </x:c>
      <x:c r="F159" s="15" t="n">
        <x:v>30.45</x:v>
      </x:c>
      <x:c r="G159" s="15" t="n">
        <x:f>TRUNC(ROUND(E159*F159,10)+0.000000001,2)</x:f>
        <x:v>0.44</x:v>
      </x:c>
      <x:c r="H159" s="15"/>
      <x:c r="I159" s="9" t="str">
        <x:v>SINAPI ISD linha 3246; PI</x:v>
      </x:c>
    </x:row>
    <x:row r="160">
      <x:c r="C160" s="11" t="str">
        <x:v>CUSTO UNITÁRIO DA COMPOSIÇÃO</x:v>
      </x:c>
      <x:c r="D160" s="11"/>
      <x:c r="E160" s="11"/>
      <x:c r="F160" s="16"/>
      <x:c r="G160" s="16" t="n">
        <x:f>ROUND(SUM(G156:G159),2)</x:f>
        <x:v>95.64</x:v>
      </x:c>
      <x:c r="H160" s="16" t="n">
        <x:v>95.64</x:v>
      </x:c>
      <x:c r="I160" s="16" t="n">
        <x:f>ROUND(G160-H160,2)</x:f>
        <x:v>0</x:v>
      </x:c>
    </x:row>
    <x:row r="163" ht="60" customHeight="1">
      <x:c r="A163" s="19" t="str">
        <x:v>SINAPI</x:v>
      </x:c>
      <x:c r="B163" s="19" t="str">
        <x:v>96486</x:v>
      </x:c>
      <x:c r="C163" s="19" t="str">
        <x:v>FORRO EM RÉGUAS DE PVC, LISO, PARA AMBIENTES COMERCIAIS, INCLUSIVE ESTRUTURA BIDIRECIONAL DE FIXAÇÃO. AF_08/2023_PS</x:v>
      </x:c>
      <x:c r="D163" s="19" t="str">
        <x:v>M2</x:v>
      </x:c>
      <x:c r="E163" s="19"/>
      <x:c r="F163" s="19"/>
      <x:c r="G163" s="19"/>
      <x:c r="H163" s="19"/>
      <x:c r="I163" s="19"/>
    </x:row>
    <x:row r="164" ht="28" customHeight="1">
      <x:c r="A164" s="21" t="str">
        <x:v>Tipo</x:v>
      </x:c>
      <x:c r="B164" s="21" t="str">
        <x:v>Código</x:v>
      </x:c>
      <x:c r="C164" s="21" t="str">
        <x:v>Descrição</x:v>
      </x:c>
      <x:c r="D164" s="21" t="str">
        <x:v>Un.</x:v>
      </x:c>
      <x:c r="E164" s="21" t="str">
        <x:v>Coeficiente</x:v>
      </x:c>
      <x:c r="F164" s="21" t="str">
        <x:v>Custo unit. R$</x:v>
      </x:c>
      <x:c r="G164" s="21" t="str">
        <x:v>Parcial R$</x:v>
      </x:c>
      <x:c r="H164" s="21" t="str">
        <x:v>Base publicada R$</x:v>
      </x:c>
      <x:c r="I164" s="21" t="str">
        <x:v>Fonte / origem</x:v>
      </x:c>
    </x:row>
    <x:row r="165" ht="46" customHeight="1">
      <x:c r="A165" t="str">
        <x:v>COMPOSICAO</x:v>
      </x:c>
      <x:c r="B165" t="str">
        <x:v>88278</x:v>
      </x:c>
      <x:c r="C165" s="9" t="str">
        <x:v>MONTADOR DE ESTRUTURAS METÁLICAS COM ENCARGOS COMPLEMENTARES</x:v>
      </x:c>
      <x:c r="D165" t="str">
        <x:v>H</x:v>
      </x:c>
      <x:c r="E165" s="13" t="n">
        <x:v>0.6</x:v>
      </x:c>
      <x:c r="F165" s="15" t="n">
        <x:f>'Auxiliares'!G286</x:f>
        <x:v>23.85</x:v>
      </x:c>
      <x:c r="G165" s="15" t="n">
        <x:f>TRUNC(ROUND(E165*F165,10)+0.000000001,2)</x:f>
        <x:v>14.31</x:v>
      </x:c>
      <x:c r="H165" s="15"/>
      <x:c r="I165" s="9" t="str">
        <x:v>SINAPI Analítico linha 26101</x:v>
      </x:c>
    </x:row>
    <x:row r="166" ht="46" customHeight="1">
      <x:c r="A166" t="str">
        <x:v>INSUMO</x:v>
      </x:c>
      <x:c r="B166" t="str">
        <x:v>43131</x:v>
      </x:c>
      <x:c r="C166" s="9" t="str">
        <x:v>ARAME GALVANIZADO 6 BWG, D = 5,16 MM (0,157 KG/M), OU 8 BWG, D = 4,19 MM (0,101 KG/M), OU 10 BWG, D = 3,40 MM (0,0713 KG/M)</x:v>
      </x:c>
      <x:c r="D166" t="str">
        <x:v>KG</x:v>
      </x:c>
      <x:c r="E166" s="13" t="n">
        <x:v>0.037</x:v>
      </x:c>
      <x:c r="F166" s="15" t="n">
        <x:v>25.08</x:v>
      </x:c>
      <x:c r="G166" s="15" t="n">
        <x:f>TRUNC(ROUND(E166*F166,10)+0.000000001,2)</x:f>
        <x:v>0.92</x:v>
      </x:c>
      <x:c r="H166" s="15"/>
      <x:c r="I166" s="9" t="str">
        <x:v>SINAPI ISD linha 308; PI</x:v>
      </x:c>
    </x:row>
    <x:row r="167" ht="46" customHeight="1">
      <x:c r="A167" t="str">
        <x:v>INSUMO</x:v>
      </x:c>
      <x:c r="B167" t="str">
        <x:v>40552</x:v>
      </x:c>
      <x:c r="C167" s="9" t="str">
        <x:v>PARAFUSO, AUTOATARRAXANTE, CABECA CHATA, FENDA SIMPLES, EM ACO ZINCADO, 1/4" (6,35 MM) X 25 MM</x:v>
      </x:c>
      <x:c r="D167" t="str">
        <x:v>CENTO</x:v>
      </x:c>
      <x:c r="E167" s="13" t="n">
        <x:v>0.0336</x:v>
      </x:c>
      <x:c r="F167" s="15" t="n">
        <x:v>41.12</x:v>
      </x:c>
      <x:c r="G167" s="15" t="n">
        <x:f>TRUNC(ROUND(E167*F167,10)+0.000000001,2)</x:f>
        <x:v>1.38</x:v>
      </x:c>
      <x:c r="H167" s="15"/>
      <x:c r="I167" s="9" t="str">
        <x:v>SINAPI ISD linha 3240; PI</x:v>
      </x:c>
    </x:row>
    <x:row r="168" ht="46" customHeight="1">
      <x:c r="A168" t="str">
        <x:v>INSUMO</x:v>
      </x:c>
      <x:c r="B168" t="str">
        <x:v>40547</x:v>
      </x:c>
      <x:c r="C168" s="9" t="str">
        <x:v>PARAFUSO ZINCADO, AUTO BROCANTE, FLANGEADO, 4,2 MM X 19 MM</x:v>
      </x:c>
      <x:c r="D168" t="str">
        <x:v>CENTO</x:v>
      </x:c>
      <x:c r="E168" s="13" t="n">
        <x:v>0.0123</x:v>
      </x:c>
      <x:c r="F168" s="15" t="n">
        <x:v>23.98</x:v>
      </x:c>
      <x:c r="G168" s="15" t="n">
        <x:f>TRUNC(ROUND(E168*F168,10)+0.000000001,2)</x:f>
        <x:v>0.29</x:v>
      </x:c>
      <x:c r="H168" s="15"/>
      <x:c r="I168" s="9" t="str">
        <x:v>SINAPI ISD linha 3231; PI</x:v>
      </x:c>
    </x:row>
    <x:row r="169" ht="46" customHeight="1">
      <x:c r="A169" t="str">
        <x:v>INSUMO</x:v>
      </x:c>
      <x:c r="B169" t="str">
        <x:v>39443</x:v>
      </x:c>
      <x:c r="C169" s="9" t="str">
        <x:v>PARAFUSO DRY WALL, EM ACO ZINCADO, CABECA LENTILHA E PONTA BROCA (LB), LARGURA 4,2 MM, COMPRIMENTO 13 MM</x:v>
      </x:c>
      <x:c r="D169" t="str">
        <x:v>UN</x:v>
      </x:c>
      <x:c r="E169" s="13" t="n">
        <x:v>2.2134</x:v>
      </x:c>
      <x:c r="F169" s="15" t="n">
        <x:v>0.21</x:v>
      </x:c>
      <x:c r="G169" s="15" t="n">
        <x:f>TRUNC(ROUND(E169*F169,10)+0.000000001,2)</x:f>
        <x:v>0.46</x:v>
      </x:c>
      <x:c r="H169" s="15"/>
      <x:c r="I169" s="9" t="str">
        <x:v>SINAPI ISD linha 3187; PI</x:v>
      </x:c>
    </x:row>
    <x:row r="170" ht="46" customHeight="1">
      <x:c r="A170" t="str">
        <x:v>INSUMO</x:v>
      </x:c>
      <x:c r="B170" t="str">
        <x:v>39430</x:v>
      </x:c>
      <x:c r="C170" s="9" t="str">
        <x:v>PENDURAL OU PRESILHA REGULADORA, EM ACO GALVANIZADO, COM CORPO, MOLA E REBITE, PARA PERFIL TIPO CANALETA DE ESTRUTURA EM FORROS DRYWALL</x:v>
      </x:c>
      <x:c r="D170" t="str">
        <x:v>UN</x:v>
      </x:c>
      <x:c r="E170" s="13" t="n">
        <x:v>1.2267</x:v>
      </x:c>
      <x:c r="F170" s="15" t="n">
        <x:v>1.78</x:v>
      </x:c>
      <x:c r="G170" s="15" t="n">
        <x:f>TRUNC(ROUND(E170*F170,10)+0.000000001,2)</x:f>
        <x:v>2.18</x:v>
      </x:c>
      <x:c r="H170" s="15"/>
      <x:c r="I170" s="9" t="str">
        <x:v>SINAPI ISD linha 3284; PI</x:v>
      </x:c>
    </x:row>
    <x:row r="171" ht="46" customHeight="1">
      <x:c r="A171" t="str">
        <x:v>INSUMO</x:v>
      </x:c>
      <x:c r="B171" t="str">
        <x:v>39427</x:v>
      </x:c>
      <x:c r="C171" s="9" t="str">
        <x:v>PERFIL CANALETA, FORMATO C, EM ACO ZINCADO, PARA ESTRUTURA FORRO DRYWALL, E = 0,5 MM, *46 X 18* (L X H), COMPRIMENTO 3 M</x:v>
      </x:c>
      <x:c r="D171" t="str">
        <x:v>M</x:v>
      </x:c>
      <x:c r="E171" s="13" t="n">
        <x:v>3.547</x:v>
      </x:c>
      <x:c r="F171" s="15" t="n">
        <x:v>4.74</x:v>
      </x:c>
      <x:c r="G171" s="15" t="n">
        <x:f>TRUNC(ROUND(E171*F171,10)+0.000000001,2)</x:f>
        <x:v>16.81</x:v>
      </x:c>
      <x:c r="H171" s="15"/>
      <x:c r="I171" s="9" t="str">
        <x:v>SINAPI ISD linha 3294; PI</x:v>
      </x:c>
    </x:row>
    <x:row r="172" ht="46" customHeight="1">
      <x:c r="A172" t="str">
        <x:v>INSUMO</x:v>
      </x:c>
      <x:c r="B172" t="str">
        <x:v>36225</x:v>
      </x:c>
      <x:c r="C172" s="9" t="str">
        <x:v>FORRO DE PVC LISO, BRANCO, REGUA DE 20 CM, ESPESSURA APROXIMADA DE 8 MM, COMPRIMENTO 6 M (SEM COLOCACAO)</x:v>
      </x:c>
      <x:c r="D172" t="str">
        <x:v>M2</x:v>
      </x:c>
      <x:c r="E172" s="13" t="n">
        <x:v>1.0363</x:v>
      </x:c>
      <x:c r="F172" s="15" t="n">
        <x:v>39.47</x:v>
      </x:c>
      <x:c r="G172" s="15" t="n">
        <x:f>TRUNC(ROUND(E172*F172,10)+0.000000001,2)</x:f>
        <x:v>40.9</x:v>
      </x:c>
      <x:c r="H172" s="15"/>
      <x:c r="I172" s="9" t="str">
        <x:v>SINAPI ISD linha 2140; SP (substituição por ausência de preço PI)</x:v>
      </x:c>
    </x:row>
    <x:row r="173">
      <x:c r="C173" s="11" t="str">
        <x:v>CUSTO UNITÁRIO DA COMPOSIÇÃO</x:v>
      </x:c>
      <x:c r="D173" s="11"/>
      <x:c r="E173" s="11"/>
      <x:c r="F173" s="16"/>
      <x:c r="G173" s="16" t="n">
        <x:f>ROUND(SUM(G165:G172),2)</x:f>
        <x:v>77.25</x:v>
      </x:c>
      <x:c r="H173" s="16" t="n">
        <x:v>77.25</x:v>
      </x:c>
      <x:c r="I173" s="16" t="n">
        <x:f>ROUND(G173-H173,2)</x:f>
        <x:v>0</x:v>
      </x:c>
    </x:row>
    <x:row r="176" ht="60" customHeight="1">
      <x:c r="A176" s="19" t="str">
        <x:v>SEINFRA</x:v>
      </x:c>
      <x:c r="B176" s="19" t="str">
        <x:v>C4827</x:v>
      </x:c>
      <x:c r="C176" s="19" t="str">
        <x:v>TELHA DE ALUMÍNIO ONDULADA, ESP.=0,7MM</x:v>
      </x:c>
      <x:c r="D176" s="19" t="str">
        <x:v>M2</x:v>
      </x:c>
      <x:c r="E176" s="19"/>
      <x:c r="F176" s="19"/>
      <x:c r="G176" s="19"/>
      <x:c r="H176" s="19"/>
      <x:c r="I176" s="19"/>
    </x:row>
    <x:row r="177" ht="28" customHeight="1">
      <x:c r="A177" s="21" t="str">
        <x:v>Tipo</x:v>
      </x:c>
      <x:c r="B177" s="21" t="str">
        <x:v>Código</x:v>
      </x:c>
      <x:c r="C177" s="21" t="str">
        <x:v>Descrição</x:v>
      </x:c>
      <x:c r="D177" s="21" t="str">
        <x:v>Un.</x:v>
      </x:c>
      <x:c r="E177" s="21" t="str">
        <x:v>Coeficiente</x:v>
      </x:c>
      <x:c r="F177" s="21" t="str">
        <x:v>Custo unit. R$</x:v>
      </x:c>
      <x:c r="G177" s="21" t="str">
        <x:v>Parcial R$</x:v>
      </x:c>
      <x:c r="H177" s="21" t="str">
        <x:v>Base publicada R$</x:v>
      </x:c>
      <x:c r="I177" s="21" t="str">
        <x:v>Fonte / origem</x:v>
      </x:c>
    </x:row>
    <x:row r="178" ht="46" customHeight="1">
      <x:c r="A178" t="str">
        <x:v>MAO DE OBRA</x:v>
      </x:c>
      <x:c r="B178" t="str">
        <x:v>I0037</x:v>
      </x:c>
      <x:c r="C178" s="9" t="str">
        <x:v>AJUDANTE</x:v>
      </x:c>
      <x:c r="D178" t="str">
        <x:v>H</x:v>
      </x:c>
      <x:c r="E178" s="13" t="n">
        <x:v>0.3</x:v>
      </x:c>
      <x:c r="F178" s="15" t="n">
        <x:v>21.1</x:v>
      </x:c>
      <x:c r="G178" s="15" t="n">
        <x:f>E178*F178</x:f>
        <x:v>6.33</x:v>
      </x:c>
      <x:c r="H178" s="15"/>
      <x:c r="I178" s="9" t="str">
        <x:v>SEINFRA composições orcamento!5291</x:v>
      </x:c>
    </x:row>
    <x:row r="179" ht="46" customHeight="1">
      <x:c r="A179" t="str">
        <x:v>MAO DE OBRA</x:v>
      </x:c>
      <x:c r="B179" t="str">
        <x:v>I1530</x:v>
      </x:c>
      <x:c r="C179" s="9" t="str">
        <x:v>MONTADOR</x:v>
      </x:c>
      <x:c r="D179" t="str">
        <x:v>H</x:v>
      </x:c>
      <x:c r="E179" s="13" t="n">
        <x:v>0.3</x:v>
      </x:c>
      <x:c r="F179" s="15" t="n">
        <x:v>26.86</x:v>
      </x:c>
      <x:c r="G179" s="15" t="n">
        <x:f>E179*F179</x:f>
        <x:v>8.058</x:v>
      </x:c>
      <x:c r="H179" s="15"/>
      <x:c r="I179" s="9" t="str">
        <x:v>SEINFRA composições orcamento!5292</x:v>
      </x:c>
    </x:row>
    <x:row r="180" ht="46" customHeight="1">
      <x:c r="A180" t="str">
        <x:v>MATERIAIS</x:v>
      </x:c>
      <x:c r="B180" t="str">
        <x:v>I1215</x:v>
      </x:c>
      <x:c r="C180" s="9" t="str">
        <x:v>GANCHO COM PORCA E ARRUELA</x:v>
      </x:c>
      <x:c r="D180" t="str">
        <x:v>UN</x:v>
      </x:c>
      <x:c r="E180" s="13" t="n">
        <x:v>3</x:v>
      </x:c>
      <x:c r="F180" s="15" t="n">
        <x:v>2.29</x:v>
      </x:c>
      <x:c r="G180" s="15" t="n">
        <x:f>E180*F180</x:f>
        <x:v>6.87</x:v>
      </x:c>
      <x:c r="H180" s="15"/>
      <x:c r="I180" s="9" t="str">
        <x:v>SEINFRA composições orcamento!5295</x:v>
      </x:c>
    </x:row>
    <x:row r="181" ht="46" customHeight="1">
      <x:c r="A181" t="str">
        <x:v>MATERIAIS</x:v>
      </x:c>
      <x:c r="B181" t="str">
        <x:v>I1920</x:v>
      </x:c>
      <x:c r="C181" s="9" t="str">
        <x:v>TALA DE AJUSTE</x:v>
      </x:c>
      <x:c r="D181" t="str">
        <x:v>UN</x:v>
      </x:c>
      <x:c r="E181" s="13" t="n">
        <x:v>3</x:v>
      </x:c>
      <x:c r="F181" s="15" t="n">
        <x:v>0.34</x:v>
      </x:c>
      <x:c r="G181" s="15" t="n">
        <x:f>E181*F181</x:f>
        <x:v>1.02</x:v>
      </x:c>
      <x:c r="H181" s="15"/>
      <x:c r="I181" s="9" t="str">
        <x:v>SEINFRA composições orcamento!5296</x:v>
      </x:c>
    </x:row>
    <x:row r="182" ht="46" customHeight="1">
      <x:c r="A182" t="str">
        <x:v>MATERIAIS</x:v>
      </x:c>
      <x:c r="B182" t="str">
        <x:v>I9141</x:v>
      </x:c>
      <x:c r="C182" s="9" t="str">
        <x:v>TELHA ALUMINIO ONDULADA, ALTURA = *18* MM, E = 0,7 MM</x:v>
      </x:c>
      <x:c r="D182" t="str">
        <x:v>M2</x:v>
      </x:c>
      <x:c r="E182" s="13" t="n">
        <x:v>1.1</x:v>
      </x:c>
      <x:c r="F182" s="15" t="n">
        <x:v>50.52</x:v>
      </x:c>
      <x:c r="G182" s="15" t="n">
        <x:f>E182*F182</x:f>
        <x:v>55.57200000000001</x:v>
      </x:c>
      <x:c r="H182" s="15"/>
      <x:c r="I182" s="9" t="str">
        <x:v>SEINFRA composições orcamento!5297</x:v>
      </x:c>
    </x:row>
    <x:row r="183">
      <x:c r="C183" s="11" t="str">
        <x:v>CUSTO UNITÁRIO DA COMPOSIÇÃO</x:v>
      </x:c>
      <x:c r="D183" s="11"/>
      <x:c r="E183" s="11"/>
      <x:c r="F183" s="16"/>
      <x:c r="G183" s="16" t="n">
        <x:f>ROUND(SUM(G178:G182),2)</x:f>
        <x:v>77.85</x:v>
      </x:c>
      <x:c r="H183" s="16" t="n">
        <x:v>77.85</x:v>
      </x:c>
      <x:c r="I183" s="16" t="n">
        <x:f>ROUND(G183-H183,2)</x:f>
        <x:v>0</x:v>
      </x:c>
    </x:row>
    <x:row r="186" ht="60" customHeight="1">
      <x:c r="A186" s="19" t="str">
        <x:v>SINAPI</x:v>
      </x:c>
      <x:c r="B186" s="19" t="str">
        <x:v>92543</x:v>
      </x:c>
      <x:c r="C186" s="19" t="str">
        <x:v>TRAMA DE MADEIRA COMPOSTA POR TERÇAS PARA TELHADOS DE ATÉ 2 ÁGUAS PARA TELHA ONDULADA DE FIBROCIMENTO, METÁLICA, PLÁSTICA OU TERMOACÚSTICA, INCLUSO TRANSPORTE VERTICAL. AF_10/2025</x:v>
      </x:c>
      <x:c r="D186" s="19" t="str">
        <x:v>M2</x:v>
      </x:c>
      <x:c r="E186" s="19"/>
      <x:c r="F186" s="19"/>
      <x:c r="G186" s="19"/>
      <x:c r="H186" s="19"/>
      <x:c r="I186" s="19"/>
    </x:row>
    <x:row r="187" ht="28" customHeight="1">
      <x:c r="A187" s="21" t="str">
        <x:v>Tipo</x:v>
      </x:c>
      <x:c r="B187" s="21" t="str">
        <x:v>Código</x:v>
      </x:c>
      <x:c r="C187" s="21" t="str">
        <x:v>Descrição</x:v>
      </x:c>
      <x:c r="D187" s="21" t="str">
        <x:v>Un.</x:v>
      </x:c>
      <x:c r="E187" s="21" t="str">
        <x:v>Coeficiente</x:v>
      </x:c>
      <x:c r="F187" s="21" t="str">
        <x:v>Custo unit. R$</x:v>
      </x:c>
      <x:c r="G187" s="21" t="str">
        <x:v>Parcial R$</x:v>
      </x:c>
      <x:c r="H187" s="21" t="str">
        <x:v>Base publicada R$</x:v>
      </x:c>
      <x:c r="I187" s="21" t="str">
        <x:v>Fonte / origem</x:v>
      </x:c>
    </x:row>
    <x:row r="188" ht="46" customHeight="1">
      <x:c r="A188" t="str">
        <x:v>COMPOSICAO</x:v>
      </x:c>
      <x:c r="B188" t="str">
        <x:v>93282</x:v>
      </x:c>
      <x:c r="C188" s="9" t="str">
        <x:v>GUINCHO ELÉTRICO DE COLUNA, CAPACIDADE 400 KG, COM MOTO FREIO, MOTOR TRIFÁSICO DE 1,25 CV - CHI DIURNO. AF_03/2016</x:v>
      </x:c>
      <x:c r="D188" t="str">
        <x:v>CHI</x:v>
      </x:c>
      <x:c r="E188" s="13" t="n">
        <x:v>0.0093</x:v>
      </x:c>
      <x:c r="F188" s="15" t="n">
        <x:f>'Auxiliares'!G300</x:f>
        <x:v>29.52</x:v>
      </x:c>
      <x:c r="G188" s="15" t="n">
        <x:f>TRUNC(ROUND(E188*F188,10)+0.000000001,2)</x:f>
        <x:v>0.27</x:v>
      </x:c>
      <x:c r="H188" s="15"/>
      <x:c r="I188" s="9" t="str">
        <x:v>SINAPI Analítico linha 23919</x:v>
      </x:c>
    </x:row>
    <x:row r="189" ht="46" customHeight="1">
      <x:c r="A189" t="str">
        <x:v>COMPOSICAO</x:v>
      </x:c>
      <x:c r="B189" t="str">
        <x:v>93281</x:v>
      </x:c>
      <x:c r="C189" s="9" t="str">
        <x:v>GUINCHO ELÉTRICO DE COLUNA, CAPACIDADE 400 KG, COM MOTO FREIO, MOTOR TRIFÁSICO DE 1,25 CV - CHP DIURNO. AF_03/2016</x:v>
      </x:c>
      <x:c r="D189" t="str">
        <x:v>CHP</x:v>
      </x:c>
      <x:c r="E189" s="13" t="n">
        <x:v>0.0046</x:v>
      </x:c>
      <x:c r="F189" s="15" t="n">
        <x:f>'Auxiliares'!G341</x:f>
        <x:v>30.72</x:v>
      </x:c>
      <x:c r="G189" s="15" t="n">
        <x:f>TRUNC(ROUND(E189*F189,10)+0.000000001,2)</x:f>
        <x:v>0.14</x:v>
      </x:c>
      <x:c r="H189" s="15"/>
      <x:c r="I189" s="9" t="str">
        <x:v>SINAPI Analítico linha 23920</x:v>
      </x:c>
    </x:row>
    <x:row r="190" ht="46" customHeight="1">
      <x:c r="A190" t="str">
        <x:v>COMPOSICAO</x:v>
      </x:c>
      <x:c r="B190" t="str">
        <x:v>88262</x:v>
      </x:c>
      <x:c r="C190" s="9" t="str">
        <x:v>CARPINTEIRO DE FORMAS COM ENCARGOS COMPLEMENTARES</x:v>
      </x:c>
      <x:c r="D190" t="str">
        <x:v>H</x:v>
      </x:c>
      <x:c r="E190" s="13" t="n">
        <x:v>0.1952</x:v>
      </x:c>
      <x:c r="F190" s="15" t="n">
        <x:f>'Auxiliares'!G183</x:f>
        <x:v>28.78</x:v>
      </x:c>
      <x:c r="G190" s="15" t="n">
        <x:f>TRUNC(ROUND(E190*F190,10)+0.000000001,2)</x:f>
        <x:v>5.61</x:v>
      </x:c>
      <x:c r="H190" s="15"/>
      <x:c r="I190" s="9" t="str">
        <x:v>SINAPI Analítico linha 23921</x:v>
      </x:c>
    </x:row>
    <x:row r="191" ht="46" customHeight="1">
      <x:c r="A191" t="str">
        <x:v>COMPOSICAO</x:v>
      </x:c>
      <x:c r="B191" t="str">
        <x:v>88239</x:v>
      </x:c>
      <x:c r="C191" s="9" t="str">
        <x:v>AJUDANTE DE CARPINTEIRO COM ENCARGOS COMPLEMENTARES</x:v>
      </x:c>
      <x:c r="D191" t="str">
        <x:v>H</x:v>
      </x:c>
      <x:c r="E191" s="13" t="n">
        <x:v>0.0993423</x:v>
      </x:c>
      <x:c r="F191" s="15" t="n">
        <x:f>'Auxiliares'!G366</x:f>
        <x:v>23.66</x:v>
      </x:c>
      <x:c r="G191" s="15" t="n">
        <x:f>TRUNC(ROUND(E191*F191,10)+0.000000001,2)</x:f>
        <x:v>2.35</x:v>
      </x:c>
      <x:c r="H191" s="15"/>
      <x:c r="I191" s="9" t="str">
        <x:v>SINAPI Analítico linha 23922</x:v>
      </x:c>
    </x:row>
    <x:row r="192" ht="46" customHeight="1">
      <x:c r="A192" t="str">
        <x:v>INSUMO</x:v>
      </x:c>
      <x:c r="B192" t="str">
        <x:v>40568</x:v>
      </x:c>
      <x:c r="C192" s="9" t="str">
        <x:v>PREGO DE ACO POLIDO COM CABECA 22 X 48 (4 1/4 X 5)</x:v>
      </x:c>
      <x:c r="D192" t="str">
        <x:v>KG</x:v>
      </x:c>
      <x:c r="E192" s="13" t="n">
        <x:v>0.03</x:v>
      </x:c>
      <x:c r="F192" s="15" t="n">
        <x:v>20.5</x:v>
      </x:c>
      <x:c r="G192" s="15" t="n">
        <x:f>TRUNC(ROUND(E192*F192,10)+0.000000001,2)</x:f>
        <x:v>0.61</x:v>
      </x:c>
      <x:c r="H192" s="15"/>
      <x:c r="I192" s="9" t="str">
        <x:v>SINAPI ISD linha 3600; PI</x:v>
      </x:c>
    </x:row>
    <x:row r="193" ht="46" customHeight="1">
      <x:c r="A193" t="str">
        <x:v>INSUMO</x:v>
      </x:c>
      <x:c r="B193" t="str">
        <x:v>4425</x:v>
      </x:c>
      <x:c r="C193" s="9" t="str">
        <x:v>VIGA NAO APARELHADA *6 X 12* CM, EM MACARANDUBA/MASSARANDUBA, ANGELIM OU EQUIVALENTE DA REGIAO - BRUTA</x:v>
      </x:c>
      <x:c r="D193" t="str">
        <x:v>M</x:v>
      </x:c>
      <x:c r="E193" s="13" t="n">
        <x:v>0.6338168</x:v>
      </x:c>
      <x:c r="F193" s="15" t="n">
        <x:v>21.15</x:v>
      </x:c>
      <x:c r="G193" s="15" t="n">
        <x:f>TRUNC(ROUND(E193*F193,10)+0.000000001,2)</x:f>
        <x:v>13.4</x:v>
      </x:c>
      <x:c r="H193" s="15"/>
      <x:c r="I193" s="9" t="str">
        <x:v>SINAPI ISD linha 4881; PI</x:v>
      </x:c>
    </x:row>
    <x:row r="194">
      <x:c r="C194" s="11" t="str">
        <x:v>CUSTO UNITÁRIO DA COMPOSIÇÃO</x:v>
      </x:c>
      <x:c r="D194" s="11"/>
      <x:c r="E194" s="11"/>
      <x:c r="F194" s="16"/>
      <x:c r="G194" s="16" t="n">
        <x:f>ROUND(SUM(G188:G193),2)</x:f>
        <x:v>22.38</x:v>
      </x:c>
      <x:c r="H194" s="16" t="n">
        <x:v>22.38</x:v>
      </x:c>
      <x:c r="I194" s="16" t="n">
        <x:f>ROUND(G194-H194,2)</x:f>
        <x:v>0</x:v>
      </x:c>
    </x:row>
    <x:row r="197" ht="60" customHeight="1">
      <x:c r="A197" s="19" t="str">
        <x:v>SINAPI</x:v>
      </x:c>
      <x:c r="B197" s="19" t="str">
        <x:v>100327</x:v>
      </x:c>
      <x:c r="C197" s="19" t="str">
        <x:v>RUFO EXTERNO/INTERNO EM CHAPA DE AÇO GALVANIZADO NÚMERO 26, CORTE DE 33 CM, INCLUSO IÇAMENTO. AF_06/2026</x:v>
      </x:c>
      <x:c r="D197" s="19" t="str">
        <x:v>M</x:v>
      </x:c>
      <x:c r="E197" s="19"/>
      <x:c r="F197" s="19"/>
      <x:c r="G197" s="19"/>
      <x:c r="H197" s="19"/>
      <x:c r="I197" s="19"/>
    </x:row>
    <x:row r="198" ht="28" customHeight="1">
      <x:c r="A198" s="21" t="str">
        <x:v>Tipo</x:v>
      </x:c>
      <x:c r="B198" s="21" t="str">
        <x:v>Código</x:v>
      </x:c>
      <x:c r="C198" s="21" t="str">
        <x:v>Descrição</x:v>
      </x:c>
      <x:c r="D198" s="21" t="str">
        <x:v>Un.</x:v>
      </x:c>
      <x:c r="E198" s="21" t="str">
        <x:v>Coeficiente</x:v>
      </x:c>
      <x:c r="F198" s="21" t="str">
        <x:v>Custo unit. R$</x:v>
      </x:c>
      <x:c r="G198" s="21" t="str">
        <x:v>Parcial R$</x:v>
      </x:c>
      <x:c r="H198" s="21" t="str">
        <x:v>Base publicada R$</x:v>
      </x:c>
      <x:c r="I198" s="21" t="str">
        <x:v>Fonte / origem</x:v>
      </x:c>
    </x:row>
    <x:row r="199" ht="46" customHeight="1">
      <x:c r="A199" t="str">
        <x:v>COMPOSICAO</x:v>
      </x:c>
      <x:c r="B199" t="str">
        <x:v>93282</x:v>
      </x:c>
      <x:c r="C199" s="9" t="str">
        <x:v>GUINCHO ELÉTRICO DE COLUNA, CAPACIDADE 400 KG, COM MOTO FREIO, MOTOR TRIFÁSICO DE 1,25 CV - CHI DIURNO. AF_03/2016</x:v>
      </x:c>
      <x:c r="D199" t="str">
        <x:v>CHI</x:v>
      </x:c>
      <x:c r="E199" s="13" t="n">
        <x:v>0.0295556</x:v>
      </x:c>
      <x:c r="F199" s="15" t="n">
        <x:f>'Auxiliares'!G300</x:f>
        <x:v>29.52</x:v>
      </x:c>
      <x:c r="G199" s="15" t="n">
        <x:f>TRUNC(ROUND(E199*F199,10)+0.000000001,2)</x:f>
        <x:v>0.87</x:v>
      </x:c>
      <x:c r="H199" s="15"/>
      <x:c r="I199" s="9" t="str">
        <x:v>SINAPI Analítico linha 62227</x:v>
      </x:c>
    </x:row>
    <x:row r="200" ht="46" customHeight="1">
      <x:c r="A200" t="str">
        <x:v>COMPOSICAO</x:v>
      </x:c>
      <x:c r="B200" t="str">
        <x:v>93281</x:v>
      </x:c>
      <x:c r="C200" s="9" t="str">
        <x:v>GUINCHO ELÉTRICO DE COLUNA, CAPACIDADE 400 KG, COM MOTO FREIO, MOTOR TRIFÁSICO DE 1,25 CV - CHP DIURNO. AF_03/2016</x:v>
      </x:c>
      <x:c r="D200" t="str">
        <x:v>CHP</x:v>
      </x:c>
      <x:c r="E200" s="13" t="n">
        <x:v>0.0132137</x:v>
      </x:c>
      <x:c r="F200" s="15" t="n">
        <x:f>'Auxiliares'!G341</x:f>
        <x:v>30.72</x:v>
      </x:c>
      <x:c r="G200" s="15" t="n">
        <x:f>TRUNC(ROUND(E200*F200,10)+0.000000001,2)</x:f>
        <x:v>0.4</x:v>
      </x:c>
      <x:c r="H200" s="15"/>
      <x:c r="I200" s="9" t="str">
        <x:v>SINAPI Analítico linha 62228</x:v>
      </x:c>
    </x:row>
    <x:row r="201" ht="46" customHeight="1">
      <x:c r="A201" t="str">
        <x:v>COMPOSICAO</x:v>
      </x:c>
      <x:c r="B201" t="str">
        <x:v>88323</x:v>
      </x:c>
      <x:c r="C201" s="9" t="str">
        <x:v>TELHADISTA COM ENCARGOS COMPLEMENTARES</x:v>
      </x:c>
      <x:c r="D201" t="str">
        <x:v>H</x:v>
      </x:c>
      <x:c r="E201" s="13" t="n">
        <x:v>0.1919744</x:v>
      </x:c>
      <x:c r="F201" s="15" t="n">
        <x:f>'Auxiliares'!G385</x:f>
        <x:v>28.49</x:v>
      </x:c>
      <x:c r="G201" s="15" t="n">
        <x:f>TRUNC(ROUND(E201*F201,10)+0.000000001,2)</x:f>
        <x:v>5.46</x:v>
      </x:c>
      <x:c r="H201" s="15"/>
      <x:c r="I201" s="9" t="str">
        <x:v>SINAPI Analítico linha 62229</x:v>
      </x:c>
    </x:row>
    <x:row r="202" ht="46" customHeight="1">
      <x:c r="A202" t="str">
        <x:v>COMPOSICAO</x:v>
      </x:c>
      <x:c r="B202" t="str">
        <x:v>88316</x:v>
      </x:c>
      <x:c r="C202" s="9" t="str">
        <x:v>SERVENTE COM ENCARGOS COMPLEMENTARES</x:v>
      </x:c>
      <x:c r="D202" t="str">
        <x:v>H</x:v>
      </x:c>
      <x:c r="E202" s="13" t="n">
        <x:v>0.3202822</x:v>
      </x:c>
      <x:c r="F202" s="15" t="n">
        <x:f>'Auxiliares'!G16</x:f>
        <x:v>23.66</x:v>
      </x:c>
      <x:c r="G202" s="15" t="n">
        <x:f>TRUNC(ROUND(E202*F202,10)+0.000000001,2)</x:f>
        <x:v>7.57</x:v>
      </x:c>
      <x:c r="H202" s="15"/>
      <x:c r="I202" s="9" t="str">
        <x:v>SINAPI Analítico linha 62230</x:v>
      </x:c>
    </x:row>
    <x:row r="203" ht="46" customHeight="1">
      <x:c r="A203" t="str">
        <x:v>INSUMO</x:v>
      </x:c>
      <x:c r="B203" t="str">
        <x:v>13388</x:v>
      </x:c>
      <x:c r="C203" s="9" t="str">
        <x:v>SOLDA EM BARRA DE ESTANHO-CHUMBO 50/50</x:v>
      </x:c>
      <x:c r="D203" t="str">
        <x:v>KG</x:v>
      </x:c>
      <x:c r="E203" s="13" t="n">
        <x:v>0.0594</x:v>
      </x:c>
      <x:c r="F203" s="15" t="n">
        <x:v>145.26</x:v>
      </x:c>
      <x:c r="G203" s="15" t="n">
        <x:f>TRUNC(ROUND(E203*F203,10)+0.000000001,2)</x:f>
        <x:v>8.62</x:v>
      </x:c>
      <x:c r="H203" s="15"/>
      <x:c r="I203" s="9" t="str">
        <x:v>SINAPI ISD linha 3866; PI</x:v>
      </x:c>
    </x:row>
    <x:row r="204" ht="46" customHeight="1">
      <x:c r="A204" t="str">
        <x:v>INSUMO</x:v>
      </x:c>
      <x:c r="B204" t="str">
        <x:v>5104</x:v>
      </x:c>
      <x:c r="C204" s="9" t="str">
        <x:v>REBITE DE REPUXO EM ALUMINIO VAZADO, DIAMETRO 3,2 X 8 MM DE COMPRIMENTO (1KG = 1025 UNIDADES)</x:v>
      </x:c>
      <x:c r="D204" t="str">
        <x:v>KG</x:v>
      </x:c>
      <x:c r="E204" s="13" t="n">
        <x:v>0.0016098</x:v>
      </x:c>
      <x:c r="F204" s="15" t="n">
        <x:v>77.31</x:v>
      </x:c>
      <x:c r="G204" s="15" t="n">
        <x:f>TRUNC(ROUND(E204*F204,10)+0.000000001,2)</x:f>
        <x:v>0.12</x:v>
      </x:c>
      <x:c r="H204" s="15"/>
      <x:c r="I204" s="9" t="str">
        <x:v>SINAPI ISD linha 3680; SP (substituição por ausência de preço PI)</x:v>
      </x:c>
    </x:row>
    <x:row r="205" ht="46" customHeight="1">
      <x:c r="A205" t="str">
        <x:v>INSUMO</x:v>
      </x:c>
      <x:c r="B205" t="str">
        <x:v>5061</x:v>
      </x:c>
      <x:c r="C205" s="9" t="str">
        <x:v>PREGO DE ACO POLIDO COM CABECA 18 X 27 (2 1/2 X 10)</x:v>
      </x:c>
      <x:c r="D205" t="str">
        <x:v>KG</x:v>
      </x:c>
      <x:c r="E205" s="13" t="n">
        <x:v>0.0083333</x:v>
      </x:c>
      <x:c r="F205" s="15" t="n">
        <x:v>20</x:v>
      </x:c>
      <x:c r="G205" s="15" t="n">
        <x:f>TRUNC(ROUND(E205*F205,10)+0.000000001,2)</x:f>
        <x:v>0.16</x:v>
      </x:c>
      <x:c r="H205" s="15"/>
      <x:c r="I205" s="9" t="str">
        <x:v>SINAPI ISD linha 3596; PI</x:v>
      </x:c>
    </x:row>
    <x:row r="206" ht="46" customHeight="1">
      <x:c r="A206" t="str">
        <x:v>INSUMO</x:v>
      </x:c>
      <x:c r="B206" t="str">
        <x:v>1113</x:v>
      </x:c>
      <x:c r="C206" s="9" t="str">
        <x:v>RUFO EXTERNO/INTERNO DE CHAPA DE ACO GALVANIZADA NUM 26, CORTE 33 CM</x:v>
      </x:c>
      <x:c r="D206" t="str">
        <x:v>M</x:v>
      </x:c>
      <x:c r="E206" s="13" t="n">
        <x:v>1.05</x:v>
      </x:c>
      <x:c r="F206" s="15" t="n">
        <x:v>29.04</x:v>
      </x:c>
      <x:c r="G206" s="15" t="n">
        <x:f>TRUNC(ROUND(E206*F206,10)+0.000000001,2)</x:f>
        <x:v>30.49</x:v>
      </x:c>
      <x:c r="H206" s="15"/>
      <x:c r="I206" s="9" t="str">
        <x:v>SINAPI ISD linha 3804; PI</x:v>
      </x:c>
    </x:row>
    <x:row r="207" ht="46" customHeight="1">
      <x:c r="A207" t="str">
        <x:v>INSUMO</x:v>
      </x:c>
      <x:c r="B207" t="str">
        <x:v>142</x:v>
      </x:c>
      <x:c r="C207" s="9" t="str">
        <x:v>SELANTE ELASTICO MONOCOMPONENTE A BASE DE POLIURETANO (PU) PARA JUNTAS DIVERSAS</x:v>
      </x:c>
      <x:c r="D207" t="str">
        <x:v>310ML</x:v>
      </x:c>
      <x:c r="E207" s="13" t="n">
        <x:v>0.0532258</x:v>
      </x:c>
      <x:c r="F207" s="15" t="n">
        <x:v>53.52</x:v>
      </x:c>
      <x:c r="G207" s="15" t="n">
        <x:f>TRUNC(ROUND(E207*F207,10)+0.000000001,2)</x:f>
        <x:v>2.84</x:v>
      </x:c>
      <x:c r="H207" s="15"/>
      <x:c r="I207" s="9" t="str">
        <x:v>SINAPI ISD linha 3831; PI</x:v>
      </x:c>
    </x:row>
    <x:row r="208">
      <x:c r="C208" s="11" t="str">
        <x:v>CUSTO UNITÁRIO DA COMPOSIÇÃO</x:v>
      </x:c>
      <x:c r="D208" s="11"/>
      <x:c r="E208" s="11"/>
      <x:c r="F208" s="16"/>
      <x:c r="G208" s="16" t="n">
        <x:f>ROUND(SUM(G199:G207),2)</x:f>
        <x:v>56.53</x:v>
      </x:c>
      <x:c r="H208" s="16" t="n">
        <x:v>56.53</x:v>
      </x:c>
      <x:c r="I208" s="16" t="n">
        <x:f>ROUND(G208-H208,2)</x:f>
        <x:v>0</x:v>
      </x:c>
    </x:row>
    <x:row r="211" ht="60" customHeight="1">
      <x:c r="A211" s="19" t="str">
        <x:v>SINAPI</x:v>
      </x:c>
      <x:c r="B211" s="19" t="str">
        <x:v>91831</x:v>
      </x:c>
      <x:c r="C211" s="19" t="str">
        <x:v>ELETRODUTO FLEXÍVEL CORRUGADO, PVC, DN 20 MM (1/2"), PARA CIRCUITOS TERMINAIS, INSTALADO EM FORRO - FORNECIMENTO E INSTALAÇÃO. AF_03/2023</x:v>
      </x:c>
      <x:c r="D211" s="19" t="str">
        <x:v>M</x:v>
      </x:c>
      <x:c r="E211" s="19"/>
      <x:c r="F211" s="19"/>
      <x:c r="G211" s="19"/>
      <x:c r="H211" s="19"/>
      <x:c r="I211" s="19"/>
    </x:row>
    <x:row r="212" ht="28" customHeight="1">
      <x:c r="A212" s="21" t="str">
        <x:v>Tipo</x:v>
      </x:c>
      <x:c r="B212" s="21" t="str">
        <x:v>Código</x:v>
      </x:c>
      <x:c r="C212" s="21" t="str">
        <x:v>Descrição</x:v>
      </x:c>
      <x:c r="D212" s="21" t="str">
        <x:v>Un.</x:v>
      </x:c>
      <x:c r="E212" s="21" t="str">
        <x:v>Coeficiente</x:v>
      </x:c>
      <x:c r="F212" s="21" t="str">
        <x:v>Custo unit. R$</x:v>
      </x:c>
      <x:c r="G212" s="21" t="str">
        <x:v>Parcial R$</x:v>
      </x:c>
      <x:c r="H212" s="21" t="str">
        <x:v>Base publicada R$</x:v>
      </x:c>
      <x:c r="I212" s="21" t="str">
        <x:v>Fonte / origem</x:v>
      </x:c>
    </x:row>
    <x:row r="213" ht="46" customHeight="1">
      <x:c r="A213" t="str">
        <x:v>COMPOSICAO</x:v>
      </x:c>
      <x:c r="B213" t="str">
        <x:v>91170</x:v>
      </x:c>
      <x:c r="C213" s="9" t="str">
        <x:v>FIXAÇÃO DE TUBOS HORIZONTAIS DE PVC ÁGUA, PVC ESGOTO, PVC ÁGUA PLUVIAL, CPVC, PPR, COBRE OU AÇO, DIÂMETROS MENORES OU IGUAIS A 40 MM, COM ABRAÇADEIRA METÁLICA RÍGIDA TIPO U PERFIL 1 1/4", FIXADA EM PERFILADO EM LAJE. AF_09/2023_PS</x:v>
      </x:c>
      <x:c r="D213" t="str">
        <x:v>M</x:v>
      </x:c>
      <x:c r="E213" s="13" t="n">
        <x:v>1</x:v>
      </x:c>
      <x:c r="F213" s="15" t="n">
        <x:f>'Auxiliares'!G399</x:f>
        <x:v>10.92</x:v>
      </x:c>
      <x:c r="G213" s="15" t="n">
        <x:f>TRUNC(ROUND(E213*F213,10)+0.000000001,2)</x:f>
        <x:v>10.92</x:v>
      </x:c>
      <x:c r="H213" s="15"/>
      <x:c r="I213" s="9" t="str">
        <x:v>SINAPI Analítico linha 30181</x:v>
      </x:c>
    </x:row>
    <x:row r="214" ht="46" customHeight="1">
      <x:c r="A214" t="str">
        <x:v>COMPOSICAO</x:v>
      </x:c>
      <x:c r="B214" t="str">
        <x:v>88264</x:v>
      </x:c>
      <x:c r="C214" s="9" t="str">
        <x:v>ELETRICISTA COM ENCARGOS COMPLEMENTARES</x:v>
      </x:c>
      <x:c r="D214" t="str">
        <x:v>H</x:v>
      </x:c>
      <x:c r="E214" s="13" t="n">
        <x:v>0.08</x:v>
      </x:c>
      <x:c r="F214" s="15" t="n">
        <x:f>'Auxiliares'!G450</x:f>
        <x:v>30.09</x:v>
      </x:c>
      <x:c r="G214" s="15" t="n">
        <x:f>TRUNC(ROUND(E214*F214,10)+0.000000001,2)</x:f>
        <x:v>2.4</x:v>
      </x:c>
      <x:c r="H214" s="15"/>
      <x:c r="I214" s="9" t="str">
        <x:v>SINAPI Analítico linha 30182</x:v>
      </x:c>
    </x:row>
    <x:row r="215" ht="46" customHeight="1">
      <x:c r="A215" t="str">
        <x:v>COMPOSICAO</x:v>
      </x:c>
      <x:c r="B215" t="str">
        <x:v>88247</x:v>
      </x:c>
      <x:c r="C215" s="9" t="str">
        <x:v>AUXILIAR DE ELETRICISTA COM ENCARGOS COMPLEMENTARES</x:v>
      </x:c>
      <x:c r="D215" t="str">
        <x:v>H</x:v>
      </x:c>
      <x:c r="E215" s="13" t="n">
        <x:v>0.08</x:v>
      </x:c>
      <x:c r="F215" s="15" t="n">
        <x:f>'Auxiliares'!G469</x:f>
        <x:v>24.79</x:v>
      </x:c>
      <x:c r="G215" s="15" t="n">
        <x:f>TRUNC(ROUND(E215*F215,10)+0.000000001,2)</x:f>
        <x:v>1.98</x:v>
      </x:c>
      <x:c r="H215" s="15"/>
      <x:c r="I215" s="9" t="str">
        <x:v>SINAPI Analítico linha 30183</x:v>
      </x:c>
    </x:row>
    <x:row r="216" ht="46" customHeight="1">
      <x:c r="A216" t="str">
        <x:v>INSUMO</x:v>
      </x:c>
      <x:c r="B216" t="str">
        <x:v>2689</x:v>
      </x:c>
      <x:c r="C216" s="9" t="str">
        <x:v>ELETRODUTO PVC FLEXIVEL CORRUGADO, COR AMARELA, DE 20 MM</x:v>
      </x:c>
      <x:c r="D216" t="str">
        <x:v>M</x:v>
      </x:c>
      <x:c r="E216" s="13" t="n">
        <x:v>1.1</x:v>
      </x:c>
      <x:c r="F216" s="15" t="n">
        <x:v>2.51</x:v>
      </x:c>
      <x:c r="G216" s="15" t="n">
        <x:f>TRUNC(ROUND(E216*F216,10)+0.000000001,2)</x:f>
        <x:v>2.76</x:v>
      </x:c>
      <x:c r="H216" s="15"/>
      <x:c r="I216" s="9" t="str">
        <x:v>SINAPI ISD linha 1868; PI</x:v>
      </x:c>
    </x:row>
    <x:row r="217">
      <x:c r="C217" s="11" t="str">
        <x:v>CUSTO UNITÁRIO DA COMPOSIÇÃO</x:v>
      </x:c>
      <x:c r="D217" s="11"/>
      <x:c r="E217" s="11"/>
      <x:c r="F217" s="16"/>
      <x:c r="G217" s="16" t="n">
        <x:f>ROUND(SUM(G213:G216),2)</x:f>
        <x:v>18.06</x:v>
      </x:c>
      <x:c r="H217" s="16" t="n">
        <x:v>18.06</x:v>
      </x:c>
      <x:c r="I217" s="16" t="n">
        <x:f>ROUND(G217-H217,2)</x:f>
        <x:v>0</x:v>
      </x:c>
    </x:row>
    <x:row r="220" ht="60" customHeight="1">
      <x:c r="A220" s="19" t="str">
        <x:v>SINAPI</x:v>
      </x:c>
      <x:c r="B220" s="19" t="str">
        <x:v>91926</x:v>
      </x:c>
      <x:c r="C220" s="19" t="str">
        <x:v>CABO DE COBRE FLEXÍVEL ISOLADO, 2,5 MM², ANTI-CHAMA 450/750 V, PARA CIRCUITOS TERMINAIS - FORNECIMENTO E INSTALAÇÃO. AF_03/2023</x:v>
      </x:c>
      <x:c r="D220" s="19" t="str">
        <x:v>M</x:v>
      </x:c>
      <x:c r="E220" s="19"/>
      <x:c r="F220" s="19"/>
      <x:c r="G220" s="19"/>
      <x:c r="H220" s="19"/>
      <x:c r="I220" s="19"/>
    </x:row>
    <x:row r="221" ht="28" customHeight="1">
      <x:c r="A221" s="21" t="str">
        <x:v>Tipo</x:v>
      </x:c>
      <x:c r="B221" s="21" t="str">
        <x:v>Código</x:v>
      </x:c>
      <x:c r="C221" s="21" t="str">
        <x:v>Descrição</x:v>
      </x:c>
      <x:c r="D221" s="21" t="str">
        <x:v>Un.</x:v>
      </x:c>
      <x:c r="E221" s="21" t="str">
        <x:v>Coeficiente</x:v>
      </x:c>
      <x:c r="F221" s="21" t="str">
        <x:v>Custo unit. R$</x:v>
      </x:c>
      <x:c r="G221" s="21" t="str">
        <x:v>Parcial R$</x:v>
      </x:c>
      <x:c r="H221" s="21" t="str">
        <x:v>Base publicada R$</x:v>
      </x:c>
      <x:c r="I221" s="21" t="str">
        <x:v>Fonte / origem</x:v>
      </x:c>
    </x:row>
    <x:row r="222" ht="46" customHeight="1">
      <x:c r="A222" t="str">
        <x:v>COMPOSICAO</x:v>
      </x:c>
      <x:c r="B222" t="str">
        <x:v>88264</x:v>
      </x:c>
      <x:c r="C222" s="9" t="str">
        <x:v>ELETRICISTA COM ENCARGOS COMPLEMENTARES</x:v>
      </x:c>
      <x:c r="D222" t="str">
        <x:v>H</x:v>
      </x:c>
      <x:c r="E222" s="13" t="n">
        <x:v>0.029</x:v>
      </x:c>
      <x:c r="F222" s="15" t="n">
        <x:f>'Auxiliares'!G450</x:f>
        <x:v>30.09</x:v>
      </x:c>
      <x:c r="G222" s="15" t="n">
        <x:f>TRUNC(ROUND(E222*F222,10)+0.000000001,2)</x:f>
        <x:v>0.87</x:v>
      </x:c>
      <x:c r="H222" s="15"/>
      <x:c r="I222" s="9" t="str">
        <x:v>SINAPI Analítico linha 29864</x:v>
      </x:c>
    </x:row>
    <x:row r="223" ht="46" customHeight="1">
      <x:c r="A223" t="str">
        <x:v>COMPOSICAO</x:v>
      </x:c>
      <x:c r="B223" t="str">
        <x:v>88247</x:v>
      </x:c>
      <x:c r="C223" s="9" t="str">
        <x:v>AUXILIAR DE ELETRICISTA COM ENCARGOS COMPLEMENTARES</x:v>
      </x:c>
      <x:c r="D223" t="str">
        <x:v>H</x:v>
      </x:c>
      <x:c r="E223" s="13" t="n">
        <x:v>0.029</x:v>
      </x:c>
      <x:c r="F223" s="15" t="n">
        <x:f>'Auxiliares'!G469</x:f>
        <x:v>24.79</x:v>
      </x:c>
      <x:c r="G223" s="15" t="n">
        <x:f>TRUNC(ROUND(E223*F223,10)+0.000000001,2)</x:f>
        <x:v>0.71</x:v>
      </x:c>
      <x:c r="H223" s="15"/>
      <x:c r="I223" s="9" t="str">
        <x:v>SINAPI Analítico linha 29865</x:v>
      </x:c>
    </x:row>
    <x:row r="224" ht="46" customHeight="1">
      <x:c r="A224" t="str">
        <x:v>INSUMO</x:v>
      </x:c>
      <x:c r="B224" t="str">
        <x:v>21127</x:v>
      </x:c>
      <x:c r="C224" s="9" t="str">
        <x:v>FITA ISOLANTE ADESIVA ANTICHAMA, USO ATE 750 V, EM ROLO DE 19 MM X 5 M</x:v>
      </x:c>
      <x:c r="D224" t="str">
        <x:v>UN</x:v>
      </x:c>
      <x:c r="E224" s="13" t="n">
        <x:v>0.0094</x:v>
      </x:c>
      <x:c r="F224" s="15" t="n">
        <x:v>8.37</x:v>
      </x:c>
      <x:c r="G224" s="15" t="n">
        <x:f>TRUNC(ROUND(E224*F224,10)+0.000000001,2)</x:f>
        <x:v>0.07</x:v>
      </x:c>
      <x:c r="H224" s="15"/>
      <x:c r="I224" s="9" t="str">
        <x:v>SINAPI ISD linha 2106; PI</x:v>
      </x:c>
    </x:row>
    <x:row r="225" ht="46" customHeight="1">
      <x:c r="A225" t="str">
        <x:v>INSUMO</x:v>
      </x:c>
      <x:c r="B225" t="str">
        <x:v>1014</x:v>
      </x:c>
      <x:c r="C225" s="9" t="str">
        <x:v>CABO DE COBRE, FLEXIVEL, CLASSE 4 OU 5, ISOLACAO EM PVC/A, ANTICHAMA BWF-B, 1 CONDUTOR, 450/750 V, SECAO NOMINAL 2,5 MM2</x:v>
      </x:c>
      <x:c r="D225" t="str">
        <x:v>M</x:v>
      </x:c>
      <x:c r="E225" s="13" t="n">
        <x:v>1.2434</x:v>
      </x:c>
      <x:c r="F225" s="15" t="n">
        <x:v>3.21</x:v>
      </x:c>
      <x:c r="G225" s="15" t="n">
        <x:f>TRUNC(ROUND(E225*F225,10)+0.000000001,2)</x:f>
        <x:v>3.99</x:v>
      </x:c>
      <x:c r="H225" s="15"/>
      <x:c r="I225" s="9" t="str">
        <x:v>SINAPI ISD linha 733; PI</x:v>
      </x:c>
    </x:row>
    <x:row r="226">
      <x:c r="C226" s="11" t="str">
        <x:v>CUSTO UNITÁRIO DA COMPOSIÇÃO</x:v>
      </x:c>
      <x:c r="D226" s="11"/>
      <x:c r="E226" s="11"/>
      <x:c r="F226" s="16"/>
      <x:c r="G226" s="16" t="n">
        <x:f>ROUND(SUM(G222:G225),2)</x:f>
        <x:v>5.64</x:v>
      </x:c>
      <x:c r="H226" s="16" t="n">
        <x:v>5.64</x:v>
      </x:c>
      <x:c r="I226" s="16" t="n">
        <x:f>ROUND(G226-H226,2)</x:f>
        <x:v>0</x:v>
      </x:c>
    </x:row>
    <x:row r="229" ht="60" customHeight="1">
      <x:c r="A229" s="19" t="str">
        <x:v>SINAPI</x:v>
      </x:c>
      <x:c r="B229" s="19" t="str">
        <x:v>92027</x:v>
      </x:c>
      <x:c r="C229" s="19" t="str">
        <x:v>INTERRUPTOR SIMPLES (2 MÓDULOS) COM 1 TOMADA DE EMBUTIR 2P+T 10 A, INCLUINDO SUPORTE E PLACA - FORNECIMENTO E INSTALAÇÃO. AF_03/2023</x:v>
      </x:c>
      <x:c r="D229" s="19" t="str">
        <x:v>UN</x:v>
      </x:c>
      <x:c r="E229" s="19"/>
      <x:c r="F229" s="19"/>
      <x:c r="G229" s="19"/>
      <x:c r="H229" s="19"/>
      <x:c r="I229" s="19"/>
    </x:row>
    <x:row r="230" ht="28" customHeight="1">
      <x:c r="A230" s="21" t="str">
        <x:v>Tipo</x:v>
      </x:c>
      <x:c r="B230" s="21" t="str">
        <x:v>Código</x:v>
      </x:c>
      <x:c r="C230" s="21" t="str">
        <x:v>Descrição</x:v>
      </x:c>
      <x:c r="D230" s="21" t="str">
        <x:v>Un.</x:v>
      </x:c>
      <x:c r="E230" s="21" t="str">
        <x:v>Coeficiente</x:v>
      </x:c>
      <x:c r="F230" s="21" t="str">
        <x:v>Custo unit. R$</x:v>
      </x:c>
      <x:c r="G230" s="21" t="str">
        <x:v>Parcial R$</x:v>
      </x:c>
      <x:c r="H230" s="21" t="str">
        <x:v>Base publicada R$</x:v>
      </x:c>
      <x:c r="I230" s="21" t="str">
        <x:v>Fonte / origem</x:v>
      </x:c>
    </x:row>
    <x:row r="231" ht="46" customHeight="1">
      <x:c r="A231" t="str">
        <x:v>COMPOSICAO</x:v>
      </x:c>
      <x:c r="B231" t="str">
        <x:v>92026</x:v>
      </x:c>
      <x:c r="C231" s="9" t="str">
        <x:v>INTERRUPTOR SIMPLES (2 MÓDULOS) COM 1 TOMADA DE EMBUTIR 2P+T 10 A, SEM SUPORTE E SEM PLACA - FORNECIMENTO E INSTALAÇÃO. AF_03/2023</x:v>
      </x:c>
      <x:c r="D231" t="str">
        <x:v>UN</x:v>
      </x:c>
      <x:c r="E231" s="13" t="n">
        <x:v>1</x:v>
      </x:c>
      <x:c r="F231" s="15" t="n">
        <x:f>'Auxiliares'!G484</x:f>
        <x:v>61.32</x:v>
      </x:c>
      <x:c r="G231" s="15" t="n">
        <x:f>TRUNC(ROUND(E231*F231,10)+0.000000001,2)</x:f>
        <x:v>61.32</x:v>
      </x:c>
      <x:c r="H231" s="15"/>
      <x:c r="I231" s="9" t="str">
        <x:v>SINAPI Analítico linha 30409</x:v>
      </x:c>
    </x:row>
    <x:row r="232" ht="46" customHeight="1">
      <x:c r="A232" t="str">
        <x:v>COMPOSICAO</x:v>
      </x:c>
      <x:c r="B232" t="str">
        <x:v>91946</x:v>
      </x:c>
      <x:c r="C232" s="9" t="str">
        <x:v>SUPORTE PARAFUSADO COM PLACA DE ENCAIXE 4" X 2" MÉDIO (1,30 M DO PISO) PARA PONTO ELÉTRICO - FORNECIMENTO E INSTALAÇÃO. AF_03/2023</x:v>
      </x:c>
      <x:c r="D232" t="str">
        <x:v>UN</x:v>
      </x:c>
      <x:c r="E232" s="13" t="n">
        <x:v>1</x:v>
      </x:c>
      <x:c r="F232" s="15" t="n">
        <x:f>'Auxiliares'!G493</x:f>
        <x:v>12.21</x:v>
      </x:c>
      <x:c r="G232" s="15" t="n">
        <x:f>TRUNC(ROUND(E232*F232,10)+0.000000001,2)</x:f>
        <x:v>12.21</x:v>
      </x:c>
      <x:c r="H232" s="15"/>
      <x:c r="I232" s="9" t="str">
        <x:v>SINAPI Analítico linha 30410</x:v>
      </x:c>
    </x:row>
    <x:row r="233">
      <x:c r="C233" s="11" t="str">
        <x:v>CUSTO UNITÁRIO DA COMPOSIÇÃO</x:v>
      </x:c>
      <x:c r="D233" s="11"/>
      <x:c r="E233" s="11"/>
      <x:c r="F233" s="16"/>
      <x:c r="G233" s="16" t="n">
        <x:f>ROUND(SUM(G231:G232),2)</x:f>
        <x:v>73.53</x:v>
      </x:c>
      <x:c r="H233" s="16" t="n">
        <x:v>73.53</x:v>
      </x:c>
      <x:c r="I233" s="16" t="n">
        <x:f>ROUND(G233-H233,2)</x:f>
        <x:v>0</x:v>
      </x:c>
    </x:row>
    <x:row r="236" ht="60" customHeight="1">
      <x:c r="A236" s="19" t="str">
        <x:v>SINAPI</x:v>
      </x:c>
      <x:c r="B236" s="19" t="str">
        <x:v>91993</x:v>
      </x:c>
      <x:c r="C236" s="19" t="str">
        <x:v>TOMADA ALTA DE EMBUTIR (1 MÓDULO), 2P+T 20 A, INCLUINDO SUPORTE E PLACA - FORNECIMENTO E INSTALAÇÃO. AF_03/2023</x:v>
      </x:c>
      <x:c r="D236" s="19" t="str">
        <x:v>UN</x:v>
      </x:c>
      <x:c r="E236" s="19"/>
      <x:c r="F236" s="19"/>
      <x:c r="G236" s="19"/>
      <x:c r="H236" s="19"/>
      <x:c r="I236" s="19"/>
    </x:row>
    <x:row r="237" ht="28" customHeight="1">
      <x:c r="A237" s="21" t="str">
        <x:v>Tipo</x:v>
      </x:c>
      <x:c r="B237" s="21" t="str">
        <x:v>Código</x:v>
      </x:c>
      <x:c r="C237" s="21" t="str">
        <x:v>Descrição</x:v>
      </x:c>
      <x:c r="D237" s="21" t="str">
        <x:v>Un.</x:v>
      </x:c>
      <x:c r="E237" s="21" t="str">
        <x:v>Coeficiente</x:v>
      </x:c>
      <x:c r="F237" s="21" t="str">
        <x:v>Custo unit. R$</x:v>
      </x:c>
      <x:c r="G237" s="21" t="str">
        <x:v>Parcial R$</x:v>
      </x:c>
      <x:c r="H237" s="21" t="str">
        <x:v>Base publicada R$</x:v>
      </x:c>
      <x:c r="I237" s="21" t="str">
        <x:v>Fonte / origem</x:v>
      </x:c>
    </x:row>
    <x:row r="238" ht="46" customHeight="1">
      <x:c r="A238" t="str">
        <x:v>COMPOSICAO</x:v>
      </x:c>
      <x:c r="B238" t="str">
        <x:v>91991</x:v>
      </x:c>
      <x:c r="C238" s="9" t="str">
        <x:v>TOMADA ALTA DE EMBUTIR (1 MÓDULO), 2P+T 20 A, SEM SUPORTE E SEM PLACA - FORNECIMENTO E INSTALAÇÃO. AF_03/2023</x:v>
      </x:c>
      <x:c r="D238" t="str">
        <x:v>UN</x:v>
      </x:c>
      <x:c r="E238" s="13" t="n">
        <x:v>1</x:v>
      </x:c>
      <x:c r="F238" s="15" t="n">
        <x:f>'Auxiliares'!G501</x:f>
        <x:v>39.79</x:v>
      </x:c>
      <x:c r="G238" s="15" t="n">
        <x:f>TRUNC(ROUND(E238*F238,10)+0.000000001,2)</x:f>
        <x:v>39.79</x:v>
      </x:c>
      <x:c r="H238" s="15"/>
      <x:c r="I238" s="9" t="str">
        <x:v>SINAPI Analítico linha 30554</x:v>
      </x:c>
    </x:row>
    <x:row r="239" ht="46" customHeight="1">
      <x:c r="A239" t="str">
        <x:v>COMPOSICAO</x:v>
      </x:c>
      <x:c r="B239" t="str">
        <x:v>91946</x:v>
      </x:c>
      <x:c r="C239" s="9" t="str">
        <x:v>SUPORTE PARAFUSADO COM PLACA DE ENCAIXE 4" X 2" MÉDIO (1,30 M DO PISO) PARA PONTO ELÉTRICO - FORNECIMENTO E INSTALAÇÃO. AF_03/2023</x:v>
      </x:c>
      <x:c r="D239" t="str">
        <x:v>UN</x:v>
      </x:c>
      <x:c r="E239" s="13" t="n">
        <x:v>1</x:v>
      </x:c>
      <x:c r="F239" s="15" t="n">
        <x:f>'Auxiliares'!G493</x:f>
        <x:v>12.21</x:v>
      </x:c>
      <x:c r="G239" s="15" t="n">
        <x:f>TRUNC(ROUND(E239*F239,10)+0.000000001,2)</x:f>
        <x:v>12.21</x:v>
      </x:c>
      <x:c r="H239" s="15"/>
      <x:c r="I239" s="9" t="str">
        <x:v>SINAPI Analítico linha 30555</x:v>
      </x:c>
    </x:row>
    <x:row r="240">
      <x:c r="C240" s="11" t="str">
        <x:v>CUSTO UNITÁRIO DA COMPOSIÇÃO</x:v>
      </x:c>
      <x:c r="D240" s="11"/>
      <x:c r="E240" s="11"/>
      <x:c r="F240" s="16"/>
      <x:c r="G240" s="16" t="n">
        <x:f>ROUND(SUM(G238:G239),2)</x:f>
        <x:v>52</x:v>
      </x:c>
      <x:c r="H240" s="16" t="n">
        <x:v>52</x:v>
      </x:c>
      <x:c r="I240" s="16" t="n">
        <x:f>ROUND(G240-H240,2)</x:f>
        <x:v>0</x:v>
      </x:c>
    </x:row>
    <x:row r="243" ht="60" customHeight="1">
      <x:c r="A243" s="19" t="str">
        <x:v>SINAPI</x:v>
      </x:c>
      <x:c r="B243" s="19" t="str">
        <x:v>92004</x:v>
      </x:c>
      <x:c r="C243" s="19" t="str">
        <x:v>TOMADA MÉDIA DE EMBUTIR (2 MÓDULOS), 2P+T 10 A, INCLUINDO SUPORTE E PLACA - FORNECIMENTO E INSTALAÇÃO. AF_03/2023</x:v>
      </x:c>
      <x:c r="D243" s="19" t="str">
        <x:v>UN</x:v>
      </x:c>
      <x:c r="E243" s="19"/>
      <x:c r="F243" s="19"/>
      <x:c r="G243" s="19"/>
      <x:c r="H243" s="19"/>
      <x:c r="I243" s="19"/>
    </x:row>
    <x:row r="244" ht="28" customHeight="1">
      <x:c r="A244" s="21" t="str">
        <x:v>Tipo</x:v>
      </x:c>
      <x:c r="B244" s="21" t="str">
        <x:v>Código</x:v>
      </x:c>
      <x:c r="C244" s="21" t="str">
        <x:v>Descrição</x:v>
      </x:c>
      <x:c r="D244" s="21" t="str">
        <x:v>Un.</x:v>
      </x:c>
      <x:c r="E244" s="21" t="str">
        <x:v>Coeficiente</x:v>
      </x:c>
      <x:c r="F244" s="21" t="str">
        <x:v>Custo unit. R$</x:v>
      </x:c>
      <x:c r="G244" s="21" t="str">
        <x:v>Parcial R$</x:v>
      </x:c>
      <x:c r="H244" s="21" t="str">
        <x:v>Base publicada R$</x:v>
      </x:c>
      <x:c r="I244" s="21" t="str">
        <x:v>Fonte / origem</x:v>
      </x:c>
    </x:row>
    <x:row r="245" ht="46" customHeight="1">
      <x:c r="A245" t="str">
        <x:v>COMPOSICAO</x:v>
      </x:c>
      <x:c r="B245" t="str">
        <x:v>92002</x:v>
      </x:c>
      <x:c r="C245" s="9" t="str">
        <x:v>TOMADA MÉDIA DE EMBUTIR (2 MÓDULOS), 2P+T 10 A, SEM SUPORTE E SEM PLACA - FORNECIMENTO E INSTALAÇÃO. AF_03/2023</x:v>
      </x:c>
      <x:c r="D245" t="str">
        <x:v>UN</x:v>
      </x:c>
      <x:c r="E245" s="13" t="n">
        <x:v>1</x:v>
      </x:c>
      <x:c r="F245" s="15" t="n">
        <x:f>'Auxiliares'!G509</x:f>
        <x:v>49.76</x:v>
      </x:c>
      <x:c r="G245" s="15" t="n">
        <x:f>TRUNC(ROUND(E245*F245,10)+0.000000001,2)</x:f>
        <x:v>49.76</x:v>
      </x:c>
      <x:c r="H245" s="15"/>
      <x:c r="I245" s="9" t="str">
        <x:v>SINAPI Analítico linha 30631</x:v>
      </x:c>
    </x:row>
    <x:row r="246" ht="46" customHeight="1">
      <x:c r="A246" t="str">
        <x:v>COMPOSICAO</x:v>
      </x:c>
      <x:c r="B246" t="str">
        <x:v>91946</x:v>
      </x:c>
      <x:c r="C246" s="9" t="str">
        <x:v>SUPORTE PARAFUSADO COM PLACA DE ENCAIXE 4" X 2" MÉDIO (1,30 M DO PISO) PARA PONTO ELÉTRICO - FORNECIMENTO E INSTALAÇÃO. AF_03/2023</x:v>
      </x:c>
      <x:c r="D246" t="str">
        <x:v>UN</x:v>
      </x:c>
      <x:c r="E246" s="13" t="n">
        <x:v>1</x:v>
      </x:c>
      <x:c r="F246" s="15" t="n">
        <x:f>'Auxiliares'!G493</x:f>
        <x:v>12.21</x:v>
      </x:c>
      <x:c r="G246" s="15" t="n">
        <x:f>TRUNC(ROUND(E246*F246,10)+0.000000001,2)</x:f>
        <x:v>12.21</x:v>
      </x:c>
      <x:c r="H246" s="15"/>
      <x:c r="I246" s="9" t="str">
        <x:v>SINAPI Analítico linha 30632</x:v>
      </x:c>
    </x:row>
    <x:row r="247">
      <x:c r="C247" s="11" t="str">
        <x:v>CUSTO UNITÁRIO DA COMPOSIÇÃO</x:v>
      </x:c>
      <x:c r="D247" s="11"/>
      <x:c r="E247" s="11"/>
      <x:c r="F247" s="16"/>
      <x:c r="G247" s="16" t="n">
        <x:f>ROUND(SUM(G245:G246),2)</x:f>
        <x:v>61.97</x:v>
      </x:c>
      <x:c r="H247" s="16" t="n">
        <x:v>61.97</x:v>
      </x:c>
      <x:c r="I247" s="16" t="n">
        <x:f>ROUND(G247-H247,2)</x:f>
        <x:v>0</x:v>
      </x:c>
    </x:row>
    <x:row r="250" ht="60" customHeight="1">
      <x:c r="A250" s="19" t="str">
        <x:v>SINAPI</x:v>
      </x:c>
      <x:c r="B250" s="19" t="str">
        <x:v>103782</x:v>
      </x:c>
      <x:c r="C250" s="19" t="str">
        <x:v>LUMINÁRIA TIPO PLAFON CIRCULAR, DE SOBREPOR, COM LED DE 12/13 W - FORNECIMENTO E INSTALAÇÃO. AF_09/2024</x:v>
      </x:c>
      <x:c r="D250" s="19" t="str">
        <x:v>UN</x:v>
      </x:c>
      <x:c r="E250" s="19"/>
      <x:c r="F250" s="19"/>
      <x:c r="G250" s="19"/>
      <x:c r="H250" s="19"/>
      <x:c r="I250" s="19"/>
    </x:row>
    <x:row r="251" ht="28" customHeight="1">
      <x:c r="A251" s="21" t="str">
        <x:v>Tipo</x:v>
      </x:c>
      <x:c r="B251" s="21" t="str">
        <x:v>Código</x:v>
      </x:c>
      <x:c r="C251" s="21" t="str">
        <x:v>Descrição</x:v>
      </x:c>
      <x:c r="D251" s="21" t="str">
        <x:v>Un.</x:v>
      </x:c>
      <x:c r="E251" s="21" t="str">
        <x:v>Coeficiente</x:v>
      </x:c>
      <x:c r="F251" s="21" t="str">
        <x:v>Custo unit. R$</x:v>
      </x:c>
      <x:c r="G251" s="21" t="str">
        <x:v>Parcial R$</x:v>
      </x:c>
      <x:c r="H251" s="21" t="str">
        <x:v>Base publicada R$</x:v>
      </x:c>
      <x:c r="I251" s="21" t="str">
        <x:v>Fonte / origem</x:v>
      </x:c>
    </x:row>
    <x:row r="252" ht="46" customHeight="1">
      <x:c r="A252" t="str">
        <x:v>COMPOSICAO</x:v>
      </x:c>
      <x:c r="B252" t="str">
        <x:v>88264</x:v>
      </x:c>
      <x:c r="C252" s="9" t="str">
        <x:v>ELETRICISTA COM ENCARGOS COMPLEMENTARES</x:v>
      </x:c>
      <x:c r="D252" t="str">
        <x:v>H</x:v>
      </x:c>
      <x:c r="E252" s="13" t="n">
        <x:v>0.4829999</x:v>
      </x:c>
      <x:c r="F252" s="15" t="n">
        <x:f>'Auxiliares'!G450</x:f>
        <x:v>30.09</x:v>
      </x:c>
      <x:c r="G252" s="15" t="n">
        <x:f>TRUNC(ROUND(E252*F252,10)+0.000000001,2)</x:f>
        <x:v>14.53</x:v>
      </x:c>
      <x:c r="H252" s="15"/>
      <x:c r="I252" s="9" t="str">
        <x:v>SINAPI Analítico linha 29587</x:v>
      </x:c>
    </x:row>
    <x:row r="253" ht="46" customHeight="1">
      <x:c r="A253" t="str">
        <x:v>COMPOSICAO</x:v>
      </x:c>
      <x:c r="B253" t="str">
        <x:v>88247</x:v>
      </x:c>
      <x:c r="C253" s="9" t="str">
        <x:v>AUXILIAR DE ELETRICISTA COM ENCARGOS COMPLEMENTARES</x:v>
      </x:c>
      <x:c r="D253" t="str">
        <x:v>H</x:v>
      </x:c>
      <x:c r="E253" s="13" t="n">
        <x:v>0.1509375</x:v>
      </x:c>
      <x:c r="F253" s="15" t="n">
        <x:f>'Auxiliares'!G469</x:f>
        <x:v>24.79</x:v>
      </x:c>
      <x:c r="G253" s="15" t="n">
        <x:f>TRUNC(ROUND(E253*F253,10)+0.000000001,2)</x:f>
        <x:v>3.74</x:v>
      </x:c>
      <x:c r="H253" s="15"/>
      <x:c r="I253" s="9" t="str">
        <x:v>SINAPI Analítico linha 29588</x:v>
      </x:c>
    </x:row>
    <x:row r="254" ht="46" customHeight="1">
      <x:c r="A254" t="str">
        <x:v>INSUMO</x:v>
      </x:c>
      <x:c r="B254" t="str">
        <x:v>39385</x:v>
      </x:c>
      <x:c r="C254" s="9" t="str">
        <x:v>LUMINARIA LED PLAFON REDONDO DE SOBREPOR BIVOLT 12/13 W, D = *17* CM</x:v>
      </x:c>
      <x:c r="D254" t="str">
        <x:v>UN</x:v>
      </x:c>
      <x:c r="E254" s="13" t="n">
        <x:v>1</x:v>
      </x:c>
      <x:c r="F254" s="15" t="n">
        <x:v>12.68</x:v>
      </x:c>
      <x:c r="G254" s="15" t="n">
        <x:f>TRUNC(ROUND(E254*F254,10)+0.000000001,2)</x:f>
        <x:v>12.68</x:v>
      </x:c>
      <x:c r="H254" s="15"/>
      <x:c r="I254" s="9" t="str">
        <x:v>SINAPI ISD linha 2628; PI</x:v>
      </x:c>
    </x:row>
    <x:row r="255">
      <x:c r="C255" s="11" t="str">
        <x:v>CUSTO UNITÁRIO DA COMPOSIÇÃO</x:v>
      </x:c>
      <x:c r="D255" s="11"/>
      <x:c r="E255" s="11"/>
      <x:c r="F255" s="16"/>
      <x:c r="G255" s="16" t="n">
        <x:f>ROUND(SUM(G252:G254),2)</x:f>
        <x:v>30.95</x:v>
      </x:c>
      <x:c r="H255" s="16" t="n">
        <x:v>30.95</x:v>
      </x:c>
      <x:c r="I255" s="16" t="n">
        <x:f>ROUND(G255-H255,2)</x:f>
        <x:v>0</x:v>
      </x:c>
    </x:row>
    <x:row r="258" ht="60" customHeight="1">
      <x:c r="A258" s="19" t="str">
        <x:v>SINAPI</x:v>
      </x:c>
      <x:c r="B258" s="19" t="str">
        <x:v>91924</x:v>
      </x:c>
      <x:c r="C258" s="19" t="str">
        <x:v>CABO DE COBRE FLEXÍVEL ISOLADO, 1,5 MM², ANTI-CHAMA 450/750 V, PARA CIRCUITOS TERMINAIS - FORNECIMENTO E INSTALAÇÃO. AF_03/2023</x:v>
      </x:c>
      <x:c r="D258" s="19" t="str">
        <x:v>M</x:v>
      </x:c>
      <x:c r="E258" s="19"/>
      <x:c r="F258" s="19"/>
      <x:c r="G258" s="19"/>
      <x:c r="H258" s="19"/>
      <x:c r="I258" s="19"/>
    </x:row>
    <x:row r="259" ht="28" customHeight="1">
      <x:c r="A259" s="21" t="str">
        <x:v>Tipo</x:v>
      </x:c>
      <x:c r="B259" s="21" t="str">
        <x:v>Código</x:v>
      </x:c>
      <x:c r="C259" s="21" t="str">
        <x:v>Descrição</x:v>
      </x:c>
      <x:c r="D259" s="21" t="str">
        <x:v>Un.</x:v>
      </x:c>
      <x:c r="E259" s="21" t="str">
        <x:v>Coeficiente</x:v>
      </x:c>
      <x:c r="F259" s="21" t="str">
        <x:v>Custo unit. R$</x:v>
      </x:c>
      <x:c r="G259" s="21" t="str">
        <x:v>Parcial R$</x:v>
      </x:c>
      <x:c r="H259" s="21" t="str">
        <x:v>Base publicada R$</x:v>
      </x:c>
      <x:c r="I259" s="21" t="str">
        <x:v>Fonte / origem</x:v>
      </x:c>
    </x:row>
    <x:row r="260" ht="46" customHeight="1">
      <x:c r="A260" t="str">
        <x:v>COMPOSICAO</x:v>
      </x:c>
      <x:c r="B260" t="str">
        <x:v>88264</x:v>
      </x:c>
      <x:c r="C260" s="9" t="str">
        <x:v>ELETRICISTA COM ENCARGOS COMPLEMENTARES</x:v>
      </x:c>
      <x:c r="D260" t="str">
        <x:v>H</x:v>
      </x:c>
      <x:c r="E260" s="13" t="n">
        <x:v>0.023</x:v>
      </x:c>
      <x:c r="F260" s="15" t="n">
        <x:f>'Auxiliares'!G450</x:f>
        <x:v>30.09</x:v>
      </x:c>
      <x:c r="G260" s="15" t="n">
        <x:f>TRUNC(ROUND(E260*F260,10)+0.000000001,2)</x:f>
        <x:v>0.69</x:v>
      </x:c>
      <x:c r="H260" s="15"/>
      <x:c r="I260" s="9" t="str">
        <x:v>SINAPI Analítico linha 29834</x:v>
      </x:c>
    </x:row>
    <x:row r="261" ht="46" customHeight="1">
      <x:c r="A261" t="str">
        <x:v>COMPOSICAO</x:v>
      </x:c>
      <x:c r="B261" t="str">
        <x:v>88247</x:v>
      </x:c>
      <x:c r="C261" s="9" t="str">
        <x:v>AUXILIAR DE ELETRICISTA COM ENCARGOS COMPLEMENTARES</x:v>
      </x:c>
      <x:c r="D261" t="str">
        <x:v>H</x:v>
      </x:c>
      <x:c r="E261" s="13" t="n">
        <x:v>0.023</x:v>
      </x:c>
      <x:c r="F261" s="15" t="n">
        <x:f>'Auxiliares'!G469</x:f>
        <x:v>24.79</x:v>
      </x:c>
      <x:c r="G261" s="15" t="n">
        <x:f>TRUNC(ROUND(E261*F261,10)+0.000000001,2)</x:f>
        <x:v>0.57</x:v>
      </x:c>
      <x:c r="H261" s="15"/>
      <x:c r="I261" s="9" t="str">
        <x:v>SINAPI Analítico linha 29835</x:v>
      </x:c>
    </x:row>
    <x:row r="262" ht="46" customHeight="1">
      <x:c r="A262" t="str">
        <x:v>INSUMO</x:v>
      </x:c>
      <x:c r="B262" t="str">
        <x:v>21127</x:v>
      </x:c>
      <x:c r="C262" s="9" t="str">
        <x:v>FITA ISOLANTE ADESIVA ANTICHAMA, USO ATE 750 V, EM ROLO DE 19 MM X 5 M</x:v>
      </x:c>
      <x:c r="D262" t="str">
        <x:v>UN</x:v>
      </x:c>
      <x:c r="E262" s="13" t="n">
        <x:v>0.0094</x:v>
      </x:c>
      <x:c r="F262" s="15" t="n">
        <x:v>8.37</x:v>
      </x:c>
      <x:c r="G262" s="15" t="n">
        <x:f>TRUNC(ROUND(E262*F262,10)+0.000000001,2)</x:f>
        <x:v>0.07</x:v>
      </x:c>
      <x:c r="H262" s="15"/>
      <x:c r="I262" s="9" t="str">
        <x:v>SINAPI ISD linha 2106; PI</x:v>
      </x:c>
    </x:row>
    <x:row r="263" ht="46" customHeight="1">
      <x:c r="A263" t="str">
        <x:v>INSUMO</x:v>
      </x:c>
      <x:c r="B263" t="str">
        <x:v>1013</x:v>
      </x:c>
      <x:c r="C263" s="9" t="str">
        <x:v>CABO DE COBRE, FLEXIVEL, CLASSE 4 OU 5, ISOLACAO EM PVC/A, ANTICHAMA BWF-B, 1 CONDUTOR, 450/750 V, SECAO NOMINAL 1,5 MM2</x:v>
      </x:c>
      <x:c r="D263" t="str">
        <x:v>M</x:v>
      </x:c>
      <x:c r="E263" s="13" t="n">
        <x:v>1.2434</x:v>
      </x:c>
      <x:c r="F263" s="15" t="n">
        <x:v>2.03</x:v>
      </x:c>
      <x:c r="G263" s="15" t="n">
        <x:f>TRUNC(ROUND(E263*F263,10)+0.000000001,2)</x:f>
        <x:v>2.52</x:v>
      </x:c>
      <x:c r="H263" s="15"/>
      <x:c r="I263" s="9" t="str">
        <x:v>SINAPI ISD linha 727; PI</x:v>
      </x:c>
    </x:row>
    <x:row r="264">
      <x:c r="C264" s="11" t="str">
        <x:v>CUSTO UNITÁRIO DA COMPOSIÇÃO</x:v>
      </x:c>
      <x:c r="D264" s="11"/>
      <x:c r="E264" s="11"/>
      <x:c r="F264" s="16"/>
      <x:c r="G264" s="16" t="n">
        <x:f>ROUND(SUM(G260:G263),2)</x:f>
        <x:v>3.85</x:v>
      </x:c>
      <x:c r="H264" s="16" t="n">
        <x:v>3.85</x:v>
      </x:c>
      <x:c r="I264" s="16" t="n">
        <x:f>ROUND(G264-H264,2)</x:f>
        <x:v>0</x:v>
      </x:c>
    </x:row>
    <x:row r="267" ht="60" customHeight="1">
      <x:c r="A267" s="19" t="str">
        <x:v>SINAPI</x:v>
      </x:c>
      <x:c r="B267" s="19" t="str">
        <x:v>91341</x:v>
      </x:c>
      <x:c r="C267" s="19" t="str">
        <x:v>PORTA EM ALUMÍNIO DE ABRIR TIPO VENEZIANA COM GUARNIÇÃO, FIXAÇÃO COM PARAFUSOS - FORNECIMENTO E INSTALAÇÃO. AF_10/2025</x:v>
      </x:c>
      <x:c r="D267" s="19" t="str">
        <x:v>M2</x:v>
      </x:c>
      <x:c r="E267" s="19"/>
      <x:c r="F267" s="19"/>
      <x:c r="G267" s="19"/>
      <x:c r="H267" s="19"/>
      <x:c r="I267" s="19"/>
    </x:row>
    <x:row r="268" ht="28" customHeight="1">
      <x:c r="A268" s="21" t="str">
        <x:v>Tipo</x:v>
      </x:c>
      <x:c r="B268" s="21" t="str">
        <x:v>Código</x:v>
      </x:c>
      <x:c r="C268" s="21" t="str">
        <x:v>Descrição</x:v>
      </x:c>
      <x:c r="D268" s="21" t="str">
        <x:v>Un.</x:v>
      </x:c>
      <x:c r="E268" s="21" t="str">
        <x:v>Coeficiente</x:v>
      </x:c>
      <x:c r="F268" s="21" t="str">
        <x:v>Custo unit. R$</x:v>
      </x:c>
      <x:c r="G268" s="21" t="str">
        <x:v>Parcial R$</x:v>
      </x:c>
      <x:c r="H268" s="21" t="str">
        <x:v>Base publicada R$</x:v>
      </x:c>
      <x:c r="I268" s="21" t="str">
        <x:v>Fonte / origem</x:v>
      </x:c>
    </x:row>
    <x:row r="269" ht="46" customHeight="1">
      <x:c r="A269" t="str">
        <x:v>COMPOSICAO</x:v>
      </x:c>
      <x:c r="B269" t="str">
        <x:v>88316</x:v>
      </x:c>
      <x:c r="C269" s="9" t="str">
        <x:v>SERVENTE COM ENCARGOS COMPLEMENTARES</x:v>
      </x:c>
      <x:c r="D269" t="str">
        <x:v>H</x:v>
      </x:c>
      <x:c r="E269" s="13" t="n">
        <x:v>0.1568136</x:v>
      </x:c>
      <x:c r="F269" s="15" t="n">
        <x:f>'Auxiliares'!G16</x:f>
        <x:v>23.66</x:v>
      </x:c>
      <x:c r="G269" s="15" t="n">
        <x:f>TRUNC(ROUND(E269*F269,10)+0.000000001,2)</x:f>
        <x:v>3.71</x:v>
      </x:c>
      <x:c r="H269" s="15"/>
      <x:c r="I269" s="9" t="str">
        <x:v>SINAPI Analítico linha 21748</x:v>
      </x:c>
    </x:row>
    <x:row r="270" ht="46" customHeight="1">
      <x:c r="A270" t="str">
        <x:v>COMPOSICAO</x:v>
      </x:c>
      <x:c r="B270" t="str">
        <x:v>88309</x:v>
      </x:c>
      <x:c r="C270" s="9" t="str">
        <x:v>PEDREIRO COM ENCARGOS COMPLEMENTARES</x:v>
      </x:c>
      <x:c r="D270" t="str">
        <x:v>H</x:v>
      </x:c>
      <x:c r="E270" s="13" t="n">
        <x:v>0.5548789</x:v>
      </x:c>
      <x:c r="F270" s="15" t="n">
        <x:f>'Auxiliares'!G35</x:f>
        <x:v>29.47</x:v>
      </x:c>
      <x:c r="G270" s="15" t="n">
        <x:f>TRUNC(ROUND(E270*F270,10)+0.000000001,2)</x:f>
        <x:v>16.35</x:v>
      </x:c>
      <x:c r="H270" s="15"/>
      <x:c r="I270" s="9" t="str">
        <x:v>SINAPI Analítico linha 21749</x:v>
      </x:c>
    </x:row>
    <x:row r="271" ht="46" customHeight="1">
      <x:c r="A271" t="str">
        <x:v>INSUMO</x:v>
      </x:c>
      <x:c r="B271" t="str">
        <x:v>39025</x:v>
      </x:c>
      <x:c r="C271" s="9" t="str">
        <x:v>PORTA DE ABRIR, TIPO VENEZIANA, EM ALUMINIO, ACABAMENTO ANODIZADO NATURAL, 90 CM X 210 CM (LARGURA X ALTURA), SEM GUARNICAO/ALIZAR/VISTA</x:v>
      </x:c>
      <x:c r="D271" t="str">
        <x:v>UN</x:v>
      </x:c>
      <x:c r="E271" s="13" t="n">
        <x:v>0.5473</x:v>
      </x:c>
      <x:c r="F271" s="15" t="n">
        <x:v>707.79</x:v>
      </x:c>
      <x:c r="G271" s="15" t="n">
        <x:f>TRUNC(ROUND(E271*F271,10)+0.000000001,2)</x:f>
        <x:v>387.37</x:v>
      </x:c>
      <x:c r="H271" s="15"/>
      <x:c r="I271" s="9" t="str">
        <x:v>SINAPI ISD linha 3477; PI</x:v>
      </x:c>
    </x:row>
    <x:row r="272" ht="46" customHeight="1">
      <x:c r="A272" t="str">
        <x:v>INSUMO</x:v>
      </x:c>
      <x:c r="B272" t="str">
        <x:v>36888</x:v>
      </x:c>
      <x:c r="C272" s="9" t="str">
        <x:v>GUARNICAO / MOLDURA / ARREMATE DE ACABAMENTO PARA ESQUADRIA, EM ALUMINIO PERFIL 25, ACABAMENTO ANODIZADO BRANCO OU BRILHANTE, PARA 1 FACE</x:v>
      </x:c>
      <x:c r="D272" t="str">
        <x:v>M</x:v>
      </x:c>
      <x:c r="E272" s="13" t="n">
        <x:v>6.8504</x:v>
      </x:c>
      <x:c r="F272" s="15" t="n">
        <x:v>24.93</x:v>
      </x:c>
      <x:c r="G272" s="15" t="n">
        <x:f>TRUNC(ROUND(E272*F272,10)+0.000000001,2)</x:f>
        <x:v>170.78</x:v>
      </x:c>
      <x:c r="H272" s="15"/>
      <x:c r="I272" s="9" t="str">
        <x:v>SINAPI ISD linha 2239; PI</x:v>
      </x:c>
    </x:row>
    <x:row r="273" ht="46" customHeight="1">
      <x:c r="A273" t="str">
        <x:v>INSUMO</x:v>
      </x:c>
      <x:c r="B273" t="str">
        <x:v>7568</x:v>
      </x:c>
      <x:c r="C273" s="9" t="str">
        <x:v>BUCHA DE NYLON SEM ABA S10, COM PARAFUSO DE 6,10 X 65 MM EM ACO ZINCADO COM ROSCA SOBERBA, CABECA CHATA E FENDA PHILLIPS</x:v>
      </x:c>
      <x:c r="D273" t="str">
        <x:v>UN</x:v>
      </x:c>
      <x:c r="E273" s="13" t="n">
        <x:v>4.8166</x:v>
      </x:c>
      <x:c r="F273" s="15" t="n">
        <x:v>0.61</x:v>
      </x:c>
      <x:c r="G273" s="15" t="n">
        <x:f>TRUNC(ROUND(E273*F273,10)+0.000000001,2)</x:f>
        <x:v>2.93</x:v>
      </x:c>
      <x:c r="H273" s="15"/>
      <x:c r="I273" s="9" t="str">
        <x:v>SINAPI ISD linha 574; PI</x:v>
      </x:c>
    </x:row>
    <x:row r="274" ht="46" customHeight="1">
      <x:c r="A274" t="str">
        <x:v>INSUMO</x:v>
      </x:c>
      <x:c r="B274" t="str">
        <x:v>142</x:v>
      </x:c>
      <x:c r="C274" s="9" t="str">
        <x:v>SELANTE ELASTICO MONOCOMPONENTE A BASE DE POLIURETANO (PU) PARA JUNTAS DIVERSAS</x:v>
      </x:c>
      <x:c r="D274" t="str">
        <x:v>310ML</x:v>
      </x:c>
      <x:c r="E274" s="13" t="n">
        <x:v>0.8829</x:v>
      </x:c>
      <x:c r="F274" s="15" t="n">
        <x:v>53.52</x:v>
      </x:c>
      <x:c r="G274" s="15" t="n">
        <x:f>TRUNC(ROUND(E274*F274,10)+0.000000001,2)</x:f>
        <x:v>47.25</x:v>
      </x:c>
      <x:c r="H274" s="15"/>
      <x:c r="I274" s="9" t="str">
        <x:v>SINAPI ISD linha 3831; PI</x:v>
      </x:c>
    </x:row>
    <x:row r="275">
      <x:c r="C275" s="11" t="str">
        <x:v>CUSTO UNITÁRIO DA COMPOSIÇÃO</x:v>
      </x:c>
      <x:c r="D275" s="11"/>
      <x:c r="E275" s="11"/>
      <x:c r="F275" s="16"/>
      <x:c r="G275" s="16" t="n">
        <x:f>ROUND(SUM(G269:G274),2)</x:f>
        <x:v>628.39</x:v>
      </x:c>
      <x:c r="H275" s="16" t="n">
        <x:v>628.39</x:v>
      </x:c>
      <x:c r="I275" s="16" t="n">
        <x:f>ROUND(G275-H275,2)</x:f>
        <x:v>0</x:v>
      </x:c>
    </x:row>
    <x:row r="278" ht="60" customHeight="1">
      <x:c r="A278" s="19" t="str">
        <x:v>SINAPI</x:v>
      </x:c>
      <x:c r="B278" s="19" t="str">
        <x:v>94570</x:v>
      </x:c>
      <x:c r="C278" s="19" t="str">
        <x:v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x:v>
      </x:c>
      <x:c r="D278" s="19" t="str">
        <x:v>M2</x:v>
      </x:c>
      <x:c r="E278" s="19"/>
      <x:c r="F278" s="19"/>
      <x:c r="G278" s="19"/>
      <x:c r="H278" s="19"/>
      <x:c r="I278" s="19"/>
    </x:row>
    <x:row r="279" ht="28" customHeight="1">
      <x:c r="A279" s="21" t="str">
        <x:v>Tipo</x:v>
      </x:c>
      <x:c r="B279" s="21" t="str">
        <x:v>Código</x:v>
      </x:c>
      <x:c r="C279" s="21" t="str">
        <x:v>Descrição</x:v>
      </x:c>
      <x:c r="D279" s="21" t="str">
        <x:v>Un.</x:v>
      </x:c>
      <x:c r="E279" s="21" t="str">
        <x:v>Coeficiente</x:v>
      </x:c>
      <x:c r="F279" s="21" t="str">
        <x:v>Custo unit. R$</x:v>
      </x:c>
      <x:c r="G279" s="21" t="str">
        <x:v>Parcial R$</x:v>
      </x:c>
      <x:c r="H279" s="21" t="str">
        <x:v>Base publicada R$</x:v>
      </x:c>
      <x:c r="I279" s="21" t="str">
        <x:v>Fonte / origem</x:v>
      </x:c>
    </x:row>
    <x:row r="280" ht="46" customHeight="1">
      <x:c r="A280" t="str">
        <x:v>COMPOSICAO</x:v>
      </x:c>
      <x:c r="B280" t="str">
        <x:v>88316</x:v>
      </x:c>
      <x:c r="C280" s="9" t="str">
        <x:v>SERVENTE COM ENCARGOS COMPLEMENTARES</x:v>
      </x:c>
      <x:c r="D280" t="str">
        <x:v>H</x:v>
      </x:c>
      <x:c r="E280" s="13" t="n">
        <x:v>0.156509</x:v>
      </x:c>
      <x:c r="F280" s="15" t="n">
        <x:f>'Auxiliares'!G16</x:f>
        <x:v>23.66</x:v>
      </x:c>
      <x:c r="G280" s="15" t="n">
        <x:f>TRUNC(ROUND(E280*F280,10)+0.000000001,2)</x:f>
        <x:v>3.7</x:v>
      </x:c>
      <x:c r="H280" s="15"/>
      <x:c r="I280" s="9" t="str">
        <x:v>SINAPI Analítico linha 20982</x:v>
      </x:c>
    </x:row>
    <x:row r="281" ht="46" customHeight="1">
      <x:c r="A281" t="str">
        <x:v>COMPOSICAO</x:v>
      </x:c>
      <x:c r="B281" t="str">
        <x:v>88309</x:v>
      </x:c>
      <x:c r="C281" s="9" t="str">
        <x:v>PEDREIRO COM ENCARGOS COMPLEMENTARES</x:v>
      </x:c>
      <x:c r="D281" t="str">
        <x:v>H</x:v>
      </x:c>
      <x:c r="E281" s="13" t="n">
        <x:v>0.313018</x:v>
      </x:c>
      <x:c r="F281" s="15" t="n">
        <x:f>'Auxiliares'!G35</x:f>
        <x:v>29.47</x:v>
      </x:c>
      <x:c r="G281" s="15" t="n">
        <x:f>TRUNC(ROUND(E281*F281,10)+0.000000001,2)</x:f>
        <x:v>9.22</x:v>
      </x:c>
      <x:c r="H281" s="15"/>
      <x:c r="I281" s="9" t="str">
        <x:v>SINAPI Analítico linha 20983</x:v>
      </x:c>
    </x:row>
    <x:row r="282" ht="46" customHeight="1">
      <x:c r="A282" t="str">
        <x:v>INSUMO</x:v>
      </x:c>
      <x:c r="B282" t="str">
        <x:v>39961</x:v>
      </x:c>
      <x:c r="C282" s="9" t="str">
        <x:v>SILICONE ACETICO USO GERAL INCOLOR 280 G</x:v>
      </x:c>
      <x:c r="D282" t="str">
        <x:v>UN</x:v>
      </x:c>
      <x:c r="E282" s="13" t="n">
        <x:v>0.6678571</x:v>
      </x:c>
      <x:c r="F282" s="15" t="n">
        <x:v>35.36</x:v>
      </x:c>
      <x:c r="G282" s="15" t="n">
        <x:f>TRUNC(ROUND(E282*F282,10)+0.000000001,2)</x:f>
        <x:v>23.61</x:v>
      </x:c>
      <x:c r="H282" s="15"/>
      <x:c r="I282" s="9" t="str">
        <x:v>SINAPI ISD linha 3860; PI</x:v>
      </x:c>
    </x:row>
    <x:row r="283" ht="46" customHeight="1">
      <x:c r="A283" t="str">
        <x:v>INSUMO</x:v>
      </x:c>
      <x:c r="B283" t="str">
        <x:v>36896</x:v>
      </x:c>
      <x:c r="C283" s="9" t="str">
        <x:v>JANELA DE CORRER, EM ALUMINIO PERFIL 25, 100 X 120 CM (A X L), 2 FLS MOVEIS, SEM BANDEIRA, ACABAMENTO BRANCO OU BRILHANTE, BATENTE DE 6 A 7 CM, COM VIDRO 4 MM, SEM GUARNICAO</x:v>
      </x:c>
      <x:c r="D283" t="str">
        <x:v>UN</x:v>
      </x:c>
      <x:c r="E283" s="13" t="n">
        <x:v>0.8333</x:v>
      </x:c>
      <x:c r="F283" s="15" t="n">
        <x:v>340</x:v>
      </x:c>
      <x:c r="G283" s="15" t="n">
        <x:f>TRUNC(ROUND(E283*F283,10)+0.000000001,2)</x:f>
        <x:v>283.32</x:v>
      </x:c>
      <x:c r="H283" s="15"/>
      <x:c r="I283" s="9" t="str">
        <x:v>SINAPI ISD linha 2320; PI</x:v>
      </x:c>
    </x:row>
    <x:row r="284" ht="46" customHeight="1">
      <x:c r="A284" t="str">
        <x:v>INSUMO</x:v>
      </x:c>
      <x:c r="B284" t="str">
        <x:v>4377</x:v>
      </x:c>
      <x:c r="C284" s="9" t="str">
        <x:v>PARAFUSO DE ACO ZINCADO COM ROSCA SOBERBA, CABECA CHATA E FENDA SIMPLES, DIAMETRO 4,2 MM, COMPRIMENTO * 32 * MM</x:v>
      </x:c>
      <x:c r="D284" t="str">
        <x:v>UN</x:v>
      </x:c>
      <x:c r="E284" s="13" t="n">
        <x:v>9.2</x:v>
      </x:c>
      <x:c r="F284" s="15" t="n">
        <x:v>0.16</x:v>
      </x:c>
      <x:c r="G284" s="15" t="n">
        <x:f>TRUNC(ROUND(E284*F284,10)+0.000000001,2)</x:f>
        <x:v>1.47</x:v>
      </x:c>
      <x:c r="H284" s="15"/>
      <x:c r="I284" s="9" t="str">
        <x:v>SINAPI ISD linha 3168; PI</x:v>
      </x:c>
    </x:row>
    <x:row r="285">
      <x:c r="C285" s="11" t="str">
        <x:v>CUSTO UNITÁRIO DA COMPOSIÇÃO</x:v>
      </x:c>
      <x:c r="D285" s="11"/>
      <x:c r="E285" s="11"/>
      <x:c r="F285" s="16"/>
      <x:c r="G285" s="16" t="n">
        <x:f>ROUND(SUM(G280:G284),2)</x:f>
        <x:v>321.32</x:v>
      </x:c>
      <x:c r="H285" s="16" t="n">
        <x:v>321.32</x:v>
      </x:c>
      <x:c r="I285" s="16" t="n">
        <x:f>ROUND(G285-H285,2)</x:f>
        <x:v>0</x:v>
      </x:c>
    </x:row>
    <x:row r="288" ht="60" customHeight="1">
      <x:c r="A288" s="19" t="str">
        <x:v>SEINFRA</x:v>
      </x:c>
      <x:c r="B288" s="19" t="str">
        <x:v>C2666</x:v>
      </x:c>
      <x:c r="C288" s="19" t="str">
        <x:v>VERGA RETA DE CONCRETO ARMADO</x:v>
      </x:c>
      <x:c r="D288" s="19" t="str">
        <x:v>M3</x:v>
      </x:c>
      <x:c r="E288" s="19"/>
      <x:c r="F288" s="19"/>
      <x:c r="G288" s="19"/>
      <x:c r="H288" s="19"/>
      <x:c r="I288" s="19"/>
    </x:row>
    <x:row r="289" ht="28" customHeight="1">
      <x:c r="A289" s="21" t="str">
        <x:v>Tipo</x:v>
      </x:c>
      <x:c r="B289" s="21" t="str">
        <x:v>Código</x:v>
      </x:c>
      <x:c r="C289" s="21" t="str">
        <x:v>Descrição</x:v>
      </x:c>
      <x:c r="D289" s="21" t="str">
        <x:v>Un.</x:v>
      </x:c>
      <x:c r="E289" s="21" t="str">
        <x:v>Coeficiente</x:v>
      </x:c>
      <x:c r="F289" s="21" t="str">
        <x:v>Custo unit. R$</x:v>
      </x:c>
      <x:c r="G289" s="21" t="str">
        <x:v>Parcial R$</x:v>
      </x:c>
      <x:c r="H289" s="21" t="str">
        <x:v>Base publicada R$</x:v>
      </x:c>
      <x:c r="I289" s="21" t="str">
        <x:v>Fonte / origem</x:v>
      </x:c>
    </x:row>
    <x:row r="290" ht="46" customHeight="1">
      <x:c r="A290" t="str">
        <x:v>EQUIPAMENTOS (CHORARIO)</x:v>
      </x:c>
      <x:c r="B290" t="str">
        <x:v>I0682</x:v>
      </x:c>
      <x:c r="C290" s="9" t="str">
        <x:v>BETONEIRA ELÉTRICA 580L (CHP)</x:v>
      </x:c>
      <x:c r="D290" t="str">
        <x:v>H</x:v>
      </x:c>
      <x:c r="E290" s="13" t="n">
        <x:v>0.714</x:v>
      </x:c>
      <x:c r="F290" s="15" t="n">
        <x:v>27.5969632</x:v>
      </x:c>
      <x:c r="G290" s="15" t="n">
        <x:f>E290*F290</x:f>
        <x:v>19.7042317248</x:v>
      </x:c>
      <x:c r="H290" s="15"/>
      <x:c r="I290" s="9" t="str">
        <x:v>SEINFRA composições orcamento!62800</x:v>
      </x:c>
    </x:row>
    <x:row r="291" ht="46" customHeight="1">
      <x:c r="A291" t="str">
        <x:v>MAO DE OBRA</x:v>
      </x:c>
      <x:c r="B291" t="str">
        <x:v>I0037</x:v>
      </x:c>
      <x:c r="C291" s="9" t="str">
        <x:v>AJUDANTE</x:v>
      </x:c>
      <x:c r="D291" t="str">
        <x:v>H</x:v>
      </x:c>
      <x:c r="E291" s="13" t="n">
        <x:v>12.3</x:v>
      </x:c>
      <x:c r="F291" s="15" t="n">
        <x:v>21.1</x:v>
      </x:c>
      <x:c r="G291" s="15" t="n">
        <x:f>E291*F291</x:f>
        <x:v>259.53000000000003</x:v>
      </x:c>
      <x:c r="H291" s="15"/>
      <x:c r="I291" s="9" t="str">
        <x:v>SEINFRA composições orcamento!62803</x:v>
      </x:c>
    </x:row>
    <x:row r="292" ht="46" customHeight="1">
      <x:c r="A292" t="str">
        <x:v>MAO DE OBRA</x:v>
      </x:c>
      <x:c r="B292" t="str">
        <x:v>I0121</x:v>
      </x:c>
      <x:c r="C292" s="9" t="str">
        <x:v>ARMADOR/FERREIRO</x:v>
      </x:c>
      <x:c r="D292" t="str">
        <x:v>H</x:v>
      </x:c>
      <x:c r="E292" s="13" t="n">
        <x:v>4.8</x:v>
      </x:c>
      <x:c r="F292" s="15" t="n">
        <x:v>26.86</x:v>
      </x:c>
      <x:c r="G292" s="15" t="n">
        <x:f>E292*F292</x:f>
        <x:v>128.928</x:v>
      </x:c>
      <x:c r="H292" s="15"/>
      <x:c r="I292" s="9" t="str">
        <x:v>SEINFRA composições orcamento!62804</x:v>
      </x:c>
    </x:row>
    <x:row r="293" ht="46" customHeight="1">
      <x:c r="A293" t="str">
        <x:v>MAO DE OBRA</x:v>
      </x:c>
      <x:c r="B293" t="str">
        <x:v>I0498</x:v>
      </x:c>
      <x:c r="C293" s="9" t="str">
        <x:v>CARPINTEIRO</x:v>
      </x:c>
      <x:c r="D293" t="str">
        <x:v>H</x:v>
      </x:c>
      <x:c r="E293" s="13" t="n">
        <x:v>7.5</x:v>
      </x:c>
      <x:c r="F293" s="15" t="n">
        <x:v>26.86</x:v>
      </x:c>
      <x:c r="G293" s="15" t="n">
        <x:f>E293*F293</x:f>
        <x:v>201.45</x:v>
      </x:c>
      <x:c r="H293" s="15"/>
      <x:c r="I293" s="9" t="str">
        <x:v>SEINFRA composições orcamento!62805</x:v>
      </x:c>
    </x:row>
    <x:row r="294" ht="46" customHeight="1">
      <x:c r="A294" t="str">
        <x:v>MAO DE OBRA</x:v>
      </x:c>
      <x:c r="B294" t="str">
        <x:v>I2391</x:v>
      </x:c>
      <x:c r="C294" s="9" t="str">
        <x:v>PEDREIRO</x:v>
      </x:c>
      <x:c r="D294" t="str">
        <x:v>H</x:v>
      </x:c>
      <x:c r="E294" s="13" t="n">
        <x:v>2</x:v>
      </x:c>
      <x:c r="F294" s="15" t="n">
        <x:v>26.86</x:v>
      </x:c>
      <x:c r="G294" s="15" t="n">
        <x:f>E294*F294</x:f>
        <x:v>53.72</x:v>
      </x:c>
      <x:c r="H294" s="15"/>
      <x:c r="I294" s="9" t="str">
        <x:v>SEINFRA composições orcamento!62806</x:v>
      </x:c>
    </x:row>
    <x:row r="295" ht="46" customHeight="1">
      <x:c r="A295" t="str">
        <x:v>MAO DE OBRA</x:v>
      </x:c>
      <x:c r="B295" t="str">
        <x:v>I2543</x:v>
      </x:c>
      <x:c r="C295" s="9" t="str">
        <x:v>SERVENTE</x:v>
      </x:c>
      <x:c r="D295" t="str">
        <x:v>H</x:v>
      </x:c>
      <x:c r="E295" s="13" t="n">
        <x:v>12</x:v>
      </x:c>
      <x:c r="F295" s="15" t="n">
        <x:v>20.26</x:v>
      </x:c>
      <x:c r="G295" s="15" t="n">
        <x:f>E295*F295</x:f>
        <x:v>243.12</x:v>
      </x:c>
      <x:c r="H295" s="15"/>
      <x:c r="I295" s="9" t="str">
        <x:v>SEINFRA composições orcamento!62807</x:v>
      </x:c>
    </x:row>
    <x:row r="296" ht="46" customHeight="1">
      <x:c r="A296" t="str">
        <x:v>MATERIAIS</x:v>
      </x:c>
      <x:c r="B296" t="str">
        <x:v>I0103</x:v>
      </x:c>
      <x:c r="C296" s="9" t="str">
        <x:v>ARAME RECOZIDO N.18 BWG</x:v>
      </x:c>
      <x:c r="D296" t="str">
        <x:v>KG</x:v>
      </x:c>
      <x:c r="E296" s="13" t="n">
        <x:v>1.2</x:v>
      </x:c>
      <x:c r="F296" s="15" t="n">
        <x:v>16.53</x:v>
      </x:c>
      <x:c r="G296" s="15" t="n">
        <x:f>E296*F296</x:f>
        <x:v>19.836000000000002</x:v>
      </x:c>
      <x:c r="H296" s="15"/>
      <x:c r="I296" s="9" t="str">
        <x:v>SEINFRA composições orcamento!62810</x:v>
      </x:c>
    </x:row>
    <x:row r="297" ht="46" customHeight="1">
      <x:c r="A297" t="str">
        <x:v>MATERIAIS</x:v>
      </x:c>
      <x:c r="B297" t="str">
        <x:v>I0109</x:v>
      </x:c>
      <x:c r="C297" s="9" t="str">
        <x:v>AREIA MEDIA</x:v>
      </x:c>
      <x:c r="D297" t="str">
        <x:v>M3</x:v>
      </x:c>
      <x:c r="E297" s="13" t="n">
        <x:v>0.6235</x:v>
      </x:c>
      <x:c r="F297" s="15" t="n">
        <x:v>83.58</x:v>
      </x:c>
      <x:c r="G297" s="15" t="n">
        <x:f>E297*F297</x:f>
        <x:v>52.11213</x:v>
      </x:c>
      <x:c r="H297" s="15"/>
      <x:c r="I297" s="9" t="str">
        <x:v>SEINFRA composições orcamento!62811</x:v>
      </x:c>
    </x:row>
    <x:row r="298" ht="46" customHeight="1">
      <x:c r="A298" t="str">
        <x:v>MATERIAIS</x:v>
      </x:c>
      <x:c r="B298" t="str">
        <x:v>I0157</x:v>
      </x:c>
      <x:c r="C298" s="9" t="str">
        <x:v>AÇO CA-25</x:v>
      </x:c>
      <x:c r="D298" t="str">
        <x:v>KG</x:v>
      </x:c>
      <x:c r="E298" s="13" t="n">
        <x:v>60</x:v>
      </x:c>
      <x:c r="F298" s="15" t="n">
        <x:v>8.23</x:v>
      </x:c>
      <x:c r="G298" s="15" t="n">
        <x:f>E298*F298</x:f>
        <x:v>493.8</x:v>
      </x:c>
      <x:c r="H298" s="15"/>
      <x:c r="I298" s="9" t="str">
        <x:v>SEINFRA composições orcamento!62812</x:v>
      </x:c>
    </x:row>
    <x:row r="299" ht="46" customHeight="1">
      <x:c r="A299" t="str">
        <x:v>MATERIAIS</x:v>
      </x:c>
      <x:c r="B299" t="str">
        <x:v>I0280</x:v>
      </x:c>
      <x:c r="C299" s="9" t="str">
        <x:v>BRITA</x:v>
      </x:c>
      <x:c r="D299" t="str">
        <x:v>M3</x:v>
      </x:c>
      <x:c r="E299" s="13" t="n">
        <x:v>0.878</x:v>
      </x:c>
      <x:c r="F299" s="15" t="n">
        <x:v>100.5</x:v>
      </x:c>
      <x:c r="G299" s="15" t="n">
        <x:f>E299*F299</x:f>
        <x:v>88.239</x:v>
      </x:c>
      <x:c r="H299" s="15"/>
      <x:c r="I299" s="9" t="str">
        <x:v>SEINFRA composições orcamento!62813</x:v>
      </x:c>
    </x:row>
    <x:row r="300" ht="46" customHeight="1">
      <x:c r="A300" t="str">
        <x:v>MATERIAIS</x:v>
      </x:c>
      <x:c r="B300" t="str">
        <x:v>I0805</x:v>
      </x:c>
      <x:c r="C300" s="9" t="str">
        <x:v>CIMENTO PORTLAND</x:v>
      </x:c>
      <x:c r="D300" t="str">
        <x:v>KG</x:v>
      </x:c>
      <x:c r="E300" s="13" t="n">
        <x:v>327.6</x:v>
      </x:c>
      <x:c r="F300" s="15" t="n">
        <x:v>0.71</x:v>
      </x:c>
      <x:c r="G300" s="15" t="n">
        <x:f>E300*F300</x:f>
        <x:v>232.596</x:v>
      </x:c>
      <x:c r="H300" s="15"/>
      <x:c r="I300" s="9" t="str">
        <x:v>SEINFRA composições orcamento!62814</x:v>
      </x:c>
    </x:row>
    <x:row r="301" ht="46" customHeight="1">
      <x:c r="A301" t="str">
        <x:v>MATERIAIS</x:v>
      </x:c>
      <x:c r="B301" t="str">
        <x:v>I1691</x:v>
      </x:c>
      <x:c r="C301" s="9" t="str">
        <x:v>PONTALETE / BARROTE DE 3"x3"</x:v>
      </x:c>
      <x:c r="D301" t="str">
        <x:v>M</x:v>
      </x:c>
      <x:c r="E301" s="13" t="n">
        <x:v>0.6</x:v>
      </x:c>
      <x:c r="F301" s="15" t="n">
        <x:v>16.09</x:v>
      </x:c>
      <x:c r="G301" s="15" t="n">
        <x:f>E301*F301</x:f>
        <x:v>9.654</x:v>
      </x:c>
      <x:c r="H301" s="15"/>
      <x:c r="I301" s="9" t="str">
        <x:v>SEINFRA composições orcamento!62815</x:v>
      </x:c>
    </x:row>
    <x:row r="302" ht="46" customHeight="1">
      <x:c r="A302" t="str">
        <x:v>MATERIAIS</x:v>
      </x:c>
      <x:c r="B302" t="str">
        <x:v>I1728</x:v>
      </x:c>
      <x:c r="C302" s="9" t="str">
        <x:v>PREGO 18X27 (2.1/2" X 10) (APROXIMADAMENTE 198UN/KG)</x:v>
      </x:c>
      <x:c r="D302" t="str">
        <x:v>KG</x:v>
      </x:c>
      <x:c r="E302" s="13" t="n">
        <x:v>2</x:v>
      </x:c>
      <x:c r="F302" s="15" t="n">
        <x:v>14.2</x:v>
      </x:c>
      <x:c r="G302" s="15" t="n">
        <x:f>E302*F302</x:f>
        <x:v>28.4</x:v>
      </x:c>
      <x:c r="H302" s="15"/>
      <x:c r="I302" s="9" t="str">
        <x:v>SEINFRA composições orcamento!62816</x:v>
      </x:c>
    </x:row>
    <x:row r="303" ht="46" customHeight="1">
      <x:c r="A303" t="str">
        <x:v>MATERIAIS</x:v>
      </x:c>
      <x:c r="B303" t="str">
        <x:v>I1916</x:v>
      </x:c>
      <x:c r="C303" s="9" t="str">
        <x:v>TABUA DE 1" DE 3A. - L = 30cm</x:v>
      </x:c>
      <x:c r="D303" t="str">
        <x:v>M</x:v>
      </x:c>
      <x:c r="E303" s="13" t="n">
        <x:v>5</x:v>
      </x:c>
      <x:c r="F303" s="15" t="n">
        <x:v>12.77</x:v>
      </x:c>
      <x:c r="G303" s="15" t="n">
        <x:f>E303*F303</x:f>
        <x:v>63.849999999999994</x:v>
      </x:c>
      <x:c r="H303" s="15"/>
      <x:c r="I303" s="9" t="str">
        <x:v>SEINFRA composições orcamento!62817</x:v>
      </x:c>
    </x:row>
    <x:row r="304">
      <x:c r="C304" s="11" t="str">
        <x:v>CUSTO UNITÁRIO DA COMPOSIÇÃO</x:v>
      </x:c>
      <x:c r="D304" s="11"/>
      <x:c r="E304" s="11"/>
      <x:c r="F304" s="16"/>
      <x:c r="G304" s="16" t="n">
        <x:f>ROUND(SUM(G290:G303),2)</x:f>
        <x:v>1894.94</x:v>
      </x:c>
      <x:c r="H304" s="16" t="n">
        <x:v>1894.94</x:v>
      </x:c>
      <x:c r="I304" s="16" t="n">
        <x:f>ROUND(G304-H304,2)</x:f>
        <x:v>0</x:v>
      </x:c>
    </x:row>
    <x:row r="307" ht="60" customHeight="1">
      <x:c r="A307" s="19" t="str">
        <x:v>SEINFRA</x:v>
      </x:c>
      <x:c r="B307" s="19" t="str">
        <x:v>C1937</x:v>
      </x:c>
      <x:c r="C307" s="19" t="str">
        <x:v>PLACAS PADRÃO DE OBRA</x:v>
      </x:c>
      <x:c r="D307" s="19" t="str">
        <x:v>M2</x:v>
      </x:c>
      <x:c r="E307" s="19"/>
      <x:c r="F307" s="19"/>
      <x:c r="G307" s="19"/>
      <x:c r="H307" s="19"/>
      <x:c r="I307" s="19"/>
    </x:row>
    <x:row r="308" ht="28" customHeight="1">
      <x:c r="A308" s="21" t="str">
        <x:v>Tipo</x:v>
      </x:c>
      <x:c r="B308" s="21" t="str">
        <x:v>Código</x:v>
      </x:c>
      <x:c r="C308" s="21" t="str">
        <x:v>Descrição</x:v>
      </x:c>
      <x:c r="D308" s="21" t="str">
        <x:v>Un.</x:v>
      </x:c>
      <x:c r="E308" s="21" t="str">
        <x:v>Coeficiente</x:v>
      </x:c>
      <x:c r="F308" s="21" t="str">
        <x:v>Custo unit. R$</x:v>
      </x:c>
      <x:c r="G308" s="21" t="str">
        <x:v>Parcial R$</x:v>
      </x:c>
      <x:c r="H308" s="21" t="str">
        <x:v>Base publicada R$</x:v>
      </x:c>
      <x:c r="I308" s="21" t="str">
        <x:v>Fonte / origem</x:v>
      </x:c>
    </x:row>
    <x:row r="309" ht="46" customHeight="1">
      <x:c r="A309" t="str">
        <x:v>MAO DE OBRA</x:v>
      </x:c>
      <x:c r="B309" t="str">
        <x:v>I2543</x:v>
      </x:c>
      <x:c r="C309" s="9" t="str">
        <x:v>SERVENTE</x:v>
      </x:c>
      <x:c r="D309" t="str">
        <x:v>H</x:v>
      </x:c>
      <x:c r="E309" s="13" t="n">
        <x:v>2</x:v>
      </x:c>
      <x:c r="F309" s="15" t="n">
        <x:v>20.26</x:v>
      </x:c>
      <x:c r="G309" s="15" t="n">
        <x:f>E309*F309</x:f>
        <x:v>40.52</x:v>
      </x:c>
      <x:c r="H309" s="15"/>
      <x:c r="I309" s="9" t="str">
        <x:v>SEINFRA composições orcamento!10838</x:v>
      </x:c>
    </x:row>
    <x:row r="310" ht="46" customHeight="1">
      <x:c r="A310" t="str">
        <x:v>MATERIAIS</x:v>
      </x:c>
      <x:c r="B310" t="str">
        <x:v>I0537</x:v>
      </x:c>
      <x:c r="C310" s="9" t="str">
        <x:v>CHAPA DE AÇO GALVANIZADA ESP. 0.3MM</x:v>
      </x:c>
      <x:c r="D310" t="str">
        <x:v>M2</x:v>
      </x:c>
      <x:c r="E310" s="13" t="n">
        <x:v>1.02</x:v>
      </x:c>
      <x:c r="F310" s="15" t="n">
        <x:v>39.03</x:v>
      </x:c>
      <x:c r="G310" s="15" t="n">
        <x:f>E310*F310</x:f>
        <x:v>39.8106</x:v>
      </x:c>
      <x:c r="H310" s="15"/>
      <x:c r="I310" s="9" t="str">
        <x:v>SEINFRA composições orcamento!10841</x:v>
      </x:c>
    </x:row>
    <x:row r="311" ht="46" customHeight="1">
      <x:c r="A311" t="str">
        <x:v>MATERIAIS</x:v>
      </x:c>
      <x:c r="B311" t="str">
        <x:v>I1100</x:v>
      </x:c>
      <x:c r="C311" s="9" t="str">
        <x:v>ESMALTE SINTETICO</x:v>
      </x:c>
      <x:c r="D311" t="str">
        <x:v>L</x:v>
      </x:c>
      <x:c r="E311" s="13" t="n">
        <x:v>1</x:v>
      </x:c>
      <x:c r="F311" s="15" t="n">
        <x:v>31.88</x:v>
      </x:c>
      <x:c r="G311" s="15" t="n">
        <x:f>E311*F311</x:f>
        <x:v>31.88</x:v>
      </x:c>
      <x:c r="H311" s="15"/>
      <x:c r="I311" s="9" t="str">
        <x:v>SEINFRA composições orcamento!10842</x:v>
      </x:c>
    </x:row>
    <x:row r="312" ht="46" customHeight="1">
      <x:c r="A312" t="str">
        <x:v>MATERIAIS</x:v>
      </x:c>
      <x:c r="B312" t="str">
        <x:v>I1691</x:v>
      </x:c>
      <x:c r="C312" s="9" t="str">
        <x:v>PONTALETE / BARROTE DE 3"x3"</x:v>
      </x:c>
      <x:c r="D312" t="str">
        <x:v>M</x:v>
      </x:c>
      <x:c r="E312" s="13" t="n">
        <x:v>4.5</x:v>
      </x:c>
      <x:c r="F312" s="15" t="n">
        <x:v>16.09</x:v>
      </x:c>
      <x:c r="G312" s="15" t="n">
        <x:f>E312*F312</x:f>
        <x:v>72.405</x:v>
      </x:c>
      <x:c r="H312" s="15"/>
      <x:c r="I312" s="9" t="str">
        <x:v>SEINFRA composições orcamento!10843</x:v>
      </x:c>
    </x:row>
    <x:row r="313" ht="46" customHeight="1">
      <x:c r="A313" t="str">
        <x:v>MATERIAIS</x:v>
      </x:c>
      <x:c r="B313" t="str">
        <x:v>I1725</x:v>
      </x:c>
      <x:c r="C313" s="9" t="str">
        <x:v>PREGO 15X15 (1.1/4" x 13) (APROXIMADAMENTE 672UN/KG)</x:v>
      </x:c>
      <x:c r="D313" t="str">
        <x:v>KG</x:v>
      </x:c>
      <x:c r="E313" s="13" t="n">
        <x:v>0.15</x:v>
      </x:c>
      <x:c r="F313" s="15" t="n">
        <x:v>15.99</x:v>
      </x:c>
      <x:c r="G313" s="15" t="n">
        <x:f>E313*F313</x:f>
        <x:v>2.3985</x:v>
      </x:c>
      <x:c r="H313" s="15"/>
      <x:c r="I313" s="9" t="str">
        <x:v>SEINFRA composições orcamento!10844</x:v>
      </x:c>
    </x:row>
    <x:row r="314">
      <x:c r="C314" s="11" t="str">
        <x:v>CUSTO UNITÁRIO DA COMPOSIÇÃO</x:v>
      </x:c>
      <x:c r="D314" s="11"/>
      <x:c r="E314" s="11"/>
      <x:c r="F314" s="16"/>
      <x:c r="G314" s="16" t="n">
        <x:f>ROUND(SUM(G309:G313),2)</x:f>
        <x:v>187.01</x:v>
      </x:c>
      <x:c r="H314" s="16" t="n">
        <x:v>187.01</x:v>
      </x:c>
      <x:c r="I314" s="16" t="n">
        <x:f>ROUND(G314-H314,2)</x:f>
        <x:v>0</x:v>
      </x:c>
    </x:row>
    <x:row r="317" ht="60" customHeight="1">
      <x:c r="A317" s="19" t="str">
        <x:v>SINAPI</x:v>
      </x:c>
      <x:c r="B317" s="19" t="str">
        <x:v>94342</x:v>
      </x:c>
      <x:c r="C317" s="19" t="str">
        <x:v>ATERRO MANUAL DE VALAS COM AREIA PARA ATERRO. AF_08/2023</x:v>
      </x:c>
      <x:c r="D317" s="19" t="str">
        <x:v>M3</x:v>
      </x:c>
      <x:c r="E317" s="19"/>
      <x:c r="F317" s="19"/>
      <x:c r="G317" s="19"/>
      <x:c r="H317" s="19"/>
      <x:c r="I317" s="19"/>
    </x:row>
    <x:row r="318" ht="28" customHeight="1">
      <x:c r="A318" s="21" t="str">
        <x:v>Tipo</x:v>
      </x:c>
      <x:c r="B318" s="21" t="str">
        <x:v>Código</x:v>
      </x:c>
      <x:c r="C318" s="21" t="str">
        <x:v>Descrição</x:v>
      </x:c>
      <x:c r="D318" s="21" t="str">
        <x:v>Un.</x:v>
      </x:c>
      <x:c r="E318" s="21" t="str">
        <x:v>Coeficiente</x:v>
      </x:c>
      <x:c r="F318" s="21" t="str">
        <x:v>Custo unit. R$</x:v>
      </x:c>
      <x:c r="G318" s="21" t="str">
        <x:v>Parcial R$</x:v>
      </x:c>
      <x:c r="H318" s="21" t="str">
        <x:v>Base publicada R$</x:v>
      </x:c>
      <x:c r="I318" s="21" t="str">
        <x:v>Fonte / origem</x:v>
      </x:c>
    </x:row>
    <x:row r="319" ht="46" customHeight="1">
      <x:c r="A319" t="str">
        <x:v>COMPOSICAO</x:v>
      </x:c>
      <x:c r="B319" t="str">
        <x:v>91533</x:v>
      </x:c>
      <x:c r="C319" s="9" t="str">
        <x:v>COMPACTADOR DE SOLOS DE PERCUSSÃO (SOQUETE) COM MOTOR A GASOLINA 4 TEMPOS, POTÊNCIA 4 CV - CHP DIURNO. AF_08/2015</x:v>
      </x:c>
      <x:c r="D319" t="str">
        <x:v>CHP</x:v>
      </x:c>
      <x:c r="E319" s="13" t="n">
        <x:v>0.1962</x:v>
      </x:c>
      <x:c r="F319" s="15" t="n">
        <x:f>'Auxiliares'!G519</x:f>
        <x:v>37.91</x:v>
      </x:c>
      <x:c r="G319" s="15" t="n">
        <x:f>TRUNC(ROUND(E319*F319,10)+0.000000001,2)</x:f>
        <x:v>7.43</x:v>
      </x:c>
      <x:c r="H319" s="15"/>
      <x:c r="I319" s="9" t="str">
        <x:v>SINAPI Analítico linha 4689</x:v>
      </x:c>
    </x:row>
    <x:row r="320" ht="46" customHeight="1">
      <x:c r="A320" t="str">
        <x:v>COMPOSICAO</x:v>
      </x:c>
      <x:c r="B320" t="str">
        <x:v>88316</x:v>
      </x:c>
      <x:c r="C320" s="9" t="str">
        <x:v>SERVENTE COM ENCARGOS COMPLEMENTARES</x:v>
      </x:c>
      <x:c r="D320" t="str">
        <x:v>H</x:v>
      </x:c>
      <x:c r="E320" s="13" t="n">
        <x:v>0.7866</x:v>
      </x:c>
      <x:c r="F320" s="15" t="n">
        <x:f>'Auxiliares'!G16</x:f>
        <x:v>23.66</x:v>
      </x:c>
      <x:c r="G320" s="15" t="n">
        <x:f>TRUNC(ROUND(E320*F320,10)+0.000000001,2)</x:f>
        <x:v>18.61</x:v>
      </x:c>
      <x:c r="H320" s="15"/>
      <x:c r="I320" s="9" t="str">
        <x:v>SINAPI Analítico linha 4690</x:v>
      </x:c>
    </x:row>
    <x:row r="321" ht="46" customHeight="1">
      <x:c r="A321" t="str">
        <x:v>COMPOSICAO</x:v>
      </x:c>
      <x:c r="B321" t="str">
        <x:v>5903</x:v>
      </x:c>
      <x:c r="C321" s="9" t="str">
        <x:v>CAMINHÃO PIPA 10.000 L TRUCADO, PESO BRUTO TOTAL 23.000 KG, CARGA ÚTIL MÁXIMA 15.935 KG, DISTÂNCIA ENTRE EIXOS 4,8 M, POTÊNCIA 230 CV, INCLUSIVE TANQUE DE AÇO PARA TRANSPORTE DE ÁGUA - CHI DIURNO. AF_06/2014</x:v>
      </x:c>
      <x:c r="D321" t="str">
        <x:v>CHI</x:v>
      </x:c>
      <x:c r="E321" s="13" t="n">
        <x:v>0.0006</x:v>
      </x:c>
      <x:c r="F321" s="15" t="n">
        <x:f>'Auxiliares'!G571</x:f>
        <x:v>75.37</x:v>
      </x:c>
      <x:c r="G321" s="15" t="n">
        <x:f>TRUNC(ROUND(E321*F321,10)+0.000000001,2)</x:f>
        <x:v>0.04</x:v>
      </x:c>
      <x:c r="H321" s="15"/>
      <x:c r="I321" s="9" t="str">
        <x:v>SINAPI Analítico linha 4691</x:v>
      </x:c>
    </x:row>
    <x:row r="322" ht="46" customHeight="1">
      <x:c r="A322" t="str">
        <x:v>COMPOSICAO</x:v>
      </x:c>
      <x:c r="B322" t="str">
        <x:v>5901</x:v>
      </x:c>
      <x:c r="C322" s="9" t="str">
        <x:v>CAMINHÃO PIPA 10.000 L TRUCADO, PESO BRUTO TOTAL 23.000 KG, CARGA ÚTIL MÁXIMA 15.935 KG, DISTÂNCIA ENTRE EIXOS 4,8 M, POTÊNCIA 230 CV, INCLUSIVE TANQUE DE AÇO PARA TRANSPORTE DE ÁGUA - CHP DIURNO. AF_06/2014</x:v>
      </x:c>
      <x:c r="D322" t="str">
        <x:v>CHP</x:v>
      </x:c>
      <x:c r="E322" s="13" t="n">
        <x:v>0.0054</x:v>
      </x:c>
      <x:c r="F322" s="15" t="n">
        <x:f>'Auxiliares'!G622</x:f>
        <x:v>357.99</x:v>
      </x:c>
      <x:c r="G322" s="15" t="n">
        <x:f>TRUNC(ROUND(E322*F322,10)+0.000000001,2)</x:f>
        <x:v>1.93</x:v>
      </x:c>
      <x:c r="H322" s="15"/>
      <x:c r="I322" s="9" t="str">
        <x:v>SINAPI Analítico linha 4692</x:v>
      </x:c>
    </x:row>
    <x:row r="323" ht="46" customHeight="1">
      <x:c r="A323" t="str">
        <x:v>INSUMO</x:v>
      </x:c>
      <x:c r="B323" t="str">
        <x:v>368</x:v>
      </x:c>
      <x:c r="C323" s="9" t="str">
        <x:v>AREIA PARA ATERRO - POSTO JAZIDA/FORNECEDOR (RETIRADO NA JAZIDA, SEM TRANSPORTE)</x:v>
      </x:c>
      <x:c r="D323" t="str">
        <x:v>M3</x:v>
      </x:c>
      <x:c r="E323" s="13" t="n">
        <x:v>1.3889</x:v>
      </x:c>
      <x:c r="F323" s="15" t="n">
        <x:v>48.12</x:v>
      </x:c>
      <x:c r="G323" s="15" t="n">
        <x:f>TRUNC(ROUND(E323*F323,10)+0.000000001,2)</x:f>
        <x:v>66.83</x:v>
      </x:c>
      <x:c r="H323" s="15"/>
      <x:c r="I323" s="9" t="str">
        <x:v>SINAPI ISD linha 315; PI</x:v>
      </x:c>
    </x:row>
    <x:row r="324">
      <x:c r="C324" s="11" t="str">
        <x:v>CUSTO UNITÁRIO DA COMPOSIÇÃO</x:v>
      </x:c>
      <x:c r="D324" s="11"/>
      <x:c r="E324" s="11"/>
      <x:c r="F324" s="16"/>
      <x:c r="G324" s="16" t="n">
        <x:f>ROUND(SUM(G319:G323),2)</x:f>
        <x:v>94.84</x:v>
      </x:c>
      <x:c r="H324" s="16" t="n">
        <x:v>94.84</x:v>
      </x:c>
      <x:c r="I324" s="16" t="n">
        <x:f>ROUND(G324-H324,2)</x:f>
        <x:v>0</x:v>
      </x:c>
    </x:row>
    <x:row r="327" ht="60" customHeight="1">
      <x:c r="A327" s="19" t="str">
        <x:v>SINAPI</x:v>
      </x:c>
      <x:c r="B327" s="19" t="str">
        <x:v>87399</x:v>
      </x:c>
      <x:c r="C327" s="19" t="str">
        <x:v>ARGAMASSA PRONTA PARA CONTRAPISO, PREPARO MANUAL. AF_07/2026</x:v>
      </x:c>
      <x:c r="D327" s="19" t="str">
        <x:v>M3</x:v>
      </x:c>
      <x:c r="E327" s="19"/>
      <x:c r="F327" s="19"/>
      <x:c r="G327" s="19"/>
      <x:c r="H327" s="19"/>
      <x:c r="I327" s="19"/>
    </x:row>
    <x:row r="328" ht="28" customHeight="1">
      <x:c r="A328" s="21" t="str">
        <x:v>Tipo</x:v>
      </x:c>
      <x:c r="B328" s="21" t="str">
        <x:v>Código</x:v>
      </x:c>
      <x:c r="C328" s="21" t="str">
        <x:v>Descrição</x:v>
      </x:c>
      <x:c r="D328" s="21" t="str">
        <x:v>Un.</x:v>
      </x:c>
      <x:c r="E328" s="21" t="str">
        <x:v>Coeficiente</x:v>
      </x:c>
      <x:c r="F328" s="21" t="str">
        <x:v>Custo unit. R$</x:v>
      </x:c>
      <x:c r="G328" s="21" t="str">
        <x:v>Parcial R$</x:v>
      </x:c>
      <x:c r="H328" s="21" t="str">
        <x:v>Base publicada R$</x:v>
      </x:c>
      <x:c r="I328" s="21" t="str">
        <x:v>Fonte / origem</x:v>
      </x:c>
    </x:row>
    <x:row r="329" ht="46" customHeight="1">
      <x:c r="A329" t="str">
        <x:v>COMPOSICAO</x:v>
      </x:c>
      <x:c r="B329" t="str">
        <x:v>88316</x:v>
      </x:c>
      <x:c r="C329" s="9" t="str">
        <x:v>SERVENTE COM ENCARGOS COMPLEMENTARES</x:v>
      </x:c>
      <x:c r="D329" t="str">
        <x:v>H</x:v>
      </x:c>
      <x:c r="E329" s="13" t="n">
        <x:v>13.7131529</x:v>
      </x:c>
      <x:c r="F329" s="15" t="n">
        <x:f>'Auxiliares'!G16</x:f>
        <x:v>23.66</x:v>
      </x:c>
      <x:c r="G329" s="15" t="n">
        <x:f>TRUNC(ROUND(E329*F329,10)+0.000000001,2)</x:f>
        <x:v>324.45</x:v>
      </x:c>
      <x:c r="H329" s="15"/>
      <x:c r="I329" s="9" t="str">
        <x:v>SINAPI Analítico linha 965</x:v>
      </x:c>
    </x:row>
    <x:row r="330" ht="46" customHeight="1">
      <x:c r="A330" t="str">
        <x:v>INSUMO</x:v>
      </x:c>
      <x:c r="B330" t="str">
        <x:v>36886</x:v>
      </x:c>
      <x:c r="C330" s="9" t="str">
        <x:v>ARGAMASSA PRONTA PARA CONTRAPISO</x:v>
      </x:c>
      <x:c r="D330" t="str">
        <x:v>KG</x:v>
      </x:c>
      <x:c r="E330" s="13" t="n">
        <x:v>2310</x:v>
      </x:c>
      <x:c r="F330" s="15" t="n">
        <x:v>0.8</x:v>
      </x:c>
      <x:c r="G330" s="15" t="n">
        <x:f>TRUNC(ROUND(E330*F330,10)+0.000000001,2)</x:f>
        <x:v>1848</x:v>
      </x:c>
      <x:c r="H330" s="15"/>
      <x:c r="I330" s="9" t="str">
        <x:v>SINAPI ISD linha 328; PI</x:v>
      </x:c>
    </x:row>
    <x:row r="331">
      <x:c r="C331" s="11" t="str">
        <x:v>CUSTO UNITÁRIO DA COMPOSIÇÃO</x:v>
      </x:c>
      <x:c r="D331" s="11"/>
      <x:c r="E331" s="11"/>
      <x:c r="F331" s="16"/>
      <x:c r="G331" s="16" t="n">
        <x:f>ROUND(SUM(G329:G330),2)</x:f>
        <x:v>2172.45</x:v>
      </x:c>
      <x:c r="H331" s="16" t="n">
        <x:v>2172.45</x:v>
      </x:c>
      <x:c r="I331" s="16" t="n">
        <x:f>ROUND(G331-H331,2)</x:f>
        <x:v>0</x:v>
      </x:c>
    </x:row>
    <x:row r="334" ht="60" customHeight="1">
      <x:c r="A334" s="19" t="str">
        <x:v>SEINFRA</x:v>
      </x:c>
      <x:c r="B334" s="19" t="str">
        <x:v>C1628</x:v>
      </x:c>
      <x:c r="C334" s="19" t="str">
        <x:v>LIMPEZA GERAL</x:v>
      </x:c>
      <x:c r="D334" s="19" t="str">
        <x:v>M2</x:v>
      </x:c>
      <x:c r="E334" s="19"/>
      <x:c r="F334" s="19"/>
      <x:c r="G334" s="19"/>
      <x:c r="H334" s="19"/>
      <x:c r="I334" s="19"/>
    </x:row>
    <x:row r="335" ht="28" customHeight="1">
      <x:c r="A335" s="21" t="str">
        <x:v>Tipo</x:v>
      </x:c>
      <x:c r="B335" s="21" t="str">
        <x:v>Código</x:v>
      </x:c>
      <x:c r="C335" s="21" t="str">
        <x:v>Descrição</x:v>
      </x:c>
      <x:c r="D335" s="21" t="str">
        <x:v>Un.</x:v>
      </x:c>
      <x:c r="E335" s="21" t="str">
        <x:v>Coeficiente</x:v>
      </x:c>
      <x:c r="F335" s="21" t="str">
        <x:v>Custo unit. R$</x:v>
      </x:c>
      <x:c r="G335" s="21" t="str">
        <x:v>Parcial R$</x:v>
      </x:c>
      <x:c r="H335" s="21" t="str">
        <x:v>Base publicada R$</x:v>
      </x:c>
      <x:c r="I335" s="21" t="str">
        <x:v>Fonte / origem</x:v>
      </x:c>
    </x:row>
    <x:row r="336" ht="46" customHeight="1">
      <x:c r="A336" t="str">
        <x:v>MAO DE OBRA</x:v>
      </x:c>
      <x:c r="B336" t="str">
        <x:v>I2543</x:v>
      </x:c>
      <x:c r="C336" s="9" t="str">
        <x:v>SERVENTE</x:v>
      </x:c>
      <x:c r="D336" t="str">
        <x:v>H</x:v>
      </x:c>
      <x:c r="E336" s="13" t="n">
        <x:v>0.7</x:v>
      </x:c>
      <x:c r="F336" s="15" t="n">
        <x:v>20.26</x:v>
      </x:c>
      <x:c r="G336" s="15" t="n">
        <x:f>E336*F336</x:f>
        <x:v>14.182</x:v>
      </x:c>
      <x:c r="H336" s="15"/>
      <x:c r="I336" s="9" t="str">
        <x:v>SEINFRA composições Page 2!786</x:v>
      </x:c>
    </x:row>
    <x:row r="337">
      <x:c r="C337" s="11" t="str">
        <x:v>CUSTO UNITÁRIO DA COMPOSIÇÃO</x:v>
      </x:c>
      <x:c r="D337" s="11"/>
      <x:c r="E337" s="11"/>
      <x:c r="F337" s="16"/>
      <x:c r="G337" s="16" t="n">
        <x:f>ROUND(SUM(G336:G336),2)</x:f>
        <x:v>14.18</x:v>
      </x:c>
      <x:c r="H337" s="16" t="n">
        <x:v>14.18</x:v>
      </x:c>
      <x:c r="I337" s="16" t="n">
        <x:f>ROUND(G337-H337,2)</x:f>
        <x:v>0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14" hidden="0" customWidth="1"/>
    <x:col min="2" max="2" width="13" hidden="0" customWidth="1"/>
    <x:col min="3" max="3" width="76" hidden="0" customWidth="1"/>
    <x:col min="4" max="4" width="9" hidden="0" customWidth="1"/>
    <x:col min="5" max="5" width="17" hidden="0" customWidth="1"/>
    <x:col min="6" max="6" width="17" hidden="0" customWidth="1"/>
    <x:col min="7" max="7" width="17" hidden="0" customWidth="1"/>
    <x:col min="8" max="8" width="17" hidden="0" customWidth="1"/>
    <x:col min="9" max="9" width="46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</x:row>
    <x:row r="2">
      <x:c r="A2" s="2" t="str">
        <x:v>AUXILIARES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</x:row>
    <x:row r="3">
      <x:c r="A3" s="1" t="str">
        <x:v>SINAPI PI 08/2026 e SEINFRA 028. Sem desoneração. Custos sem BDI.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</x:row>
    <x:row r="5">
      <x:c r="A5" s="1"/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 ht="60" customHeight="1">
      <x:c r="A6" s="5" t="str">
        <x:v>SINAPI</x:v>
      </x:c>
      <x:c r="B6" s="5" t="str">
        <x:v>88316</x:v>
      </x:c>
      <x:c r="C6" s="5" t="str">
        <x:v>SERVENTE COM ENCARGOS COMPLEMENTARES</x:v>
      </x:c>
      <x:c r="D6" s="5" t="str">
        <x:v>H</x:v>
      </x:c>
      <x:c r="E6" s="5"/>
      <x:c r="F6" s="5"/>
      <x:c r="G6" s="5"/>
      <x:c r="H6" s="5"/>
      <x:c r="I6" s="5"/>
      <x:c r="J6" s="1"/>
      <x:c r="K6" s="1"/>
      <x:c r="L6" s="1"/>
      <x:c r="M6" s="1"/>
      <x:c r="N6" s="1"/>
    </x:row>
    <x:row r="7" ht="28" customHeight="1">
      <x:c r="A7" s="7" t="str">
        <x:v>Tipo</x:v>
      </x:c>
      <x:c r="B7" s="7" t="str">
        <x:v>Código</x:v>
      </x:c>
      <x:c r="C7" s="7" t="str">
        <x:v>Descrição</x:v>
      </x:c>
      <x:c r="D7" s="7" t="str">
        <x:v>Un.</x:v>
      </x:c>
      <x:c r="E7" s="7" t="str">
        <x:v>Coeficiente</x:v>
      </x:c>
      <x:c r="F7" s="7" t="str">
        <x:v>Custo unit. R$</x:v>
      </x:c>
      <x:c r="G7" s="7" t="str">
        <x:v>Parcial R$</x:v>
      </x:c>
      <x:c r="H7" s="7" t="str">
        <x:v>Base publicada R$</x:v>
      </x:c>
      <x:c r="I7" s="7" t="str">
        <x:v>Fonte / origem</x:v>
      </x:c>
      <x:c r="J7" s="1"/>
      <x:c r="K7" s="1"/>
      <x:c r="L7" s="1"/>
      <x:c r="M7" s="1"/>
      <x:c r="N7" s="1"/>
    </x:row>
    <x:row r="8" ht="46" customHeight="1">
      <x:c r="A8" s="1" t="str">
        <x:v>COMPOSICAO</x:v>
      </x:c>
      <x:c r="B8" s="1" t="str">
        <x:v>95378</x:v>
      </x:c>
      <x:c r="C8" s="8" t="str">
        <x:v>CURSO DE CAPACITAÇÃO PARA SERVENTE (ENCARGOS COMPLEMENTARES) - HORISTA</x:v>
      </x:c>
      <x:c r="D8" s="1" t="str">
        <x:v>H</x:v>
      </x:c>
      <x:c r="E8" s="12" t="n">
        <x:v>1</x:v>
      </x:c>
      <x:c r="F8" s="14" t="n">
        <x:f>'Auxiliares'!G22</x:f>
        <x:v>0.33</x:v>
      </x:c>
      <x:c r="G8" s="14" t="n">
        <x:f>TRUNC(ROUND(E8*F8,10)+0.000000001,2)</x:f>
        <x:v>0.33</x:v>
      </x:c>
      <x:c r="H8" s="14"/>
      <x:c r="I8" s="8" t="str">
        <x:v>SINAPI Analítico linha 46812</x:v>
      </x:c>
      <x:c r="J8" s="1"/>
      <x:c r="K8" s="1"/>
      <x:c r="L8" s="1"/>
      <x:c r="M8" s="1"/>
      <x:c r="N8" s="1"/>
    </x:row>
    <x:row r="9" ht="46" customHeight="1">
      <x:c r="A9" t="str">
        <x:v>INSUMO</x:v>
      </x:c>
      <x:c r="B9" t="str">
        <x:v>43491</x:v>
      </x:c>
      <x:c r="C9" s="9" t="str">
        <x:v>EPI - FAMILIA SERVENTE - HORISTA (ENCARGOS COMPLEMENTARES - COLETADO CAIXA)</x:v>
      </x:c>
      <x:c r="D9" t="str">
        <x:v>H</x:v>
      </x:c>
      <x:c r="E9" s="13" t="n">
        <x:v>1</x:v>
      </x:c>
      <x:c r="F9" s="15" t="n">
        <x:v>1.89</x:v>
      </x:c>
      <x:c r="G9" s="15" t="n">
        <x:f>TRUNC(ROUND(E9*F9,10)+0.000000001,2)</x:f>
        <x:v>1.89</x:v>
      </x:c>
      <x:c r="H9" s="15"/>
      <x:c r="I9" s="9" t="str">
        <x:v>SINAPI ISD linha 1941; PI</x:v>
      </x:c>
    </x:row>
    <x:row r="10" ht="46" customHeight="1">
      <x:c r="A10" t="str">
        <x:v>INSUMO</x:v>
      </x:c>
      <x:c r="B10" t="str">
        <x:v>43467</x:v>
      </x:c>
      <x:c r="C10" s="9" t="str">
        <x:v>FERRAMENTAS - FAMILIA SERVENTE - HORISTA (ENCARGOS COMPLEMENTARES - COLETADO CAIXA)</x:v>
      </x:c>
      <x:c r="D10" t="str">
        <x:v>H</x:v>
      </x:c>
      <x:c r="E10" s="13" t="n">
        <x:v>1</x:v>
      </x:c>
      <x:c r="F10" s="15" t="n">
        <x:v>1</x:v>
      </x:c>
      <x:c r="G10" s="15" t="n">
        <x:f>TRUNC(ROUND(E10*F10,10)+0.000000001,2)</x:f>
        <x:v>1</x:v>
      </x:c>
      <x:c r="H10" s="15"/>
      <x:c r="I10" s="9" t="str">
        <x:v>SINAPI ISD linha 2061; PI</x:v>
      </x:c>
    </x:row>
    <x:row r="11" ht="46" customHeight="1">
      <x:c r="A11" t="str">
        <x:v>INSUMO</x:v>
      </x:c>
      <x:c r="B11" t="str">
        <x:v>37373</x:v>
      </x:c>
      <x:c r="C11" s="9" t="str">
        <x:v>SEGURO - HORISTA (COLETADO CAIXA - ENCARGOS COMPLEMENTARES)</x:v>
      </x:c>
      <x:c r="D11" t="str">
        <x:v>H</x:v>
      </x:c>
      <x:c r="E11" s="13" t="n">
        <x:v>1</x:v>
      </x:c>
      <x:c r="F11" s="15" t="n">
        <x:v>0.11</x:v>
      </x:c>
      <x:c r="G11" s="15" t="n">
        <x:f>TRUNC(ROUND(E11*F11,10)+0.000000001,2)</x:f>
        <x:v>0.11</x:v>
      </x:c>
      <x:c r="H11" s="15"/>
      <x:c r="I11" s="9" t="str">
        <x:v>SINAPI ISD linha 3823; PI</x:v>
      </x:c>
    </x:row>
    <x:row r="12" ht="46" customHeight="1">
      <x:c r="A12" t="str">
        <x:v>INSUMO</x:v>
      </x:c>
      <x:c r="B12" t="str">
        <x:v>37372</x:v>
      </x:c>
      <x:c r="C12" s="9" t="str">
        <x:v>EXAMES - HORISTA (COLETADO CAIXA - ENCARGOS COMPLEMENTARES)</x:v>
      </x:c>
      <x:c r="D12" t="str">
        <x:v>H</x:v>
      </x:c>
      <x:c r="E12" s="13" t="n">
        <x:v>1</x:v>
      </x:c>
      <x:c r="F12" s="15" t="n">
        <x:v>1.42</x:v>
      </x:c>
      <x:c r="G12" s="15" t="n">
        <x:f>TRUNC(ROUND(E12*F12,10)+0.000000001,2)</x:f>
        <x:v>1.42</x:v>
      </x:c>
      <x:c r="H12" s="15"/>
      <x:c r="I12" s="9" t="str">
        <x:v>SINAPI ISD linha 1998; PI</x:v>
      </x:c>
    </x:row>
    <x:row r="13" ht="46" customHeight="1">
      <x:c r="A13" t="str">
        <x:v>INSUMO</x:v>
      </x:c>
      <x:c r="B13" t="str">
        <x:v>37371</x:v>
      </x:c>
      <x:c r="C13" s="9" t="str">
        <x:v>TRANSPORTE - HORISTA (COLETADO CAIXA - ENCARGOS COMPLEMENTARES)</x:v>
      </x:c>
      <x:c r="D13" t="str">
        <x:v>H</x:v>
      </x:c>
      <x:c r="E13" s="13" t="n">
        <x:v>1</x:v>
      </x:c>
      <x:c r="F13" s="15" t="n">
        <x:v>0.48</x:v>
      </x:c>
      <x:c r="G13" s="15" t="n">
        <x:f>TRUNC(ROUND(E13*F13,10)+0.000000001,2)</x:f>
        <x:v>0.48</x:v>
      </x:c>
      <x:c r="H13" s="15"/>
      <x:c r="I13" s="9" t="str">
        <x:v>SINAPI ISD linha 4391; PI</x:v>
      </x:c>
    </x:row>
    <x:row r="14" ht="46" customHeight="1">
      <x:c r="A14" t="str">
        <x:v>INSUMO</x:v>
      </x:c>
      <x:c r="B14" t="str">
        <x:v>37370</x:v>
      </x:c>
      <x:c r="C14" s="9" t="str">
        <x:v>ALIMENTACAO - HORISTA (COLETADO CAIXA - ENCARGOS COMPLEMENTARES)</x:v>
      </x:c>
      <x:c r="D14" t="str">
        <x:v>H</x:v>
      </x:c>
      <x:c r="E14" s="13" t="n">
        <x:v>1</x:v>
      </x:c>
      <x:c r="F14" s="15" t="n">
        <x:v>2.49</x:v>
      </x:c>
      <x:c r="G14" s="15" t="n">
        <x:f>TRUNC(ROUND(E14*F14,10)+0.000000001,2)</x:f>
        <x:v>2.49</x:v>
      </x:c>
      <x:c r="H14" s="15"/>
      <x:c r="I14" s="9" t="str">
        <x:v>SINAPI ISD linha 185; PI</x:v>
      </x:c>
    </x:row>
    <x:row r="15" ht="46" customHeight="1">
      <x:c r="A15" t="str">
        <x:v>INSUMO</x:v>
      </x:c>
      <x:c r="B15" t="str">
        <x:v>6111</x:v>
      </x:c>
      <x:c r="C15" s="9" t="str">
        <x:v>SERVENTE DE OBRAS (HORISTA)</x:v>
      </x:c>
      <x:c r="D15" t="str">
        <x:v>H</x:v>
      </x:c>
      <x:c r="E15" s="13" t="n">
        <x:v>1</x:v>
      </x:c>
      <x:c r="F15" s="15" t="n">
        <x:v>15.94</x:v>
      </x:c>
      <x:c r="G15" s="15" t="n">
        <x:f>TRUNC(ROUND(E15*F15,10)+0.000000001,2)</x:f>
        <x:v>15.94</x:v>
      </x:c>
      <x:c r="H15" s="15"/>
      <x:c r="I15" s="9" t="str">
        <x:v>SINAPI ISD linha 3847; PI</x:v>
      </x:c>
    </x:row>
    <x:row r="16">
      <x:c r="C16" s="11" t="str">
        <x:v>CUSTO UNITÁRIO DA COMPOSIÇÃO</x:v>
      </x:c>
      <x:c r="D16" s="11"/>
      <x:c r="E16" s="11"/>
      <x:c r="F16" s="16"/>
      <x:c r="G16" s="16" t="n">
        <x:f>ROUND(SUM(G8:G15),2)</x:f>
        <x:v>23.66</x:v>
      </x:c>
      <x:c r="H16" s="16" t="n">
        <x:v>23.66</x:v>
      </x:c>
      <x:c r="I16" s="16" t="n">
        <x:f>ROUND(G16-H16,2)</x:f>
        <x:v>0</x:v>
      </x:c>
    </x:row>
    <x:row r="19" ht="60" customHeight="1">
      <x:c r="A19" s="19" t="str">
        <x:v>SINAPI</x:v>
      </x:c>
      <x:c r="B19" s="19" t="str">
        <x:v>95378</x:v>
      </x:c>
      <x:c r="C19" s="19" t="str">
        <x:v>CURSO DE CAPACITAÇÃO PARA SERVENTE (ENCARGOS COMPLEMENTARES) - HORISTA</x:v>
      </x:c>
      <x:c r="D19" s="19" t="str">
        <x:v>H</x:v>
      </x:c>
      <x:c r="E19" s="19"/>
      <x:c r="F19" s="19"/>
      <x:c r="G19" s="19"/>
      <x:c r="H19" s="19"/>
      <x:c r="I19" s="19"/>
    </x:row>
    <x:row r="20" ht="28" customHeight="1">
      <x:c r="A20" s="21" t="str">
        <x:v>Tipo</x:v>
      </x:c>
      <x:c r="B20" s="21" t="str">
        <x:v>Código</x:v>
      </x:c>
      <x:c r="C20" s="21" t="str">
        <x:v>Descrição</x:v>
      </x:c>
      <x:c r="D20" s="21" t="str">
        <x:v>Un.</x:v>
      </x:c>
      <x:c r="E20" s="21" t="str">
        <x:v>Coeficiente</x:v>
      </x:c>
      <x:c r="F20" s="21" t="str">
        <x:v>Custo unit. R$</x:v>
      </x:c>
      <x:c r="G20" s="21" t="str">
        <x:v>Parcial R$</x:v>
      </x:c>
      <x:c r="H20" s="21" t="str">
        <x:v>Base publicada R$</x:v>
      </x:c>
      <x:c r="I20" s="21" t="str">
        <x:v>Fonte / origem</x:v>
      </x:c>
    </x:row>
    <x:row r="21" ht="46" customHeight="1">
      <x:c r="A21" t="str">
        <x:v>INSUMO</x:v>
      </x:c>
      <x:c r="B21" t="str">
        <x:v>6111</x:v>
      </x:c>
      <x:c r="C21" s="9" t="str">
        <x:v>SERVENTE DE OBRAS (HORISTA)</x:v>
      </x:c>
      <x:c r="D21" t="str">
        <x:v>H</x:v>
      </x:c>
      <x:c r="E21" s="13" t="n">
        <x:v>0.0212</x:v>
      </x:c>
      <x:c r="F21" s="15" t="n">
        <x:v>15.94</x:v>
      </x:c>
      <x:c r="G21" s="15" t="n">
        <x:f>TRUNC(ROUND(E21*F21,10)+0.000000001,2)</x:f>
        <x:v>0.33</x:v>
      </x:c>
      <x:c r="H21" s="15"/>
      <x:c r="I21" s="9" t="str">
        <x:v>SINAPI ISD linha 3847; PI</x:v>
      </x:c>
    </x:row>
    <x:row r="22">
      <x:c r="C22" s="11" t="str">
        <x:v>CUSTO UNITÁRIO DA COMPOSIÇÃO</x:v>
      </x:c>
      <x:c r="D22" s="11"/>
      <x:c r="E22" s="11"/>
      <x:c r="F22" s="16"/>
      <x:c r="G22" s="16" t="n">
        <x:f>ROUND(SUM(G21:G21),2)</x:f>
        <x:v>0.33</x:v>
      </x:c>
      <x:c r="H22" s="16" t="n">
        <x:v>0.33</x:v>
      </x:c>
      <x:c r="I22" s="16" t="n">
        <x:f>ROUND(G22-H22,2)</x:f>
        <x:v>0</x:v>
      </x:c>
    </x:row>
    <x:row r="25" ht="60" customHeight="1">
      <x:c r="A25" s="19" t="str">
        <x:v>SINAPI</x:v>
      </x:c>
      <x:c r="B25" s="19" t="str">
        <x:v>88309</x:v>
      </x:c>
      <x:c r="C25" s="19" t="str">
        <x:v>PEDREIRO COM ENCARGOS COMPLEMENTARES</x:v>
      </x:c>
      <x:c r="D25" s="19" t="str">
        <x:v>H</x:v>
      </x:c>
      <x:c r="E25" s="19"/>
      <x:c r="F25" s="19"/>
      <x:c r="G25" s="19"/>
      <x:c r="H25" s="19"/>
      <x:c r="I25" s="19"/>
    </x:row>
    <x:row r="26" ht="28" customHeight="1">
      <x:c r="A26" s="21" t="str">
        <x:v>Tipo</x:v>
      </x:c>
      <x:c r="B26" s="21" t="str">
        <x:v>Código</x:v>
      </x:c>
      <x:c r="C26" s="21" t="str">
        <x:v>Descrição</x:v>
      </x:c>
      <x:c r="D26" s="21" t="str">
        <x:v>Un.</x:v>
      </x:c>
      <x:c r="E26" s="21" t="str">
        <x:v>Coeficiente</x:v>
      </x:c>
      <x:c r="F26" s="21" t="str">
        <x:v>Custo unit. R$</x:v>
      </x:c>
      <x:c r="G26" s="21" t="str">
        <x:v>Parcial R$</x:v>
      </x:c>
      <x:c r="H26" s="21" t="str">
        <x:v>Base publicada R$</x:v>
      </x:c>
      <x:c r="I26" s="21" t="str">
        <x:v>Fonte / origem</x:v>
      </x:c>
    </x:row>
    <x:row r="27" ht="46" customHeight="1">
      <x:c r="A27" t="str">
        <x:v>COMPOSICAO</x:v>
      </x:c>
      <x:c r="B27" t="str">
        <x:v>95371</x:v>
      </x:c>
      <x:c r="C27" s="9" t="str">
        <x:v>CURSO DE CAPACITAÇÃO PARA PEDREIRO (ENCARGOS COMPLEMENTARES) - HORISTA</x:v>
      </x:c>
      <x:c r="D27" t="str">
        <x:v>H</x:v>
      </x:c>
      <x:c r="E27" s="13" t="n">
        <x:v>1</x:v>
      </x:c>
      <x:c r="F27" s="15" t="n">
        <x:f>'Auxiliares'!G41</x:f>
        <x:v>0.46</x:v>
      </x:c>
      <x:c r="G27" s="15" t="n">
        <x:f>TRUNC(ROUND(E27*F27,10)+0.000000001,2)</x:f>
        <x:v>0.46</x:v>
      </x:c>
      <x:c r="H27" s="15"/>
      <x:c r="I27" s="9" t="str">
        <x:v>SINAPI Analítico linha 46701</x:v>
      </x:c>
    </x:row>
    <x:row r="28" ht="46" customHeight="1">
      <x:c r="A28" t="str">
        <x:v>INSUMO</x:v>
      </x:c>
      <x:c r="B28" t="str">
        <x:v>43489</x:v>
      </x:c>
      <x:c r="C28" s="9" t="str">
        <x:v>EPI - FAMILIA PEDREIRO - HORISTA (ENCARGOS COMPLEMENTARES - COLETADO CAIXA)</x:v>
      </x:c>
      <x:c r="D28" t="str">
        <x:v>H</x:v>
      </x:c>
      <x:c r="E28" s="13" t="n">
        <x:v>1</x:v>
      </x:c>
      <x:c r="F28" s="15" t="n">
        <x:v>1.81</x:v>
      </x:c>
      <x:c r="G28" s="15" t="n">
        <x:f>TRUNC(ROUND(E28*F28,10)+0.000000001,2)</x:f>
        <x:v>1.81</x:v>
      </x:c>
      <x:c r="H28" s="15"/>
      <x:c r="I28" s="9" t="str">
        <x:v>SINAPI ISD linha 1937; PI</x:v>
      </x:c>
    </x:row>
    <x:row r="29" ht="46" customHeight="1">
      <x:c r="A29" t="str">
        <x:v>INSUMO</x:v>
      </x:c>
      <x:c r="B29" t="str">
        <x:v>43465</x:v>
      </x:c>
      <x:c r="C29" s="9" t="str">
        <x:v>FERRAMENTAS - FAMILIA PEDREIRO - HORISTA (ENCARGOS COMPLEMENTARES - COLETADO CAIXA)</x:v>
      </x:c>
      <x:c r="D29" t="str">
        <x:v>H</x:v>
      </x:c>
      <x:c r="E29" s="13" t="n">
        <x:v>1</x:v>
      </x:c>
      <x:c r="F29" s="15" t="n">
        <x:v>0.9</x:v>
      </x:c>
      <x:c r="G29" s="15" t="n">
        <x:f>TRUNC(ROUND(E29*F29,10)+0.000000001,2)</x:f>
        <x:v>0.9</x:v>
      </x:c>
      <x:c r="H29" s="15"/>
      <x:c r="I29" s="9" t="str">
        <x:v>SINAPI ISD linha 2057; PI</x:v>
      </x:c>
    </x:row>
    <x:row r="30" ht="46" customHeight="1">
      <x:c r="A30" t="str">
        <x:v>INSUMO</x:v>
      </x:c>
      <x:c r="B30" t="str">
        <x:v>37373</x:v>
      </x:c>
      <x:c r="C30" s="9" t="str">
        <x:v>SEGURO - HORISTA (COLETADO CAIXA - ENCARGOS COMPLEMENTARES)</x:v>
      </x:c>
      <x:c r="D30" t="str">
        <x:v>H</x:v>
      </x:c>
      <x:c r="E30" s="13" t="n">
        <x:v>1</x:v>
      </x:c>
      <x:c r="F30" s="15" t="n">
        <x:v>0.11</x:v>
      </x:c>
      <x:c r="G30" s="15" t="n">
        <x:f>TRUNC(ROUND(E30*F30,10)+0.000000001,2)</x:f>
        <x:v>0.11</x:v>
      </x:c>
      <x:c r="H30" s="15"/>
      <x:c r="I30" s="9" t="str">
        <x:v>SINAPI ISD linha 3823; PI</x:v>
      </x:c>
    </x:row>
    <x:row r="31" ht="46" customHeight="1">
      <x:c r="A31" t="str">
        <x:v>INSUMO</x:v>
      </x:c>
      <x:c r="B31" t="str">
        <x:v>37372</x:v>
      </x:c>
      <x:c r="C31" s="9" t="str">
        <x:v>EXAMES - HORISTA (COLETADO CAIXA - ENCARGOS COMPLEMENTARES)</x:v>
      </x:c>
      <x:c r="D31" t="str">
        <x:v>H</x:v>
      </x:c>
      <x:c r="E31" s="13" t="n">
        <x:v>1</x:v>
      </x:c>
      <x:c r="F31" s="15" t="n">
        <x:v>1.42</x:v>
      </x:c>
      <x:c r="G31" s="15" t="n">
        <x:f>TRUNC(ROUND(E31*F31,10)+0.000000001,2)</x:f>
        <x:v>1.42</x:v>
      </x:c>
      <x:c r="H31" s="15"/>
      <x:c r="I31" s="9" t="str">
        <x:v>SINAPI ISD linha 1998; PI</x:v>
      </x:c>
    </x:row>
    <x:row r="32" ht="46" customHeight="1">
      <x:c r="A32" t="str">
        <x:v>INSUMO</x:v>
      </x:c>
      <x:c r="B32" t="str">
        <x:v>37371</x:v>
      </x:c>
      <x:c r="C32" s="9" t="str">
        <x:v>TRANSPORTE - HORISTA (COLETADO CAIXA - ENCARGOS COMPLEMENTARES)</x:v>
      </x:c>
      <x:c r="D32" t="str">
        <x:v>H</x:v>
      </x:c>
      <x:c r="E32" s="13" t="n">
        <x:v>1</x:v>
      </x:c>
      <x:c r="F32" s="15" t="n">
        <x:v>0.48</x:v>
      </x:c>
      <x:c r="G32" s="15" t="n">
        <x:f>TRUNC(ROUND(E32*F32,10)+0.000000001,2)</x:f>
        <x:v>0.48</x:v>
      </x:c>
      <x:c r="H32" s="15"/>
      <x:c r="I32" s="9" t="str">
        <x:v>SINAPI ISD linha 4391; PI</x:v>
      </x:c>
    </x:row>
    <x:row r="33" ht="46" customHeight="1">
      <x:c r="A33" t="str">
        <x:v>INSUMO</x:v>
      </x:c>
      <x:c r="B33" t="str">
        <x:v>37370</x:v>
      </x:c>
      <x:c r="C33" s="9" t="str">
        <x:v>ALIMENTACAO - HORISTA (COLETADO CAIXA - ENCARGOS COMPLEMENTARES)</x:v>
      </x:c>
      <x:c r="D33" t="str">
        <x:v>H</x:v>
      </x:c>
      <x:c r="E33" s="13" t="n">
        <x:v>1</x:v>
      </x:c>
      <x:c r="F33" s="15" t="n">
        <x:v>2.49</x:v>
      </x:c>
      <x:c r="G33" s="15" t="n">
        <x:f>TRUNC(ROUND(E33*F33,10)+0.000000001,2)</x:f>
        <x:v>2.49</x:v>
      </x:c>
      <x:c r="H33" s="15"/>
      <x:c r="I33" s="9" t="str">
        <x:v>SINAPI ISD linha 185; PI</x:v>
      </x:c>
    </x:row>
    <x:row r="34" ht="46" customHeight="1">
      <x:c r="A34" t="str">
        <x:v>INSUMO</x:v>
      </x:c>
      <x:c r="B34" t="str">
        <x:v>4750</x:v>
      </x:c>
      <x:c r="C34" s="9" t="str">
        <x:v>PEDREIRO (HORISTA)</x:v>
      </x:c>
      <x:c r="D34" t="str">
        <x:v>H</x:v>
      </x:c>
      <x:c r="E34" s="13" t="n">
        <x:v>1</x:v>
      </x:c>
      <x:c r="F34" s="15" t="n">
        <x:v>21.8</x:v>
      </x:c>
      <x:c r="G34" s="15" t="n">
        <x:f>TRUNC(ROUND(E34*F34,10)+0.000000001,2)</x:f>
        <x:v>21.8</x:v>
      </x:c>
      <x:c r="H34" s="15"/>
      <x:c r="I34" s="9" t="str">
        <x:v>SINAPI ISD linha 3277; PI</x:v>
      </x:c>
    </x:row>
    <x:row r="35">
      <x:c r="C35" s="11" t="str">
        <x:v>CUSTO UNITÁRIO DA COMPOSIÇÃO</x:v>
      </x:c>
      <x:c r="D35" s="11"/>
      <x:c r="E35" s="11"/>
      <x:c r="F35" s="16"/>
      <x:c r="G35" s="16" t="n">
        <x:f>ROUND(SUM(G27:G34),2)</x:f>
        <x:v>29.47</x:v>
      </x:c>
      <x:c r="H35" s="16" t="n">
        <x:v>29.47</x:v>
      </x:c>
      <x:c r="I35" s="16" t="n">
        <x:f>ROUND(G35-H35,2)</x:f>
        <x:v>0</x:v>
      </x:c>
    </x:row>
    <x:row r="38" ht="60" customHeight="1">
      <x:c r="A38" s="19" t="str">
        <x:v>SINAPI</x:v>
      </x:c>
      <x:c r="B38" s="19" t="str">
        <x:v>95371</x:v>
      </x:c>
      <x:c r="C38" s="19" t="str">
        <x:v>CURSO DE CAPACITAÇÃO PARA PEDREIRO (ENCARGOS COMPLEMENTARES) - HORISTA</x:v>
      </x:c>
      <x:c r="D38" s="19" t="str">
        <x:v>H</x:v>
      </x:c>
      <x:c r="E38" s="19"/>
      <x:c r="F38" s="19"/>
      <x:c r="G38" s="19"/>
      <x:c r="H38" s="19"/>
      <x:c r="I38" s="19"/>
    </x:row>
    <x:row r="39" ht="28" customHeight="1">
      <x:c r="A39" s="21" t="str">
        <x:v>Tipo</x:v>
      </x:c>
      <x:c r="B39" s="21" t="str">
        <x:v>Código</x:v>
      </x:c>
      <x:c r="C39" s="21" t="str">
        <x:v>Descrição</x:v>
      </x:c>
      <x:c r="D39" s="21" t="str">
        <x:v>Un.</x:v>
      </x:c>
      <x:c r="E39" s="21" t="str">
        <x:v>Coeficiente</x:v>
      </x:c>
      <x:c r="F39" s="21" t="str">
        <x:v>Custo unit. R$</x:v>
      </x:c>
      <x:c r="G39" s="21" t="str">
        <x:v>Parcial R$</x:v>
      </x:c>
      <x:c r="H39" s="21" t="str">
        <x:v>Base publicada R$</x:v>
      </x:c>
      <x:c r="I39" s="21" t="str">
        <x:v>Fonte / origem</x:v>
      </x:c>
    </x:row>
    <x:row r="40" ht="46" customHeight="1">
      <x:c r="A40" t="str">
        <x:v>INSUMO</x:v>
      </x:c>
      <x:c r="B40" t="str">
        <x:v>4750</x:v>
      </x:c>
      <x:c r="C40" s="9" t="str">
        <x:v>PEDREIRO (HORISTA)</x:v>
      </x:c>
      <x:c r="D40" t="str">
        <x:v>H</x:v>
      </x:c>
      <x:c r="E40" s="13" t="n">
        <x:v>0.0212</x:v>
      </x:c>
      <x:c r="F40" s="15" t="n">
        <x:v>21.8</x:v>
      </x:c>
      <x:c r="G40" s="15" t="n">
        <x:f>TRUNC(ROUND(E40*F40,10)+0.000000001,2)</x:f>
        <x:v>0.46</x:v>
      </x:c>
      <x:c r="H40" s="15"/>
      <x:c r="I40" s="9" t="str">
        <x:v>SINAPI ISD linha 3277; PI</x:v>
      </x:c>
    </x:row>
    <x:row r="41">
      <x:c r="C41" s="11" t="str">
        <x:v>CUSTO UNITÁRIO DA COMPOSIÇÃO</x:v>
      </x:c>
      <x:c r="D41" s="11"/>
      <x:c r="E41" s="11"/>
      <x:c r="F41" s="16"/>
      <x:c r="G41" s="16" t="n">
        <x:f>ROUND(SUM(G40:G40),2)</x:f>
        <x:v>0.46</x:v>
      </x:c>
      <x:c r="H41" s="16" t="n">
        <x:v>0.46</x:v>
      </x:c>
      <x:c r="I41" s="16" t="n">
        <x:f>ROUND(G41-H41,2)</x:f>
        <x:v>0</x:v>
      </x:c>
    </x:row>
    <x:row r="44" ht="60" customHeight="1">
      <x:c r="A44" s="19" t="str">
        <x:v>SINAPI</x:v>
      </x:c>
      <x:c r="B44" s="19" t="str">
        <x:v>87292</x:v>
      </x:c>
      <x:c r="C44" s="19" t="str">
        <x:v>ARGAMASSA TRAÇO 1:2:8 (EM VOLUME DE CIMENTO, CAL E AREIA MÉDIA ÚMIDA) PARA EMBOÇO/MASSA ÚNICA/ASSENTAMENTO DE ALVENARIA DE VEDAÇÃO, PREPARO MECÂNICO COM BETONEIRA ATÉ 600 L. AF_07/2026</x:v>
      </x:c>
      <x:c r="D44" s="19" t="str">
        <x:v>M3</x:v>
      </x:c>
      <x:c r="E44" s="19"/>
      <x:c r="F44" s="19"/>
      <x:c r="G44" s="19"/>
      <x:c r="H44" s="19"/>
      <x:c r="I44" s="19"/>
    </x:row>
    <x:row r="45" ht="28" customHeight="1">
      <x:c r="A45" s="21" t="str">
        <x:v>Tipo</x:v>
      </x:c>
      <x:c r="B45" s="21" t="str">
        <x:v>Código</x:v>
      </x:c>
      <x:c r="C45" s="21" t="str">
        <x:v>Descrição</x:v>
      </x:c>
      <x:c r="D45" s="21" t="str">
        <x:v>Un.</x:v>
      </x:c>
      <x:c r="E45" s="21" t="str">
        <x:v>Coeficiente</x:v>
      </x:c>
      <x:c r="F45" s="21" t="str">
        <x:v>Custo unit. R$</x:v>
      </x:c>
      <x:c r="G45" s="21" t="str">
        <x:v>Parcial R$</x:v>
      </x:c>
      <x:c r="H45" s="21" t="str">
        <x:v>Base publicada R$</x:v>
      </x:c>
      <x:c r="I45" s="21" t="str">
        <x:v>Fonte / origem</x:v>
      </x:c>
    </x:row>
    <x:row r="46" ht="46" customHeight="1">
      <x:c r="A46" t="str">
        <x:v>COMPOSICAO</x:v>
      </x:c>
      <x:c r="B46" t="str">
        <x:v>88831</x:v>
      </x:c>
      <x:c r="C46" s="9" t="str">
        <x:v>BETONEIRA CAPACIDADE NOMINAL DE 400 L, CAPACIDADE DE MISTURA 280 L, MOTOR ELÉTRICO TRIFÁSICO POTÊNCIA DE 2 CV, SEM CARREGADOR - CHI DIURNO. AF_05/2023</x:v>
      </x:c>
      <x:c r="D46" t="str">
        <x:v>CHI</x:v>
      </x:c>
      <x:c r="E46" s="13" t="n">
        <x:v>3.7073416</x:v>
      </x:c>
      <x:c r="F46" s="15" t="n">
        <x:f>'Auxiliares'!G59</x:f>
        <x:v>0.54</x:v>
      </x:c>
      <x:c r="G46" s="15" t="n">
        <x:f>TRUNC(ROUND(E46*F46,10)+0.000000001,2)</x:f>
        <x:v>2</x:v>
      </x:c>
      <x:c r="H46" s="15"/>
      <x:c r="I46" s="9" t="str">
        <x:v>SINAPI Analítico linha 1137</x:v>
      </x:c>
    </x:row>
    <x:row r="47" ht="46" customHeight="1">
      <x:c r="A47" t="str">
        <x:v>COMPOSICAO</x:v>
      </x:c>
      <x:c r="B47" t="str">
        <x:v>88830</x:v>
      </x:c>
      <x:c r="C47" s="9" t="str">
        <x:v>BETONEIRA CAPACIDADE NOMINAL DE 400 L, CAPACIDADE DE MISTURA 280 L, MOTOR ELÉTRICO TRIFÁSICO POTÊNCIA DE 2 CV, SEM CARREGADOR - CHP DIURNO. AF_05/2023</x:v>
      </x:c>
      <x:c r="D47" t="str">
        <x:v>CHP</x:v>
      </x:c>
      <x:c r="E47" s="13" t="n">
        <x:v>1.0742483</x:v>
      </x:c>
      <x:c r="F47" s="15" t="n">
        <x:f>'Auxiliares'!G80</x:f>
        <x:v>2.39</x:v>
      </x:c>
      <x:c r="G47" s="15" t="n">
        <x:f>TRUNC(ROUND(E47*F47,10)+0.000000001,2)</x:f>
        <x:v>2.56</x:v>
      </x:c>
      <x:c r="H47" s="15"/>
      <x:c r="I47" s="9" t="str">
        <x:v>SINAPI Analítico linha 1138</x:v>
      </x:c>
    </x:row>
    <x:row r="48" ht="46" customHeight="1">
      <x:c r="A48" t="str">
        <x:v>COMPOSICAO</x:v>
      </x:c>
      <x:c r="B48" t="str">
        <x:v>88377</x:v>
      </x:c>
      <x:c r="C48" s="9" t="str">
        <x:v>OPERADOR DE BETONEIRA ESTACIONÁRIA/MISTURADOR COM ENCARGOS COMPLEMENTARES</x:v>
      </x:c>
      <x:c r="D48" t="str">
        <x:v>H</x:v>
      </x:c>
      <x:c r="E48" s="13" t="n">
        <x:v>4.7815899</x:v>
      </x:c>
      <x:c r="F48" s="15" t="n">
        <x:f>'Auxiliares'!G105</x:f>
        <x:v>28.89</x:v>
      </x:c>
      <x:c r="G48" s="15" t="n">
        <x:f>TRUNC(ROUND(E48*F48,10)+0.000000001,2)</x:f>
        <x:v>138.14</x:v>
      </x:c>
      <x:c r="H48" s="15"/>
      <x:c r="I48" s="9" t="str">
        <x:v>SINAPI Analítico linha 1139</x:v>
      </x:c>
    </x:row>
    <x:row r="49" ht="46" customHeight="1">
      <x:c r="A49" t="str">
        <x:v>INSUMO</x:v>
      </x:c>
      <x:c r="B49" t="str">
        <x:v>1379</x:v>
      </x:c>
      <x:c r="C49" s="9" t="str">
        <x:v>CIMENTO PORTLAND COMPOSTO CP II-32</x:v>
      </x:c>
      <x:c r="D49" t="str">
        <x:v>KG</x:v>
      </x:c>
      <x:c r="E49" s="13" t="n">
        <x:v>196.6318514</x:v>
      </x:c>
      <x:c r="F49" s="15" t="n">
        <x:v>1.14</x:v>
      </x:c>
      <x:c r="G49" s="15" t="n">
        <x:f>TRUNC(ROUND(E49*F49,10)+0.000000001,2)</x:f>
        <x:v>224.16</x:v>
      </x:c>
      <x:c r="H49" s="15"/>
      <x:c r="I49" s="9" t="str">
        <x:v>SINAPI ISD linha 1137; PI</x:v>
      </x:c>
    </x:row>
    <x:row r="50" ht="46" customHeight="1">
      <x:c r="A50" t="str">
        <x:v>INSUMO</x:v>
      </x:c>
      <x:c r="B50" t="str">
        <x:v>1106</x:v>
      </x:c>
      <x:c r="C50" s="9" t="str">
        <x:v>CAL HIDRATADA CH-I PARA ARGAMASSAS</x:v>
      </x:c>
      <x:c r="D50" t="str">
        <x:v>KG</x:v>
      </x:c>
      <x:c r="E50" s="13" t="n">
        <x:v>174.7838679</x:v>
      </x:c>
      <x:c r="F50" s="15" t="n">
        <x:v>1.34</x:v>
      </x:c>
      <x:c r="G50" s="15" t="n">
        <x:f>TRUNC(ROUND(E50*F50,10)+0.000000001,2)</x:f>
        <x:v>234.21</x:v>
      </x:c>
      <x:c r="H50" s="15"/>
      <x:c r="I50" s="9" t="str">
        <x:v>SINAPI ISD linha 924; PI</x:v>
      </x:c>
    </x:row>
    <x:row r="51" ht="46" customHeight="1">
      <x:c r="A51" t="str">
        <x:v>INSUMO</x:v>
      </x:c>
      <x:c r="B51" t="str">
        <x:v>370</x:v>
      </x:c>
      <x:c r="C51" s="9" t="str">
        <x:v>AREIA MEDIA - POSTO JAZIDA/FORNECEDOR (RETIRADO NA JAZIDA, SEM TRANSPORTE)</x:v>
      </x:c>
      <x:c r="D51" t="str">
        <x:v>M3</x:v>
      </x:c>
      <x:c r="E51" s="13" t="n">
        <x:v>1.1652258</x:v>
      </x:c>
      <x:c r="F51" s="15" t="n">
        <x:v>96.25</x:v>
      </x:c>
      <x:c r="G51" s="15" t="n">
        <x:f>TRUNC(ROUND(E51*F51,10)+0.000000001,2)</x:f>
        <x:v>112.15</x:v>
      </x:c>
      <x:c r="H51" s="15"/>
      <x:c r="I51" s="9" t="str">
        <x:v>SINAPI ISD linha 314; PI</x:v>
      </x:c>
    </x:row>
    <x:row r="52">
      <x:c r="C52" s="11" t="str">
        <x:v>CUSTO UNITÁRIO DA COMPOSIÇÃO</x:v>
      </x:c>
      <x:c r="D52" s="11"/>
      <x:c r="E52" s="11"/>
      <x:c r="F52" s="16"/>
      <x:c r="G52" s="16" t="n">
        <x:f>ROUND(SUM(G46:G51),2)</x:f>
        <x:v>713.22</x:v>
      </x:c>
      <x:c r="H52" s="16" t="n">
        <x:v>713.22</x:v>
      </x:c>
      <x:c r="I52" s="16" t="n">
        <x:f>ROUND(G52-H52,2)</x:f>
        <x:v>0</x:v>
      </x:c>
    </x:row>
    <x:row r="55" ht="60" customHeight="1">
      <x:c r="A55" s="19" t="str">
        <x:v>SINAPI</x:v>
      </x:c>
      <x:c r="B55" s="19" t="str">
        <x:v>88831</x:v>
      </x:c>
      <x:c r="C55" s="19" t="str">
        <x:v>BETONEIRA CAPACIDADE NOMINAL DE 400 L, CAPACIDADE DE MISTURA 280 L, MOTOR ELÉTRICO TRIFÁSICO POTÊNCIA DE 2 CV, SEM CARREGADOR - CHI DIURNO. AF_05/2023</x:v>
      </x:c>
      <x:c r="D55" s="19" t="str">
        <x:v>CHI</x:v>
      </x:c>
      <x:c r="E55" s="19"/>
      <x:c r="F55" s="19"/>
      <x:c r="G55" s="19"/>
      <x:c r="H55" s="19"/>
      <x:c r="I55" s="19"/>
    </x:row>
    <x:row r="56" ht="28" customHeight="1">
      <x:c r="A56" s="21" t="str">
        <x:v>Tipo</x:v>
      </x:c>
      <x:c r="B56" s="21" t="str">
        <x:v>Código</x:v>
      </x:c>
      <x:c r="C56" s="21" t="str">
        <x:v>Descrição</x:v>
      </x:c>
      <x:c r="D56" s="21" t="str">
        <x:v>Un.</x:v>
      </x:c>
      <x:c r="E56" s="21" t="str">
        <x:v>Coeficiente</x:v>
      </x:c>
      <x:c r="F56" s="21" t="str">
        <x:v>Custo unit. R$</x:v>
      </x:c>
      <x:c r="G56" s="21" t="str">
        <x:v>Parcial R$</x:v>
      </x:c>
      <x:c r="H56" s="21" t="str">
        <x:v>Base publicada R$</x:v>
      </x:c>
      <x:c r="I56" s="21" t="str">
        <x:v>Fonte / origem</x:v>
      </x:c>
    </x:row>
    <x:row r="57" ht="46" customHeight="1">
      <x:c r="A57" t="str">
        <x:v>COMPOSICAO</x:v>
      </x:c>
      <x:c r="B57" t="str">
        <x:v>88827</x:v>
      </x:c>
      <x:c r="C57" s="9" t="str">
        <x:v>BETONEIRA CAPACIDADE NOMINAL DE 400 L, CAPACIDADE DE MISTURA 280 L, MOTOR ELÉTRICO TRIFÁSICO POTÊNCIA DE 2 CV, SEM CARREGADOR - JUROS. AF_05/2023</x:v>
      </x:c>
      <x:c r="D57" t="str">
        <x:v>H</x:v>
      </x:c>
      <x:c r="E57" s="13" t="n">
        <x:v>1</x:v>
      </x:c>
      <x:c r="F57" s="15" t="n">
        <x:f>'Auxiliares'!G65</x:f>
        <x:v>0.1</x:v>
      </x:c>
      <x:c r="G57" s="15" t="n">
        <x:f>TRUNC(ROUND(E57*F57,10)+0.000000001,2)</x:f>
        <x:v>0.1</x:v>
      </x:c>
      <x:c r="H57" s="15"/>
      <x:c r="I57" s="9" t="str">
        <x:v>SINAPI Analítico linha 11753</x:v>
      </x:c>
    </x:row>
    <x:row r="58" ht="46" customHeight="1">
      <x:c r="A58" t="str">
        <x:v>COMPOSICAO</x:v>
      </x:c>
      <x:c r="B58" t="str">
        <x:v>88826</x:v>
      </x:c>
      <x:c r="C58" s="9" t="str">
        <x:v>BETONEIRA CAPACIDADE NOMINAL DE 400 L, CAPACIDADE DE MISTURA 280 L, MOTOR ELÉTRICO TRIFÁSICO POTÊNCIA DE 2 CV, SEM CARREGADOR - DEPRECIAÇÃO. AF_05/2023</x:v>
      </x:c>
      <x:c r="D58" t="str">
        <x:v>H</x:v>
      </x:c>
      <x:c r="E58" s="13" t="n">
        <x:v>1</x:v>
      </x:c>
      <x:c r="F58" s="15" t="n">
        <x:f>'Auxiliares'!G71</x:f>
        <x:v>0.44</x:v>
      </x:c>
      <x:c r="G58" s="15" t="n">
        <x:f>TRUNC(ROUND(E58*F58,10)+0.000000001,2)</x:f>
        <x:v>0.44</x:v>
      </x:c>
      <x:c r="H58" s="15"/>
      <x:c r="I58" s="9" t="str">
        <x:v>SINAPI Analítico linha 11754</x:v>
      </x:c>
    </x:row>
    <x:row r="59">
      <x:c r="C59" s="11" t="str">
        <x:v>CUSTO UNITÁRIO DA COMPOSIÇÃO</x:v>
      </x:c>
      <x:c r="D59" s="11"/>
      <x:c r="E59" s="11"/>
      <x:c r="F59" s="16"/>
      <x:c r="G59" s="16" t="n">
        <x:f>ROUND(SUM(G57:G58),2)</x:f>
        <x:v>0.54</x:v>
      </x:c>
      <x:c r="H59" s="16" t="n">
        <x:v>0.54</x:v>
      </x:c>
      <x:c r="I59" s="16" t="n">
        <x:f>ROUND(G59-H59,2)</x:f>
        <x:v>0</x:v>
      </x:c>
    </x:row>
    <x:row r="62" ht="60" customHeight="1">
      <x:c r="A62" s="19" t="str">
        <x:v>SINAPI</x:v>
      </x:c>
      <x:c r="B62" s="19" t="str">
        <x:v>88827</x:v>
      </x:c>
      <x:c r="C62" s="19" t="str">
        <x:v>BETONEIRA CAPACIDADE NOMINAL DE 400 L, CAPACIDADE DE MISTURA 280 L, MOTOR ELÉTRICO TRIFÁSICO POTÊNCIA DE 2 CV, SEM CARREGADOR - JUROS. AF_05/2023</x:v>
      </x:c>
      <x:c r="D62" s="19" t="str">
        <x:v>H</x:v>
      </x:c>
      <x:c r="E62" s="19"/>
      <x:c r="F62" s="19"/>
      <x:c r="G62" s="19"/>
      <x:c r="H62" s="19"/>
      <x:c r="I62" s="19"/>
    </x:row>
    <x:row r="63" ht="28" customHeight="1">
      <x:c r="A63" s="21" t="str">
        <x:v>Tipo</x:v>
      </x:c>
      <x:c r="B63" s="21" t="str">
        <x:v>Código</x:v>
      </x:c>
      <x:c r="C63" s="21" t="str">
        <x:v>Descrição</x:v>
      </x:c>
      <x:c r="D63" s="21" t="str">
        <x:v>Un.</x:v>
      </x:c>
      <x:c r="E63" s="21" t="str">
        <x:v>Coeficiente</x:v>
      </x:c>
      <x:c r="F63" s="21" t="str">
        <x:v>Custo unit. R$</x:v>
      </x:c>
      <x:c r="G63" s="21" t="str">
        <x:v>Parcial R$</x:v>
      </x:c>
      <x:c r="H63" s="21" t="str">
        <x:v>Base publicada R$</x:v>
      </x:c>
      <x:c r="I63" s="21" t="str">
        <x:v>Fonte / origem</x:v>
      </x:c>
    </x:row>
    <x:row r="64" ht="46" customHeight="1">
      <x:c r="A64" t="str">
        <x:v>INSUMO</x:v>
      </x:c>
      <x:c r="B64" t="str">
        <x:v>10535</x:v>
      </x:c>
      <x:c r="C64" s="9" t="str">
        <x:v>BETONEIRA, CAPACIDADE NOMINAL 400 L, CAPACIDADE DE MISTURA 280 L, MOTOR ELETRICO TRIFASICO 220/380 V, POTENCIA 2 CV, SEM CARREGADOR</x:v>
      </x:c>
      <x:c r="D64" t="str">
        <x:v>UN</x:v>
      </x:c>
      <x:c r="E64" s="13" t="n">
        <x:v>0.0000148</x:v>
      </x:c>
      <x:c r="F64" s="15" t="n">
        <x:v>6880.24</x:v>
      </x:c>
      <x:c r="G64" s="15" t="n">
        <x:f>TRUNC(ROUND(E64*F64,10)+0.000000001,2)</x:f>
        <x:v>0.1</x:v>
      </x:c>
      <x:c r="H64" s="15"/>
      <x:c r="I64" s="9" t="str">
        <x:v>SINAPI ISD linha 461; PI</x:v>
      </x:c>
    </x:row>
    <x:row r="65">
      <x:c r="C65" s="11" t="str">
        <x:v>CUSTO UNITÁRIO DA COMPOSIÇÃO</x:v>
      </x:c>
      <x:c r="D65" s="11"/>
      <x:c r="E65" s="11"/>
      <x:c r="F65" s="16"/>
      <x:c r="G65" s="16" t="n">
        <x:f>ROUND(SUM(G64:G64),2)</x:f>
        <x:v>0.1</x:v>
      </x:c>
      <x:c r="H65" s="16" t="n">
        <x:v>0.1</x:v>
      </x:c>
      <x:c r="I65" s="16" t="n">
        <x:f>ROUND(G65-H65,2)</x:f>
        <x:v>0</x:v>
      </x:c>
    </x:row>
    <x:row r="68" ht="60" customHeight="1">
      <x:c r="A68" s="19" t="str">
        <x:v>SINAPI</x:v>
      </x:c>
      <x:c r="B68" s="19" t="str">
        <x:v>88826</x:v>
      </x:c>
      <x:c r="C68" s="19" t="str">
        <x:v>BETONEIRA CAPACIDADE NOMINAL DE 400 L, CAPACIDADE DE MISTURA 280 L, MOTOR ELÉTRICO TRIFÁSICO POTÊNCIA DE 2 CV, SEM CARREGADOR - DEPRECIAÇÃO. AF_05/2023</x:v>
      </x:c>
      <x:c r="D68" s="19" t="str">
        <x:v>H</x:v>
      </x:c>
      <x:c r="E68" s="19"/>
      <x:c r="F68" s="19"/>
      <x:c r="G68" s="19"/>
      <x:c r="H68" s="19"/>
      <x:c r="I68" s="19"/>
    </x:row>
    <x:row r="69" ht="28" customHeight="1">
      <x:c r="A69" s="21" t="str">
        <x:v>Tipo</x:v>
      </x:c>
      <x:c r="B69" s="21" t="str">
        <x:v>Código</x:v>
      </x:c>
      <x:c r="C69" s="21" t="str">
        <x:v>Descrição</x:v>
      </x:c>
      <x:c r="D69" s="21" t="str">
        <x:v>Un.</x:v>
      </x:c>
      <x:c r="E69" s="21" t="str">
        <x:v>Coeficiente</x:v>
      </x:c>
      <x:c r="F69" s="21" t="str">
        <x:v>Custo unit. R$</x:v>
      </x:c>
      <x:c r="G69" s="21" t="str">
        <x:v>Parcial R$</x:v>
      </x:c>
      <x:c r="H69" s="21" t="str">
        <x:v>Base publicada R$</x:v>
      </x:c>
      <x:c r="I69" s="21" t="str">
        <x:v>Fonte / origem</x:v>
      </x:c>
    </x:row>
    <x:row r="70" ht="46" customHeight="1">
      <x:c r="A70" t="str">
        <x:v>INSUMO</x:v>
      </x:c>
      <x:c r="B70" t="str">
        <x:v>10535</x:v>
      </x:c>
      <x:c r="C70" s="9" t="str">
        <x:v>BETONEIRA, CAPACIDADE NOMINAL 400 L, CAPACIDADE DE MISTURA 280 L, MOTOR ELETRICO TRIFASICO 220/380 V, POTENCIA 2 CV, SEM CARREGADOR</x:v>
      </x:c>
      <x:c r="D70" t="str">
        <x:v>UN</x:v>
      </x:c>
      <x:c r="E70" s="13" t="n">
        <x:v>0.000064</x:v>
      </x:c>
      <x:c r="F70" s="15" t="n">
        <x:v>6880.24</x:v>
      </x:c>
      <x:c r="G70" s="15" t="n">
        <x:f>TRUNC(ROUND(E70*F70,10)+0.000000001,2)</x:f>
        <x:v>0.44</x:v>
      </x:c>
      <x:c r="H70" s="15"/>
      <x:c r="I70" s="9" t="str">
        <x:v>SINAPI ISD linha 461; PI</x:v>
      </x:c>
    </x:row>
    <x:row r="71">
      <x:c r="C71" s="11" t="str">
        <x:v>CUSTO UNITÁRIO DA COMPOSIÇÃO</x:v>
      </x:c>
      <x:c r="D71" s="11"/>
      <x:c r="E71" s="11"/>
      <x:c r="F71" s="16"/>
      <x:c r="G71" s="16" t="n">
        <x:f>ROUND(SUM(G70:G70),2)</x:f>
        <x:v>0.44</x:v>
      </x:c>
      <x:c r="H71" s="16" t="n">
        <x:v>0.44</x:v>
      </x:c>
      <x:c r="I71" s="16" t="n">
        <x:f>ROUND(G71-H71,2)</x:f>
        <x:v>0</x:v>
      </x:c>
    </x:row>
    <x:row r="74" ht="60" customHeight="1">
      <x:c r="A74" s="19" t="str">
        <x:v>SINAPI</x:v>
      </x:c>
      <x:c r="B74" s="19" t="str">
        <x:v>88830</x:v>
      </x:c>
      <x:c r="C74" s="19" t="str">
        <x:v>BETONEIRA CAPACIDADE NOMINAL DE 400 L, CAPACIDADE DE MISTURA 280 L, MOTOR ELÉTRICO TRIFÁSICO POTÊNCIA DE 2 CV, SEM CARREGADOR - CHP DIURNO. AF_05/2023</x:v>
      </x:c>
      <x:c r="D74" s="19" t="str">
        <x:v>CHP</x:v>
      </x:c>
      <x:c r="E74" s="19"/>
      <x:c r="F74" s="19"/>
      <x:c r="G74" s="19"/>
      <x:c r="H74" s="19"/>
      <x:c r="I74" s="19"/>
    </x:row>
    <x:row r="75" ht="28" customHeight="1">
      <x:c r="A75" s="21" t="str">
        <x:v>Tipo</x:v>
      </x:c>
      <x:c r="B75" s="21" t="str">
        <x:v>Código</x:v>
      </x:c>
      <x:c r="C75" s="21" t="str">
        <x:v>Descrição</x:v>
      </x:c>
      <x:c r="D75" s="21" t="str">
        <x:v>Un.</x:v>
      </x:c>
      <x:c r="E75" s="21" t="str">
        <x:v>Coeficiente</x:v>
      </x:c>
      <x:c r="F75" s="21" t="str">
        <x:v>Custo unit. R$</x:v>
      </x:c>
      <x:c r="G75" s="21" t="str">
        <x:v>Parcial R$</x:v>
      </x:c>
      <x:c r="H75" s="21" t="str">
        <x:v>Base publicada R$</x:v>
      </x:c>
      <x:c r="I75" s="21" t="str">
        <x:v>Fonte / origem</x:v>
      </x:c>
    </x:row>
    <x:row r="76" ht="46" customHeight="1">
      <x:c r="A76" t="str">
        <x:v>COMPOSICAO</x:v>
      </x:c>
      <x:c r="B76" t="str">
        <x:v>88829</x:v>
      </x:c>
      <x:c r="C76" s="9" t="str">
        <x:v>BETONEIRA CAPACIDADE NOMINAL DE 400 L, CAPACIDADE DE MISTURA 280 L, MOTOR ELÉTRICO TRIFÁSICO POTÊNCIA DE 2 CV, SEM CARREGADOR - MATERIAIS NA OPERAÇÃO. AF_05/2023</x:v>
      </x:c>
      <x:c r="D76" t="str">
        <x:v>H</x:v>
      </x:c>
      <x:c r="E76" s="13" t="n">
        <x:v>1</x:v>
      </x:c>
      <x:c r="F76" s="15" t="n">
        <x:f>'Auxiliares'!G86</x:f>
        <x:v>1.37</x:v>
      </x:c>
      <x:c r="G76" s="15" t="n">
        <x:f>TRUNC(ROUND(E76*F76,10)+0.000000001,2)</x:f>
        <x:v>1.37</x:v>
      </x:c>
      <x:c r="H76" s="15"/>
      <x:c r="I76" s="9" t="str">
        <x:v>SINAPI Analítico linha 11756</x:v>
      </x:c>
    </x:row>
    <x:row r="77" ht="46" customHeight="1">
      <x:c r="A77" t="str">
        <x:v>COMPOSICAO</x:v>
      </x:c>
      <x:c r="B77" t="str">
        <x:v>88828</x:v>
      </x:c>
      <x:c r="C77" s="9" t="str">
        <x:v>BETONEIRA CAPACIDADE NOMINAL DE 400 L, CAPACIDADE DE MISTURA 280 L, MOTOR ELÉTRICO TRIFÁSICO POTÊNCIA DE 2 CV, SEM CARREGADOR - MANUTENÇÃO. AF_05/2023</x:v>
      </x:c>
      <x:c r="D77" t="str">
        <x:v>H</x:v>
      </x:c>
      <x:c r="E77" s="13" t="n">
        <x:v>1</x:v>
      </x:c>
      <x:c r="F77" s="15" t="n">
        <x:f>'Auxiliares'!G92</x:f>
        <x:v>0.48</x:v>
      </x:c>
      <x:c r="G77" s="15" t="n">
        <x:f>TRUNC(ROUND(E77*F77,10)+0.000000001,2)</x:f>
        <x:v>0.48</x:v>
      </x:c>
      <x:c r="H77" s="15"/>
      <x:c r="I77" s="9" t="str">
        <x:v>SINAPI Analítico linha 11757</x:v>
      </x:c>
    </x:row>
    <x:row r="78" ht="46" customHeight="1">
      <x:c r="A78" t="str">
        <x:v>COMPOSICAO</x:v>
      </x:c>
      <x:c r="B78" t="str">
        <x:v>88827</x:v>
      </x:c>
      <x:c r="C78" s="9" t="str">
        <x:v>BETONEIRA CAPACIDADE NOMINAL DE 400 L, CAPACIDADE DE MISTURA 280 L, MOTOR ELÉTRICO TRIFÁSICO POTÊNCIA DE 2 CV, SEM CARREGADOR - JUROS. AF_05/2023</x:v>
      </x:c>
      <x:c r="D78" t="str">
        <x:v>H</x:v>
      </x:c>
      <x:c r="E78" s="13" t="n">
        <x:v>1</x:v>
      </x:c>
      <x:c r="F78" s="15" t="n">
        <x:f>'Auxiliares'!G65</x:f>
        <x:v>0.1</x:v>
      </x:c>
      <x:c r="G78" s="15" t="n">
        <x:f>TRUNC(ROUND(E78*F78,10)+0.000000001,2)</x:f>
        <x:v>0.1</x:v>
      </x:c>
      <x:c r="H78" s="15"/>
      <x:c r="I78" s="9" t="str">
        <x:v>SINAPI Analítico linha 11758</x:v>
      </x:c>
    </x:row>
    <x:row r="79" ht="46" customHeight="1">
      <x:c r="A79" t="str">
        <x:v>COMPOSICAO</x:v>
      </x:c>
      <x:c r="B79" t="str">
        <x:v>88826</x:v>
      </x:c>
      <x:c r="C79" s="9" t="str">
        <x:v>BETONEIRA CAPACIDADE NOMINAL DE 400 L, CAPACIDADE DE MISTURA 280 L, MOTOR ELÉTRICO TRIFÁSICO POTÊNCIA DE 2 CV, SEM CARREGADOR - DEPRECIAÇÃO. AF_05/2023</x:v>
      </x:c>
      <x:c r="D79" t="str">
        <x:v>H</x:v>
      </x:c>
      <x:c r="E79" s="13" t="n">
        <x:v>1</x:v>
      </x:c>
      <x:c r="F79" s="15" t="n">
        <x:f>'Auxiliares'!G71</x:f>
        <x:v>0.44</x:v>
      </x:c>
      <x:c r="G79" s="15" t="n">
        <x:f>TRUNC(ROUND(E79*F79,10)+0.000000001,2)</x:f>
        <x:v>0.44</x:v>
      </x:c>
      <x:c r="H79" s="15"/>
      <x:c r="I79" s="9" t="str">
        <x:v>SINAPI Analítico linha 11759</x:v>
      </x:c>
    </x:row>
    <x:row r="80">
      <x:c r="C80" s="11" t="str">
        <x:v>CUSTO UNITÁRIO DA COMPOSIÇÃO</x:v>
      </x:c>
      <x:c r="D80" s="11"/>
      <x:c r="E80" s="11"/>
      <x:c r="F80" s="16"/>
      <x:c r="G80" s="16" t="n">
        <x:f>ROUND(SUM(G76:G79),2)</x:f>
        <x:v>2.39</x:v>
      </x:c>
      <x:c r="H80" s="16" t="n">
        <x:v>2.39</x:v>
      </x:c>
      <x:c r="I80" s="16" t="n">
        <x:f>ROUND(G80-H80,2)</x:f>
        <x:v>0</x:v>
      </x:c>
    </x:row>
    <x:row r="83" ht="60" customHeight="1">
      <x:c r="A83" s="19" t="str">
        <x:v>SINAPI</x:v>
      </x:c>
      <x:c r="B83" s="19" t="str">
        <x:v>88829</x:v>
      </x:c>
      <x:c r="C83" s="19" t="str">
        <x:v>BETONEIRA CAPACIDADE NOMINAL DE 400 L, CAPACIDADE DE MISTURA 280 L, MOTOR ELÉTRICO TRIFÁSICO POTÊNCIA DE 2 CV, SEM CARREGADOR - MATERIAIS NA OPERAÇÃO. AF_05/2023</x:v>
      </x:c>
      <x:c r="D83" s="19" t="str">
        <x:v>H</x:v>
      </x:c>
      <x:c r="E83" s="19"/>
      <x:c r="F83" s="19"/>
      <x:c r="G83" s="19"/>
      <x:c r="H83" s="19"/>
      <x:c r="I83" s="19"/>
    </x:row>
    <x:row r="84" ht="28" customHeight="1">
      <x:c r="A84" s="21" t="str">
        <x:v>Tipo</x:v>
      </x:c>
      <x:c r="B84" s="21" t="str">
        <x:v>Código</x:v>
      </x:c>
      <x:c r="C84" s="21" t="str">
        <x:v>Descrição</x:v>
      </x:c>
      <x:c r="D84" s="21" t="str">
        <x:v>Un.</x:v>
      </x:c>
      <x:c r="E84" s="21" t="str">
        <x:v>Coeficiente</x:v>
      </x:c>
      <x:c r="F84" s="21" t="str">
        <x:v>Custo unit. R$</x:v>
      </x:c>
      <x:c r="G84" s="21" t="str">
        <x:v>Parcial R$</x:v>
      </x:c>
      <x:c r="H84" s="21" t="str">
        <x:v>Base publicada R$</x:v>
      </x:c>
      <x:c r="I84" s="21" t="str">
        <x:v>Fonte / origem</x:v>
      </x:c>
    </x:row>
    <x:row r="85" ht="46" customHeight="1">
      <x:c r="A85" t="str">
        <x:v>INSUMO</x:v>
      </x:c>
      <x:c r="B85" t="str">
        <x:v>2705</x:v>
      </x:c>
      <x:c r="C85" s="9" t="str">
        <x:v>ENERGIA ELETRICA ATE 2000 KWH INDUSTRIAL, SEM DEMANDA</x:v>
      </x:c>
      <x:c r="D85" t="str">
        <x:v>KWH</x:v>
      </x:c>
      <x:c r="E85" s="13" t="n">
        <x:v>1.25</x:v>
      </x:c>
      <x:c r="F85" s="15" t="n">
        <x:v>1.1</x:v>
      </x:c>
      <x:c r="G85" s="15" t="n">
        <x:f>TRUNC(ROUND(E85*F85,10)+0.000000001,2)</x:f>
        <x:v>1.37</x:v>
      </x:c>
      <x:c r="H85" s="15"/>
      <x:c r="I85" s="9" t="str">
        <x:v>SINAPI ISD linha 1910; PI</x:v>
      </x:c>
    </x:row>
    <x:row r="86">
      <x:c r="C86" s="11" t="str">
        <x:v>CUSTO UNITÁRIO DA COMPOSIÇÃO</x:v>
      </x:c>
      <x:c r="D86" s="11"/>
      <x:c r="E86" s="11"/>
      <x:c r="F86" s="16"/>
      <x:c r="G86" s="16" t="n">
        <x:f>ROUND(SUM(G85:G85),2)</x:f>
        <x:v>1.37</x:v>
      </x:c>
      <x:c r="H86" s="16" t="n">
        <x:v>1.37</x:v>
      </x:c>
      <x:c r="I86" s="16" t="n">
        <x:f>ROUND(G86-H86,2)</x:f>
        <x:v>0</x:v>
      </x:c>
    </x:row>
    <x:row r="89" ht="60" customHeight="1">
      <x:c r="A89" s="19" t="str">
        <x:v>SINAPI</x:v>
      </x:c>
      <x:c r="B89" s="19" t="str">
        <x:v>88828</x:v>
      </x:c>
      <x:c r="C89" s="19" t="str">
        <x:v>BETONEIRA CAPACIDADE NOMINAL DE 400 L, CAPACIDADE DE MISTURA 280 L, MOTOR ELÉTRICO TRIFÁSICO POTÊNCIA DE 2 CV, SEM CARREGADOR - MANUTENÇÃO. AF_05/2023</x:v>
      </x:c>
      <x:c r="D89" s="19" t="str">
        <x:v>H</x:v>
      </x:c>
      <x:c r="E89" s="19"/>
      <x:c r="F89" s="19"/>
      <x:c r="G89" s="19"/>
      <x:c r="H89" s="19"/>
      <x:c r="I89" s="19"/>
    </x:row>
    <x:row r="90" ht="28" customHeight="1">
      <x:c r="A90" s="21" t="str">
        <x:v>Tipo</x:v>
      </x:c>
      <x:c r="B90" s="21" t="str">
        <x:v>Código</x:v>
      </x:c>
      <x:c r="C90" s="21" t="str">
        <x:v>Descrição</x:v>
      </x:c>
      <x:c r="D90" s="21" t="str">
        <x:v>Un.</x:v>
      </x:c>
      <x:c r="E90" s="21" t="str">
        <x:v>Coeficiente</x:v>
      </x:c>
      <x:c r="F90" s="21" t="str">
        <x:v>Custo unit. R$</x:v>
      </x:c>
      <x:c r="G90" s="21" t="str">
        <x:v>Parcial R$</x:v>
      </x:c>
      <x:c r="H90" s="21" t="str">
        <x:v>Base publicada R$</x:v>
      </x:c>
      <x:c r="I90" s="21" t="str">
        <x:v>Fonte / origem</x:v>
      </x:c>
    </x:row>
    <x:row r="91" ht="46" customHeight="1">
      <x:c r="A91" t="str">
        <x:v>INSUMO</x:v>
      </x:c>
      <x:c r="B91" t="str">
        <x:v>10535</x:v>
      </x:c>
      <x:c r="C91" s="9" t="str">
        <x:v>BETONEIRA, CAPACIDADE NOMINAL 400 L, CAPACIDADE DE MISTURA 280 L, MOTOR ELETRICO TRIFASICO 220/380 V, POTENCIA 2 CV, SEM CARREGADOR</x:v>
      </x:c>
      <x:c r="D91" t="str">
        <x:v>UN</x:v>
      </x:c>
      <x:c r="E91" s="13" t="n">
        <x:v>0.00007</x:v>
      </x:c>
      <x:c r="F91" s="15" t="n">
        <x:v>6880.24</x:v>
      </x:c>
      <x:c r="G91" s="15" t="n">
        <x:f>TRUNC(ROUND(E91*F91,10)+0.000000001,2)</x:f>
        <x:v>0.48</x:v>
      </x:c>
      <x:c r="H91" s="15"/>
      <x:c r="I91" s="9" t="str">
        <x:v>SINAPI ISD linha 461; PI</x:v>
      </x:c>
    </x:row>
    <x:row r="92">
      <x:c r="C92" s="11" t="str">
        <x:v>CUSTO UNITÁRIO DA COMPOSIÇÃO</x:v>
      </x:c>
      <x:c r="D92" s="11"/>
      <x:c r="E92" s="11"/>
      <x:c r="F92" s="16"/>
      <x:c r="G92" s="16" t="n">
        <x:f>ROUND(SUM(G91:G91),2)</x:f>
        <x:v>0.48</x:v>
      </x:c>
      <x:c r="H92" s="16" t="n">
        <x:v>0.48</x:v>
      </x:c>
      <x:c r="I92" s="16" t="n">
        <x:f>ROUND(G92-H92,2)</x:f>
        <x:v>0</x:v>
      </x:c>
    </x:row>
    <x:row r="95" ht="60" customHeight="1">
      <x:c r="A95" s="19" t="str">
        <x:v>SINAPI</x:v>
      </x:c>
      <x:c r="B95" s="19" t="str">
        <x:v>88377</x:v>
      </x:c>
      <x:c r="C95" s="19" t="str">
        <x:v>OPERADOR DE BETONEIRA ESTACIONÁRIA/MISTURADOR COM ENCARGOS COMPLEMENTARES</x:v>
      </x:c>
      <x:c r="D95" s="19" t="str">
        <x:v>H</x:v>
      </x:c>
      <x:c r="E95" s="19"/>
      <x:c r="F95" s="19"/>
      <x:c r="G95" s="19"/>
      <x:c r="H95" s="19"/>
      <x:c r="I95" s="19"/>
    </x:row>
    <x:row r="96" ht="28" customHeight="1">
      <x:c r="A96" s="21" t="str">
        <x:v>Tipo</x:v>
      </x:c>
      <x:c r="B96" s="21" t="str">
        <x:v>Código</x:v>
      </x:c>
      <x:c r="C96" s="21" t="str">
        <x:v>Descrição</x:v>
      </x:c>
      <x:c r="D96" s="21" t="str">
        <x:v>Un.</x:v>
      </x:c>
      <x:c r="E96" s="21" t="str">
        <x:v>Coeficiente</x:v>
      </x:c>
      <x:c r="F96" s="21" t="str">
        <x:v>Custo unit. R$</x:v>
      </x:c>
      <x:c r="G96" s="21" t="str">
        <x:v>Parcial R$</x:v>
      </x:c>
      <x:c r="H96" s="21" t="str">
        <x:v>Base publicada R$</x:v>
      </x:c>
      <x:c r="I96" s="21" t="str">
        <x:v>Fonte / origem</x:v>
      </x:c>
    </x:row>
    <x:row r="97" ht="46" customHeight="1">
      <x:c r="A97" t="str">
        <x:v>COMPOSICAO</x:v>
      </x:c>
      <x:c r="B97" t="str">
        <x:v>95389</x:v>
      </x:c>
      <x:c r="C97" s="9" t="str">
        <x:v>CURSO DE CAPACITAÇÃO PARA OPERADOR DE BETONEIRA ESTACIONÁRIA/MISTURADOR (ENCARGOS COMPLEMENTARES) - HORISTA</x:v>
      </x:c>
      <x:c r="D97" t="str">
        <x:v>H</x:v>
      </x:c>
      <x:c r="E97" s="13" t="n">
        <x:v>1</x:v>
      </x:c>
      <x:c r="F97" s="15" t="n">
        <x:f>'Auxiliares'!G111</x:f>
        <x:v>0.19</x:v>
      </x:c>
      <x:c r="G97" s="15" t="n">
        <x:f>TRUNC(ROUND(E97*F97,10)+0.000000001,2)</x:f>
        <x:v>0.19</x:v>
      </x:c>
      <x:c r="H97" s="15"/>
      <x:c r="I97" s="9" t="str">
        <x:v>SINAPI Analítico linha 46428</x:v>
      </x:c>
    </x:row>
    <x:row r="98" ht="46" customHeight="1">
      <x:c r="A98" t="str">
        <x:v>INSUMO</x:v>
      </x:c>
      <x:c r="B98" t="str">
        <x:v>43488</x:v>
      </x:c>
      <x:c r="C98" s="9" t="str">
        <x:v>EPI - FAMILIA OPERADOR ESCAVADEIRA - HORISTA (ENCARGOS COMPLEMENTARES - COLETADO CAIXA)</x:v>
      </x:c>
      <x:c r="D98" t="str">
        <x:v>H</x:v>
      </x:c>
      <x:c r="E98" s="13" t="n">
        <x:v>1</x:v>
      </x:c>
      <x:c r="F98" s="15" t="n">
        <x:v>1.13</x:v>
      </x:c>
      <x:c r="G98" s="15" t="n">
        <x:f>TRUNC(ROUND(E98*F98,10)+0.000000001,2)</x:f>
        <x:v>1.13</x:v>
      </x:c>
      <x:c r="H98" s="15"/>
      <x:c r="I98" s="9" t="str">
        <x:v>SINAPI ISD linha 1935; PI</x:v>
      </x:c>
    </x:row>
    <x:row r="99" ht="46" customHeight="1">
      <x:c r="A99" t="str">
        <x:v>INSUMO</x:v>
      </x:c>
      <x:c r="B99" t="str">
        <x:v>43464</x:v>
      </x:c>
      <x:c r="C99" s="9" t="str">
        <x:v>FERRAMENTAS - FAMILIA OPERADOR ESCAVADEIRA - HORISTA (ENCARGOS COMPLEMENTARES - COLETADO CAIXA)</x:v>
      </x:c>
      <x:c r="D99" t="str">
        <x:v>H</x:v>
      </x:c>
      <x:c r="E99" s="13" t="n">
        <x:v>1</x:v>
      </x:c>
      <x:c r="F99" s="15" t="n">
        <x:v>0.05</x:v>
      </x:c>
      <x:c r="G99" s="15" t="n">
        <x:f>TRUNC(ROUND(E99*F99,10)+0.000000001,2)</x:f>
        <x:v>0.05</x:v>
      </x:c>
      <x:c r="H99" s="15"/>
      <x:c r="I99" s="9" t="str">
        <x:v>SINAPI ISD linha 2055; PI</x:v>
      </x:c>
    </x:row>
    <x:row r="100" ht="46" customHeight="1">
      <x:c r="A100" t="str">
        <x:v>INSUMO</x:v>
      </x:c>
      <x:c r="B100" t="str">
        <x:v>37666</x:v>
      </x:c>
      <x:c r="C100" s="9" t="str">
        <x:v>OPERADOR DE BETONEIRA ESTACIONARIA / MISTURADOR (HORISTA)</x:v>
      </x:c>
      <x:c r="D100" t="str">
        <x:v>H</x:v>
      </x:c>
      <x:c r="E100" s="13" t="n">
        <x:v>1</x:v>
      </x:c>
      <x:c r="F100" s="15" t="n">
        <x:v>23.02</x:v>
      </x:c>
      <x:c r="G100" s="15" t="n">
        <x:f>TRUNC(ROUND(E100*F100,10)+0.000000001,2)</x:f>
        <x:v>23.02</x:v>
      </x:c>
      <x:c r="H100" s="15"/>
      <x:c r="I100" s="9" t="str">
        <x:v>SINAPI ISD linha 3112; PI</x:v>
      </x:c>
    </x:row>
    <x:row r="101" ht="46" customHeight="1">
      <x:c r="A101" t="str">
        <x:v>INSUMO</x:v>
      </x:c>
      <x:c r="B101" t="str">
        <x:v>37373</x:v>
      </x:c>
      <x:c r="C101" s="9" t="str">
        <x:v>SEGURO - HORISTA (COLETADO CAIXA - ENCARGOS COMPLEMENTARES)</x:v>
      </x:c>
      <x:c r="D101" t="str">
        <x:v>H</x:v>
      </x:c>
      <x:c r="E101" s="13" t="n">
        <x:v>1</x:v>
      </x:c>
      <x:c r="F101" s="15" t="n">
        <x:v>0.11</x:v>
      </x:c>
      <x:c r="G101" s="15" t="n">
        <x:f>TRUNC(ROUND(E101*F101,10)+0.000000001,2)</x:f>
        <x:v>0.11</x:v>
      </x:c>
      <x:c r="H101" s="15"/>
      <x:c r="I101" s="9" t="str">
        <x:v>SINAPI ISD linha 3823; PI</x:v>
      </x:c>
    </x:row>
    <x:row r="102" ht="46" customHeight="1">
      <x:c r="A102" t="str">
        <x:v>INSUMO</x:v>
      </x:c>
      <x:c r="B102" t="str">
        <x:v>37372</x:v>
      </x:c>
      <x:c r="C102" s="9" t="str">
        <x:v>EXAMES - HORISTA (COLETADO CAIXA - ENCARGOS COMPLEMENTARES)</x:v>
      </x:c>
      <x:c r="D102" t="str">
        <x:v>H</x:v>
      </x:c>
      <x:c r="E102" s="13" t="n">
        <x:v>1</x:v>
      </x:c>
      <x:c r="F102" s="15" t="n">
        <x:v>1.42</x:v>
      </x:c>
      <x:c r="G102" s="15" t="n">
        <x:f>TRUNC(ROUND(E102*F102,10)+0.000000001,2)</x:f>
        <x:v>1.42</x:v>
      </x:c>
      <x:c r="H102" s="15"/>
      <x:c r="I102" s="9" t="str">
        <x:v>SINAPI ISD linha 1998; PI</x:v>
      </x:c>
    </x:row>
    <x:row r="103" ht="46" customHeight="1">
      <x:c r="A103" t="str">
        <x:v>INSUMO</x:v>
      </x:c>
      <x:c r="B103" t="str">
        <x:v>37371</x:v>
      </x:c>
      <x:c r="C103" s="9" t="str">
        <x:v>TRANSPORTE - HORISTA (COLETADO CAIXA - ENCARGOS COMPLEMENTARES)</x:v>
      </x:c>
      <x:c r="D103" t="str">
        <x:v>H</x:v>
      </x:c>
      <x:c r="E103" s="13" t="n">
        <x:v>1</x:v>
      </x:c>
      <x:c r="F103" s="15" t="n">
        <x:v>0.48</x:v>
      </x:c>
      <x:c r="G103" s="15" t="n">
        <x:f>TRUNC(ROUND(E103*F103,10)+0.000000001,2)</x:f>
        <x:v>0.48</x:v>
      </x:c>
      <x:c r="H103" s="15"/>
      <x:c r="I103" s="9" t="str">
        <x:v>SINAPI ISD linha 4391; PI</x:v>
      </x:c>
    </x:row>
    <x:row r="104" ht="46" customHeight="1">
      <x:c r="A104" t="str">
        <x:v>INSUMO</x:v>
      </x:c>
      <x:c r="B104" t="str">
        <x:v>37370</x:v>
      </x:c>
      <x:c r="C104" s="9" t="str">
        <x:v>ALIMENTACAO - HORISTA (COLETADO CAIXA - ENCARGOS COMPLEMENTARES)</x:v>
      </x:c>
      <x:c r="D104" t="str">
        <x:v>H</x:v>
      </x:c>
      <x:c r="E104" s="13" t="n">
        <x:v>1</x:v>
      </x:c>
      <x:c r="F104" s="15" t="n">
        <x:v>2.49</x:v>
      </x:c>
      <x:c r="G104" s="15" t="n">
        <x:f>TRUNC(ROUND(E104*F104,10)+0.000000001,2)</x:f>
        <x:v>2.49</x:v>
      </x:c>
      <x:c r="H104" s="15"/>
      <x:c r="I104" s="9" t="str">
        <x:v>SINAPI ISD linha 185; PI</x:v>
      </x:c>
    </x:row>
    <x:row r="105">
      <x:c r="C105" s="11" t="str">
        <x:v>CUSTO UNITÁRIO DA COMPOSIÇÃO</x:v>
      </x:c>
      <x:c r="D105" s="11"/>
      <x:c r="E105" s="11"/>
      <x:c r="F105" s="16"/>
      <x:c r="G105" s="16" t="n">
        <x:f>ROUND(SUM(G97:G104),2)</x:f>
        <x:v>28.89</x:v>
      </x:c>
      <x:c r="H105" s="16" t="n">
        <x:v>28.89</x:v>
      </x:c>
      <x:c r="I105" s="16" t="n">
        <x:f>ROUND(G105-H105,2)</x:f>
        <x:v>0</x:v>
      </x:c>
    </x:row>
    <x:row r="108" ht="60" customHeight="1">
      <x:c r="A108" s="19" t="str">
        <x:v>SINAPI</x:v>
      </x:c>
      <x:c r="B108" s="19" t="str">
        <x:v>95389</x:v>
      </x:c>
      <x:c r="C108" s="19" t="str">
        <x:v>CURSO DE CAPACITAÇÃO PARA OPERADOR DE BETONEIRA ESTACIONÁRIA/MISTURADOR (ENCARGOS COMPLEMENTARES) - HORISTA</x:v>
      </x:c>
      <x:c r="D108" s="19" t="str">
        <x:v>H</x:v>
      </x:c>
      <x:c r="E108" s="19"/>
      <x:c r="F108" s="19"/>
      <x:c r="G108" s="19"/>
      <x:c r="H108" s="19"/>
      <x:c r="I108" s="19"/>
    </x:row>
    <x:row r="109" ht="28" customHeight="1">
      <x:c r="A109" s="21" t="str">
        <x:v>Tipo</x:v>
      </x:c>
      <x:c r="B109" s="21" t="str">
        <x:v>Código</x:v>
      </x:c>
      <x:c r="C109" s="21" t="str">
        <x:v>Descrição</x:v>
      </x:c>
      <x:c r="D109" s="21" t="str">
        <x:v>Un.</x:v>
      </x:c>
      <x:c r="E109" s="21" t="str">
        <x:v>Coeficiente</x:v>
      </x:c>
      <x:c r="F109" s="21" t="str">
        <x:v>Custo unit. R$</x:v>
      </x:c>
      <x:c r="G109" s="21" t="str">
        <x:v>Parcial R$</x:v>
      </x:c>
      <x:c r="H109" s="21" t="str">
        <x:v>Base publicada R$</x:v>
      </x:c>
      <x:c r="I109" s="21" t="str">
        <x:v>Fonte / origem</x:v>
      </x:c>
    </x:row>
    <x:row r="110" ht="46" customHeight="1">
      <x:c r="A110" t="str">
        <x:v>INSUMO</x:v>
      </x:c>
      <x:c r="B110" t="str">
        <x:v>37666</x:v>
      </x:c>
      <x:c r="C110" s="9" t="str">
        <x:v>OPERADOR DE BETONEIRA ESTACIONARIA / MISTURADOR (HORISTA)</x:v>
      </x:c>
      <x:c r="D110" t="str">
        <x:v>H</x:v>
      </x:c>
      <x:c r="E110" s="13" t="n">
        <x:v>0.00831</x:v>
      </x:c>
      <x:c r="F110" s="15" t="n">
        <x:v>23.02</x:v>
      </x:c>
      <x:c r="G110" s="15" t="n">
        <x:f>TRUNC(ROUND(E110*F110,10)+0.000000001,2)</x:f>
        <x:v>0.19</x:v>
      </x:c>
      <x:c r="H110" s="15"/>
      <x:c r="I110" s="9" t="str">
        <x:v>SINAPI ISD linha 3112; PI</x:v>
      </x:c>
    </x:row>
    <x:row r="111">
      <x:c r="C111" s="11" t="str">
        <x:v>CUSTO UNITÁRIO DA COMPOSIÇÃO</x:v>
      </x:c>
      <x:c r="D111" s="11"/>
      <x:c r="E111" s="11"/>
      <x:c r="F111" s="16"/>
      <x:c r="G111" s="16" t="n">
        <x:f>ROUND(SUM(G110:G110),2)</x:f>
        <x:v>0.19</x:v>
      </x:c>
      <x:c r="H111" s="16" t="n">
        <x:v>0.19</x:v>
      </x:c>
      <x:c r="I111" s="16" t="n">
        <x:f>ROUND(G111-H111,2)</x:f>
        <x:v>0</x:v>
      </x:c>
    </x:row>
    <x:row r="114" ht="60" customHeight="1">
      <x:c r="A114" s="19" t="str">
        <x:v>SINAPI</x:v>
      </x:c>
      <x:c r="B114" s="19" t="str">
        <x:v>88256</x:v>
      </x:c>
      <x:c r="C114" s="19" t="str">
        <x:v>AZULEJISTA OU LADRILHEIRO COM ENCARGOS COMPLEMENTARES</x:v>
      </x:c>
      <x:c r="D114" s="19" t="str">
        <x:v>H</x:v>
      </x:c>
      <x:c r="E114" s="19"/>
      <x:c r="F114" s="19"/>
      <x:c r="G114" s="19"/>
      <x:c r="H114" s="19"/>
      <x:c r="I114" s="19"/>
    </x:row>
    <x:row r="115" ht="28" customHeight="1">
      <x:c r="A115" s="21" t="str">
        <x:v>Tipo</x:v>
      </x:c>
      <x:c r="B115" s="21" t="str">
        <x:v>Código</x:v>
      </x:c>
      <x:c r="C115" s="21" t="str">
        <x:v>Descrição</x:v>
      </x:c>
      <x:c r="D115" s="21" t="str">
        <x:v>Un.</x:v>
      </x:c>
      <x:c r="E115" s="21" t="str">
        <x:v>Coeficiente</x:v>
      </x:c>
      <x:c r="F115" s="21" t="str">
        <x:v>Custo unit. R$</x:v>
      </x:c>
      <x:c r="G115" s="21" t="str">
        <x:v>Parcial R$</x:v>
      </x:c>
      <x:c r="H115" s="21" t="str">
        <x:v>Base publicada R$</x:v>
      </x:c>
      <x:c r="I115" s="21" t="str">
        <x:v>Fonte / origem</x:v>
      </x:c>
    </x:row>
    <x:row r="116" ht="46" customHeight="1">
      <x:c r="A116" t="str">
        <x:v>COMPOSICAO</x:v>
      </x:c>
      <x:c r="B116" t="str">
        <x:v>95324</x:v>
      </x:c>
      <x:c r="C116" s="9" t="str">
        <x:v>CURSO DE CAPACITAÇÃO PARA AZULEJISTA OU LADRILHEIRO (ENCARGOS COMPLEMENTARES) - HORISTA</x:v>
      </x:c>
      <x:c r="D116" t="str">
        <x:v>H</x:v>
      </x:c>
      <x:c r="E116" s="13" t="n">
        <x:v>1</x:v>
      </x:c>
      <x:c r="F116" s="15" t="n">
        <x:f>'Auxiliares'!G130</x:f>
        <x:v>0.32</x:v>
      </x:c>
      <x:c r="G116" s="15" t="n">
        <x:f>TRUNC(ROUND(E116*F116,10)+0.000000001,2)</x:f>
        <x:v>0.32</x:v>
      </x:c>
      <x:c r="H116" s="15"/>
      <x:c r="I116" s="9" t="str">
        <x:v>SINAPI Analítico linha 45438</x:v>
      </x:c>
    </x:row>
    <x:row r="117" ht="46" customHeight="1">
      <x:c r="A117" t="str">
        <x:v>INSUMO</x:v>
      </x:c>
      <x:c r="B117" t="str">
        <x:v>43489</x:v>
      </x:c>
      <x:c r="C117" s="9" t="str">
        <x:v>EPI - FAMILIA PEDREIRO - HORISTA (ENCARGOS COMPLEMENTARES - COLETADO CAIXA)</x:v>
      </x:c>
      <x:c r="D117" t="str">
        <x:v>H</x:v>
      </x:c>
      <x:c r="E117" s="13" t="n">
        <x:v>1</x:v>
      </x:c>
      <x:c r="F117" s="15" t="n">
        <x:v>1.81</x:v>
      </x:c>
      <x:c r="G117" s="15" t="n">
        <x:f>TRUNC(ROUND(E117*F117,10)+0.000000001,2)</x:f>
        <x:v>1.81</x:v>
      </x:c>
      <x:c r="H117" s="15"/>
      <x:c r="I117" s="9" t="str">
        <x:v>SINAPI ISD linha 1937; PI</x:v>
      </x:c>
    </x:row>
    <x:row r="118" ht="46" customHeight="1">
      <x:c r="A118" t="str">
        <x:v>INSUMO</x:v>
      </x:c>
      <x:c r="B118" t="str">
        <x:v>43465</x:v>
      </x:c>
      <x:c r="C118" s="9" t="str">
        <x:v>FERRAMENTAS - FAMILIA PEDREIRO - HORISTA (ENCARGOS COMPLEMENTARES - COLETADO CAIXA)</x:v>
      </x:c>
      <x:c r="D118" t="str">
        <x:v>H</x:v>
      </x:c>
      <x:c r="E118" s="13" t="n">
        <x:v>1</x:v>
      </x:c>
      <x:c r="F118" s="15" t="n">
        <x:v>0.9</x:v>
      </x:c>
      <x:c r="G118" s="15" t="n">
        <x:f>TRUNC(ROUND(E118*F118,10)+0.000000001,2)</x:f>
        <x:v>0.9</x:v>
      </x:c>
      <x:c r="H118" s="15"/>
      <x:c r="I118" s="9" t="str">
        <x:v>SINAPI ISD linha 2057; PI</x:v>
      </x:c>
    </x:row>
    <x:row r="119" ht="46" customHeight="1">
      <x:c r="A119" t="str">
        <x:v>INSUMO</x:v>
      </x:c>
      <x:c r="B119" t="str">
        <x:v>37373</x:v>
      </x:c>
      <x:c r="C119" s="9" t="str">
        <x:v>SEGURO - HORISTA (COLETADO CAIXA - ENCARGOS COMPLEMENTARES)</x:v>
      </x:c>
      <x:c r="D119" t="str">
        <x:v>H</x:v>
      </x:c>
      <x:c r="E119" s="13" t="n">
        <x:v>1</x:v>
      </x:c>
      <x:c r="F119" s="15" t="n">
        <x:v>0.11</x:v>
      </x:c>
      <x:c r="G119" s="15" t="n">
        <x:f>TRUNC(ROUND(E119*F119,10)+0.000000001,2)</x:f>
        <x:v>0.11</x:v>
      </x:c>
      <x:c r="H119" s="15"/>
      <x:c r="I119" s="9" t="str">
        <x:v>SINAPI ISD linha 3823; PI</x:v>
      </x:c>
    </x:row>
    <x:row r="120" ht="46" customHeight="1">
      <x:c r="A120" t="str">
        <x:v>INSUMO</x:v>
      </x:c>
      <x:c r="B120" t="str">
        <x:v>37372</x:v>
      </x:c>
      <x:c r="C120" s="9" t="str">
        <x:v>EXAMES - HORISTA (COLETADO CAIXA - ENCARGOS COMPLEMENTARES)</x:v>
      </x:c>
      <x:c r="D120" t="str">
        <x:v>H</x:v>
      </x:c>
      <x:c r="E120" s="13" t="n">
        <x:v>1</x:v>
      </x:c>
      <x:c r="F120" s="15" t="n">
        <x:v>1.42</x:v>
      </x:c>
      <x:c r="G120" s="15" t="n">
        <x:f>TRUNC(ROUND(E120*F120,10)+0.000000001,2)</x:f>
        <x:v>1.42</x:v>
      </x:c>
      <x:c r="H120" s="15"/>
      <x:c r="I120" s="9" t="str">
        <x:v>SINAPI ISD linha 1998; PI</x:v>
      </x:c>
    </x:row>
    <x:row r="121" ht="46" customHeight="1">
      <x:c r="A121" t="str">
        <x:v>INSUMO</x:v>
      </x:c>
      <x:c r="B121" t="str">
        <x:v>37371</x:v>
      </x:c>
      <x:c r="C121" s="9" t="str">
        <x:v>TRANSPORTE - HORISTA (COLETADO CAIXA - ENCARGOS COMPLEMENTARES)</x:v>
      </x:c>
      <x:c r="D121" t="str">
        <x:v>H</x:v>
      </x:c>
      <x:c r="E121" s="13" t="n">
        <x:v>1</x:v>
      </x:c>
      <x:c r="F121" s="15" t="n">
        <x:v>0.48</x:v>
      </x:c>
      <x:c r="G121" s="15" t="n">
        <x:f>TRUNC(ROUND(E121*F121,10)+0.000000001,2)</x:f>
        <x:v>0.48</x:v>
      </x:c>
      <x:c r="H121" s="15"/>
      <x:c r="I121" s="9" t="str">
        <x:v>SINAPI ISD linha 4391; PI</x:v>
      </x:c>
    </x:row>
    <x:row r="122" ht="46" customHeight="1">
      <x:c r="A122" t="str">
        <x:v>INSUMO</x:v>
      </x:c>
      <x:c r="B122" t="str">
        <x:v>37370</x:v>
      </x:c>
      <x:c r="C122" s="9" t="str">
        <x:v>ALIMENTACAO - HORISTA (COLETADO CAIXA - ENCARGOS COMPLEMENTARES)</x:v>
      </x:c>
      <x:c r="D122" t="str">
        <x:v>H</x:v>
      </x:c>
      <x:c r="E122" s="13" t="n">
        <x:v>1</x:v>
      </x:c>
      <x:c r="F122" s="15" t="n">
        <x:v>2.49</x:v>
      </x:c>
      <x:c r="G122" s="15" t="n">
        <x:f>TRUNC(ROUND(E122*F122,10)+0.000000001,2)</x:f>
        <x:v>2.49</x:v>
      </x:c>
      <x:c r="H122" s="15"/>
      <x:c r="I122" s="9" t="str">
        <x:v>SINAPI ISD linha 185; PI</x:v>
      </x:c>
    </x:row>
    <x:row r="123" ht="46" customHeight="1">
      <x:c r="A123" t="str">
        <x:v>INSUMO</x:v>
      </x:c>
      <x:c r="B123" t="str">
        <x:v>4760</x:v>
      </x:c>
      <x:c r="C123" s="9" t="str">
        <x:v>AZULEJISTA OU LADRILHEIRO (HORISTA)</x:v>
      </x:c>
      <x:c r="D123" t="str">
        <x:v>H</x:v>
      </x:c>
      <x:c r="E123" s="13" t="n">
        <x:v>1</x:v>
      </x:c>
      <x:c r="F123" s="15" t="n">
        <x:v>21.8</x:v>
      </x:c>
      <x:c r="G123" s="15" t="n">
        <x:f>TRUNC(ROUND(E123*F123,10)+0.000000001,2)</x:f>
        <x:v>21.8</x:v>
      </x:c>
      <x:c r="H123" s="15"/>
      <x:c r="I123" s="9" t="str">
        <x:v>SINAPI ISD linha 392; PI</x:v>
      </x:c>
    </x:row>
    <x:row r="124">
      <x:c r="C124" s="11" t="str">
        <x:v>CUSTO UNITÁRIO DA COMPOSIÇÃO</x:v>
      </x:c>
      <x:c r="D124" s="11"/>
      <x:c r="E124" s="11"/>
      <x:c r="F124" s="16"/>
      <x:c r="G124" s="16" t="n">
        <x:f>ROUND(SUM(G116:G123),2)</x:f>
        <x:v>29.33</x:v>
      </x:c>
      <x:c r="H124" s="16" t="n">
        <x:v>29.33</x:v>
      </x:c>
      <x:c r="I124" s="16" t="n">
        <x:f>ROUND(G124-H124,2)</x:f>
        <x:v>0</x:v>
      </x:c>
    </x:row>
    <x:row r="127" ht="60" customHeight="1">
      <x:c r="A127" s="19" t="str">
        <x:v>SINAPI</x:v>
      </x:c>
      <x:c r="B127" s="19" t="str">
        <x:v>95324</x:v>
      </x:c>
      <x:c r="C127" s="19" t="str">
        <x:v>CURSO DE CAPACITAÇÃO PARA AZULEJISTA OU LADRILHEIRO (ENCARGOS COMPLEMENTARES) - HORISTA</x:v>
      </x:c>
      <x:c r="D127" s="19" t="str">
        <x:v>H</x:v>
      </x:c>
      <x:c r="E127" s="19"/>
      <x:c r="F127" s="19"/>
      <x:c r="G127" s="19"/>
      <x:c r="H127" s="19"/>
      <x:c r="I127" s="19"/>
    </x:row>
    <x:row r="128" ht="28" customHeight="1">
      <x:c r="A128" s="21" t="str">
        <x:v>Tipo</x:v>
      </x:c>
      <x:c r="B128" s="21" t="str">
        <x:v>Código</x:v>
      </x:c>
      <x:c r="C128" s="21" t="str">
        <x:v>Descrição</x:v>
      </x:c>
      <x:c r="D128" s="21" t="str">
        <x:v>Un.</x:v>
      </x:c>
      <x:c r="E128" s="21" t="str">
        <x:v>Coeficiente</x:v>
      </x:c>
      <x:c r="F128" s="21" t="str">
        <x:v>Custo unit. R$</x:v>
      </x:c>
      <x:c r="G128" s="21" t="str">
        <x:v>Parcial R$</x:v>
      </x:c>
      <x:c r="H128" s="21" t="str">
        <x:v>Base publicada R$</x:v>
      </x:c>
      <x:c r="I128" s="21" t="str">
        <x:v>Fonte / origem</x:v>
      </x:c>
    </x:row>
    <x:row r="129" ht="46" customHeight="1">
      <x:c r="A129" t="str">
        <x:v>INSUMO</x:v>
      </x:c>
      <x:c r="B129" t="str">
        <x:v>4760</x:v>
      </x:c>
      <x:c r="C129" s="9" t="str">
        <x:v>AZULEJISTA OU LADRILHEIRO (HORISTA)</x:v>
      </x:c>
      <x:c r="D129" t="str">
        <x:v>H</x:v>
      </x:c>
      <x:c r="E129" s="13" t="n">
        <x:v>0.01476</x:v>
      </x:c>
      <x:c r="F129" s="15" t="n">
        <x:v>21.8</x:v>
      </x:c>
      <x:c r="G129" s="15" t="n">
        <x:f>TRUNC(ROUND(E129*F129,10)+0.000000001,2)</x:f>
        <x:v>0.32</x:v>
      </x:c>
      <x:c r="H129" s="15"/>
      <x:c r="I129" s="9" t="str">
        <x:v>SINAPI ISD linha 392; PI</x:v>
      </x:c>
    </x:row>
    <x:row r="130">
      <x:c r="C130" s="11" t="str">
        <x:v>CUSTO UNITÁRIO DA COMPOSIÇÃO</x:v>
      </x:c>
      <x:c r="D130" s="11"/>
      <x:c r="E130" s="11"/>
      <x:c r="F130" s="16"/>
      <x:c r="G130" s="16" t="n">
        <x:f>ROUND(SUM(G129:G129),2)</x:f>
        <x:v>0.32</x:v>
      </x:c>
      <x:c r="H130" s="16" t="n">
        <x:v>0.32</x:v>
      </x:c>
      <x:c r="I130" s="16" t="n">
        <x:f>ROUND(G130-H130,2)</x:f>
        <x:v>0</x:v>
      </x:c>
    </x:row>
    <x:row r="133" ht="60" customHeight="1">
      <x:c r="A133" s="19" t="str">
        <x:v>SINAPI</x:v>
      </x:c>
      <x:c r="B133" s="19" t="str">
        <x:v>90587</x:v>
      </x:c>
      <x:c r="C133" s="19" t="str">
        <x:v>VIBRADOR DE IMERSÃO, DIÂMETRO DE PONTEIRA 45MM, MOTOR ELÉTRICO TRIFÁSICO POTÊNCIA DE 2 CV - CHI DIURNO. AF_06/2015</x:v>
      </x:c>
      <x:c r="D133" s="19" t="str">
        <x:v>CHI</x:v>
      </x:c>
      <x:c r="E133" s="19"/>
      <x:c r="F133" s="19"/>
      <x:c r="G133" s="19"/>
      <x:c r="H133" s="19"/>
      <x:c r="I133" s="19"/>
    </x:row>
    <x:row r="134" ht="28" customHeight="1">
      <x:c r="A134" s="21" t="str">
        <x:v>Tipo</x:v>
      </x:c>
      <x:c r="B134" s="21" t="str">
        <x:v>Código</x:v>
      </x:c>
      <x:c r="C134" s="21" t="str">
        <x:v>Descrição</x:v>
      </x:c>
      <x:c r="D134" s="21" t="str">
        <x:v>Un.</x:v>
      </x:c>
      <x:c r="E134" s="21" t="str">
        <x:v>Coeficiente</x:v>
      </x:c>
      <x:c r="F134" s="21" t="str">
        <x:v>Custo unit. R$</x:v>
      </x:c>
      <x:c r="G134" s="21" t="str">
        <x:v>Parcial R$</x:v>
      </x:c>
      <x:c r="H134" s="21" t="str">
        <x:v>Base publicada R$</x:v>
      </x:c>
      <x:c r="I134" s="21" t="str">
        <x:v>Fonte / origem</x:v>
      </x:c>
    </x:row>
    <x:row r="135" ht="46" customHeight="1">
      <x:c r="A135" t="str">
        <x:v>COMPOSICAO</x:v>
      </x:c>
      <x:c r="B135" t="str">
        <x:v>90583</x:v>
      </x:c>
      <x:c r="C135" s="9" t="str">
        <x:v>VIBRADOR DE IMERSÃO, DIÂMETRO DE PONTEIRA 45MM, MOTOR ELÉTRICO TRIFÁSICO POTÊNCIA DE 2 CV - JUROS. AF_06/2015</x:v>
      </x:c>
      <x:c r="D135" t="str">
        <x:v>H</x:v>
      </x:c>
      <x:c r="E135" s="13" t="n">
        <x:v>1</x:v>
      </x:c>
      <x:c r="F135" s="15" t="n">
        <x:f>'Auxiliares'!G143</x:f>
        <x:v>0.09</x:v>
      </x:c>
      <x:c r="G135" s="15" t="n">
        <x:f>TRUNC(ROUND(E135*F135,10)+0.000000001,2)</x:f>
        <x:v>0.09</x:v>
      </x:c>
      <x:c r="H135" s="15"/>
      <x:c r="I135" s="9" t="str">
        <x:v>SINAPI Analítico linha 13718</x:v>
      </x:c>
    </x:row>
    <x:row r="136" ht="46" customHeight="1">
      <x:c r="A136" t="str">
        <x:v>COMPOSICAO</x:v>
      </x:c>
      <x:c r="B136" t="str">
        <x:v>90582</x:v>
      </x:c>
      <x:c r="C136" s="9" t="str">
        <x:v>VIBRADOR DE IMERSÃO, DIÂMETRO DE PONTEIRA 45MM, MOTOR ELÉTRICO TRIFÁSICO POTÊNCIA DE 2 CV - DEPRECIAÇÃO. AF_06/2015</x:v>
      </x:c>
      <x:c r="D136" t="str">
        <x:v>H</x:v>
      </x:c>
      <x:c r="E136" s="13" t="n">
        <x:v>1</x:v>
      </x:c>
      <x:c r="F136" s="15" t="n">
        <x:f>'Auxiliares'!G149</x:f>
        <x:v>0.43</x:v>
      </x:c>
      <x:c r="G136" s="15" t="n">
        <x:f>TRUNC(ROUND(E136*F136,10)+0.000000001,2)</x:f>
        <x:v>0.43</x:v>
      </x:c>
      <x:c r="H136" s="15"/>
      <x:c r="I136" s="9" t="str">
        <x:v>SINAPI Analítico linha 13719</x:v>
      </x:c>
    </x:row>
    <x:row r="137">
      <x:c r="C137" s="11" t="str">
        <x:v>CUSTO UNITÁRIO DA COMPOSIÇÃO</x:v>
      </x:c>
      <x:c r="D137" s="11"/>
      <x:c r="E137" s="11"/>
      <x:c r="F137" s="16"/>
      <x:c r="G137" s="16" t="n">
        <x:f>ROUND(SUM(G135:G136),2)</x:f>
        <x:v>0.52</x:v>
      </x:c>
      <x:c r="H137" s="16" t="n">
        <x:v>0.52</x:v>
      </x:c>
      <x:c r="I137" s="16" t="n">
        <x:f>ROUND(G137-H137,2)</x:f>
        <x:v>0</x:v>
      </x:c>
    </x:row>
    <x:row r="140" ht="60" customHeight="1">
      <x:c r="A140" s="19" t="str">
        <x:v>SINAPI</x:v>
      </x:c>
      <x:c r="B140" s="19" t="str">
        <x:v>90583</x:v>
      </x:c>
      <x:c r="C140" s="19" t="str">
        <x:v>VIBRADOR DE IMERSÃO, DIÂMETRO DE PONTEIRA 45MM, MOTOR ELÉTRICO TRIFÁSICO POTÊNCIA DE 2 CV - JUROS. AF_06/2015</x:v>
      </x:c>
      <x:c r="D140" s="19" t="str">
        <x:v>H</x:v>
      </x:c>
      <x:c r="E140" s="19"/>
      <x:c r="F140" s="19"/>
      <x:c r="G140" s="19"/>
      <x:c r="H140" s="19"/>
      <x:c r="I140" s="19"/>
    </x:row>
    <x:row r="141" ht="28" customHeight="1">
      <x:c r="A141" s="21" t="str">
        <x:v>Tipo</x:v>
      </x:c>
      <x:c r="B141" s="21" t="str">
        <x:v>Código</x:v>
      </x:c>
      <x:c r="C141" s="21" t="str">
        <x:v>Descrição</x:v>
      </x:c>
      <x:c r="D141" s="21" t="str">
        <x:v>Un.</x:v>
      </x:c>
      <x:c r="E141" s="21" t="str">
        <x:v>Coeficiente</x:v>
      </x:c>
      <x:c r="F141" s="21" t="str">
        <x:v>Custo unit. R$</x:v>
      </x:c>
      <x:c r="G141" s="21" t="str">
        <x:v>Parcial R$</x:v>
      </x:c>
      <x:c r="H141" s="21" t="str">
        <x:v>Base publicada R$</x:v>
      </x:c>
      <x:c r="I141" s="21" t="str">
        <x:v>Fonte / origem</x:v>
      </x:c>
    </x:row>
    <x:row r="142" ht="46" customHeight="1">
      <x:c r="A142" t="str">
        <x:v>INSUMO</x:v>
      </x:c>
      <x:c r="B142" t="str">
        <x:v>13896</x:v>
      </x:c>
      <x:c r="C142" s="9" t="str">
        <x:v>VIBRADOR DE IMERSAO, DIAMETRO DA PONTEIRA DE *45* MM, COM MOTOR ELETRICO TRIFASICO DE 2 HP (2 CV)</x:v>
      </x:c>
      <x:c r="D142" t="str">
        <x:v>UN</x:v>
      </x:c>
      <x:c r="E142" s="13" t="n">
        <x:v>0.0000296</x:v>
      </x:c>
      <x:c r="F142" s="15" t="n">
        <x:v>3362.28</x:v>
      </x:c>
      <x:c r="G142" s="15" t="n">
        <x:f>TRUNC(ROUND(E142*F142,10)+0.000000001,2)</x:f>
        <x:v>0.09</x:v>
      </x:c>
      <x:c r="H142" s="15"/>
      <x:c r="I142" s="9" t="str">
        <x:v>SINAPI ISD linha 4841; PI</x:v>
      </x:c>
    </x:row>
    <x:row r="143">
      <x:c r="C143" s="11" t="str">
        <x:v>CUSTO UNITÁRIO DA COMPOSIÇÃO</x:v>
      </x:c>
      <x:c r="D143" s="11"/>
      <x:c r="E143" s="11"/>
      <x:c r="F143" s="16"/>
      <x:c r="G143" s="16" t="n">
        <x:f>ROUND(SUM(G142:G142),2)</x:f>
        <x:v>0.09</x:v>
      </x:c>
      <x:c r="H143" s="16" t="n">
        <x:v>0.09</x:v>
      </x:c>
      <x:c r="I143" s="16" t="n">
        <x:f>ROUND(G143-H143,2)</x:f>
        <x:v>0</x:v>
      </x:c>
    </x:row>
    <x:row r="146" ht="60" customHeight="1">
      <x:c r="A146" s="19" t="str">
        <x:v>SINAPI</x:v>
      </x:c>
      <x:c r="B146" s="19" t="str">
        <x:v>90582</x:v>
      </x:c>
      <x:c r="C146" s="19" t="str">
        <x:v>VIBRADOR DE IMERSÃO, DIÂMETRO DE PONTEIRA 45MM, MOTOR ELÉTRICO TRIFÁSICO POTÊNCIA DE 2 CV - DEPRECIAÇÃO. AF_06/2015</x:v>
      </x:c>
      <x:c r="D146" s="19" t="str">
        <x:v>H</x:v>
      </x:c>
      <x:c r="E146" s="19"/>
      <x:c r="F146" s="19"/>
      <x:c r="G146" s="19"/>
      <x:c r="H146" s="19"/>
      <x:c r="I146" s="19"/>
    </x:row>
    <x:row r="147" ht="28" customHeight="1">
      <x:c r="A147" s="21" t="str">
        <x:v>Tipo</x:v>
      </x:c>
      <x:c r="B147" s="21" t="str">
        <x:v>Código</x:v>
      </x:c>
      <x:c r="C147" s="21" t="str">
        <x:v>Descrição</x:v>
      </x:c>
      <x:c r="D147" s="21" t="str">
        <x:v>Un.</x:v>
      </x:c>
      <x:c r="E147" s="21" t="str">
        <x:v>Coeficiente</x:v>
      </x:c>
      <x:c r="F147" s="21" t="str">
        <x:v>Custo unit. R$</x:v>
      </x:c>
      <x:c r="G147" s="21" t="str">
        <x:v>Parcial R$</x:v>
      </x:c>
      <x:c r="H147" s="21" t="str">
        <x:v>Base publicada R$</x:v>
      </x:c>
      <x:c r="I147" s="21" t="str">
        <x:v>Fonte / origem</x:v>
      </x:c>
    </x:row>
    <x:row r="148" ht="46" customHeight="1">
      <x:c r="A148" t="str">
        <x:v>INSUMO</x:v>
      </x:c>
      <x:c r="B148" t="str">
        <x:v>13896</x:v>
      </x:c>
      <x:c r="C148" s="9" t="str">
        <x:v>VIBRADOR DE IMERSAO, DIAMETRO DA PONTEIRA DE *45* MM, COM MOTOR ELETRICO TRIFASICO DE 2 HP (2 CV)</x:v>
      </x:c>
      <x:c r="D148" t="str">
        <x:v>UN</x:v>
      </x:c>
      <x:c r="E148" s="13" t="n">
        <x:v>0.000128</x:v>
      </x:c>
      <x:c r="F148" s="15" t="n">
        <x:v>3362.28</x:v>
      </x:c>
      <x:c r="G148" s="15" t="n">
        <x:f>TRUNC(ROUND(E148*F148,10)+0.000000001,2)</x:f>
        <x:v>0.43</x:v>
      </x:c>
      <x:c r="H148" s="15"/>
      <x:c r="I148" s="9" t="str">
        <x:v>SINAPI ISD linha 4841; PI</x:v>
      </x:c>
    </x:row>
    <x:row r="149">
      <x:c r="C149" s="11" t="str">
        <x:v>CUSTO UNITÁRIO DA COMPOSIÇÃO</x:v>
      </x:c>
      <x:c r="D149" s="11"/>
      <x:c r="E149" s="11"/>
      <x:c r="F149" s="16"/>
      <x:c r="G149" s="16" t="n">
        <x:f>ROUND(SUM(G148:G148),2)</x:f>
        <x:v>0.43</x:v>
      </x:c>
      <x:c r="H149" s="16" t="n">
        <x:v>0.43</x:v>
      </x:c>
      <x:c r="I149" s="16" t="n">
        <x:f>ROUND(G149-H149,2)</x:f>
        <x:v>0</x:v>
      </x:c>
    </x:row>
    <x:row r="152" ht="60" customHeight="1">
      <x:c r="A152" s="19" t="str">
        <x:v>SINAPI</x:v>
      </x:c>
      <x:c r="B152" s="19" t="str">
        <x:v>90586</x:v>
      </x:c>
      <x:c r="C152" s="19" t="str">
        <x:v>VIBRADOR DE IMERSÃO, DIÂMETRO DE PONTEIRA 45MM, MOTOR ELÉTRICO TRIFÁSICO POTÊNCIA DE 2 CV - CHP DIURNO. AF_06/2015</x:v>
      </x:c>
      <x:c r="D152" s="19" t="str">
        <x:v>CHP</x:v>
      </x:c>
      <x:c r="E152" s="19"/>
      <x:c r="F152" s="19"/>
      <x:c r="G152" s="19"/>
      <x:c r="H152" s="19"/>
      <x:c r="I152" s="19"/>
    </x:row>
    <x:row r="153" ht="28" customHeight="1">
      <x:c r="A153" s="21" t="str">
        <x:v>Tipo</x:v>
      </x:c>
      <x:c r="B153" s="21" t="str">
        <x:v>Código</x:v>
      </x:c>
      <x:c r="C153" s="21" t="str">
        <x:v>Descrição</x:v>
      </x:c>
      <x:c r="D153" s="21" t="str">
        <x:v>Un.</x:v>
      </x:c>
      <x:c r="E153" s="21" t="str">
        <x:v>Coeficiente</x:v>
      </x:c>
      <x:c r="F153" s="21" t="str">
        <x:v>Custo unit. R$</x:v>
      </x:c>
      <x:c r="G153" s="21" t="str">
        <x:v>Parcial R$</x:v>
      </x:c>
      <x:c r="H153" s="21" t="str">
        <x:v>Base publicada R$</x:v>
      </x:c>
      <x:c r="I153" s="21" t="str">
        <x:v>Fonte / origem</x:v>
      </x:c>
    </x:row>
    <x:row r="154" ht="46" customHeight="1">
      <x:c r="A154" t="str">
        <x:v>COMPOSICAO</x:v>
      </x:c>
      <x:c r="B154" t="str">
        <x:v>90585</x:v>
      </x:c>
      <x:c r="C154" s="9" t="str">
        <x:v>VIBRADOR DE IMERSÃO, DIÂMETRO DE PONTEIRA 45MM, MOTOR ELÉTRICO TRIFÁSICO POTÊNCIA DE 2 CV - MATERIAIS NA OPERAÇÃO. AF_06/2015</x:v>
      </x:c>
      <x:c r="D154" t="str">
        <x:v>H</x:v>
      </x:c>
      <x:c r="E154" s="13" t="n">
        <x:v>1</x:v>
      </x:c>
      <x:c r="F154" s="15" t="n">
        <x:f>'Auxiliares'!G164</x:f>
        <x:v>0.57</x:v>
      </x:c>
      <x:c r="G154" s="15" t="n">
        <x:f>TRUNC(ROUND(E154*F154,10)+0.000000001,2)</x:f>
        <x:v>0.57</x:v>
      </x:c>
      <x:c r="H154" s="15"/>
      <x:c r="I154" s="9" t="str">
        <x:v>SINAPI Analítico linha 13721</x:v>
      </x:c>
    </x:row>
    <x:row r="155" ht="46" customHeight="1">
      <x:c r="A155" t="str">
        <x:v>COMPOSICAO</x:v>
      </x:c>
      <x:c r="B155" t="str">
        <x:v>90584</x:v>
      </x:c>
      <x:c r="C155" s="9" t="str">
        <x:v>VIBRADOR DE IMERSÃO, DIÂMETRO DE PONTEIRA 45MM, MOTOR ELÉTRICO TRIFÁSICO POTÊNCIA DE 2 CV - MANUTENÇÃO. AF_06/2015</x:v>
      </x:c>
      <x:c r="D155" t="str">
        <x:v>H</x:v>
      </x:c>
      <x:c r="E155" s="13" t="n">
        <x:v>1</x:v>
      </x:c>
      <x:c r="F155" s="15" t="n">
        <x:f>'Auxiliares'!G170</x:f>
        <x:v>0.33</x:v>
      </x:c>
      <x:c r="G155" s="15" t="n">
        <x:f>TRUNC(ROUND(E155*F155,10)+0.000000001,2)</x:f>
        <x:v>0.33</x:v>
      </x:c>
      <x:c r="H155" s="15"/>
      <x:c r="I155" s="9" t="str">
        <x:v>SINAPI Analítico linha 13722</x:v>
      </x:c>
    </x:row>
    <x:row r="156" ht="46" customHeight="1">
      <x:c r="A156" t="str">
        <x:v>COMPOSICAO</x:v>
      </x:c>
      <x:c r="B156" t="str">
        <x:v>90583</x:v>
      </x:c>
      <x:c r="C156" s="9" t="str">
        <x:v>VIBRADOR DE IMERSÃO, DIÂMETRO DE PONTEIRA 45MM, MOTOR ELÉTRICO TRIFÁSICO POTÊNCIA DE 2 CV - JUROS. AF_06/2015</x:v>
      </x:c>
      <x:c r="D156" t="str">
        <x:v>H</x:v>
      </x:c>
      <x:c r="E156" s="13" t="n">
        <x:v>1</x:v>
      </x:c>
      <x:c r="F156" s="15" t="n">
        <x:f>'Auxiliares'!G143</x:f>
        <x:v>0.09</x:v>
      </x:c>
      <x:c r="G156" s="15" t="n">
        <x:f>TRUNC(ROUND(E156*F156,10)+0.000000001,2)</x:f>
        <x:v>0.09</x:v>
      </x:c>
      <x:c r="H156" s="15"/>
      <x:c r="I156" s="9" t="str">
        <x:v>SINAPI Analítico linha 13723</x:v>
      </x:c>
    </x:row>
    <x:row r="157" ht="46" customHeight="1">
      <x:c r="A157" t="str">
        <x:v>COMPOSICAO</x:v>
      </x:c>
      <x:c r="B157" t="str">
        <x:v>90582</x:v>
      </x:c>
      <x:c r="C157" s="9" t="str">
        <x:v>VIBRADOR DE IMERSÃO, DIÂMETRO DE PONTEIRA 45MM, MOTOR ELÉTRICO TRIFÁSICO POTÊNCIA DE 2 CV - DEPRECIAÇÃO. AF_06/2015</x:v>
      </x:c>
      <x:c r="D157" t="str">
        <x:v>H</x:v>
      </x:c>
      <x:c r="E157" s="13" t="n">
        <x:v>1</x:v>
      </x:c>
      <x:c r="F157" s="15" t="n">
        <x:f>'Auxiliares'!G149</x:f>
        <x:v>0.43</x:v>
      </x:c>
      <x:c r="G157" s="15" t="n">
        <x:f>TRUNC(ROUND(E157*F157,10)+0.000000001,2)</x:f>
        <x:v>0.43</x:v>
      </x:c>
      <x:c r="H157" s="15"/>
      <x:c r="I157" s="9" t="str">
        <x:v>SINAPI Analítico linha 13724</x:v>
      </x:c>
    </x:row>
    <x:row r="158">
      <x:c r="C158" s="11" t="str">
        <x:v>CUSTO UNITÁRIO DA COMPOSIÇÃO</x:v>
      </x:c>
      <x:c r="D158" s="11"/>
      <x:c r="E158" s="11"/>
      <x:c r="F158" s="16"/>
      <x:c r="G158" s="16" t="n">
        <x:f>ROUND(SUM(G154:G157),2)</x:f>
        <x:v>1.42</x:v>
      </x:c>
      <x:c r="H158" s="16" t="n">
        <x:v>1.42</x:v>
      </x:c>
      <x:c r="I158" s="16" t="n">
        <x:f>ROUND(G158-H158,2)</x:f>
        <x:v>0</x:v>
      </x:c>
    </x:row>
    <x:row r="161" ht="60" customHeight="1">
      <x:c r="A161" s="19" t="str">
        <x:v>SINAPI</x:v>
      </x:c>
      <x:c r="B161" s="19" t="str">
        <x:v>90585</x:v>
      </x:c>
      <x:c r="C161" s="19" t="str">
        <x:v>VIBRADOR DE IMERSÃO, DIÂMETRO DE PONTEIRA 45MM, MOTOR ELÉTRICO TRIFÁSICO POTÊNCIA DE 2 CV - MATERIAIS NA OPERAÇÃO. AF_06/2015</x:v>
      </x:c>
      <x:c r="D161" s="19" t="str">
        <x:v>H</x:v>
      </x:c>
      <x:c r="E161" s="19"/>
      <x:c r="F161" s="19"/>
      <x:c r="G161" s="19"/>
      <x:c r="H161" s="19"/>
      <x:c r="I161" s="19"/>
    </x:row>
    <x:row r="162" ht="28" customHeight="1">
      <x:c r="A162" s="21" t="str">
        <x:v>Tipo</x:v>
      </x:c>
      <x:c r="B162" s="21" t="str">
        <x:v>Código</x:v>
      </x:c>
      <x:c r="C162" s="21" t="str">
        <x:v>Descrição</x:v>
      </x:c>
      <x:c r="D162" s="21" t="str">
        <x:v>Un.</x:v>
      </x:c>
      <x:c r="E162" s="21" t="str">
        <x:v>Coeficiente</x:v>
      </x:c>
      <x:c r="F162" s="21" t="str">
        <x:v>Custo unit. R$</x:v>
      </x:c>
      <x:c r="G162" s="21" t="str">
        <x:v>Parcial R$</x:v>
      </x:c>
      <x:c r="H162" s="21" t="str">
        <x:v>Base publicada R$</x:v>
      </x:c>
      <x:c r="I162" s="21" t="str">
        <x:v>Fonte / origem</x:v>
      </x:c>
    </x:row>
    <x:row r="163" ht="46" customHeight="1">
      <x:c r="A163" t="str">
        <x:v>INSUMO</x:v>
      </x:c>
      <x:c r="B163" t="str">
        <x:v>2705</x:v>
      </x:c>
      <x:c r="C163" s="9" t="str">
        <x:v>ENERGIA ELETRICA ATE 2000 KWH INDUSTRIAL, SEM DEMANDA</x:v>
      </x:c>
      <x:c r="D163" t="str">
        <x:v>KWH</x:v>
      </x:c>
      <x:c r="E163" s="13" t="n">
        <x:v>0.52</x:v>
      </x:c>
      <x:c r="F163" s="15" t="n">
        <x:v>1.1</x:v>
      </x:c>
      <x:c r="G163" s="15" t="n">
        <x:f>TRUNC(ROUND(E163*F163,10)+0.000000001,2)</x:f>
        <x:v>0.57</x:v>
      </x:c>
      <x:c r="H163" s="15"/>
      <x:c r="I163" s="9" t="str">
        <x:v>SINAPI ISD linha 1910; PI</x:v>
      </x:c>
    </x:row>
    <x:row r="164">
      <x:c r="C164" s="11" t="str">
        <x:v>CUSTO UNITÁRIO DA COMPOSIÇÃO</x:v>
      </x:c>
      <x:c r="D164" s="11"/>
      <x:c r="E164" s="11"/>
      <x:c r="F164" s="16"/>
      <x:c r="G164" s="16" t="n">
        <x:f>ROUND(SUM(G163:G163),2)</x:f>
        <x:v>0.57</x:v>
      </x:c>
      <x:c r="H164" s="16" t="n">
        <x:v>0.57</x:v>
      </x:c>
      <x:c r="I164" s="16" t="n">
        <x:f>ROUND(G164-H164,2)</x:f>
        <x:v>0</x:v>
      </x:c>
    </x:row>
    <x:row r="167" ht="60" customHeight="1">
      <x:c r="A167" s="19" t="str">
        <x:v>SINAPI</x:v>
      </x:c>
      <x:c r="B167" s="19" t="str">
        <x:v>90584</x:v>
      </x:c>
      <x:c r="C167" s="19" t="str">
        <x:v>VIBRADOR DE IMERSÃO, DIÂMETRO DE PONTEIRA 45MM, MOTOR ELÉTRICO TRIFÁSICO POTÊNCIA DE 2 CV - MANUTENÇÃO. AF_06/2015</x:v>
      </x:c>
      <x:c r="D167" s="19" t="str">
        <x:v>H</x:v>
      </x:c>
      <x:c r="E167" s="19"/>
      <x:c r="F167" s="19"/>
      <x:c r="G167" s="19"/>
      <x:c r="H167" s="19"/>
      <x:c r="I167" s="19"/>
    </x:row>
    <x:row r="168" ht="28" customHeight="1">
      <x:c r="A168" s="21" t="str">
        <x:v>Tipo</x:v>
      </x:c>
      <x:c r="B168" s="21" t="str">
        <x:v>Código</x:v>
      </x:c>
      <x:c r="C168" s="21" t="str">
        <x:v>Descrição</x:v>
      </x:c>
      <x:c r="D168" s="21" t="str">
        <x:v>Un.</x:v>
      </x:c>
      <x:c r="E168" s="21" t="str">
        <x:v>Coeficiente</x:v>
      </x:c>
      <x:c r="F168" s="21" t="str">
        <x:v>Custo unit. R$</x:v>
      </x:c>
      <x:c r="G168" s="21" t="str">
        <x:v>Parcial R$</x:v>
      </x:c>
      <x:c r="H168" s="21" t="str">
        <x:v>Base publicada R$</x:v>
      </x:c>
      <x:c r="I168" s="21" t="str">
        <x:v>Fonte / origem</x:v>
      </x:c>
    </x:row>
    <x:row r="169" ht="46" customHeight="1">
      <x:c r="A169" t="str">
        <x:v>INSUMO</x:v>
      </x:c>
      <x:c r="B169" t="str">
        <x:v>13896</x:v>
      </x:c>
      <x:c r="C169" s="9" t="str">
        <x:v>VIBRADOR DE IMERSAO, DIAMETRO DA PONTEIRA DE *45* MM, COM MOTOR ELETRICO TRIFASICO DE 2 HP (2 CV)</x:v>
      </x:c>
      <x:c r="D169" t="str">
        <x:v>UN</x:v>
      </x:c>
      <x:c r="E169" s="13" t="n">
        <x:v>0.0001</x:v>
      </x:c>
      <x:c r="F169" s="15" t="n">
        <x:v>3362.28</x:v>
      </x:c>
      <x:c r="G169" s="15" t="n">
        <x:f>TRUNC(ROUND(E169*F169,10)+0.000000001,2)</x:f>
        <x:v>0.33</x:v>
      </x:c>
      <x:c r="H169" s="15"/>
      <x:c r="I169" s="9" t="str">
        <x:v>SINAPI ISD linha 4841; PI</x:v>
      </x:c>
    </x:row>
    <x:row r="170">
      <x:c r="C170" s="11" t="str">
        <x:v>CUSTO UNITÁRIO DA COMPOSIÇÃO</x:v>
      </x:c>
      <x:c r="D170" s="11"/>
      <x:c r="E170" s="11"/>
      <x:c r="F170" s="16"/>
      <x:c r="G170" s="16" t="n">
        <x:f>ROUND(SUM(G169:G169),2)</x:f>
        <x:v>0.33</x:v>
      </x:c>
      <x:c r="H170" s="16" t="n">
        <x:v>0.33</x:v>
      </x:c>
      <x:c r="I170" s="16" t="n">
        <x:f>ROUND(G170-H170,2)</x:f>
        <x:v>0</x:v>
      </x:c>
    </x:row>
    <x:row r="173" ht="60" customHeight="1">
      <x:c r="A173" s="19" t="str">
        <x:v>SINAPI</x:v>
      </x:c>
      <x:c r="B173" s="19" t="str">
        <x:v>88262</x:v>
      </x:c>
      <x:c r="C173" s="19" t="str">
        <x:v>CARPINTEIRO DE FORMAS COM ENCARGOS COMPLEMENTARES</x:v>
      </x:c>
      <x:c r="D173" s="19" t="str">
        <x:v>H</x:v>
      </x:c>
      <x:c r="E173" s="19"/>
      <x:c r="F173" s="19"/>
      <x:c r="G173" s="19"/>
      <x:c r="H173" s="19"/>
      <x:c r="I173" s="19"/>
    </x:row>
    <x:row r="174" ht="28" customHeight="1">
      <x:c r="A174" s="21" t="str">
        <x:v>Tipo</x:v>
      </x:c>
      <x:c r="B174" s="21" t="str">
        <x:v>Código</x:v>
      </x:c>
      <x:c r="C174" s="21" t="str">
        <x:v>Descrição</x:v>
      </x:c>
      <x:c r="D174" s="21" t="str">
        <x:v>Un.</x:v>
      </x:c>
      <x:c r="E174" s="21" t="str">
        <x:v>Coeficiente</x:v>
      </x:c>
      <x:c r="F174" s="21" t="str">
        <x:v>Custo unit. R$</x:v>
      </x:c>
      <x:c r="G174" s="21" t="str">
        <x:v>Parcial R$</x:v>
      </x:c>
      <x:c r="H174" s="21" t="str">
        <x:v>Base publicada R$</x:v>
      </x:c>
      <x:c r="I174" s="21" t="str">
        <x:v>Fonte / origem</x:v>
      </x:c>
    </x:row>
    <x:row r="175" ht="46" customHeight="1">
      <x:c r="A175" t="str">
        <x:v>COMPOSICAO</x:v>
      </x:c>
      <x:c r="B175" t="str">
        <x:v>95330</x:v>
      </x:c>
      <x:c r="C175" s="9" t="str">
        <x:v>CURSO DE CAPACITAÇÃO PARA CARPINTEIRO DE FÔRMAS (ENCARGOS COMPLEMENTARES) - HORISTA</x:v>
      </x:c>
      <x:c r="D175" t="str">
        <x:v>H</x:v>
      </x:c>
      <x:c r="E175" s="13" t="n">
        <x:v>1</x:v>
      </x:c>
      <x:c r="F175" s="15" t="n">
        <x:f>'Auxiliares'!G189</x:f>
        <x:v>0.25</x:v>
      </x:c>
      <x:c r="G175" s="15" t="n">
        <x:f>TRUNC(ROUND(E175*F175,10)+0.000000001,2)</x:f>
        <x:v>0.25</x:v>
      </x:c>
      <x:c r="H175" s="15"/>
      <x:c r="I175" s="9" t="str">
        <x:v>SINAPI Analítico linha 45514</x:v>
      </x:c>
    </x:row>
    <x:row r="176" ht="46" customHeight="1">
      <x:c r="A176" t="str">
        <x:v>INSUMO</x:v>
      </x:c>
      <x:c r="B176" t="str">
        <x:v>43483</x:v>
      </x:c>
      <x:c r="C176" s="9" t="str">
        <x:v>EPI - FAMILIA CARPINTEIRO DE FORMAS - HORISTA (ENCARGOS COMPLEMENTARES - COLETADO CAIXA)</x:v>
      </x:c>
      <x:c r="D176" t="str">
        <x:v>H</x:v>
      </x:c>
      <x:c r="E176" s="13" t="n">
        <x:v>1</x:v>
      </x:c>
      <x:c r="F176" s="15" t="n">
        <x:v>1.78</x:v>
      </x:c>
      <x:c r="G176" s="15" t="n">
        <x:f>TRUNC(ROUND(E176*F176,10)+0.000000001,2)</x:f>
        <x:v>1.78</x:v>
      </x:c>
      <x:c r="H176" s="15"/>
      <x:c r="I176" s="9" t="str">
        <x:v>SINAPI ISD linha 1925; PI</x:v>
      </x:c>
    </x:row>
    <x:row r="177" ht="46" customHeight="1">
      <x:c r="A177" t="str">
        <x:v>INSUMO</x:v>
      </x:c>
      <x:c r="B177" t="str">
        <x:v>43459</x:v>
      </x:c>
      <x:c r="C177" s="9" t="str">
        <x:v>FERRAMENTAS - FAMILIA CARPINTEIRO DE FORMAS - HORISTA (ENCARGOS COMPLEMENTARES - COLETADO CAIXA)</x:v>
      </x:c>
      <x:c r="D177" t="str">
        <x:v>H</x:v>
      </x:c>
      <x:c r="E177" s="13" t="n">
        <x:v>1</x:v>
      </x:c>
      <x:c r="F177" s="15" t="n">
        <x:v>0.45</x:v>
      </x:c>
      <x:c r="G177" s="15" t="n">
        <x:f>TRUNC(ROUND(E177*F177,10)+0.000000001,2)</x:f>
        <x:v>0.45</x:v>
      </x:c>
      <x:c r="H177" s="15"/>
      <x:c r="I177" s="9" t="str">
        <x:v>SINAPI ISD linha 2045; PI</x:v>
      </x:c>
    </x:row>
    <x:row r="178" ht="46" customHeight="1">
      <x:c r="A178" t="str">
        <x:v>INSUMO</x:v>
      </x:c>
      <x:c r="B178" t="str">
        <x:v>37373</x:v>
      </x:c>
      <x:c r="C178" s="9" t="str">
        <x:v>SEGURO - HORISTA (COLETADO CAIXA - ENCARGOS COMPLEMENTARES)</x:v>
      </x:c>
      <x:c r="D178" t="str">
        <x:v>H</x:v>
      </x:c>
      <x:c r="E178" s="13" t="n">
        <x:v>1</x:v>
      </x:c>
      <x:c r="F178" s="15" t="n">
        <x:v>0.11</x:v>
      </x:c>
      <x:c r="G178" s="15" t="n">
        <x:f>TRUNC(ROUND(E178*F178,10)+0.000000001,2)</x:f>
        <x:v>0.11</x:v>
      </x:c>
      <x:c r="H178" s="15"/>
      <x:c r="I178" s="9" t="str">
        <x:v>SINAPI ISD linha 3823; PI</x:v>
      </x:c>
    </x:row>
    <x:row r="179" ht="46" customHeight="1">
      <x:c r="A179" t="str">
        <x:v>INSUMO</x:v>
      </x:c>
      <x:c r="B179" t="str">
        <x:v>37372</x:v>
      </x:c>
      <x:c r="C179" s="9" t="str">
        <x:v>EXAMES - HORISTA (COLETADO CAIXA - ENCARGOS COMPLEMENTARES)</x:v>
      </x:c>
      <x:c r="D179" t="str">
        <x:v>H</x:v>
      </x:c>
      <x:c r="E179" s="13" t="n">
        <x:v>1</x:v>
      </x:c>
      <x:c r="F179" s="15" t="n">
        <x:v>1.42</x:v>
      </x:c>
      <x:c r="G179" s="15" t="n">
        <x:f>TRUNC(ROUND(E179*F179,10)+0.000000001,2)</x:f>
        <x:v>1.42</x:v>
      </x:c>
      <x:c r="H179" s="15"/>
      <x:c r="I179" s="9" t="str">
        <x:v>SINAPI ISD linha 1998; PI</x:v>
      </x:c>
    </x:row>
    <x:row r="180" ht="46" customHeight="1">
      <x:c r="A180" t="str">
        <x:v>INSUMO</x:v>
      </x:c>
      <x:c r="B180" t="str">
        <x:v>37371</x:v>
      </x:c>
      <x:c r="C180" s="9" t="str">
        <x:v>TRANSPORTE - HORISTA (COLETADO CAIXA - ENCARGOS COMPLEMENTARES)</x:v>
      </x:c>
      <x:c r="D180" t="str">
        <x:v>H</x:v>
      </x:c>
      <x:c r="E180" s="13" t="n">
        <x:v>1</x:v>
      </x:c>
      <x:c r="F180" s="15" t="n">
        <x:v>0.48</x:v>
      </x:c>
      <x:c r="G180" s="15" t="n">
        <x:f>TRUNC(ROUND(E180*F180,10)+0.000000001,2)</x:f>
        <x:v>0.48</x:v>
      </x:c>
      <x:c r="H180" s="15"/>
      <x:c r="I180" s="9" t="str">
        <x:v>SINAPI ISD linha 4391; PI</x:v>
      </x:c>
    </x:row>
    <x:row r="181" ht="46" customHeight="1">
      <x:c r="A181" t="str">
        <x:v>INSUMO</x:v>
      </x:c>
      <x:c r="B181" t="str">
        <x:v>37370</x:v>
      </x:c>
      <x:c r="C181" s="9" t="str">
        <x:v>ALIMENTACAO - HORISTA (COLETADO CAIXA - ENCARGOS COMPLEMENTARES)</x:v>
      </x:c>
      <x:c r="D181" t="str">
        <x:v>H</x:v>
      </x:c>
      <x:c r="E181" s="13" t="n">
        <x:v>1</x:v>
      </x:c>
      <x:c r="F181" s="15" t="n">
        <x:v>2.49</x:v>
      </x:c>
      <x:c r="G181" s="15" t="n">
        <x:f>TRUNC(ROUND(E181*F181,10)+0.000000001,2)</x:f>
        <x:v>2.49</x:v>
      </x:c>
      <x:c r="H181" s="15"/>
      <x:c r="I181" s="9" t="str">
        <x:v>SINAPI ISD linha 185; PI</x:v>
      </x:c>
    </x:row>
    <x:row r="182" ht="46" customHeight="1">
      <x:c r="A182" t="str">
        <x:v>INSUMO</x:v>
      </x:c>
      <x:c r="B182" t="str">
        <x:v>1213</x:v>
      </x:c>
      <x:c r="C182" s="9" t="str">
        <x:v>CARPINTEIRO DE FORMAS PARA CONCRETO (HORISTA)</x:v>
      </x:c>
      <x:c r="D182" t="str">
        <x:v>H</x:v>
      </x:c>
      <x:c r="E182" s="13" t="n">
        <x:v>1</x:v>
      </x:c>
      <x:c r="F182" s="15" t="n">
        <x:v>21.8</x:v>
      </x:c>
      <x:c r="G182" s="15" t="n">
        <x:f>TRUNC(ROUND(E182*F182,10)+0.000000001,2)</x:f>
        <x:v>21.8</x:v>
      </x:c>
      <x:c r="H182" s="15"/>
      <x:c r="I182" s="9" t="str">
        <x:v>SINAPI ISD linha 1035; PI</x:v>
      </x:c>
    </x:row>
    <x:row r="183">
      <x:c r="C183" s="11" t="str">
        <x:v>CUSTO UNITÁRIO DA COMPOSIÇÃO</x:v>
      </x:c>
      <x:c r="D183" s="11"/>
      <x:c r="E183" s="11"/>
      <x:c r="F183" s="16"/>
      <x:c r="G183" s="16" t="n">
        <x:f>ROUND(SUM(G175:G182),2)</x:f>
        <x:v>28.78</x:v>
      </x:c>
      <x:c r="H183" s="16" t="n">
        <x:v>28.78</x:v>
      </x:c>
      <x:c r="I183" s="16" t="n">
        <x:f>ROUND(G183-H183,2)</x:f>
        <x:v>0</x:v>
      </x:c>
    </x:row>
    <x:row r="186" ht="60" customHeight="1">
      <x:c r="A186" s="19" t="str">
        <x:v>SINAPI</x:v>
      </x:c>
      <x:c r="B186" s="19" t="str">
        <x:v>95330</x:v>
      </x:c>
      <x:c r="C186" s="19" t="str">
        <x:v>CURSO DE CAPACITAÇÃO PARA CARPINTEIRO DE FÔRMAS (ENCARGOS COMPLEMENTARES) - HORISTA</x:v>
      </x:c>
      <x:c r="D186" s="19" t="str">
        <x:v>H</x:v>
      </x:c>
      <x:c r="E186" s="19"/>
      <x:c r="F186" s="19"/>
      <x:c r="G186" s="19"/>
      <x:c r="H186" s="19"/>
      <x:c r="I186" s="19"/>
    </x:row>
    <x:row r="187" ht="28" customHeight="1">
      <x:c r="A187" s="21" t="str">
        <x:v>Tipo</x:v>
      </x:c>
      <x:c r="B187" s="21" t="str">
        <x:v>Código</x:v>
      </x:c>
      <x:c r="C187" s="21" t="str">
        <x:v>Descrição</x:v>
      </x:c>
      <x:c r="D187" s="21" t="str">
        <x:v>Un.</x:v>
      </x:c>
      <x:c r="E187" s="21" t="str">
        <x:v>Coeficiente</x:v>
      </x:c>
      <x:c r="F187" s="21" t="str">
        <x:v>Custo unit. R$</x:v>
      </x:c>
      <x:c r="G187" s="21" t="str">
        <x:v>Parcial R$</x:v>
      </x:c>
      <x:c r="H187" s="21" t="str">
        <x:v>Base publicada R$</x:v>
      </x:c>
      <x:c r="I187" s="21" t="str">
        <x:v>Fonte / origem</x:v>
      </x:c>
    </x:row>
    <x:row r="188" ht="46" customHeight="1">
      <x:c r="A188" t="str">
        <x:v>INSUMO</x:v>
      </x:c>
      <x:c r="B188" t="str">
        <x:v>1213</x:v>
      </x:c>
      <x:c r="C188" s="9" t="str">
        <x:v>CARPINTEIRO DE FORMAS PARA CONCRETO (HORISTA)</x:v>
      </x:c>
      <x:c r="D188" t="str">
        <x:v>H</x:v>
      </x:c>
      <x:c r="E188" s="13" t="n">
        <x:v>0.01154</x:v>
      </x:c>
      <x:c r="F188" s="15" t="n">
        <x:v>21.8</x:v>
      </x:c>
      <x:c r="G188" s="15" t="n">
        <x:f>TRUNC(ROUND(E188*F188,10)+0.000000001,2)</x:f>
        <x:v>0.25</x:v>
      </x:c>
      <x:c r="H188" s="15"/>
      <x:c r="I188" s="9" t="str">
        <x:v>SINAPI ISD linha 1035; PI</x:v>
      </x:c>
    </x:row>
    <x:row r="189">
      <x:c r="C189" s="11" t="str">
        <x:v>CUSTO UNITÁRIO DA COMPOSIÇÃO</x:v>
      </x:c>
      <x:c r="D189" s="11"/>
      <x:c r="E189" s="11"/>
      <x:c r="F189" s="16"/>
      <x:c r="G189" s="16" t="n">
        <x:f>ROUND(SUM(G188:G188),2)</x:f>
        <x:v>0.25</x:v>
      </x:c>
      <x:c r="H189" s="16" t="n">
        <x:v>0.25</x:v>
      </x:c>
      <x:c r="I189" s="16" t="n">
        <x:f>ROUND(G189-H189,2)</x:f>
        <x:v>0</x:v>
      </x:c>
    </x:row>
    <x:row r="192" ht="60" customHeight="1">
      <x:c r="A192" s="19" t="str">
        <x:v>SINAPI</x:v>
      </x:c>
      <x:c r="B192" s="19" t="str">
        <x:v>92876</x:v>
      </x:c>
      <x:c r="C192" s="19" t="str">
        <x:v>CORTE E DOBRA DE AÇO CA-25, DIÂMETRO DE 8,0 MM. AF_06/2022</x:v>
      </x:c>
      <x:c r="D192" s="19" t="str">
        <x:v>KG</x:v>
      </x:c>
      <x:c r="E192" s="19"/>
      <x:c r="F192" s="19"/>
      <x:c r="G192" s="19"/>
      <x:c r="H192" s="19"/>
      <x:c r="I192" s="19"/>
    </x:row>
    <x:row r="193" ht="28" customHeight="1">
      <x:c r="A193" s="21" t="str">
        <x:v>Tipo</x:v>
      </x:c>
      <x:c r="B193" s="21" t="str">
        <x:v>Código</x:v>
      </x:c>
      <x:c r="C193" s="21" t="str">
        <x:v>Descrição</x:v>
      </x:c>
      <x:c r="D193" s="21" t="str">
        <x:v>Un.</x:v>
      </x:c>
      <x:c r="E193" s="21" t="str">
        <x:v>Coeficiente</x:v>
      </x:c>
      <x:c r="F193" s="21" t="str">
        <x:v>Custo unit. R$</x:v>
      </x:c>
      <x:c r="G193" s="21" t="str">
        <x:v>Parcial R$</x:v>
      </x:c>
      <x:c r="H193" s="21" t="str">
        <x:v>Base publicada R$</x:v>
      </x:c>
      <x:c r="I193" s="21" t="str">
        <x:v>Fonte / origem</x:v>
      </x:c>
    </x:row>
    <x:row r="194" ht="46" customHeight="1">
      <x:c r="A194" t="str">
        <x:v>COMPOSICAO</x:v>
      </x:c>
      <x:c r="B194" t="str">
        <x:v>88245</x:v>
      </x:c>
      <x:c r="C194" s="9" t="str">
        <x:v>ARMADOR COM ENCARGOS COMPLEMENTARES</x:v>
      </x:c>
      <x:c r="D194" t="str">
        <x:v>H</x:v>
      </x:c>
      <x:c r="E194" s="13" t="n">
        <x:v>0.0224</x:v>
      </x:c>
      <x:c r="F194" s="15" t="n">
        <x:f>'Auxiliares'!G210</x:f>
        <x:v>29.26</x:v>
      </x:c>
      <x:c r="G194" s="15" t="n">
        <x:f>TRUNC(ROUND(E194*F194,10)+0.000000001,2)</x:f>
        <x:v>0.65</x:v>
      </x:c>
      <x:c r="H194" s="15"/>
      <x:c r="I194" s="9" t="str">
        <x:v>SINAPI Analítico linha 2334</x:v>
      </x:c>
    </x:row>
    <x:row r="195" ht="46" customHeight="1">
      <x:c r="A195" t="str">
        <x:v>COMPOSICAO</x:v>
      </x:c>
      <x:c r="B195" t="str">
        <x:v>88238</x:v>
      </x:c>
      <x:c r="C195" s="9" t="str">
        <x:v>AJUDANTE DE ARMADOR COM ENCARGOS COMPLEMENTARES</x:v>
      </x:c>
      <x:c r="D195" t="str">
        <x:v>H</x:v>
      </x:c>
      <x:c r="E195" s="13" t="n">
        <x:v>0.0032</x:v>
      </x:c>
      <x:c r="F195" s="15" t="n">
        <x:f>'Auxiliares'!G229</x:f>
        <x:v>24.09</x:v>
      </x:c>
      <x:c r="G195" s="15" t="n">
        <x:f>TRUNC(ROUND(E195*F195,10)+0.000000001,2)</x:f>
        <x:v>0.07</x:v>
      </x:c>
      <x:c r="H195" s="15"/>
      <x:c r="I195" s="9" t="str">
        <x:v>SINAPI Analítico linha 2335</x:v>
      </x:c>
    </x:row>
    <x:row r="196" ht="46" customHeight="1">
      <x:c r="A196" t="str">
        <x:v>INSUMO</x:v>
      </x:c>
      <x:c r="B196" t="str">
        <x:v>43053</x:v>
      </x:c>
      <x:c r="C196" s="9" t="str">
        <x:v>ACO CA-25, 6,3 MM OU 8,0 MM, VERGALHAO</x:v>
      </x:c>
      <x:c r="D196" t="str">
        <x:v>KG</x:v>
      </x:c>
      <x:c r="E196" s="13" t="n">
        <x:v>1.11</x:v>
      </x:c>
      <x:c r="F196" s="15" t="n">
        <x:v>7.71</x:v>
      </x:c>
      <x:c r="G196" s="15" t="n">
        <x:f>TRUNC(ROUND(E196*F196,10)+0.000000001,2)</x:f>
        <x:v>8.55</x:v>
      </x:c>
      <x:c r="H196" s="15"/>
      <x:c r="I196" s="9" t="str">
        <x:v>SINAPI ISD linha 66; PI</x:v>
      </x:c>
    </x:row>
    <x:row r="197">
      <x:c r="C197" s="11" t="str">
        <x:v>CUSTO UNITÁRIO DA COMPOSIÇÃO</x:v>
      </x:c>
      <x:c r="D197" s="11"/>
      <x:c r="E197" s="11"/>
      <x:c r="F197" s="16"/>
      <x:c r="G197" s="16" t="n">
        <x:f>ROUND(SUM(G194:G196),2)</x:f>
        <x:v>9.27</x:v>
      </x:c>
      <x:c r="H197" s="16" t="n">
        <x:v>9.27</x:v>
      </x:c>
      <x:c r="I197" s="16" t="n">
        <x:f>ROUND(G197-H197,2)</x:f>
        <x:v>0</x:v>
      </x:c>
    </x:row>
    <x:row r="200" ht="60" customHeight="1">
      <x:c r="A200" s="19" t="str">
        <x:v>SINAPI</x:v>
      </x:c>
      <x:c r="B200" s="19" t="str">
        <x:v>88245</x:v>
      </x:c>
      <x:c r="C200" s="19" t="str">
        <x:v>ARMADOR COM ENCARGOS COMPLEMENTARES</x:v>
      </x:c>
      <x:c r="D200" s="19" t="str">
        <x:v>H</x:v>
      </x:c>
      <x:c r="E200" s="19"/>
      <x:c r="F200" s="19"/>
      <x:c r="G200" s="19"/>
      <x:c r="H200" s="19"/>
      <x:c r="I200" s="19"/>
    </x:row>
    <x:row r="201" ht="28" customHeight="1">
      <x:c r="A201" s="21" t="str">
        <x:v>Tipo</x:v>
      </x:c>
      <x:c r="B201" s="21" t="str">
        <x:v>Código</x:v>
      </x:c>
      <x:c r="C201" s="21" t="str">
        <x:v>Descrição</x:v>
      </x:c>
      <x:c r="D201" s="21" t="str">
        <x:v>Un.</x:v>
      </x:c>
      <x:c r="E201" s="21" t="str">
        <x:v>Coeficiente</x:v>
      </x:c>
      <x:c r="F201" s="21" t="str">
        <x:v>Custo unit. R$</x:v>
      </x:c>
      <x:c r="G201" s="21" t="str">
        <x:v>Parcial R$</x:v>
      </x:c>
      <x:c r="H201" s="21" t="str">
        <x:v>Base publicada R$</x:v>
      </x:c>
      <x:c r="I201" s="21" t="str">
        <x:v>Fonte / origem</x:v>
      </x:c>
    </x:row>
    <x:row r="202" ht="46" customHeight="1">
      <x:c r="A202" t="str">
        <x:v>COMPOSICAO</x:v>
      </x:c>
      <x:c r="B202" t="str">
        <x:v>95314</x:v>
      </x:c>
      <x:c r="C202" s="9" t="str">
        <x:v>CURSO DE CAPACITAÇÃO PARA ARMADOR (ENCARGOS COMPLEMENTARES) - HORISTA</x:v>
      </x:c>
      <x:c r="D202" t="str">
        <x:v>H</x:v>
      </x:c>
      <x:c r="E202" s="13" t="n">
        <x:v>1</x:v>
      </x:c>
      <x:c r="F202" s="15" t="n">
        <x:f>'Auxiliares'!G216</x:f>
        <x:v>0.25</x:v>
      </x:c>
      <x:c r="G202" s="15" t="n">
        <x:f>TRUNC(ROUND(E202*F202,10)+0.000000001,2)</x:f>
        <x:v>0.25</x:v>
      </x:c>
      <x:c r="H202" s="15"/>
      <x:c r="I202" s="9" t="str">
        <x:v>SINAPI Analítico linha 45197</x:v>
      </x:c>
    </x:row>
    <x:row r="203" ht="46" customHeight="1">
      <x:c r="A203" t="str">
        <x:v>INSUMO</x:v>
      </x:c>
      <x:c r="B203" t="str">
        <x:v>43489</x:v>
      </x:c>
      <x:c r="C203" s="9" t="str">
        <x:v>EPI - FAMILIA PEDREIRO - HORISTA (ENCARGOS COMPLEMENTARES - COLETADO CAIXA)</x:v>
      </x:c>
      <x:c r="D203" t="str">
        <x:v>H</x:v>
      </x:c>
      <x:c r="E203" s="13" t="n">
        <x:v>1</x:v>
      </x:c>
      <x:c r="F203" s="15" t="n">
        <x:v>1.81</x:v>
      </x:c>
      <x:c r="G203" s="15" t="n">
        <x:f>TRUNC(ROUND(E203*F203,10)+0.000000001,2)</x:f>
        <x:v>1.81</x:v>
      </x:c>
      <x:c r="H203" s="15"/>
      <x:c r="I203" s="9" t="str">
        <x:v>SINAPI ISD linha 1937; PI</x:v>
      </x:c>
    </x:row>
    <x:row r="204" ht="46" customHeight="1">
      <x:c r="A204" t="str">
        <x:v>INSUMO</x:v>
      </x:c>
      <x:c r="B204" t="str">
        <x:v>43465</x:v>
      </x:c>
      <x:c r="C204" s="9" t="str">
        <x:v>FERRAMENTAS - FAMILIA PEDREIRO - HORISTA (ENCARGOS COMPLEMENTARES - COLETADO CAIXA)</x:v>
      </x:c>
      <x:c r="D204" t="str">
        <x:v>H</x:v>
      </x:c>
      <x:c r="E204" s="13" t="n">
        <x:v>1</x:v>
      </x:c>
      <x:c r="F204" s="15" t="n">
        <x:v>0.9</x:v>
      </x:c>
      <x:c r="G204" s="15" t="n">
        <x:f>TRUNC(ROUND(E204*F204,10)+0.000000001,2)</x:f>
        <x:v>0.9</x:v>
      </x:c>
      <x:c r="H204" s="15"/>
      <x:c r="I204" s="9" t="str">
        <x:v>SINAPI ISD linha 2057; PI</x:v>
      </x:c>
    </x:row>
    <x:row r="205" ht="46" customHeight="1">
      <x:c r="A205" t="str">
        <x:v>INSUMO</x:v>
      </x:c>
      <x:c r="B205" t="str">
        <x:v>37373</x:v>
      </x:c>
      <x:c r="C205" s="9" t="str">
        <x:v>SEGURO - HORISTA (COLETADO CAIXA - ENCARGOS COMPLEMENTARES)</x:v>
      </x:c>
      <x:c r="D205" t="str">
        <x:v>H</x:v>
      </x:c>
      <x:c r="E205" s="13" t="n">
        <x:v>1</x:v>
      </x:c>
      <x:c r="F205" s="15" t="n">
        <x:v>0.11</x:v>
      </x:c>
      <x:c r="G205" s="15" t="n">
        <x:f>TRUNC(ROUND(E205*F205,10)+0.000000001,2)</x:f>
        <x:v>0.11</x:v>
      </x:c>
      <x:c r="H205" s="15"/>
      <x:c r="I205" s="9" t="str">
        <x:v>SINAPI ISD linha 3823; PI</x:v>
      </x:c>
    </x:row>
    <x:row r="206" ht="46" customHeight="1">
      <x:c r="A206" t="str">
        <x:v>INSUMO</x:v>
      </x:c>
      <x:c r="B206" t="str">
        <x:v>37372</x:v>
      </x:c>
      <x:c r="C206" s="9" t="str">
        <x:v>EXAMES - HORISTA (COLETADO CAIXA - ENCARGOS COMPLEMENTARES)</x:v>
      </x:c>
      <x:c r="D206" t="str">
        <x:v>H</x:v>
      </x:c>
      <x:c r="E206" s="13" t="n">
        <x:v>1</x:v>
      </x:c>
      <x:c r="F206" s="15" t="n">
        <x:v>1.42</x:v>
      </x:c>
      <x:c r="G206" s="15" t="n">
        <x:f>TRUNC(ROUND(E206*F206,10)+0.000000001,2)</x:f>
        <x:v>1.42</x:v>
      </x:c>
      <x:c r="H206" s="15"/>
      <x:c r="I206" s="9" t="str">
        <x:v>SINAPI ISD linha 1998; PI</x:v>
      </x:c>
    </x:row>
    <x:row r="207" ht="46" customHeight="1">
      <x:c r="A207" t="str">
        <x:v>INSUMO</x:v>
      </x:c>
      <x:c r="B207" t="str">
        <x:v>37371</x:v>
      </x:c>
      <x:c r="C207" s="9" t="str">
        <x:v>TRANSPORTE - HORISTA (COLETADO CAIXA - ENCARGOS COMPLEMENTARES)</x:v>
      </x:c>
      <x:c r="D207" t="str">
        <x:v>H</x:v>
      </x:c>
      <x:c r="E207" s="13" t="n">
        <x:v>1</x:v>
      </x:c>
      <x:c r="F207" s="15" t="n">
        <x:v>0.48</x:v>
      </x:c>
      <x:c r="G207" s="15" t="n">
        <x:f>TRUNC(ROUND(E207*F207,10)+0.000000001,2)</x:f>
        <x:v>0.48</x:v>
      </x:c>
      <x:c r="H207" s="15"/>
      <x:c r="I207" s="9" t="str">
        <x:v>SINAPI ISD linha 4391; PI</x:v>
      </x:c>
    </x:row>
    <x:row r="208" ht="46" customHeight="1">
      <x:c r="A208" t="str">
        <x:v>INSUMO</x:v>
      </x:c>
      <x:c r="B208" t="str">
        <x:v>37370</x:v>
      </x:c>
      <x:c r="C208" s="9" t="str">
        <x:v>ALIMENTACAO - HORISTA (COLETADO CAIXA - ENCARGOS COMPLEMENTARES)</x:v>
      </x:c>
      <x:c r="D208" t="str">
        <x:v>H</x:v>
      </x:c>
      <x:c r="E208" s="13" t="n">
        <x:v>1</x:v>
      </x:c>
      <x:c r="F208" s="15" t="n">
        <x:v>2.49</x:v>
      </x:c>
      <x:c r="G208" s="15" t="n">
        <x:f>TRUNC(ROUND(E208*F208,10)+0.000000001,2)</x:f>
        <x:v>2.49</x:v>
      </x:c>
      <x:c r="H208" s="15"/>
      <x:c r="I208" s="9" t="str">
        <x:v>SINAPI ISD linha 185; PI</x:v>
      </x:c>
    </x:row>
    <x:row r="209" ht="46" customHeight="1">
      <x:c r="A209" t="str">
        <x:v>INSUMO</x:v>
      </x:c>
      <x:c r="B209" t="str">
        <x:v>378</x:v>
      </x:c>
      <x:c r="C209" s="9" t="str">
        <x:v>ARMADOR (HORISTA)</x:v>
      </x:c>
      <x:c r="D209" t="str">
        <x:v>H</x:v>
      </x:c>
      <x:c r="E209" s="13" t="n">
        <x:v>1</x:v>
      </x:c>
      <x:c r="F209" s="15" t="n">
        <x:v>21.8</x:v>
      </x:c>
      <x:c r="G209" s="15" t="n">
        <x:f>TRUNC(ROUND(E209*F209,10)+0.000000001,2)</x:f>
        <x:v>21.8</x:v>
      </x:c>
      <x:c r="H209" s="15"/>
      <x:c r="I209" s="9" t="str">
        <x:v>SINAPI ISD linha 342; PI</x:v>
      </x:c>
    </x:row>
    <x:row r="210">
      <x:c r="C210" s="11" t="str">
        <x:v>CUSTO UNITÁRIO DA COMPOSIÇÃO</x:v>
      </x:c>
      <x:c r="D210" s="11"/>
      <x:c r="E210" s="11"/>
      <x:c r="F210" s="16"/>
      <x:c r="G210" s="16" t="n">
        <x:f>ROUND(SUM(G202:G209),2)</x:f>
        <x:v>29.26</x:v>
      </x:c>
      <x:c r="H210" s="16" t="n">
        <x:v>29.26</x:v>
      </x:c>
      <x:c r="I210" s="16" t="n">
        <x:f>ROUND(G210-H210,2)</x:f>
        <x:v>0</x:v>
      </x:c>
    </x:row>
    <x:row r="213" ht="60" customHeight="1">
      <x:c r="A213" s="19" t="str">
        <x:v>SINAPI</x:v>
      </x:c>
      <x:c r="B213" s="19" t="str">
        <x:v>95314</x:v>
      </x:c>
      <x:c r="C213" s="19" t="str">
        <x:v>CURSO DE CAPACITAÇÃO PARA ARMADOR (ENCARGOS COMPLEMENTARES) - HORISTA</x:v>
      </x:c>
      <x:c r="D213" s="19" t="str">
        <x:v>H</x:v>
      </x:c>
      <x:c r="E213" s="19"/>
      <x:c r="F213" s="19"/>
      <x:c r="G213" s="19"/>
      <x:c r="H213" s="19"/>
      <x:c r="I213" s="19"/>
    </x:row>
    <x:row r="214" ht="28" customHeight="1">
      <x:c r="A214" s="21" t="str">
        <x:v>Tipo</x:v>
      </x:c>
      <x:c r="B214" s="21" t="str">
        <x:v>Código</x:v>
      </x:c>
      <x:c r="C214" s="21" t="str">
        <x:v>Descrição</x:v>
      </x:c>
      <x:c r="D214" s="21" t="str">
        <x:v>Un.</x:v>
      </x:c>
      <x:c r="E214" s="21" t="str">
        <x:v>Coeficiente</x:v>
      </x:c>
      <x:c r="F214" s="21" t="str">
        <x:v>Custo unit. R$</x:v>
      </x:c>
      <x:c r="G214" s="21" t="str">
        <x:v>Parcial R$</x:v>
      </x:c>
      <x:c r="H214" s="21" t="str">
        <x:v>Base publicada R$</x:v>
      </x:c>
      <x:c r="I214" s="21" t="str">
        <x:v>Fonte / origem</x:v>
      </x:c>
    </x:row>
    <x:row r="215" ht="46" customHeight="1">
      <x:c r="A215" t="str">
        <x:v>INSUMO</x:v>
      </x:c>
      <x:c r="B215" t="str">
        <x:v>378</x:v>
      </x:c>
      <x:c r="C215" s="9" t="str">
        <x:v>ARMADOR (HORISTA)</x:v>
      </x:c>
      <x:c r="D215" t="str">
        <x:v>H</x:v>
      </x:c>
      <x:c r="E215" s="13" t="n">
        <x:v>0.01154</x:v>
      </x:c>
      <x:c r="F215" s="15" t="n">
        <x:v>21.8</x:v>
      </x:c>
      <x:c r="G215" s="15" t="n">
        <x:f>TRUNC(ROUND(E215*F215,10)+0.000000001,2)</x:f>
        <x:v>0.25</x:v>
      </x:c>
      <x:c r="H215" s="15"/>
      <x:c r="I215" s="9" t="str">
        <x:v>SINAPI ISD linha 342; PI</x:v>
      </x:c>
    </x:row>
    <x:row r="216">
      <x:c r="C216" s="11" t="str">
        <x:v>CUSTO UNITÁRIO DA COMPOSIÇÃO</x:v>
      </x:c>
      <x:c r="D216" s="11"/>
      <x:c r="E216" s="11"/>
      <x:c r="F216" s="16"/>
      <x:c r="G216" s="16" t="n">
        <x:f>ROUND(SUM(G215:G215),2)</x:f>
        <x:v>0.25</x:v>
      </x:c>
      <x:c r="H216" s="16" t="n">
        <x:v>0.25</x:v>
      </x:c>
      <x:c r="I216" s="16" t="n">
        <x:f>ROUND(G216-H216,2)</x:f>
        <x:v>0</x:v>
      </x:c>
    </x:row>
    <x:row r="219" ht="60" customHeight="1">
      <x:c r="A219" s="19" t="str">
        <x:v>SINAPI</x:v>
      </x:c>
      <x:c r="B219" s="19" t="str">
        <x:v>88238</x:v>
      </x:c>
      <x:c r="C219" s="19" t="str">
        <x:v>AJUDANTE DE ARMADOR COM ENCARGOS COMPLEMENTARES</x:v>
      </x:c>
      <x:c r="D219" s="19" t="str">
        <x:v>H</x:v>
      </x:c>
      <x:c r="E219" s="19"/>
      <x:c r="F219" s="19"/>
      <x:c r="G219" s="19"/>
      <x:c r="H219" s="19"/>
      <x:c r="I219" s="19"/>
    </x:row>
    <x:row r="220" ht="28" customHeight="1">
      <x:c r="A220" s="21" t="str">
        <x:v>Tipo</x:v>
      </x:c>
      <x:c r="B220" s="21" t="str">
        <x:v>Código</x:v>
      </x:c>
      <x:c r="C220" s="21" t="str">
        <x:v>Descrição</x:v>
      </x:c>
      <x:c r="D220" s="21" t="str">
        <x:v>Un.</x:v>
      </x:c>
      <x:c r="E220" s="21" t="str">
        <x:v>Coeficiente</x:v>
      </x:c>
      <x:c r="F220" s="21" t="str">
        <x:v>Custo unit. R$</x:v>
      </x:c>
      <x:c r="G220" s="21" t="str">
        <x:v>Parcial R$</x:v>
      </x:c>
      <x:c r="H220" s="21" t="str">
        <x:v>Base publicada R$</x:v>
      </x:c>
      <x:c r="I220" s="21" t="str">
        <x:v>Fonte / origem</x:v>
      </x:c>
    </x:row>
    <x:row r="221" ht="46" customHeight="1">
      <x:c r="A221" t="str">
        <x:v>COMPOSICAO</x:v>
      </x:c>
      <x:c r="B221" t="str">
        <x:v>95308</x:v>
      </x:c>
      <x:c r="C221" s="9" t="str">
        <x:v>CURSO DE CAPACITAÇÃO PARA AJUDANTE DE ARMADOR (ENCARGOS COMPLEMENTARES) - HORISTA</x:v>
      </x:c>
      <x:c r="D221" t="str">
        <x:v>H</x:v>
      </x:c>
      <x:c r="E221" s="13" t="n">
        <x:v>1</x:v>
      </x:c>
      <x:c r="F221" s="15" t="n">
        <x:f>'Auxiliares'!G235</x:f>
        <x:v>0.19</x:v>
      </x:c>
      <x:c r="G221" s="15" t="n">
        <x:f>TRUNC(ROUND(E221*F221,10)+0.000000001,2)</x:f>
        <x:v>0.19</x:v>
      </x:c>
      <x:c r="H221" s="15"/>
      <x:c r="I221" s="9" t="str">
        <x:v>SINAPI Analítico linha 45044</x:v>
      </x:c>
    </x:row>
    <x:row r="222" ht="46" customHeight="1">
      <x:c r="A222" t="str">
        <x:v>INSUMO</x:v>
      </x:c>
      <x:c r="B222" t="str">
        <x:v>43489</x:v>
      </x:c>
      <x:c r="C222" s="9" t="str">
        <x:v>EPI - FAMILIA PEDREIRO - HORISTA (ENCARGOS COMPLEMENTARES - COLETADO CAIXA)</x:v>
      </x:c>
      <x:c r="D222" t="str">
        <x:v>H</x:v>
      </x:c>
      <x:c r="E222" s="13" t="n">
        <x:v>1</x:v>
      </x:c>
      <x:c r="F222" s="15" t="n">
        <x:v>1.81</x:v>
      </x:c>
      <x:c r="G222" s="15" t="n">
        <x:f>TRUNC(ROUND(E222*F222,10)+0.000000001,2)</x:f>
        <x:v>1.81</x:v>
      </x:c>
      <x:c r="H222" s="15"/>
      <x:c r="I222" s="9" t="str">
        <x:v>SINAPI ISD linha 1937; PI</x:v>
      </x:c>
    </x:row>
    <x:row r="223" ht="46" customHeight="1">
      <x:c r="A223" t="str">
        <x:v>INSUMO</x:v>
      </x:c>
      <x:c r="B223" t="str">
        <x:v>43465</x:v>
      </x:c>
      <x:c r="C223" s="9" t="str">
        <x:v>FERRAMENTAS - FAMILIA PEDREIRO - HORISTA (ENCARGOS COMPLEMENTARES - COLETADO CAIXA)</x:v>
      </x:c>
      <x:c r="D223" t="str">
        <x:v>H</x:v>
      </x:c>
      <x:c r="E223" s="13" t="n">
        <x:v>1</x:v>
      </x:c>
      <x:c r="F223" s="15" t="n">
        <x:v>0.9</x:v>
      </x:c>
      <x:c r="G223" s="15" t="n">
        <x:f>TRUNC(ROUND(E223*F223,10)+0.000000001,2)</x:f>
        <x:v>0.9</x:v>
      </x:c>
      <x:c r="H223" s="15"/>
      <x:c r="I223" s="9" t="str">
        <x:v>SINAPI ISD linha 2057; PI</x:v>
      </x:c>
    </x:row>
    <x:row r="224" ht="46" customHeight="1">
      <x:c r="A224" t="str">
        <x:v>INSUMO</x:v>
      </x:c>
      <x:c r="B224" t="str">
        <x:v>37373</x:v>
      </x:c>
      <x:c r="C224" s="9" t="str">
        <x:v>SEGURO - HORISTA (COLETADO CAIXA - ENCARGOS COMPLEMENTARES)</x:v>
      </x:c>
      <x:c r="D224" t="str">
        <x:v>H</x:v>
      </x:c>
      <x:c r="E224" s="13" t="n">
        <x:v>1</x:v>
      </x:c>
      <x:c r="F224" s="15" t="n">
        <x:v>0.11</x:v>
      </x:c>
      <x:c r="G224" s="15" t="n">
        <x:f>TRUNC(ROUND(E224*F224,10)+0.000000001,2)</x:f>
        <x:v>0.11</x:v>
      </x:c>
      <x:c r="H224" s="15"/>
      <x:c r="I224" s="9" t="str">
        <x:v>SINAPI ISD linha 3823; PI</x:v>
      </x:c>
    </x:row>
    <x:row r="225" ht="46" customHeight="1">
      <x:c r="A225" t="str">
        <x:v>INSUMO</x:v>
      </x:c>
      <x:c r="B225" t="str">
        <x:v>37372</x:v>
      </x:c>
      <x:c r="C225" s="9" t="str">
        <x:v>EXAMES - HORISTA (COLETADO CAIXA - ENCARGOS COMPLEMENTARES)</x:v>
      </x:c>
      <x:c r="D225" t="str">
        <x:v>H</x:v>
      </x:c>
      <x:c r="E225" s="13" t="n">
        <x:v>1</x:v>
      </x:c>
      <x:c r="F225" s="15" t="n">
        <x:v>1.42</x:v>
      </x:c>
      <x:c r="G225" s="15" t="n">
        <x:f>TRUNC(ROUND(E225*F225,10)+0.000000001,2)</x:f>
        <x:v>1.42</x:v>
      </x:c>
      <x:c r="H225" s="15"/>
      <x:c r="I225" s="9" t="str">
        <x:v>SINAPI ISD linha 1998; PI</x:v>
      </x:c>
    </x:row>
    <x:row r="226" ht="46" customHeight="1">
      <x:c r="A226" t="str">
        <x:v>INSUMO</x:v>
      </x:c>
      <x:c r="B226" t="str">
        <x:v>37371</x:v>
      </x:c>
      <x:c r="C226" s="9" t="str">
        <x:v>TRANSPORTE - HORISTA (COLETADO CAIXA - ENCARGOS COMPLEMENTARES)</x:v>
      </x:c>
      <x:c r="D226" t="str">
        <x:v>H</x:v>
      </x:c>
      <x:c r="E226" s="13" t="n">
        <x:v>1</x:v>
      </x:c>
      <x:c r="F226" s="15" t="n">
        <x:v>0.48</x:v>
      </x:c>
      <x:c r="G226" s="15" t="n">
        <x:f>TRUNC(ROUND(E226*F226,10)+0.000000001,2)</x:f>
        <x:v>0.48</x:v>
      </x:c>
      <x:c r="H226" s="15"/>
      <x:c r="I226" s="9" t="str">
        <x:v>SINAPI ISD linha 4391; PI</x:v>
      </x:c>
    </x:row>
    <x:row r="227" ht="46" customHeight="1">
      <x:c r="A227" t="str">
        <x:v>INSUMO</x:v>
      </x:c>
      <x:c r="B227" t="str">
        <x:v>37370</x:v>
      </x:c>
      <x:c r="C227" s="9" t="str">
        <x:v>ALIMENTACAO - HORISTA (COLETADO CAIXA - ENCARGOS COMPLEMENTARES)</x:v>
      </x:c>
      <x:c r="D227" t="str">
        <x:v>H</x:v>
      </x:c>
      <x:c r="E227" s="13" t="n">
        <x:v>1</x:v>
      </x:c>
      <x:c r="F227" s="15" t="n">
        <x:v>2.49</x:v>
      </x:c>
      <x:c r="G227" s="15" t="n">
        <x:f>TRUNC(ROUND(E227*F227,10)+0.000000001,2)</x:f>
        <x:v>2.49</x:v>
      </x:c>
      <x:c r="H227" s="15"/>
      <x:c r="I227" s="9" t="str">
        <x:v>SINAPI ISD linha 185; PI</x:v>
      </x:c>
    </x:row>
    <x:row r="228" ht="46" customHeight="1">
      <x:c r="A228" t="str">
        <x:v>INSUMO</x:v>
      </x:c>
      <x:c r="B228" t="str">
        <x:v>6114</x:v>
      </x:c>
      <x:c r="C228" s="9" t="str">
        <x:v>AJUDANTE DE ARMADOR (HORISTA)</x:v>
      </x:c>
      <x:c r="D228" t="str">
        <x:v>H</x:v>
      </x:c>
      <x:c r="E228" s="13" t="n">
        <x:v>1</x:v>
      </x:c>
      <x:c r="F228" s="15" t="n">
        <x:v>16.69</x:v>
      </x:c>
      <x:c r="G228" s="15" t="n">
        <x:f>TRUNC(ROUND(E228*F228,10)+0.000000001,2)</x:f>
        <x:v>16.69</x:v>
      </x:c>
      <x:c r="H228" s="15"/>
      <x:c r="I228" s="9" t="str">
        <x:v>SINAPI ISD linha 155; PI</x:v>
      </x:c>
    </x:row>
    <x:row r="229">
      <x:c r="C229" s="11" t="str">
        <x:v>CUSTO UNITÁRIO DA COMPOSIÇÃO</x:v>
      </x:c>
      <x:c r="D229" s="11"/>
      <x:c r="E229" s="11"/>
      <x:c r="F229" s="16"/>
      <x:c r="G229" s="16" t="n">
        <x:f>ROUND(SUM(G221:G228),2)</x:f>
        <x:v>24.09</x:v>
      </x:c>
      <x:c r="H229" s="16" t="n">
        <x:v>24.09</x:v>
      </x:c>
      <x:c r="I229" s="16" t="n">
        <x:f>ROUND(G229-H229,2)</x:f>
        <x:v>0</x:v>
      </x:c>
    </x:row>
    <x:row r="232" ht="60" customHeight="1">
      <x:c r="A232" s="19" t="str">
        <x:v>SINAPI</x:v>
      </x:c>
      <x:c r="B232" s="19" t="str">
        <x:v>95308</x:v>
      </x:c>
      <x:c r="C232" s="19" t="str">
        <x:v>CURSO DE CAPACITAÇÃO PARA AJUDANTE DE ARMADOR (ENCARGOS COMPLEMENTARES) - HORISTA</x:v>
      </x:c>
      <x:c r="D232" s="19" t="str">
        <x:v>H</x:v>
      </x:c>
      <x:c r="E232" s="19"/>
      <x:c r="F232" s="19"/>
      <x:c r="G232" s="19"/>
      <x:c r="H232" s="19"/>
      <x:c r="I232" s="19"/>
    </x:row>
    <x:row r="233" ht="28" customHeight="1">
      <x:c r="A233" s="21" t="str">
        <x:v>Tipo</x:v>
      </x:c>
      <x:c r="B233" s="21" t="str">
        <x:v>Código</x:v>
      </x:c>
      <x:c r="C233" s="21" t="str">
        <x:v>Descrição</x:v>
      </x:c>
      <x:c r="D233" s="21" t="str">
        <x:v>Un.</x:v>
      </x:c>
      <x:c r="E233" s="21" t="str">
        <x:v>Coeficiente</x:v>
      </x:c>
      <x:c r="F233" s="21" t="str">
        <x:v>Custo unit. R$</x:v>
      </x:c>
      <x:c r="G233" s="21" t="str">
        <x:v>Parcial R$</x:v>
      </x:c>
      <x:c r="H233" s="21" t="str">
        <x:v>Base publicada R$</x:v>
      </x:c>
      <x:c r="I233" s="21" t="str">
        <x:v>Fonte / origem</x:v>
      </x:c>
    </x:row>
    <x:row r="234" ht="46" customHeight="1">
      <x:c r="A234" t="str">
        <x:v>INSUMO</x:v>
      </x:c>
      <x:c r="B234" t="str">
        <x:v>6114</x:v>
      </x:c>
      <x:c r="C234" s="9" t="str">
        <x:v>AJUDANTE DE ARMADOR (HORISTA)</x:v>
      </x:c>
      <x:c r="D234" t="str">
        <x:v>H</x:v>
      </x:c>
      <x:c r="E234" s="13" t="n">
        <x:v>0.01154</x:v>
      </x:c>
      <x:c r="F234" s="15" t="n">
        <x:v>16.69</x:v>
      </x:c>
      <x:c r="G234" s="15" t="n">
        <x:f>TRUNC(ROUND(E234*F234,10)+0.000000001,2)</x:f>
        <x:v>0.19</x:v>
      </x:c>
      <x:c r="H234" s="15"/>
      <x:c r="I234" s="9" t="str">
        <x:v>SINAPI ISD linha 155; PI</x:v>
      </x:c>
    </x:row>
    <x:row r="235">
      <x:c r="C235" s="11" t="str">
        <x:v>CUSTO UNITÁRIO DA COMPOSIÇÃO</x:v>
      </x:c>
      <x:c r="D235" s="11"/>
      <x:c r="E235" s="11"/>
      <x:c r="F235" s="16"/>
      <x:c r="G235" s="16" t="n">
        <x:f>ROUND(SUM(G234:G234),2)</x:f>
        <x:v>0.19</x:v>
      </x:c>
      <x:c r="H235" s="16" t="n">
        <x:v>0.19</x:v>
      </x:c>
      <x:c r="I235" s="16" t="n">
        <x:f>ROUND(G235-H235,2)</x:f>
        <x:v>0</x:v>
      </x:c>
    </x:row>
    <x:row r="238" ht="60" customHeight="1">
      <x:c r="A238" s="19" t="str">
        <x:v>SINAPI</x:v>
      </x:c>
      <x:c r="B238" s="19" t="str">
        <x:v>88310</x:v>
      </x:c>
      <x:c r="C238" s="19" t="str">
        <x:v>PINTOR COM ENCARGOS COMPLEMENTARES</x:v>
      </x:c>
      <x:c r="D238" s="19" t="str">
        <x:v>H</x:v>
      </x:c>
      <x:c r="E238" s="19"/>
      <x:c r="F238" s="19"/>
      <x:c r="G238" s="19"/>
      <x:c r="H238" s="19"/>
      <x:c r="I238" s="19"/>
    </x:row>
    <x:row r="239" ht="28" customHeight="1">
      <x:c r="A239" s="21" t="str">
        <x:v>Tipo</x:v>
      </x:c>
      <x:c r="B239" s="21" t="str">
        <x:v>Código</x:v>
      </x:c>
      <x:c r="C239" s="21" t="str">
        <x:v>Descrição</x:v>
      </x:c>
      <x:c r="D239" s="21" t="str">
        <x:v>Un.</x:v>
      </x:c>
      <x:c r="E239" s="21" t="str">
        <x:v>Coeficiente</x:v>
      </x:c>
      <x:c r="F239" s="21" t="str">
        <x:v>Custo unit. R$</x:v>
      </x:c>
      <x:c r="G239" s="21" t="str">
        <x:v>Parcial R$</x:v>
      </x:c>
      <x:c r="H239" s="21" t="str">
        <x:v>Base publicada R$</x:v>
      </x:c>
      <x:c r="I239" s="21" t="str">
        <x:v>Fonte / origem</x:v>
      </x:c>
    </x:row>
    <x:row r="240" ht="46" customHeight="1">
      <x:c r="A240" t="str">
        <x:v>COMPOSICAO</x:v>
      </x:c>
      <x:c r="B240" t="str">
        <x:v>95372</x:v>
      </x:c>
      <x:c r="C240" s="9" t="str">
        <x:v>CURSO DE CAPACITAÇÃO PARA PINTOR (ENCARGOS COMPLEMENTARES) - HORISTA</x:v>
      </x:c>
      <x:c r="D240" t="str">
        <x:v>H</x:v>
      </x:c>
      <x:c r="E240" s="13" t="n">
        <x:v>1</x:v>
      </x:c>
      <x:c r="F240" s="15" t="n">
        <x:f>'Auxiliares'!G254</x:f>
        <x:v>0.32</x:v>
      </x:c>
      <x:c r="G240" s="15" t="n">
        <x:f>TRUNC(ROUND(E240*F240,10)+0.000000001,2)</x:f>
        <x:v>0.32</x:v>
      </x:c>
      <x:c r="H240" s="15"/>
      <x:c r="I240" s="9" t="str">
        <x:v>SINAPI Analítico linha 46718</x:v>
      </x:c>
    </x:row>
    <x:row r="241" ht="46" customHeight="1">
      <x:c r="A241" t="str">
        <x:v>INSUMO</x:v>
      </x:c>
      <x:c r="B241" t="str">
        <x:v>43490</x:v>
      </x:c>
      <x:c r="C241" s="9" t="str">
        <x:v>EPI - FAMILIA PINTOR - HORISTA (ENCARGOS COMPLEMENTARES - COLETADO CAIXA)</x:v>
      </x:c>
      <x:c r="D241" t="str">
        <x:v>H</x:v>
      </x:c>
      <x:c r="E241" s="13" t="n">
        <x:v>1</x:v>
      </x:c>
      <x:c r="F241" s="15" t="n">
        <x:v>2.3</x:v>
      </x:c>
      <x:c r="G241" s="15" t="n">
        <x:f>TRUNC(ROUND(E241*F241,10)+0.000000001,2)</x:f>
        <x:v>2.3</x:v>
      </x:c>
      <x:c r="H241" s="15"/>
      <x:c r="I241" s="9" t="str">
        <x:v>SINAPI ISD linha 1939; PI</x:v>
      </x:c>
    </x:row>
    <x:row r="242" ht="46" customHeight="1">
      <x:c r="A242" t="str">
        <x:v>INSUMO</x:v>
      </x:c>
      <x:c r="B242" t="str">
        <x:v>43466</x:v>
      </x:c>
      <x:c r="C242" s="9" t="str">
        <x:v>FERRAMENTAS - FAMILIA PINTOR - HORISTA (ENCARGOS COMPLEMENTARES - COLETADO CAIXA)</x:v>
      </x:c>
      <x:c r="D242" t="str">
        <x:v>H</x:v>
      </x:c>
      <x:c r="E242" s="13" t="n">
        <x:v>1</x:v>
      </x:c>
      <x:c r="F242" s="15" t="n">
        <x:v>2.58</x:v>
      </x:c>
      <x:c r="G242" s="15" t="n">
        <x:f>TRUNC(ROUND(E242*F242,10)+0.000000001,2)</x:f>
        <x:v>2.58</x:v>
      </x:c>
      <x:c r="H242" s="15"/>
      <x:c r="I242" s="9" t="str">
        <x:v>SINAPI ISD linha 2059; PI</x:v>
      </x:c>
    </x:row>
    <x:row r="243" ht="46" customHeight="1">
      <x:c r="A243" t="str">
        <x:v>INSUMO</x:v>
      </x:c>
      <x:c r="B243" t="str">
        <x:v>37373</x:v>
      </x:c>
      <x:c r="C243" s="9" t="str">
        <x:v>SEGURO - HORISTA (COLETADO CAIXA - ENCARGOS COMPLEMENTARES)</x:v>
      </x:c>
      <x:c r="D243" t="str">
        <x:v>H</x:v>
      </x:c>
      <x:c r="E243" s="13" t="n">
        <x:v>1</x:v>
      </x:c>
      <x:c r="F243" s="15" t="n">
        <x:v>0.11</x:v>
      </x:c>
      <x:c r="G243" s="15" t="n">
        <x:f>TRUNC(ROUND(E243*F243,10)+0.000000001,2)</x:f>
        <x:v>0.11</x:v>
      </x:c>
      <x:c r="H243" s="15"/>
      <x:c r="I243" s="9" t="str">
        <x:v>SINAPI ISD linha 3823; PI</x:v>
      </x:c>
    </x:row>
    <x:row r="244" ht="46" customHeight="1">
      <x:c r="A244" t="str">
        <x:v>INSUMO</x:v>
      </x:c>
      <x:c r="B244" t="str">
        <x:v>37372</x:v>
      </x:c>
      <x:c r="C244" s="9" t="str">
        <x:v>EXAMES - HORISTA (COLETADO CAIXA - ENCARGOS COMPLEMENTARES)</x:v>
      </x:c>
      <x:c r="D244" t="str">
        <x:v>H</x:v>
      </x:c>
      <x:c r="E244" s="13" t="n">
        <x:v>1</x:v>
      </x:c>
      <x:c r="F244" s="15" t="n">
        <x:v>1.42</x:v>
      </x:c>
      <x:c r="G244" s="15" t="n">
        <x:f>TRUNC(ROUND(E244*F244,10)+0.000000001,2)</x:f>
        <x:v>1.42</x:v>
      </x:c>
      <x:c r="H244" s="15"/>
      <x:c r="I244" s="9" t="str">
        <x:v>SINAPI ISD linha 1998; PI</x:v>
      </x:c>
    </x:row>
    <x:row r="245" ht="46" customHeight="1">
      <x:c r="A245" t="str">
        <x:v>INSUMO</x:v>
      </x:c>
      <x:c r="B245" t="str">
        <x:v>37371</x:v>
      </x:c>
      <x:c r="C245" s="9" t="str">
        <x:v>TRANSPORTE - HORISTA (COLETADO CAIXA - ENCARGOS COMPLEMENTARES)</x:v>
      </x:c>
      <x:c r="D245" t="str">
        <x:v>H</x:v>
      </x:c>
      <x:c r="E245" s="13" t="n">
        <x:v>1</x:v>
      </x:c>
      <x:c r="F245" s="15" t="n">
        <x:v>0.48</x:v>
      </x:c>
      <x:c r="G245" s="15" t="n">
        <x:f>TRUNC(ROUND(E245*F245,10)+0.000000001,2)</x:f>
        <x:v>0.48</x:v>
      </x:c>
      <x:c r="H245" s="15"/>
      <x:c r="I245" s="9" t="str">
        <x:v>SINAPI ISD linha 4391; PI</x:v>
      </x:c>
    </x:row>
    <x:row r="246" ht="46" customHeight="1">
      <x:c r="A246" t="str">
        <x:v>INSUMO</x:v>
      </x:c>
      <x:c r="B246" t="str">
        <x:v>37370</x:v>
      </x:c>
      <x:c r="C246" s="9" t="str">
        <x:v>ALIMENTACAO - HORISTA (COLETADO CAIXA - ENCARGOS COMPLEMENTARES)</x:v>
      </x:c>
      <x:c r="D246" t="str">
        <x:v>H</x:v>
      </x:c>
      <x:c r="E246" s="13" t="n">
        <x:v>1</x:v>
      </x:c>
      <x:c r="F246" s="15" t="n">
        <x:v>2.49</x:v>
      </x:c>
      <x:c r="G246" s="15" t="n">
        <x:f>TRUNC(ROUND(E246*F246,10)+0.000000001,2)</x:f>
        <x:v>2.49</x:v>
      </x:c>
      <x:c r="H246" s="15"/>
      <x:c r="I246" s="9" t="str">
        <x:v>SINAPI ISD linha 185; PI</x:v>
      </x:c>
    </x:row>
    <x:row r="247" ht="46" customHeight="1">
      <x:c r="A247" t="str">
        <x:v>INSUMO</x:v>
      </x:c>
      <x:c r="B247" t="str">
        <x:v>4783</x:v>
      </x:c>
      <x:c r="C247" s="9" t="str">
        <x:v>PINTOR (HORISTA)</x:v>
      </x:c>
      <x:c r="D247" t="str">
        <x:v>H</x:v>
      </x:c>
      <x:c r="E247" s="13" t="n">
        <x:v>1</x:v>
      </x:c>
      <x:c r="F247" s="15" t="n">
        <x:v>21.8</x:v>
      </x:c>
      <x:c r="G247" s="15" t="n">
        <x:f>TRUNC(ROUND(E247*F247,10)+0.000000001,2)</x:f>
        <x:v>21.8</x:v>
      </x:c>
      <x:c r="H247" s="15"/>
      <x:c r="I247" s="9" t="str">
        <x:v>SINAPI ISD linha 3348; PI</x:v>
      </x:c>
    </x:row>
    <x:row r="248">
      <x:c r="C248" s="11" t="str">
        <x:v>CUSTO UNITÁRIO DA COMPOSIÇÃO</x:v>
      </x:c>
      <x:c r="D248" s="11"/>
      <x:c r="E248" s="11"/>
      <x:c r="F248" s="16"/>
      <x:c r="G248" s="16" t="n">
        <x:f>ROUND(SUM(G240:G247),2)</x:f>
        <x:v>31.5</x:v>
      </x:c>
      <x:c r="H248" s="16" t="n">
        <x:v>31.5</x:v>
      </x:c>
      <x:c r="I248" s="16" t="n">
        <x:f>ROUND(G248-H248,2)</x:f>
        <x:v>0</x:v>
      </x:c>
    </x:row>
    <x:row r="251" ht="60" customHeight="1">
      <x:c r="A251" s="19" t="str">
        <x:v>SINAPI</x:v>
      </x:c>
      <x:c r="B251" s="19" t="str">
        <x:v>95372</x:v>
      </x:c>
      <x:c r="C251" s="19" t="str">
        <x:v>CURSO DE CAPACITAÇÃO PARA PINTOR (ENCARGOS COMPLEMENTARES) - HORISTA</x:v>
      </x:c>
      <x:c r="D251" s="19" t="str">
        <x:v>H</x:v>
      </x:c>
      <x:c r="E251" s="19"/>
      <x:c r="F251" s="19"/>
      <x:c r="G251" s="19"/>
      <x:c r="H251" s="19"/>
      <x:c r="I251" s="19"/>
    </x:row>
    <x:row r="252" ht="28" customHeight="1">
      <x:c r="A252" s="21" t="str">
        <x:v>Tipo</x:v>
      </x:c>
      <x:c r="B252" s="21" t="str">
        <x:v>Código</x:v>
      </x:c>
      <x:c r="C252" s="21" t="str">
        <x:v>Descrição</x:v>
      </x:c>
      <x:c r="D252" s="21" t="str">
        <x:v>Un.</x:v>
      </x:c>
      <x:c r="E252" s="21" t="str">
        <x:v>Coeficiente</x:v>
      </x:c>
      <x:c r="F252" s="21" t="str">
        <x:v>Custo unit. R$</x:v>
      </x:c>
      <x:c r="G252" s="21" t="str">
        <x:v>Parcial R$</x:v>
      </x:c>
      <x:c r="H252" s="21" t="str">
        <x:v>Base publicada R$</x:v>
      </x:c>
      <x:c r="I252" s="21" t="str">
        <x:v>Fonte / origem</x:v>
      </x:c>
    </x:row>
    <x:row r="253" ht="46" customHeight="1">
      <x:c r="A253" t="str">
        <x:v>INSUMO</x:v>
      </x:c>
      <x:c r="B253" t="str">
        <x:v>4783</x:v>
      </x:c>
      <x:c r="C253" s="9" t="str">
        <x:v>PINTOR (HORISTA)</x:v>
      </x:c>
      <x:c r="D253" t="str">
        <x:v>H</x:v>
      </x:c>
      <x:c r="E253" s="13" t="n">
        <x:v>0.01476</x:v>
      </x:c>
      <x:c r="F253" s="15" t="n">
        <x:v>21.8</x:v>
      </x:c>
      <x:c r="G253" s="15" t="n">
        <x:f>TRUNC(ROUND(E253*F253,10)+0.000000001,2)</x:f>
        <x:v>0.32</x:v>
      </x:c>
      <x:c r="H253" s="15"/>
      <x:c r="I253" s="9" t="str">
        <x:v>SINAPI ISD linha 3348; PI</x:v>
      </x:c>
    </x:row>
    <x:row r="254">
      <x:c r="C254" s="11" t="str">
        <x:v>CUSTO UNITÁRIO DA COMPOSIÇÃO</x:v>
      </x:c>
      <x:c r="D254" s="11"/>
      <x:c r="E254" s="11"/>
      <x:c r="F254" s="16"/>
      <x:c r="G254" s="16" t="n">
        <x:f>ROUND(SUM(G253:G253),2)</x:f>
        <x:v>0.32</x:v>
      </x:c>
      <x:c r="H254" s="16" t="n">
        <x:v>0.32</x:v>
      </x:c>
      <x:c r="I254" s="16" t="n">
        <x:f>ROUND(G254-H254,2)</x:f>
        <x:v>0</x:v>
      </x:c>
    </x:row>
    <x:row r="257" ht="60" customHeight="1">
      <x:c r="A257" s="19" t="str">
        <x:v>SINAPI</x:v>
      </x:c>
      <x:c r="B257" s="19" t="str">
        <x:v>88246</x:v>
      </x:c>
      <x:c r="C257" s="19" t="str">
        <x:v>ASSENTADOR DE TUBOS COM ENCARGOS COMPLEMENTARES</x:v>
      </x:c>
      <x:c r="D257" s="19" t="str">
        <x:v>H</x:v>
      </x:c>
      <x:c r="E257" s="19"/>
      <x:c r="F257" s="19"/>
      <x:c r="G257" s="19"/>
      <x:c r="H257" s="19"/>
      <x:c r="I257" s="19"/>
    </x:row>
    <x:row r="258" ht="28" customHeight="1">
      <x:c r="A258" s="21" t="str">
        <x:v>Tipo</x:v>
      </x:c>
      <x:c r="B258" s="21" t="str">
        <x:v>Código</x:v>
      </x:c>
      <x:c r="C258" s="21" t="str">
        <x:v>Descrição</x:v>
      </x:c>
      <x:c r="D258" s="21" t="str">
        <x:v>Un.</x:v>
      </x:c>
      <x:c r="E258" s="21" t="str">
        <x:v>Coeficiente</x:v>
      </x:c>
      <x:c r="F258" s="21" t="str">
        <x:v>Custo unit. R$</x:v>
      </x:c>
      <x:c r="G258" s="21" t="str">
        <x:v>Parcial R$</x:v>
      </x:c>
      <x:c r="H258" s="21" t="str">
        <x:v>Base publicada R$</x:v>
      </x:c>
      <x:c r="I258" s="21" t="str">
        <x:v>Fonte / origem</x:v>
      </x:c>
    </x:row>
    <x:row r="259" ht="46" customHeight="1">
      <x:c r="A259" t="str">
        <x:v>COMPOSICAO</x:v>
      </x:c>
      <x:c r="B259" t="str">
        <x:v>95315</x:v>
      </x:c>
      <x:c r="C259" s="9" t="str">
        <x:v>CURSO DE CAPACITAÇÃO PARA ASSENTADOR DE TUBOS (ENCARGOS COMPLEMENTARES) - HORISTA</x:v>
      </x:c>
      <x:c r="D259" t="str">
        <x:v>H</x:v>
      </x:c>
      <x:c r="E259" s="13" t="n">
        <x:v>1</x:v>
      </x:c>
      <x:c r="F259" s="15" t="n">
        <x:f>'Auxiliares'!G273</x:f>
        <x:v>0.22</x:v>
      </x:c>
      <x:c r="G259" s="15" t="n">
        <x:f>TRUNC(ROUND(E259*F259,10)+0.000000001,2)</x:f>
        <x:v>0.22</x:v>
      </x:c>
      <x:c r="H259" s="15"/>
      <x:c r="I259" s="9" t="str">
        <x:v>SINAPI Analítico linha 45267</x:v>
      </x:c>
    </x:row>
    <x:row r="260" ht="46" customHeight="1">
      <x:c r="A260" t="str">
        <x:v>INSUMO</x:v>
      </x:c>
      <x:c r="B260" t="str">
        <x:v>43488</x:v>
      </x:c>
      <x:c r="C260" s="9" t="str">
        <x:v>EPI - FAMILIA OPERADOR ESCAVADEIRA - HORISTA (ENCARGOS COMPLEMENTARES - COLETADO CAIXA)</x:v>
      </x:c>
      <x:c r="D260" t="str">
        <x:v>H</x:v>
      </x:c>
      <x:c r="E260" s="13" t="n">
        <x:v>1</x:v>
      </x:c>
      <x:c r="F260" s="15" t="n">
        <x:v>1.13</x:v>
      </x:c>
      <x:c r="G260" s="15" t="n">
        <x:f>TRUNC(ROUND(E260*F260,10)+0.000000001,2)</x:f>
        <x:v>1.13</x:v>
      </x:c>
      <x:c r="H260" s="15"/>
      <x:c r="I260" s="9" t="str">
        <x:v>SINAPI ISD linha 1935; PI</x:v>
      </x:c>
    </x:row>
    <x:row r="261" ht="46" customHeight="1">
      <x:c r="A261" t="str">
        <x:v>INSUMO</x:v>
      </x:c>
      <x:c r="B261" t="str">
        <x:v>43464</x:v>
      </x:c>
      <x:c r="C261" s="9" t="str">
        <x:v>FERRAMENTAS - FAMILIA OPERADOR ESCAVADEIRA - HORISTA (ENCARGOS COMPLEMENTARES - COLETADO CAIXA)</x:v>
      </x:c>
      <x:c r="D261" t="str">
        <x:v>H</x:v>
      </x:c>
      <x:c r="E261" s="13" t="n">
        <x:v>1</x:v>
      </x:c>
      <x:c r="F261" s="15" t="n">
        <x:v>0.05</x:v>
      </x:c>
      <x:c r="G261" s="15" t="n">
        <x:f>TRUNC(ROUND(E261*F261,10)+0.000000001,2)</x:f>
        <x:v>0.05</x:v>
      </x:c>
      <x:c r="H261" s="15"/>
      <x:c r="I261" s="9" t="str">
        <x:v>SINAPI ISD linha 2055; PI</x:v>
      </x:c>
    </x:row>
    <x:row r="262" ht="46" customHeight="1">
      <x:c r="A262" t="str">
        <x:v>INSUMO</x:v>
      </x:c>
      <x:c r="B262" t="str">
        <x:v>40331</x:v>
      </x:c>
      <x:c r="C262" s="9" t="str">
        <x:v>ASSENTADOR DE MANILHAS (HORISTA)</x:v>
      </x:c>
      <x:c r="D262" t="str">
        <x:v>H</x:v>
      </x:c>
      <x:c r="E262" s="13" t="n">
        <x:v>1</x:v>
      </x:c>
      <x:c r="F262" s="15" t="n">
        <x:v>15</x:v>
      </x:c>
      <x:c r="G262" s="15" t="n">
        <x:f>TRUNC(ROUND(E262*F262,10)+0.000000001,2)</x:f>
        <x:v>15</x:v>
      </x:c>
      <x:c r="H262" s="15"/>
      <x:c r="I262" s="9" t="str">
        <x:v>SINAPI ISD linha 367; PI</x:v>
      </x:c>
    </x:row>
    <x:row r="263" ht="46" customHeight="1">
      <x:c r="A263" t="str">
        <x:v>INSUMO</x:v>
      </x:c>
      <x:c r="B263" t="str">
        <x:v>37373</x:v>
      </x:c>
      <x:c r="C263" s="9" t="str">
        <x:v>SEGURO - HORISTA (COLETADO CAIXA - ENCARGOS COMPLEMENTARES)</x:v>
      </x:c>
      <x:c r="D263" t="str">
        <x:v>H</x:v>
      </x:c>
      <x:c r="E263" s="13" t="n">
        <x:v>1</x:v>
      </x:c>
      <x:c r="F263" s="15" t="n">
        <x:v>0.11</x:v>
      </x:c>
      <x:c r="G263" s="15" t="n">
        <x:f>TRUNC(ROUND(E263*F263,10)+0.000000001,2)</x:f>
        <x:v>0.11</x:v>
      </x:c>
      <x:c r="H263" s="15"/>
      <x:c r="I263" s="9" t="str">
        <x:v>SINAPI ISD linha 3823; PI</x:v>
      </x:c>
    </x:row>
    <x:row r="264" ht="46" customHeight="1">
      <x:c r="A264" t="str">
        <x:v>INSUMO</x:v>
      </x:c>
      <x:c r="B264" t="str">
        <x:v>37372</x:v>
      </x:c>
      <x:c r="C264" s="9" t="str">
        <x:v>EXAMES - HORISTA (COLETADO CAIXA - ENCARGOS COMPLEMENTARES)</x:v>
      </x:c>
      <x:c r="D264" t="str">
        <x:v>H</x:v>
      </x:c>
      <x:c r="E264" s="13" t="n">
        <x:v>1</x:v>
      </x:c>
      <x:c r="F264" s="15" t="n">
        <x:v>1.42</x:v>
      </x:c>
      <x:c r="G264" s="15" t="n">
        <x:f>TRUNC(ROUND(E264*F264,10)+0.000000001,2)</x:f>
        <x:v>1.42</x:v>
      </x:c>
      <x:c r="H264" s="15"/>
      <x:c r="I264" s="9" t="str">
        <x:v>SINAPI ISD linha 1998; PI</x:v>
      </x:c>
    </x:row>
    <x:row r="265" ht="46" customHeight="1">
      <x:c r="A265" t="str">
        <x:v>INSUMO</x:v>
      </x:c>
      <x:c r="B265" t="str">
        <x:v>37371</x:v>
      </x:c>
      <x:c r="C265" s="9" t="str">
        <x:v>TRANSPORTE - HORISTA (COLETADO CAIXA - ENCARGOS COMPLEMENTARES)</x:v>
      </x:c>
      <x:c r="D265" t="str">
        <x:v>H</x:v>
      </x:c>
      <x:c r="E265" s="13" t="n">
        <x:v>1</x:v>
      </x:c>
      <x:c r="F265" s="15" t="n">
        <x:v>0.48</x:v>
      </x:c>
      <x:c r="G265" s="15" t="n">
        <x:f>TRUNC(ROUND(E265*F265,10)+0.000000001,2)</x:f>
        <x:v>0.48</x:v>
      </x:c>
      <x:c r="H265" s="15"/>
      <x:c r="I265" s="9" t="str">
        <x:v>SINAPI ISD linha 4391; PI</x:v>
      </x:c>
    </x:row>
    <x:row r="266" ht="46" customHeight="1">
      <x:c r="A266" t="str">
        <x:v>INSUMO</x:v>
      </x:c>
      <x:c r="B266" t="str">
        <x:v>37370</x:v>
      </x:c>
      <x:c r="C266" s="9" t="str">
        <x:v>ALIMENTACAO - HORISTA (COLETADO CAIXA - ENCARGOS COMPLEMENTARES)</x:v>
      </x:c>
      <x:c r="D266" t="str">
        <x:v>H</x:v>
      </x:c>
      <x:c r="E266" s="13" t="n">
        <x:v>1</x:v>
      </x:c>
      <x:c r="F266" s="15" t="n">
        <x:v>2.49</x:v>
      </x:c>
      <x:c r="G266" s="15" t="n">
        <x:f>TRUNC(ROUND(E266*F266,10)+0.000000001,2)</x:f>
        <x:v>2.49</x:v>
      </x:c>
      <x:c r="H266" s="15"/>
      <x:c r="I266" s="9" t="str">
        <x:v>SINAPI ISD linha 185; PI</x:v>
      </x:c>
    </x:row>
    <x:row r="267">
      <x:c r="C267" s="11" t="str">
        <x:v>CUSTO UNITÁRIO DA COMPOSIÇÃO</x:v>
      </x:c>
      <x:c r="D267" s="11"/>
      <x:c r="E267" s="11"/>
      <x:c r="F267" s="16"/>
      <x:c r="G267" s="16" t="n">
        <x:f>ROUND(SUM(G259:G266),2)</x:f>
        <x:v>20.9</x:v>
      </x:c>
      <x:c r="H267" s="16" t="n">
        <x:v>20.9</x:v>
      </x:c>
      <x:c r="I267" s="16" t="n">
        <x:f>ROUND(G267-H267,2)</x:f>
        <x:v>0</x:v>
      </x:c>
    </x:row>
    <x:row r="270" ht="60" customHeight="1">
      <x:c r="A270" s="19" t="str">
        <x:v>SINAPI</x:v>
      </x:c>
      <x:c r="B270" s="19" t="str">
        <x:v>95315</x:v>
      </x:c>
      <x:c r="C270" s="19" t="str">
        <x:v>CURSO DE CAPACITAÇÃO PARA ASSENTADOR DE TUBOS (ENCARGOS COMPLEMENTARES) - HORISTA</x:v>
      </x:c>
      <x:c r="D270" s="19" t="str">
        <x:v>H</x:v>
      </x:c>
      <x:c r="E270" s="19"/>
      <x:c r="F270" s="19"/>
      <x:c r="G270" s="19"/>
      <x:c r="H270" s="19"/>
      <x:c r="I270" s="19"/>
    </x:row>
    <x:row r="271" ht="28" customHeight="1">
      <x:c r="A271" s="21" t="str">
        <x:v>Tipo</x:v>
      </x:c>
      <x:c r="B271" s="21" t="str">
        <x:v>Código</x:v>
      </x:c>
      <x:c r="C271" s="21" t="str">
        <x:v>Descrição</x:v>
      </x:c>
      <x:c r="D271" s="21" t="str">
        <x:v>Un.</x:v>
      </x:c>
      <x:c r="E271" s="21" t="str">
        <x:v>Coeficiente</x:v>
      </x:c>
      <x:c r="F271" s="21" t="str">
        <x:v>Custo unit. R$</x:v>
      </x:c>
      <x:c r="G271" s="21" t="str">
        <x:v>Parcial R$</x:v>
      </x:c>
      <x:c r="H271" s="21" t="str">
        <x:v>Base publicada R$</x:v>
      </x:c>
      <x:c r="I271" s="21" t="str">
        <x:v>Fonte / origem</x:v>
      </x:c>
    </x:row>
    <x:row r="272" ht="46" customHeight="1">
      <x:c r="A272" t="str">
        <x:v>INSUMO</x:v>
      </x:c>
      <x:c r="B272" t="str">
        <x:v>40331</x:v>
      </x:c>
      <x:c r="C272" s="9" t="str">
        <x:v>ASSENTADOR DE MANILHAS (HORISTA)</x:v>
      </x:c>
      <x:c r="D272" t="str">
        <x:v>H</x:v>
      </x:c>
      <x:c r="E272" s="13" t="n">
        <x:v>0.01476</x:v>
      </x:c>
      <x:c r="F272" s="15" t="n">
        <x:v>15</x:v>
      </x:c>
      <x:c r="G272" s="15" t="n">
        <x:f>TRUNC(ROUND(E272*F272,10)+0.000000001,2)</x:f>
        <x:v>0.22</x:v>
      </x:c>
      <x:c r="H272" s="15"/>
      <x:c r="I272" s="9" t="str">
        <x:v>SINAPI ISD linha 367; PI</x:v>
      </x:c>
    </x:row>
    <x:row r="273">
      <x:c r="C273" s="11" t="str">
        <x:v>CUSTO UNITÁRIO DA COMPOSIÇÃO</x:v>
      </x:c>
      <x:c r="D273" s="11"/>
      <x:c r="E273" s="11"/>
      <x:c r="F273" s="16"/>
      <x:c r="G273" s="16" t="n">
        <x:f>ROUND(SUM(G272:G272),2)</x:f>
        <x:v>0.22</x:v>
      </x:c>
      <x:c r="H273" s="16" t="n">
        <x:v>0.22</x:v>
      </x:c>
      <x:c r="I273" s="16" t="n">
        <x:f>ROUND(G273-H273,2)</x:f>
        <x:v>0</x:v>
      </x:c>
    </x:row>
    <x:row r="276" ht="60" customHeight="1">
      <x:c r="A276" s="19" t="str">
        <x:v>SINAPI</x:v>
      </x:c>
      <x:c r="B276" s="19" t="str">
        <x:v>88278</x:v>
      </x:c>
      <x:c r="C276" s="19" t="str">
        <x:v>MONTADOR DE ESTRUTURAS METÁLICAS COM ENCARGOS COMPLEMENTARES</x:v>
      </x:c>
      <x:c r="D276" s="19" t="str">
        <x:v>H</x:v>
      </x:c>
      <x:c r="E276" s="19"/>
      <x:c r="F276" s="19"/>
      <x:c r="G276" s="19"/>
      <x:c r="H276" s="19"/>
      <x:c r="I276" s="19"/>
    </x:row>
    <x:row r="277" ht="28" customHeight="1">
      <x:c r="A277" s="21" t="str">
        <x:v>Tipo</x:v>
      </x:c>
      <x:c r="B277" s="21" t="str">
        <x:v>Código</x:v>
      </x:c>
      <x:c r="C277" s="21" t="str">
        <x:v>Descrição</x:v>
      </x:c>
      <x:c r="D277" s="21" t="str">
        <x:v>Un.</x:v>
      </x:c>
      <x:c r="E277" s="21" t="str">
        <x:v>Coeficiente</x:v>
      </x:c>
      <x:c r="F277" s="21" t="str">
        <x:v>Custo unit. R$</x:v>
      </x:c>
      <x:c r="G277" s="21" t="str">
        <x:v>Parcial R$</x:v>
      </x:c>
      <x:c r="H277" s="21" t="str">
        <x:v>Base publicada R$</x:v>
      </x:c>
      <x:c r="I277" s="21" t="str">
        <x:v>Fonte / origem</x:v>
      </x:c>
    </x:row>
    <x:row r="278" ht="46" customHeight="1">
      <x:c r="A278" t="str">
        <x:v>COMPOSICAO</x:v>
      </x:c>
      <x:c r="B278" t="str">
        <x:v>95344</x:v>
      </x:c>
      <x:c r="C278" s="9" t="str">
        <x:v>CURSO DE CAPACITAÇÃO PARA MONTADOR DE ESTRUTURA METÁLICA (ENCARGOS COMPLEMENTARES) - HORISTA</x:v>
      </x:c>
      <x:c r="D278" t="str">
        <x:v>H</x:v>
      </x:c>
      <x:c r="E278" s="13" t="n">
        <x:v>1</x:v>
      </x:c>
      <x:c r="F278" s="15" t="n">
        <x:f>'Auxiliares'!G292</x:f>
        <x:v>0.2</x:v>
      </x:c>
      <x:c r="G278" s="15" t="n">
        <x:f>TRUNC(ROUND(E278*F278,10)+0.000000001,2)</x:f>
        <x:v>0.2</x:v>
      </x:c>
      <x:c r="H278" s="15"/>
      <x:c r="I278" s="9" t="str">
        <x:v>SINAPI Analítico linha 46250</x:v>
      </x:c>
    </x:row>
    <x:row r="279" ht="46" customHeight="1">
      <x:c r="A279" t="str">
        <x:v>INSUMO</x:v>
      </x:c>
      <x:c r="B279" t="str">
        <x:v>44497</x:v>
      </x:c>
      <x:c r="C279" s="9" t="str">
        <x:v>MONTADOR DE ESTRUTURAS METALICAS HORISTA</x:v>
      </x:c>
      <x:c r="D279" t="str">
        <x:v>H</x:v>
      </x:c>
      <x:c r="E279" s="13" t="n">
        <x:v>1</x:v>
      </x:c>
      <x:c r="F279" s="15" t="n">
        <x:v>17.97</x:v>
      </x:c>
      <x:c r="G279" s="15" t="n">
        <x:f>TRUNC(ROUND(E279*F279,10)+0.000000001,2)</x:f>
        <x:v>17.97</x:v>
      </x:c>
      <x:c r="H279" s="15"/>
      <x:c r="I279" s="9" t="str">
        <x:v>SINAPI ISD linha 3032; PI</x:v>
      </x:c>
    </x:row>
    <x:row r="280" ht="46" customHeight="1">
      <x:c r="A280" t="str">
        <x:v>INSUMO</x:v>
      </x:c>
      <x:c r="B280" t="str">
        <x:v>43488</x:v>
      </x:c>
      <x:c r="C280" s="9" t="str">
        <x:v>EPI - FAMILIA OPERADOR ESCAVADEIRA - HORISTA (ENCARGOS COMPLEMENTARES - COLETADO CAIXA)</x:v>
      </x:c>
      <x:c r="D280" t="str">
        <x:v>H</x:v>
      </x:c>
      <x:c r="E280" s="13" t="n">
        <x:v>1</x:v>
      </x:c>
      <x:c r="F280" s="15" t="n">
        <x:v>1.13</x:v>
      </x:c>
      <x:c r="G280" s="15" t="n">
        <x:f>TRUNC(ROUND(E280*F280,10)+0.000000001,2)</x:f>
        <x:v>1.13</x:v>
      </x:c>
      <x:c r="H280" s="15"/>
      <x:c r="I280" s="9" t="str">
        <x:v>SINAPI ISD linha 1935; PI</x:v>
      </x:c>
    </x:row>
    <x:row r="281" ht="46" customHeight="1">
      <x:c r="A281" t="str">
        <x:v>INSUMO</x:v>
      </x:c>
      <x:c r="B281" t="str">
        <x:v>43464</x:v>
      </x:c>
      <x:c r="C281" s="9" t="str">
        <x:v>FERRAMENTAS - FAMILIA OPERADOR ESCAVADEIRA - HORISTA (ENCARGOS COMPLEMENTARES - COLETADO CAIXA)</x:v>
      </x:c>
      <x:c r="D281" t="str">
        <x:v>H</x:v>
      </x:c>
      <x:c r="E281" s="13" t="n">
        <x:v>1</x:v>
      </x:c>
      <x:c r="F281" s="15" t="n">
        <x:v>0.05</x:v>
      </x:c>
      <x:c r="G281" s="15" t="n">
        <x:f>TRUNC(ROUND(E281*F281,10)+0.000000001,2)</x:f>
        <x:v>0.05</x:v>
      </x:c>
      <x:c r="H281" s="15"/>
      <x:c r="I281" s="9" t="str">
        <x:v>SINAPI ISD linha 2055; PI</x:v>
      </x:c>
    </x:row>
    <x:row r="282" ht="46" customHeight="1">
      <x:c r="A282" t="str">
        <x:v>INSUMO</x:v>
      </x:c>
      <x:c r="B282" t="str">
        <x:v>37373</x:v>
      </x:c>
      <x:c r="C282" s="9" t="str">
        <x:v>SEGURO - HORISTA (COLETADO CAIXA - ENCARGOS COMPLEMENTARES)</x:v>
      </x:c>
      <x:c r="D282" t="str">
        <x:v>H</x:v>
      </x:c>
      <x:c r="E282" s="13" t="n">
        <x:v>1</x:v>
      </x:c>
      <x:c r="F282" s="15" t="n">
        <x:v>0.11</x:v>
      </x:c>
      <x:c r="G282" s="15" t="n">
        <x:f>TRUNC(ROUND(E282*F282,10)+0.000000001,2)</x:f>
        <x:v>0.11</x:v>
      </x:c>
      <x:c r="H282" s="15"/>
      <x:c r="I282" s="9" t="str">
        <x:v>SINAPI ISD linha 3823; PI</x:v>
      </x:c>
    </x:row>
    <x:row r="283" ht="46" customHeight="1">
      <x:c r="A283" t="str">
        <x:v>INSUMO</x:v>
      </x:c>
      <x:c r="B283" t="str">
        <x:v>37372</x:v>
      </x:c>
      <x:c r="C283" s="9" t="str">
        <x:v>EXAMES - HORISTA (COLETADO CAIXA - ENCARGOS COMPLEMENTARES)</x:v>
      </x:c>
      <x:c r="D283" t="str">
        <x:v>H</x:v>
      </x:c>
      <x:c r="E283" s="13" t="n">
        <x:v>1</x:v>
      </x:c>
      <x:c r="F283" s="15" t="n">
        <x:v>1.42</x:v>
      </x:c>
      <x:c r="G283" s="15" t="n">
        <x:f>TRUNC(ROUND(E283*F283,10)+0.000000001,2)</x:f>
        <x:v>1.42</x:v>
      </x:c>
      <x:c r="H283" s="15"/>
      <x:c r="I283" s="9" t="str">
        <x:v>SINAPI ISD linha 1998; PI</x:v>
      </x:c>
    </x:row>
    <x:row r="284" ht="46" customHeight="1">
      <x:c r="A284" t="str">
        <x:v>INSUMO</x:v>
      </x:c>
      <x:c r="B284" t="str">
        <x:v>37371</x:v>
      </x:c>
      <x:c r="C284" s="9" t="str">
        <x:v>TRANSPORTE - HORISTA (COLETADO CAIXA - ENCARGOS COMPLEMENTARES)</x:v>
      </x:c>
      <x:c r="D284" t="str">
        <x:v>H</x:v>
      </x:c>
      <x:c r="E284" s="13" t="n">
        <x:v>1</x:v>
      </x:c>
      <x:c r="F284" s="15" t="n">
        <x:v>0.48</x:v>
      </x:c>
      <x:c r="G284" s="15" t="n">
        <x:f>TRUNC(ROUND(E284*F284,10)+0.000000001,2)</x:f>
        <x:v>0.48</x:v>
      </x:c>
      <x:c r="H284" s="15"/>
      <x:c r="I284" s="9" t="str">
        <x:v>SINAPI ISD linha 4391; PI</x:v>
      </x:c>
    </x:row>
    <x:row r="285" ht="46" customHeight="1">
      <x:c r="A285" t="str">
        <x:v>INSUMO</x:v>
      </x:c>
      <x:c r="B285" t="str">
        <x:v>37370</x:v>
      </x:c>
      <x:c r="C285" s="9" t="str">
        <x:v>ALIMENTACAO - HORISTA (COLETADO CAIXA - ENCARGOS COMPLEMENTARES)</x:v>
      </x:c>
      <x:c r="D285" t="str">
        <x:v>H</x:v>
      </x:c>
      <x:c r="E285" s="13" t="n">
        <x:v>1</x:v>
      </x:c>
      <x:c r="F285" s="15" t="n">
        <x:v>2.49</x:v>
      </x:c>
      <x:c r="G285" s="15" t="n">
        <x:f>TRUNC(ROUND(E285*F285,10)+0.000000001,2)</x:f>
        <x:v>2.49</x:v>
      </x:c>
      <x:c r="H285" s="15"/>
      <x:c r="I285" s="9" t="str">
        <x:v>SINAPI ISD linha 185; PI</x:v>
      </x:c>
    </x:row>
    <x:row r="286">
      <x:c r="C286" s="11" t="str">
        <x:v>CUSTO UNITÁRIO DA COMPOSIÇÃO</x:v>
      </x:c>
      <x:c r="D286" s="11"/>
      <x:c r="E286" s="11"/>
      <x:c r="F286" s="16"/>
      <x:c r="G286" s="16" t="n">
        <x:f>ROUND(SUM(G278:G285),2)</x:f>
        <x:v>23.85</x:v>
      </x:c>
      <x:c r="H286" s="16" t="n">
        <x:v>23.85</x:v>
      </x:c>
      <x:c r="I286" s="16" t="n">
        <x:f>ROUND(G286-H286,2)</x:f>
        <x:v>0</x:v>
      </x:c>
    </x:row>
    <x:row r="289" ht="60" customHeight="1">
      <x:c r="A289" s="19" t="str">
        <x:v>SINAPI</x:v>
      </x:c>
      <x:c r="B289" s="19" t="str">
        <x:v>95344</x:v>
      </x:c>
      <x:c r="C289" s="19" t="str">
        <x:v>CURSO DE CAPACITAÇÃO PARA MONTADOR DE ESTRUTURA METÁLICA (ENCARGOS COMPLEMENTARES) - HORISTA</x:v>
      </x:c>
      <x:c r="D289" s="19" t="str">
        <x:v>H</x:v>
      </x:c>
      <x:c r="E289" s="19"/>
      <x:c r="F289" s="19"/>
      <x:c r="G289" s="19"/>
      <x:c r="H289" s="19"/>
      <x:c r="I289" s="19"/>
    </x:row>
    <x:row r="290" ht="28" customHeight="1">
      <x:c r="A290" s="21" t="str">
        <x:v>Tipo</x:v>
      </x:c>
      <x:c r="B290" s="21" t="str">
        <x:v>Código</x:v>
      </x:c>
      <x:c r="C290" s="21" t="str">
        <x:v>Descrição</x:v>
      </x:c>
      <x:c r="D290" s="21" t="str">
        <x:v>Un.</x:v>
      </x:c>
      <x:c r="E290" s="21" t="str">
        <x:v>Coeficiente</x:v>
      </x:c>
      <x:c r="F290" s="21" t="str">
        <x:v>Custo unit. R$</x:v>
      </x:c>
      <x:c r="G290" s="21" t="str">
        <x:v>Parcial R$</x:v>
      </x:c>
      <x:c r="H290" s="21" t="str">
        <x:v>Base publicada R$</x:v>
      </x:c>
      <x:c r="I290" s="21" t="str">
        <x:v>Fonte / origem</x:v>
      </x:c>
    </x:row>
    <x:row r="291" ht="46" customHeight="1">
      <x:c r="A291" t="str">
        <x:v>INSUMO</x:v>
      </x:c>
      <x:c r="B291" t="str">
        <x:v>44497</x:v>
      </x:c>
      <x:c r="C291" s="9" t="str">
        <x:v>MONTADOR DE ESTRUTURAS METALICAS HORISTA</x:v>
      </x:c>
      <x:c r="D291" t="str">
        <x:v>H</x:v>
      </x:c>
      <x:c r="E291" s="13" t="n">
        <x:v>0.01154</x:v>
      </x:c>
      <x:c r="F291" s="15" t="n">
        <x:v>17.97</x:v>
      </x:c>
      <x:c r="G291" s="15" t="n">
        <x:f>TRUNC(ROUND(E291*F291,10)+0.000000001,2)</x:f>
        <x:v>0.2</x:v>
      </x:c>
      <x:c r="H291" s="15"/>
      <x:c r="I291" s="9" t="str">
        <x:v>SINAPI ISD linha 3032; PI</x:v>
      </x:c>
    </x:row>
    <x:row r="292">
      <x:c r="C292" s="11" t="str">
        <x:v>CUSTO UNITÁRIO DA COMPOSIÇÃO</x:v>
      </x:c>
      <x:c r="D292" s="11"/>
      <x:c r="E292" s="11"/>
      <x:c r="F292" s="16"/>
      <x:c r="G292" s="16" t="n">
        <x:f>ROUND(SUM(G291:G291),2)</x:f>
        <x:v>0.2</x:v>
      </x:c>
      <x:c r="H292" s="16" t="n">
        <x:v>0.2</x:v>
      </x:c>
      <x:c r="I292" s="16" t="n">
        <x:f>ROUND(G292-H292,2)</x:f>
        <x:v>0</x:v>
      </x:c>
    </x:row>
    <x:row r="295" ht="60" customHeight="1">
      <x:c r="A295" s="19" t="str">
        <x:v>SINAPI</x:v>
      </x:c>
      <x:c r="B295" s="19" t="str">
        <x:v>93282</x:v>
      </x:c>
      <x:c r="C295" s="19" t="str">
        <x:v>GUINCHO ELÉTRICO DE COLUNA, CAPACIDADE 400 KG, COM MOTO FREIO, MOTOR TRIFÁSICO DE 1,25 CV - CHI DIURNO. AF_03/2016</x:v>
      </x:c>
      <x:c r="D295" s="19" t="str">
        <x:v>CHI</x:v>
      </x:c>
      <x:c r="E295" s="19"/>
      <x:c r="F295" s="19"/>
      <x:c r="G295" s="19"/>
      <x:c r="H295" s="19"/>
      <x:c r="I295" s="19"/>
    </x:row>
    <x:row r="296" ht="28" customHeight="1">
      <x:c r="A296" s="21" t="str">
        <x:v>Tipo</x:v>
      </x:c>
      <x:c r="B296" s="21" t="str">
        <x:v>Código</x:v>
      </x:c>
      <x:c r="C296" s="21" t="str">
        <x:v>Descrição</x:v>
      </x:c>
      <x:c r="D296" s="21" t="str">
        <x:v>Un.</x:v>
      </x:c>
      <x:c r="E296" s="21" t="str">
        <x:v>Coeficiente</x:v>
      </x:c>
      <x:c r="F296" s="21" t="str">
        <x:v>Custo unit. R$</x:v>
      </x:c>
      <x:c r="G296" s="21" t="str">
        <x:v>Parcial R$</x:v>
      </x:c>
      <x:c r="H296" s="21" t="str">
        <x:v>Base publicada R$</x:v>
      </x:c>
      <x:c r="I296" s="21" t="str">
        <x:v>Fonte / origem</x:v>
      </x:c>
    </x:row>
    <x:row r="297" ht="46" customHeight="1">
      <x:c r="A297" t="str">
        <x:v>COMPOSICAO</x:v>
      </x:c>
      <x:c r="B297" t="str">
        <x:v>93278</x:v>
      </x:c>
      <x:c r="C297" s="9" t="str">
        <x:v>GUINCHO ELÉTRICO DE COLUNA, CAPACIDADE 400 KG, COM MOTO FREIO, MOTOR TRIFÁSICO DE 1,25 CV - JUROS. AF_03/2016</x:v>
      </x:c>
      <x:c r="D297" t="str">
        <x:v>H</x:v>
      </x:c>
      <x:c r="E297" s="13" t="n">
        <x:v>1</x:v>
      </x:c>
      <x:c r="F297" s="15" t="n">
        <x:f>'Auxiliares'!G306</x:f>
        <x:v>0.08</x:v>
      </x:c>
      <x:c r="G297" s="15" t="n">
        <x:f>TRUNC(ROUND(E297*F297,10)+0.000000001,2)</x:f>
        <x:v>0.08</x:v>
      </x:c>
      <x:c r="H297" s="15"/>
      <x:c r="I297" s="9" t="str">
        <x:v>SINAPI Analítico linha 12578</x:v>
      </x:c>
    </x:row>
    <x:row r="298" ht="46" customHeight="1">
      <x:c r="A298" t="str">
        <x:v>COMPOSICAO</x:v>
      </x:c>
      <x:c r="B298" t="str">
        <x:v>93277</x:v>
      </x:c>
      <x:c r="C298" s="9" t="str">
        <x:v>GUINCHO ELÉTRICO DE COLUNA, CAPACIDADE 400 KG, COM MOTO FREIO, MOTOR TRIFÁSICO DE 1,25 CV - DEPRECIAÇÃO. AF_03/2016</x:v>
      </x:c>
      <x:c r="D298" t="str">
        <x:v>H</x:v>
      </x:c>
      <x:c r="E298" s="13" t="n">
        <x:v>1</x:v>
      </x:c>
      <x:c r="F298" s="15" t="n">
        <x:f>'Auxiliares'!G312</x:f>
        <x:v>0.37</x:v>
      </x:c>
      <x:c r="G298" s="15" t="n">
        <x:f>TRUNC(ROUND(E298*F298,10)+0.000000001,2)</x:f>
        <x:v>0.37</x:v>
      </x:c>
      <x:c r="H298" s="15"/>
      <x:c r="I298" s="9" t="str">
        <x:v>SINAPI Analítico linha 12579</x:v>
      </x:c>
    </x:row>
    <x:row r="299" ht="46" customHeight="1">
      <x:c r="A299" t="str">
        <x:v>COMPOSICAO</x:v>
      </x:c>
      <x:c r="B299" t="str">
        <x:v>88295</x:v>
      </x:c>
      <x:c r="C299" s="9" t="str">
        <x:v>OPERADOR DE GUINCHO COM ENCARGOS COMPLEMENTARES</x:v>
      </x:c>
      <x:c r="D299" t="str">
        <x:v>H</x:v>
      </x:c>
      <x:c r="E299" s="13" t="n">
        <x:v>1</x:v>
      </x:c>
      <x:c r="F299" s="15" t="n">
        <x:f>'Auxiliares'!G325</x:f>
        <x:v>29.07</x:v>
      </x:c>
      <x:c r="G299" s="15" t="n">
        <x:f>TRUNC(ROUND(E299*F299,10)+0.000000001,2)</x:f>
        <x:v>29.07</x:v>
      </x:c>
      <x:c r="H299" s="15"/>
      <x:c r="I299" s="9" t="str">
        <x:v>SINAPI Analítico linha 12580</x:v>
      </x:c>
    </x:row>
    <x:row r="300">
      <x:c r="C300" s="11" t="str">
        <x:v>CUSTO UNITÁRIO DA COMPOSIÇÃO</x:v>
      </x:c>
      <x:c r="D300" s="11"/>
      <x:c r="E300" s="11"/>
      <x:c r="F300" s="16"/>
      <x:c r="G300" s="16" t="n">
        <x:f>ROUND(SUM(G297:G299),2)</x:f>
        <x:v>29.52</x:v>
      </x:c>
      <x:c r="H300" s="16" t="n">
        <x:v>29.52</x:v>
      </x:c>
      <x:c r="I300" s="16" t="n">
        <x:f>ROUND(G300-H300,2)</x:f>
        <x:v>0</x:v>
      </x:c>
    </x:row>
    <x:row r="303" ht="60" customHeight="1">
      <x:c r="A303" s="19" t="str">
        <x:v>SINAPI</x:v>
      </x:c>
      <x:c r="B303" s="19" t="str">
        <x:v>93278</x:v>
      </x:c>
      <x:c r="C303" s="19" t="str">
        <x:v>GUINCHO ELÉTRICO DE COLUNA, CAPACIDADE 400 KG, COM MOTO FREIO, MOTOR TRIFÁSICO DE 1,25 CV - JUROS. AF_03/2016</x:v>
      </x:c>
      <x:c r="D303" s="19" t="str">
        <x:v>H</x:v>
      </x:c>
      <x:c r="E303" s="19"/>
      <x:c r="F303" s="19"/>
      <x:c r="G303" s="19"/>
      <x:c r="H303" s="19"/>
      <x:c r="I303" s="19"/>
    </x:row>
    <x:row r="304" ht="28" customHeight="1">
      <x:c r="A304" s="21" t="str">
        <x:v>Tipo</x:v>
      </x:c>
      <x:c r="B304" s="21" t="str">
        <x:v>Código</x:v>
      </x:c>
      <x:c r="C304" s="21" t="str">
        <x:v>Descrição</x:v>
      </x:c>
      <x:c r="D304" s="21" t="str">
        <x:v>Un.</x:v>
      </x:c>
      <x:c r="E304" s="21" t="str">
        <x:v>Coeficiente</x:v>
      </x:c>
      <x:c r="F304" s="21" t="str">
        <x:v>Custo unit. R$</x:v>
      </x:c>
      <x:c r="G304" s="21" t="str">
        <x:v>Parcial R$</x:v>
      </x:c>
      <x:c r="H304" s="21" t="str">
        <x:v>Base publicada R$</x:v>
      </x:c>
      <x:c r="I304" s="21" t="str">
        <x:v>Fonte / origem</x:v>
      </x:c>
    </x:row>
    <x:row r="305" ht="46" customHeight="1">
      <x:c r="A305" t="str">
        <x:v>INSUMO</x:v>
      </x:c>
      <x:c r="B305" t="str">
        <x:v>36487</x:v>
      </x:c>
      <x:c r="C305" s="9" t="str">
        <x:v>GUINCHO ELETRICO DE COLUNA, CAPACIDADE 400 KG, COM MOTO FREIO, MOTOR TRIFASICO DE 1,25 CV</x:v>
      </x:c>
      <x:c r="D305" t="str">
        <x:v>UN</x:v>
      </x:c>
      <x:c r="E305" s="13" t="n">
        <x:v>0.0000148</x:v>
      </x:c>
      <x:c r="F305" s="15" t="n">
        <x:v>5856.25</x:v>
      </x:c>
      <x:c r="G305" s="15" t="n">
        <x:f>TRUNC(ROUND(E305*F305,10)+0.000000001,2)</x:f>
        <x:v>0.08</x:v>
      </x:c>
      <x:c r="H305" s="15"/>
      <x:c r="I305" s="9" t="str">
        <x:v>SINAPI ISD linha 2242; PI</x:v>
      </x:c>
    </x:row>
    <x:row r="306">
      <x:c r="C306" s="11" t="str">
        <x:v>CUSTO UNITÁRIO DA COMPOSIÇÃO</x:v>
      </x:c>
      <x:c r="D306" s="11"/>
      <x:c r="E306" s="11"/>
      <x:c r="F306" s="16"/>
      <x:c r="G306" s="16" t="n">
        <x:f>ROUND(SUM(G305:G305),2)</x:f>
        <x:v>0.08</x:v>
      </x:c>
      <x:c r="H306" s="16" t="n">
        <x:v>0.08</x:v>
      </x:c>
      <x:c r="I306" s="16" t="n">
        <x:f>ROUND(G306-H306,2)</x:f>
        <x:v>0</x:v>
      </x:c>
    </x:row>
    <x:row r="309" ht="60" customHeight="1">
      <x:c r="A309" s="19" t="str">
        <x:v>SINAPI</x:v>
      </x:c>
      <x:c r="B309" s="19" t="str">
        <x:v>93277</x:v>
      </x:c>
      <x:c r="C309" s="19" t="str">
        <x:v>GUINCHO ELÉTRICO DE COLUNA, CAPACIDADE 400 KG, COM MOTO FREIO, MOTOR TRIFÁSICO DE 1,25 CV - DEPRECIAÇÃO. AF_03/2016</x:v>
      </x:c>
      <x:c r="D309" s="19" t="str">
        <x:v>H</x:v>
      </x:c>
      <x:c r="E309" s="19"/>
      <x:c r="F309" s="19"/>
      <x:c r="G309" s="19"/>
      <x:c r="H309" s="19"/>
      <x:c r="I309" s="19"/>
    </x:row>
    <x:row r="310" ht="28" customHeight="1">
      <x:c r="A310" s="21" t="str">
        <x:v>Tipo</x:v>
      </x:c>
      <x:c r="B310" s="21" t="str">
        <x:v>Código</x:v>
      </x:c>
      <x:c r="C310" s="21" t="str">
        <x:v>Descrição</x:v>
      </x:c>
      <x:c r="D310" s="21" t="str">
        <x:v>Un.</x:v>
      </x:c>
      <x:c r="E310" s="21" t="str">
        <x:v>Coeficiente</x:v>
      </x:c>
      <x:c r="F310" s="21" t="str">
        <x:v>Custo unit. R$</x:v>
      </x:c>
      <x:c r="G310" s="21" t="str">
        <x:v>Parcial R$</x:v>
      </x:c>
      <x:c r="H310" s="21" t="str">
        <x:v>Base publicada R$</x:v>
      </x:c>
      <x:c r="I310" s="21" t="str">
        <x:v>Fonte / origem</x:v>
      </x:c>
    </x:row>
    <x:row r="311" ht="46" customHeight="1">
      <x:c r="A311" t="str">
        <x:v>INSUMO</x:v>
      </x:c>
      <x:c r="B311" t="str">
        <x:v>36487</x:v>
      </x:c>
      <x:c r="C311" s="9" t="str">
        <x:v>GUINCHO ELETRICO DE COLUNA, CAPACIDADE 400 KG, COM MOTO FREIO, MOTOR TRIFASICO DE 1,25 CV</x:v>
      </x:c>
      <x:c r="D311" t="str">
        <x:v>UN</x:v>
      </x:c>
      <x:c r="E311" s="13" t="n">
        <x:v>0.000064</x:v>
      </x:c>
      <x:c r="F311" s="15" t="n">
        <x:v>5856.25</x:v>
      </x:c>
      <x:c r="G311" s="15" t="n">
        <x:f>TRUNC(ROUND(E311*F311,10)+0.000000001,2)</x:f>
        <x:v>0.37</x:v>
      </x:c>
      <x:c r="H311" s="15"/>
      <x:c r="I311" s="9" t="str">
        <x:v>SINAPI ISD linha 2242; PI</x:v>
      </x:c>
    </x:row>
    <x:row r="312">
      <x:c r="C312" s="11" t="str">
        <x:v>CUSTO UNITÁRIO DA COMPOSIÇÃO</x:v>
      </x:c>
      <x:c r="D312" s="11"/>
      <x:c r="E312" s="11"/>
      <x:c r="F312" s="16"/>
      <x:c r="G312" s="16" t="n">
        <x:f>ROUND(SUM(G311:G311),2)</x:f>
        <x:v>0.37</x:v>
      </x:c>
      <x:c r="H312" s="16" t="n">
        <x:v>0.37</x:v>
      </x:c>
      <x:c r="I312" s="16" t="n">
        <x:f>ROUND(G312-H312,2)</x:f>
        <x:v>0</x:v>
      </x:c>
    </x:row>
    <x:row r="315" ht="60" customHeight="1">
      <x:c r="A315" s="19" t="str">
        <x:v>SINAPI</x:v>
      </x:c>
      <x:c r="B315" s="19" t="str">
        <x:v>88295</x:v>
      </x:c>
      <x:c r="C315" s="19" t="str">
        <x:v>OPERADOR DE GUINCHO COM ENCARGOS COMPLEMENTARES</x:v>
      </x:c>
      <x:c r="D315" s="19" t="str">
        <x:v>H</x:v>
      </x:c>
      <x:c r="E315" s="19"/>
      <x:c r="F315" s="19"/>
      <x:c r="G315" s="19"/>
      <x:c r="H315" s="19"/>
      <x:c r="I315" s="19"/>
    </x:row>
    <x:row r="316" ht="28" customHeight="1">
      <x:c r="A316" s="21" t="str">
        <x:v>Tipo</x:v>
      </x:c>
      <x:c r="B316" s="21" t="str">
        <x:v>Código</x:v>
      </x:c>
      <x:c r="C316" s="21" t="str">
        <x:v>Descrição</x:v>
      </x:c>
      <x:c r="D316" s="21" t="str">
        <x:v>Un.</x:v>
      </x:c>
      <x:c r="E316" s="21" t="str">
        <x:v>Coeficiente</x:v>
      </x:c>
      <x:c r="F316" s="21" t="str">
        <x:v>Custo unit. R$</x:v>
      </x:c>
      <x:c r="G316" s="21" t="str">
        <x:v>Parcial R$</x:v>
      </x:c>
      <x:c r="H316" s="21" t="str">
        <x:v>Base publicada R$</x:v>
      </x:c>
      <x:c r="I316" s="21" t="str">
        <x:v>Fonte / origem</x:v>
      </x:c>
    </x:row>
    <x:row r="317" ht="46" customHeight="1">
      <x:c r="A317" t="str">
        <x:v>COMPOSICAO</x:v>
      </x:c>
      <x:c r="B317" t="str">
        <x:v>95358</x:v>
      </x:c>
      <x:c r="C317" s="9" t="str">
        <x:v>CURSO DE CAPACITAÇÃO PARA OPERADOR DE GUINCHO (ENCARGOS COMPLEMENTARES) - HORISTA</x:v>
      </x:c>
      <x:c r="D317" t="str">
        <x:v>H</x:v>
      </x:c>
      <x:c r="E317" s="13" t="n">
        <x:v>1</x:v>
      </x:c>
      <x:c r="F317" s="15" t="n">
        <x:f>'Auxiliares'!G331</x:f>
        <x:v>0.37</x:v>
      </x:c>
      <x:c r="G317" s="15" t="n">
        <x:f>TRUNC(ROUND(E317*F317,10)+0.000000001,2)</x:f>
        <x:v>0.37</x:v>
      </x:c>
      <x:c r="H317" s="15"/>
      <x:c r="I317" s="9" t="str">
        <x:v>SINAPI Analítico linha 46488</x:v>
      </x:c>
    </x:row>
    <x:row r="318" ht="46" customHeight="1">
      <x:c r="A318" t="str">
        <x:v>INSUMO</x:v>
      </x:c>
      <x:c r="B318" t="str">
        <x:v>43488</x:v>
      </x:c>
      <x:c r="C318" s="9" t="str">
        <x:v>EPI - FAMILIA OPERADOR ESCAVADEIRA - HORISTA (ENCARGOS COMPLEMENTARES - COLETADO CAIXA)</x:v>
      </x:c>
      <x:c r="D318" t="str">
        <x:v>H</x:v>
      </x:c>
      <x:c r="E318" s="13" t="n">
        <x:v>1</x:v>
      </x:c>
      <x:c r="F318" s="15" t="n">
        <x:v>1.13</x:v>
      </x:c>
      <x:c r="G318" s="15" t="n">
        <x:f>TRUNC(ROUND(E318*F318,10)+0.000000001,2)</x:f>
        <x:v>1.13</x:v>
      </x:c>
      <x:c r="H318" s="15"/>
      <x:c r="I318" s="9" t="str">
        <x:v>SINAPI ISD linha 1935; PI</x:v>
      </x:c>
    </x:row>
    <x:row r="319" ht="46" customHeight="1">
      <x:c r="A319" t="str">
        <x:v>INSUMO</x:v>
      </x:c>
      <x:c r="B319" t="str">
        <x:v>43464</x:v>
      </x:c>
      <x:c r="C319" s="9" t="str">
        <x:v>FERRAMENTAS - FAMILIA OPERADOR ESCAVADEIRA - HORISTA (ENCARGOS COMPLEMENTARES - COLETADO CAIXA)</x:v>
      </x:c>
      <x:c r="D319" t="str">
        <x:v>H</x:v>
      </x:c>
      <x:c r="E319" s="13" t="n">
        <x:v>1</x:v>
      </x:c>
      <x:c r="F319" s="15" t="n">
        <x:v>0.05</x:v>
      </x:c>
      <x:c r="G319" s="15" t="n">
        <x:f>TRUNC(ROUND(E319*F319,10)+0.000000001,2)</x:f>
        <x:v>0.05</x:v>
      </x:c>
      <x:c r="H319" s="15"/>
      <x:c r="I319" s="9" t="str">
        <x:v>SINAPI ISD linha 2055; PI</x:v>
      </x:c>
    </x:row>
    <x:row r="320" ht="46" customHeight="1">
      <x:c r="A320" t="str">
        <x:v>INSUMO</x:v>
      </x:c>
      <x:c r="B320" t="str">
        <x:v>37373</x:v>
      </x:c>
      <x:c r="C320" s="9" t="str">
        <x:v>SEGURO - HORISTA (COLETADO CAIXA - ENCARGOS COMPLEMENTARES)</x:v>
      </x:c>
      <x:c r="D320" t="str">
        <x:v>H</x:v>
      </x:c>
      <x:c r="E320" s="13" t="n">
        <x:v>1</x:v>
      </x:c>
      <x:c r="F320" s="15" t="n">
        <x:v>0.11</x:v>
      </x:c>
      <x:c r="G320" s="15" t="n">
        <x:f>TRUNC(ROUND(E320*F320,10)+0.000000001,2)</x:f>
        <x:v>0.11</x:v>
      </x:c>
      <x:c r="H320" s="15"/>
      <x:c r="I320" s="9" t="str">
        <x:v>SINAPI ISD linha 3823; PI</x:v>
      </x:c>
    </x:row>
    <x:row r="321" ht="46" customHeight="1">
      <x:c r="A321" t="str">
        <x:v>INSUMO</x:v>
      </x:c>
      <x:c r="B321" t="str">
        <x:v>37372</x:v>
      </x:c>
      <x:c r="C321" s="9" t="str">
        <x:v>EXAMES - HORISTA (COLETADO CAIXA - ENCARGOS COMPLEMENTARES)</x:v>
      </x:c>
      <x:c r="D321" t="str">
        <x:v>H</x:v>
      </x:c>
      <x:c r="E321" s="13" t="n">
        <x:v>1</x:v>
      </x:c>
      <x:c r="F321" s="15" t="n">
        <x:v>1.42</x:v>
      </x:c>
      <x:c r="G321" s="15" t="n">
        <x:f>TRUNC(ROUND(E321*F321,10)+0.000000001,2)</x:f>
        <x:v>1.42</x:v>
      </x:c>
      <x:c r="H321" s="15"/>
      <x:c r="I321" s="9" t="str">
        <x:v>SINAPI ISD linha 1998; PI</x:v>
      </x:c>
    </x:row>
    <x:row r="322" ht="46" customHeight="1">
      <x:c r="A322" t="str">
        <x:v>INSUMO</x:v>
      </x:c>
      <x:c r="B322" t="str">
        <x:v>37371</x:v>
      </x:c>
      <x:c r="C322" s="9" t="str">
        <x:v>TRANSPORTE - HORISTA (COLETADO CAIXA - ENCARGOS COMPLEMENTARES)</x:v>
      </x:c>
      <x:c r="D322" t="str">
        <x:v>H</x:v>
      </x:c>
      <x:c r="E322" s="13" t="n">
        <x:v>1</x:v>
      </x:c>
      <x:c r="F322" s="15" t="n">
        <x:v>0.48</x:v>
      </x:c>
      <x:c r="G322" s="15" t="n">
        <x:f>TRUNC(ROUND(E322*F322,10)+0.000000001,2)</x:f>
        <x:v>0.48</x:v>
      </x:c>
      <x:c r="H322" s="15"/>
      <x:c r="I322" s="9" t="str">
        <x:v>SINAPI ISD linha 4391; PI</x:v>
      </x:c>
    </x:row>
    <x:row r="323" ht="46" customHeight="1">
      <x:c r="A323" t="str">
        <x:v>INSUMO</x:v>
      </x:c>
      <x:c r="B323" t="str">
        <x:v>37370</x:v>
      </x:c>
      <x:c r="C323" s="9" t="str">
        <x:v>ALIMENTACAO - HORISTA (COLETADO CAIXA - ENCARGOS COMPLEMENTARES)</x:v>
      </x:c>
      <x:c r="D323" t="str">
        <x:v>H</x:v>
      </x:c>
      <x:c r="E323" s="13" t="n">
        <x:v>1</x:v>
      </x:c>
      <x:c r="F323" s="15" t="n">
        <x:v>2.49</x:v>
      </x:c>
      <x:c r="G323" s="15" t="n">
        <x:f>TRUNC(ROUND(E323*F323,10)+0.000000001,2)</x:f>
        <x:v>2.49</x:v>
      </x:c>
      <x:c r="H323" s="15"/>
      <x:c r="I323" s="9" t="str">
        <x:v>SINAPI ISD linha 185; PI</x:v>
      </x:c>
    </x:row>
    <x:row r="324" ht="46" customHeight="1">
      <x:c r="A324" t="str">
        <x:v>INSUMO</x:v>
      </x:c>
      <x:c r="B324" t="str">
        <x:v>4253</x:v>
      </x:c>
      <x:c r="C324" s="9" t="str">
        <x:v>OPERADOR DE GUINCHO OU GUINCHEIRO (HORISTA)</x:v>
      </x:c>
      <x:c r="D324" t="str">
        <x:v>H</x:v>
      </x:c>
      <x:c r="E324" s="13" t="n">
        <x:v>1</x:v>
      </x:c>
      <x:c r="F324" s="15" t="n">
        <x:v>23.02</x:v>
      </x:c>
      <x:c r="G324" s="15" t="n">
        <x:f>TRUNC(ROUND(E324*F324,10)+0.000000001,2)</x:f>
        <x:v>23.02</x:v>
      </x:c>
      <x:c r="H324" s="15"/>
      <x:c r="I324" s="9" t="str">
        <x:v>SINAPI ISD linha 3120; PI</x:v>
      </x:c>
    </x:row>
    <x:row r="325">
      <x:c r="C325" s="11" t="str">
        <x:v>CUSTO UNITÁRIO DA COMPOSIÇÃO</x:v>
      </x:c>
      <x:c r="D325" s="11"/>
      <x:c r="E325" s="11"/>
      <x:c r="F325" s="16"/>
      <x:c r="G325" s="16" t="n">
        <x:f>ROUND(SUM(G317:G324),2)</x:f>
        <x:v>29.07</x:v>
      </x:c>
      <x:c r="H325" s="16" t="n">
        <x:v>29.07</x:v>
      </x:c>
      <x:c r="I325" s="16" t="n">
        <x:f>ROUND(G325-H325,2)</x:f>
        <x:v>0</x:v>
      </x:c>
    </x:row>
    <x:row r="328" ht="60" customHeight="1">
      <x:c r="A328" s="19" t="str">
        <x:v>SINAPI</x:v>
      </x:c>
      <x:c r="B328" s="19" t="str">
        <x:v>95358</x:v>
      </x:c>
      <x:c r="C328" s="19" t="str">
        <x:v>CURSO DE CAPACITAÇÃO PARA OPERADOR DE GUINCHO (ENCARGOS COMPLEMENTARES) - HORISTA</x:v>
      </x:c>
      <x:c r="D328" s="19" t="str">
        <x:v>H</x:v>
      </x:c>
      <x:c r="E328" s="19"/>
      <x:c r="F328" s="19"/>
      <x:c r="G328" s="19"/>
      <x:c r="H328" s="19"/>
      <x:c r="I328" s="19"/>
    </x:row>
    <x:row r="329" ht="28" customHeight="1">
      <x:c r="A329" s="21" t="str">
        <x:v>Tipo</x:v>
      </x:c>
      <x:c r="B329" s="21" t="str">
        <x:v>Código</x:v>
      </x:c>
      <x:c r="C329" s="21" t="str">
        <x:v>Descrição</x:v>
      </x:c>
      <x:c r="D329" s="21" t="str">
        <x:v>Un.</x:v>
      </x:c>
      <x:c r="E329" s="21" t="str">
        <x:v>Coeficiente</x:v>
      </x:c>
      <x:c r="F329" s="21" t="str">
        <x:v>Custo unit. R$</x:v>
      </x:c>
      <x:c r="G329" s="21" t="str">
        <x:v>Parcial R$</x:v>
      </x:c>
      <x:c r="H329" s="21" t="str">
        <x:v>Base publicada R$</x:v>
      </x:c>
      <x:c r="I329" s="21" t="str">
        <x:v>Fonte / origem</x:v>
      </x:c>
    </x:row>
    <x:row r="330" ht="46" customHeight="1">
      <x:c r="A330" t="str">
        <x:v>INSUMO</x:v>
      </x:c>
      <x:c r="B330" t="str">
        <x:v>4253</x:v>
      </x:c>
      <x:c r="C330" s="9" t="str">
        <x:v>OPERADOR DE GUINCHO OU GUINCHEIRO (HORISTA)</x:v>
      </x:c>
      <x:c r="D330" t="str">
        <x:v>H</x:v>
      </x:c>
      <x:c r="E330" s="13" t="n">
        <x:v>0.01637</x:v>
      </x:c>
      <x:c r="F330" s="15" t="n">
        <x:v>23.02</x:v>
      </x:c>
      <x:c r="G330" s="15" t="n">
        <x:f>TRUNC(ROUND(E330*F330,10)+0.000000001,2)</x:f>
        <x:v>0.37</x:v>
      </x:c>
      <x:c r="H330" s="15"/>
      <x:c r="I330" s="9" t="str">
        <x:v>SINAPI ISD linha 3120; PI</x:v>
      </x:c>
    </x:row>
    <x:row r="331">
      <x:c r="C331" s="11" t="str">
        <x:v>CUSTO UNITÁRIO DA COMPOSIÇÃO</x:v>
      </x:c>
      <x:c r="D331" s="11"/>
      <x:c r="E331" s="11"/>
      <x:c r="F331" s="16"/>
      <x:c r="G331" s="16" t="n">
        <x:f>ROUND(SUM(G330:G330),2)</x:f>
        <x:v>0.37</x:v>
      </x:c>
      <x:c r="H331" s="16" t="n">
        <x:v>0.37</x:v>
      </x:c>
      <x:c r="I331" s="16" t="n">
        <x:f>ROUND(G331-H331,2)</x:f>
        <x:v>0</x:v>
      </x:c>
    </x:row>
    <x:row r="334" ht="60" customHeight="1">
      <x:c r="A334" s="19" t="str">
        <x:v>SINAPI</x:v>
      </x:c>
      <x:c r="B334" s="19" t="str">
        <x:v>93281</x:v>
      </x:c>
      <x:c r="C334" s="19" t="str">
        <x:v>GUINCHO ELÉTRICO DE COLUNA, CAPACIDADE 400 KG, COM MOTO FREIO, MOTOR TRIFÁSICO DE 1,25 CV - CHP DIURNO. AF_03/2016</x:v>
      </x:c>
      <x:c r="D334" s="19" t="str">
        <x:v>CHP</x:v>
      </x:c>
      <x:c r="E334" s="19"/>
      <x:c r="F334" s="19"/>
      <x:c r="G334" s="19"/>
      <x:c r="H334" s="19"/>
      <x:c r="I334" s="19"/>
    </x:row>
    <x:row r="335" ht="28" customHeight="1">
      <x:c r="A335" s="21" t="str">
        <x:v>Tipo</x:v>
      </x:c>
      <x:c r="B335" s="21" t="str">
        <x:v>Código</x:v>
      </x:c>
      <x:c r="C335" s="21" t="str">
        <x:v>Descrição</x:v>
      </x:c>
      <x:c r="D335" s="21" t="str">
        <x:v>Un.</x:v>
      </x:c>
      <x:c r="E335" s="21" t="str">
        <x:v>Coeficiente</x:v>
      </x:c>
      <x:c r="F335" s="21" t="str">
        <x:v>Custo unit. R$</x:v>
      </x:c>
      <x:c r="G335" s="21" t="str">
        <x:v>Parcial R$</x:v>
      </x:c>
      <x:c r="H335" s="21" t="str">
        <x:v>Base publicada R$</x:v>
      </x:c>
      <x:c r="I335" s="21" t="str">
        <x:v>Fonte / origem</x:v>
      </x:c>
    </x:row>
    <x:row r="336" ht="46" customHeight="1">
      <x:c r="A336" t="str">
        <x:v>COMPOSICAO</x:v>
      </x:c>
      <x:c r="B336" t="str">
        <x:v>93280</x:v>
      </x:c>
      <x:c r="C336" s="9" t="str">
        <x:v>GUINCHO ELÉTRICO DE COLUNA, CAPACIDADE 400 KG, COM MOTO FREIO, MOTOR TRIFÁSICO DE 1,25 CV - MATERIAIS NA OPERAÇÃO. AF_03/2016</x:v>
      </x:c>
      <x:c r="D336" t="str">
        <x:v>H</x:v>
      </x:c>
      <x:c r="E336" s="13" t="n">
        <x:v>1</x:v>
      </x:c>
      <x:c r="F336" s="15" t="n">
        <x:f>'Auxiliares'!G347</x:f>
        <x:v>0.85</x:v>
      </x:c>
      <x:c r="G336" s="15" t="n">
        <x:f>TRUNC(ROUND(E336*F336,10)+0.000000001,2)</x:f>
        <x:v>0.85</x:v>
      </x:c>
      <x:c r="H336" s="15"/>
      <x:c r="I336" s="9" t="str">
        <x:v>SINAPI Analítico linha 12582</x:v>
      </x:c>
    </x:row>
    <x:row r="337" ht="46" customHeight="1">
      <x:c r="A337" t="str">
        <x:v>COMPOSICAO</x:v>
      </x:c>
      <x:c r="B337" t="str">
        <x:v>93279</x:v>
      </x:c>
      <x:c r="C337" s="9" t="str">
        <x:v>GUINCHO ELÉTRICO DE COLUNA, CAPACIDADE 400 KG, COM MOTO FREIO, MOTOR TRIFÁSICO DE 1,25 CV - MANUTENÇÃO. AF_03/2016</x:v>
      </x:c>
      <x:c r="D337" t="str">
        <x:v>H</x:v>
      </x:c>
      <x:c r="E337" s="13" t="n">
        <x:v>1</x:v>
      </x:c>
      <x:c r="F337" s="15" t="n">
        <x:f>'Auxiliares'!G353</x:f>
        <x:v>0.35</x:v>
      </x:c>
      <x:c r="G337" s="15" t="n">
        <x:f>TRUNC(ROUND(E337*F337,10)+0.000000001,2)</x:f>
        <x:v>0.35</x:v>
      </x:c>
      <x:c r="H337" s="15"/>
      <x:c r="I337" s="9" t="str">
        <x:v>SINAPI Analítico linha 12583</x:v>
      </x:c>
    </x:row>
    <x:row r="338" ht="46" customHeight="1">
      <x:c r="A338" t="str">
        <x:v>COMPOSICAO</x:v>
      </x:c>
      <x:c r="B338" t="str">
        <x:v>93278</x:v>
      </x:c>
      <x:c r="C338" s="9" t="str">
        <x:v>GUINCHO ELÉTRICO DE COLUNA, CAPACIDADE 400 KG, COM MOTO FREIO, MOTOR TRIFÁSICO DE 1,25 CV - JUROS. AF_03/2016</x:v>
      </x:c>
      <x:c r="D338" t="str">
        <x:v>H</x:v>
      </x:c>
      <x:c r="E338" s="13" t="n">
        <x:v>1</x:v>
      </x:c>
      <x:c r="F338" s="15" t="n">
        <x:f>'Auxiliares'!G306</x:f>
        <x:v>0.08</x:v>
      </x:c>
      <x:c r="G338" s="15" t="n">
        <x:f>TRUNC(ROUND(E338*F338,10)+0.000000001,2)</x:f>
        <x:v>0.08</x:v>
      </x:c>
      <x:c r="H338" s="15"/>
      <x:c r="I338" s="9" t="str">
        <x:v>SINAPI Analítico linha 12584</x:v>
      </x:c>
    </x:row>
    <x:row r="339" ht="46" customHeight="1">
      <x:c r="A339" t="str">
        <x:v>COMPOSICAO</x:v>
      </x:c>
      <x:c r="B339" t="str">
        <x:v>93277</x:v>
      </x:c>
      <x:c r="C339" s="9" t="str">
        <x:v>GUINCHO ELÉTRICO DE COLUNA, CAPACIDADE 400 KG, COM MOTO FREIO, MOTOR TRIFÁSICO DE 1,25 CV - DEPRECIAÇÃO. AF_03/2016</x:v>
      </x:c>
      <x:c r="D339" t="str">
        <x:v>H</x:v>
      </x:c>
      <x:c r="E339" s="13" t="n">
        <x:v>1</x:v>
      </x:c>
      <x:c r="F339" s="15" t="n">
        <x:f>'Auxiliares'!G312</x:f>
        <x:v>0.37</x:v>
      </x:c>
      <x:c r="G339" s="15" t="n">
        <x:f>TRUNC(ROUND(E339*F339,10)+0.000000001,2)</x:f>
        <x:v>0.37</x:v>
      </x:c>
      <x:c r="H339" s="15"/>
      <x:c r="I339" s="9" t="str">
        <x:v>SINAPI Analítico linha 12585</x:v>
      </x:c>
    </x:row>
    <x:row r="340" ht="46" customHeight="1">
      <x:c r="A340" t="str">
        <x:v>COMPOSICAO</x:v>
      </x:c>
      <x:c r="B340" t="str">
        <x:v>88295</x:v>
      </x:c>
      <x:c r="C340" s="9" t="str">
        <x:v>OPERADOR DE GUINCHO COM ENCARGOS COMPLEMENTARES</x:v>
      </x:c>
      <x:c r="D340" t="str">
        <x:v>H</x:v>
      </x:c>
      <x:c r="E340" s="13" t="n">
        <x:v>1</x:v>
      </x:c>
      <x:c r="F340" s="15" t="n">
        <x:f>'Auxiliares'!G325</x:f>
        <x:v>29.07</x:v>
      </x:c>
      <x:c r="G340" s="15" t="n">
        <x:f>TRUNC(ROUND(E340*F340,10)+0.000000001,2)</x:f>
        <x:v>29.07</x:v>
      </x:c>
      <x:c r="H340" s="15"/>
      <x:c r="I340" s="9" t="str">
        <x:v>SINAPI Analítico linha 12586</x:v>
      </x:c>
    </x:row>
    <x:row r="341">
      <x:c r="C341" s="11" t="str">
        <x:v>CUSTO UNITÁRIO DA COMPOSIÇÃO</x:v>
      </x:c>
      <x:c r="D341" s="11"/>
      <x:c r="E341" s="11"/>
      <x:c r="F341" s="16"/>
      <x:c r="G341" s="16" t="n">
        <x:f>ROUND(SUM(G336:G340),2)</x:f>
        <x:v>30.72</x:v>
      </x:c>
      <x:c r="H341" s="16" t="n">
        <x:v>30.72</x:v>
      </x:c>
      <x:c r="I341" s="16" t="n">
        <x:f>ROUND(G341-H341,2)</x:f>
        <x:v>0</x:v>
      </x:c>
    </x:row>
    <x:row r="344" ht="60" customHeight="1">
      <x:c r="A344" s="19" t="str">
        <x:v>SINAPI</x:v>
      </x:c>
      <x:c r="B344" s="19" t="str">
        <x:v>93280</x:v>
      </x:c>
      <x:c r="C344" s="19" t="str">
        <x:v>GUINCHO ELÉTRICO DE COLUNA, CAPACIDADE 400 KG, COM MOTO FREIO, MOTOR TRIFÁSICO DE 1,25 CV - MATERIAIS NA OPERAÇÃO. AF_03/2016</x:v>
      </x:c>
      <x:c r="D344" s="19" t="str">
        <x:v>H</x:v>
      </x:c>
      <x:c r="E344" s="19"/>
      <x:c r="F344" s="19"/>
      <x:c r="G344" s="19"/>
      <x:c r="H344" s="19"/>
      <x:c r="I344" s="19"/>
    </x:row>
    <x:row r="345" ht="28" customHeight="1">
      <x:c r="A345" s="21" t="str">
        <x:v>Tipo</x:v>
      </x:c>
      <x:c r="B345" s="21" t="str">
        <x:v>Código</x:v>
      </x:c>
      <x:c r="C345" s="21" t="str">
        <x:v>Descrição</x:v>
      </x:c>
      <x:c r="D345" s="21" t="str">
        <x:v>Un.</x:v>
      </x:c>
      <x:c r="E345" s="21" t="str">
        <x:v>Coeficiente</x:v>
      </x:c>
      <x:c r="F345" s="21" t="str">
        <x:v>Custo unit. R$</x:v>
      </x:c>
      <x:c r="G345" s="21" t="str">
        <x:v>Parcial R$</x:v>
      </x:c>
      <x:c r="H345" s="21" t="str">
        <x:v>Base publicada R$</x:v>
      </x:c>
      <x:c r="I345" s="21" t="str">
        <x:v>Fonte / origem</x:v>
      </x:c>
    </x:row>
    <x:row r="346" ht="46" customHeight="1">
      <x:c r="A346" t="str">
        <x:v>INSUMO</x:v>
      </x:c>
      <x:c r="B346" t="str">
        <x:v>2705</x:v>
      </x:c>
      <x:c r="C346" s="9" t="str">
        <x:v>ENERGIA ELETRICA ATE 2000 KWH INDUSTRIAL, SEM DEMANDA</x:v>
      </x:c>
      <x:c r="D346" t="str">
        <x:v>KWH</x:v>
      </x:c>
      <x:c r="E346" s="13" t="n">
        <x:v>0.78</x:v>
      </x:c>
      <x:c r="F346" s="15" t="n">
        <x:v>1.1</x:v>
      </x:c>
      <x:c r="G346" s="15" t="n">
        <x:f>TRUNC(ROUND(E346*F346,10)+0.000000001,2)</x:f>
        <x:v>0.85</x:v>
      </x:c>
      <x:c r="H346" s="15"/>
      <x:c r="I346" s="9" t="str">
        <x:v>SINAPI ISD linha 1910; PI</x:v>
      </x:c>
    </x:row>
    <x:row r="347">
      <x:c r="C347" s="11" t="str">
        <x:v>CUSTO UNITÁRIO DA COMPOSIÇÃO</x:v>
      </x:c>
      <x:c r="D347" s="11"/>
      <x:c r="E347" s="11"/>
      <x:c r="F347" s="16"/>
      <x:c r="G347" s="16" t="n">
        <x:f>ROUND(SUM(G346:G346),2)</x:f>
        <x:v>0.85</x:v>
      </x:c>
      <x:c r="H347" s="16" t="n">
        <x:v>0.85</x:v>
      </x:c>
      <x:c r="I347" s="16" t="n">
        <x:f>ROUND(G347-H347,2)</x:f>
        <x:v>0</x:v>
      </x:c>
    </x:row>
    <x:row r="350" ht="60" customHeight="1">
      <x:c r="A350" s="19" t="str">
        <x:v>SINAPI</x:v>
      </x:c>
      <x:c r="B350" s="19" t="str">
        <x:v>93279</x:v>
      </x:c>
      <x:c r="C350" s="19" t="str">
        <x:v>GUINCHO ELÉTRICO DE COLUNA, CAPACIDADE 400 KG, COM MOTO FREIO, MOTOR TRIFÁSICO DE 1,25 CV - MANUTENÇÃO. AF_03/2016</x:v>
      </x:c>
      <x:c r="D350" s="19" t="str">
        <x:v>H</x:v>
      </x:c>
      <x:c r="E350" s="19"/>
      <x:c r="F350" s="19"/>
      <x:c r="G350" s="19"/>
      <x:c r="H350" s="19"/>
      <x:c r="I350" s="19"/>
    </x:row>
    <x:row r="351" ht="28" customHeight="1">
      <x:c r="A351" s="21" t="str">
        <x:v>Tipo</x:v>
      </x:c>
      <x:c r="B351" s="21" t="str">
        <x:v>Código</x:v>
      </x:c>
      <x:c r="C351" s="21" t="str">
        <x:v>Descrição</x:v>
      </x:c>
      <x:c r="D351" s="21" t="str">
        <x:v>Un.</x:v>
      </x:c>
      <x:c r="E351" s="21" t="str">
        <x:v>Coeficiente</x:v>
      </x:c>
      <x:c r="F351" s="21" t="str">
        <x:v>Custo unit. R$</x:v>
      </x:c>
      <x:c r="G351" s="21" t="str">
        <x:v>Parcial R$</x:v>
      </x:c>
      <x:c r="H351" s="21" t="str">
        <x:v>Base publicada R$</x:v>
      </x:c>
      <x:c r="I351" s="21" t="str">
        <x:v>Fonte / origem</x:v>
      </x:c>
    </x:row>
    <x:row r="352" ht="46" customHeight="1">
      <x:c r="A352" t="str">
        <x:v>INSUMO</x:v>
      </x:c>
      <x:c r="B352" t="str">
        <x:v>36487</x:v>
      </x:c>
      <x:c r="C352" s="9" t="str">
        <x:v>GUINCHO ELETRICO DE COLUNA, CAPACIDADE 400 KG, COM MOTO FREIO, MOTOR TRIFASICO DE 1,25 CV</x:v>
      </x:c>
      <x:c r="D352" t="str">
        <x:v>UN</x:v>
      </x:c>
      <x:c r="E352" s="13" t="n">
        <x:v>0.00006</x:v>
      </x:c>
      <x:c r="F352" s="15" t="n">
        <x:v>5856.25</x:v>
      </x:c>
      <x:c r="G352" s="15" t="n">
        <x:f>TRUNC(ROUND(E352*F352,10)+0.000000001,2)</x:f>
        <x:v>0.35</x:v>
      </x:c>
      <x:c r="H352" s="15"/>
      <x:c r="I352" s="9" t="str">
        <x:v>SINAPI ISD linha 2242; PI</x:v>
      </x:c>
    </x:row>
    <x:row r="353">
      <x:c r="C353" s="11" t="str">
        <x:v>CUSTO UNITÁRIO DA COMPOSIÇÃO</x:v>
      </x:c>
      <x:c r="D353" s="11"/>
      <x:c r="E353" s="11"/>
      <x:c r="F353" s="16"/>
      <x:c r="G353" s="16" t="n">
        <x:f>ROUND(SUM(G352:G352),2)</x:f>
        <x:v>0.35</x:v>
      </x:c>
      <x:c r="H353" s="16" t="n">
        <x:v>0.35</x:v>
      </x:c>
      <x:c r="I353" s="16" t="n">
        <x:f>ROUND(G353-H353,2)</x:f>
        <x:v>0</x:v>
      </x:c>
    </x:row>
    <x:row r="356" ht="60" customHeight="1">
      <x:c r="A356" s="19" t="str">
        <x:v>SINAPI</x:v>
      </x:c>
      <x:c r="B356" s="19" t="str">
        <x:v>88239</x:v>
      </x:c>
      <x:c r="C356" s="19" t="str">
        <x:v>AJUDANTE DE CARPINTEIRO COM ENCARGOS COMPLEMENTARES</x:v>
      </x:c>
      <x:c r="D356" s="19" t="str">
        <x:v>H</x:v>
      </x:c>
      <x:c r="E356" s="19"/>
      <x:c r="F356" s="19"/>
      <x:c r="G356" s="19"/>
      <x:c r="H356" s="19"/>
      <x:c r="I356" s="19"/>
    </x:row>
    <x:row r="357" ht="28" customHeight="1">
      <x:c r="A357" s="21" t="str">
        <x:v>Tipo</x:v>
      </x:c>
      <x:c r="B357" s="21" t="str">
        <x:v>Código</x:v>
      </x:c>
      <x:c r="C357" s="21" t="str">
        <x:v>Descrição</x:v>
      </x:c>
      <x:c r="D357" s="21" t="str">
        <x:v>Un.</x:v>
      </x:c>
      <x:c r="E357" s="21" t="str">
        <x:v>Coeficiente</x:v>
      </x:c>
      <x:c r="F357" s="21" t="str">
        <x:v>Custo unit. R$</x:v>
      </x:c>
      <x:c r="G357" s="21" t="str">
        <x:v>Parcial R$</x:v>
      </x:c>
      <x:c r="H357" s="21" t="str">
        <x:v>Base publicada R$</x:v>
      </x:c>
      <x:c r="I357" s="21" t="str">
        <x:v>Fonte / origem</x:v>
      </x:c>
    </x:row>
    <x:row r="358" ht="46" customHeight="1">
      <x:c r="A358" t="str">
        <x:v>COMPOSICAO</x:v>
      </x:c>
      <x:c r="B358" t="str">
        <x:v>95309</x:v>
      </x:c>
      <x:c r="C358" s="9" t="str">
        <x:v>CURSO DE CAPACITAÇÃO PARA AJUDANTE DE CARPINTEIRO (ENCARGOS COMPLEMENTARES) - HORISTA</x:v>
      </x:c>
      <x:c r="D358" t="str">
        <x:v>H</x:v>
      </x:c>
      <x:c r="E358" s="13" t="n">
        <x:v>1</x:v>
      </x:c>
      <x:c r="F358" s="15" t="n">
        <x:f>'Auxiliares'!G372</x:f>
        <x:v>0.24</x:v>
      </x:c>
      <x:c r="G358" s="15" t="n">
        <x:f>TRUNC(ROUND(E358*F358,10)+0.000000001,2)</x:f>
        <x:v>0.24</x:v>
      </x:c>
      <x:c r="H358" s="15"/>
      <x:c r="I358" s="9" t="str">
        <x:v>SINAPI Analítico linha 45061</x:v>
      </x:c>
    </x:row>
    <x:row r="359" ht="46" customHeight="1">
      <x:c r="A359" t="str">
        <x:v>INSUMO</x:v>
      </x:c>
      <x:c r="B359" t="str">
        <x:v>43483</x:v>
      </x:c>
      <x:c r="C359" s="9" t="str">
        <x:v>EPI - FAMILIA CARPINTEIRO DE FORMAS - HORISTA (ENCARGOS COMPLEMENTARES - COLETADO CAIXA)</x:v>
      </x:c>
      <x:c r="D359" t="str">
        <x:v>H</x:v>
      </x:c>
      <x:c r="E359" s="13" t="n">
        <x:v>1</x:v>
      </x:c>
      <x:c r="F359" s="15" t="n">
        <x:v>1.78</x:v>
      </x:c>
      <x:c r="G359" s="15" t="n">
        <x:f>TRUNC(ROUND(E359*F359,10)+0.000000001,2)</x:f>
        <x:v>1.78</x:v>
      </x:c>
      <x:c r="H359" s="15"/>
      <x:c r="I359" s="9" t="str">
        <x:v>SINAPI ISD linha 1925; PI</x:v>
      </x:c>
    </x:row>
    <x:row r="360" ht="46" customHeight="1">
      <x:c r="A360" t="str">
        <x:v>INSUMO</x:v>
      </x:c>
      <x:c r="B360" t="str">
        <x:v>43459</x:v>
      </x:c>
      <x:c r="C360" s="9" t="str">
        <x:v>FERRAMENTAS - FAMILIA CARPINTEIRO DE FORMAS - HORISTA (ENCARGOS COMPLEMENTARES - COLETADO CAIXA)</x:v>
      </x:c>
      <x:c r="D360" t="str">
        <x:v>H</x:v>
      </x:c>
      <x:c r="E360" s="13" t="n">
        <x:v>1</x:v>
      </x:c>
      <x:c r="F360" s="15" t="n">
        <x:v>0.45</x:v>
      </x:c>
      <x:c r="G360" s="15" t="n">
        <x:f>TRUNC(ROUND(E360*F360,10)+0.000000001,2)</x:f>
        <x:v>0.45</x:v>
      </x:c>
      <x:c r="H360" s="15"/>
      <x:c r="I360" s="9" t="str">
        <x:v>SINAPI ISD linha 2045; PI</x:v>
      </x:c>
    </x:row>
    <x:row r="361" ht="46" customHeight="1">
      <x:c r="A361" t="str">
        <x:v>INSUMO</x:v>
      </x:c>
      <x:c r="B361" t="str">
        <x:v>37373</x:v>
      </x:c>
      <x:c r="C361" s="9" t="str">
        <x:v>SEGURO - HORISTA (COLETADO CAIXA - ENCARGOS COMPLEMENTARES)</x:v>
      </x:c>
      <x:c r="D361" t="str">
        <x:v>H</x:v>
      </x:c>
      <x:c r="E361" s="13" t="n">
        <x:v>1</x:v>
      </x:c>
      <x:c r="F361" s="15" t="n">
        <x:v>0.11</x:v>
      </x:c>
      <x:c r="G361" s="15" t="n">
        <x:f>TRUNC(ROUND(E361*F361,10)+0.000000001,2)</x:f>
        <x:v>0.11</x:v>
      </x:c>
      <x:c r="H361" s="15"/>
      <x:c r="I361" s="9" t="str">
        <x:v>SINAPI ISD linha 3823; PI</x:v>
      </x:c>
    </x:row>
    <x:row r="362" ht="46" customHeight="1">
      <x:c r="A362" t="str">
        <x:v>INSUMO</x:v>
      </x:c>
      <x:c r="B362" t="str">
        <x:v>37372</x:v>
      </x:c>
      <x:c r="C362" s="9" t="str">
        <x:v>EXAMES - HORISTA (COLETADO CAIXA - ENCARGOS COMPLEMENTARES)</x:v>
      </x:c>
      <x:c r="D362" t="str">
        <x:v>H</x:v>
      </x:c>
      <x:c r="E362" s="13" t="n">
        <x:v>1</x:v>
      </x:c>
      <x:c r="F362" s="15" t="n">
        <x:v>1.42</x:v>
      </x:c>
      <x:c r="G362" s="15" t="n">
        <x:f>TRUNC(ROUND(E362*F362,10)+0.000000001,2)</x:f>
        <x:v>1.42</x:v>
      </x:c>
      <x:c r="H362" s="15"/>
      <x:c r="I362" s="9" t="str">
        <x:v>SINAPI ISD linha 1998; PI</x:v>
      </x:c>
    </x:row>
    <x:row r="363" ht="46" customHeight="1">
      <x:c r="A363" t="str">
        <x:v>INSUMO</x:v>
      </x:c>
      <x:c r="B363" t="str">
        <x:v>37371</x:v>
      </x:c>
      <x:c r="C363" s="9" t="str">
        <x:v>TRANSPORTE - HORISTA (COLETADO CAIXA - ENCARGOS COMPLEMENTARES)</x:v>
      </x:c>
      <x:c r="D363" t="str">
        <x:v>H</x:v>
      </x:c>
      <x:c r="E363" s="13" t="n">
        <x:v>1</x:v>
      </x:c>
      <x:c r="F363" s="15" t="n">
        <x:v>0.48</x:v>
      </x:c>
      <x:c r="G363" s="15" t="n">
        <x:f>TRUNC(ROUND(E363*F363,10)+0.000000001,2)</x:f>
        <x:v>0.48</x:v>
      </x:c>
      <x:c r="H363" s="15"/>
      <x:c r="I363" s="9" t="str">
        <x:v>SINAPI ISD linha 4391; PI</x:v>
      </x:c>
    </x:row>
    <x:row r="364" ht="46" customHeight="1">
      <x:c r="A364" t="str">
        <x:v>INSUMO</x:v>
      </x:c>
      <x:c r="B364" t="str">
        <x:v>37370</x:v>
      </x:c>
      <x:c r="C364" s="9" t="str">
        <x:v>ALIMENTACAO - HORISTA (COLETADO CAIXA - ENCARGOS COMPLEMENTARES)</x:v>
      </x:c>
      <x:c r="D364" t="str">
        <x:v>H</x:v>
      </x:c>
      <x:c r="E364" s="13" t="n">
        <x:v>1</x:v>
      </x:c>
      <x:c r="F364" s="15" t="n">
        <x:v>2.49</x:v>
      </x:c>
      <x:c r="G364" s="15" t="n">
        <x:f>TRUNC(ROUND(E364*F364,10)+0.000000001,2)</x:f>
        <x:v>2.49</x:v>
      </x:c>
      <x:c r="H364" s="15"/>
      <x:c r="I364" s="9" t="str">
        <x:v>SINAPI ISD linha 185; PI</x:v>
      </x:c>
    </x:row>
    <x:row r="365" ht="46" customHeight="1">
      <x:c r="A365" t="str">
        <x:v>INSUMO</x:v>
      </x:c>
      <x:c r="B365" t="str">
        <x:v>6117</x:v>
      </x:c>
      <x:c r="C365" s="9" t="str">
        <x:v>CARPINTEIRO AUXILIAR (HORISTA)</x:v>
      </x:c>
      <x:c r="D365" t="str">
        <x:v>H</x:v>
      </x:c>
      <x:c r="E365" s="13" t="n">
        <x:v>1</x:v>
      </x:c>
      <x:c r="F365" s="15" t="n">
        <x:v>16.69</x:v>
      </x:c>
      <x:c r="G365" s="15" t="n">
        <x:f>TRUNC(ROUND(E365*F365,10)+0.000000001,2)</x:f>
        <x:v>16.69</x:v>
      </x:c>
      <x:c r="H365" s="15"/>
      <x:c r="I365" s="9" t="str">
        <x:v>SINAPI ISD linha 1030; PI</x:v>
      </x:c>
    </x:row>
    <x:row r="366">
      <x:c r="C366" s="11" t="str">
        <x:v>CUSTO UNITÁRIO DA COMPOSIÇÃO</x:v>
      </x:c>
      <x:c r="D366" s="11"/>
      <x:c r="E366" s="11"/>
      <x:c r="F366" s="16"/>
      <x:c r="G366" s="16" t="n">
        <x:f>ROUND(SUM(G358:G365),2)</x:f>
        <x:v>23.66</x:v>
      </x:c>
      <x:c r="H366" s="16" t="n">
        <x:v>23.66</x:v>
      </x:c>
      <x:c r="I366" s="16" t="n">
        <x:f>ROUND(G366-H366,2)</x:f>
        <x:v>0</x:v>
      </x:c>
    </x:row>
    <x:row r="369" ht="60" customHeight="1">
      <x:c r="A369" s="19" t="str">
        <x:v>SINAPI</x:v>
      </x:c>
      <x:c r="B369" s="19" t="str">
        <x:v>95309</x:v>
      </x:c>
      <x:c r="C369" s="19" t="str">
        <x:v>CURSO DE CAPACITAÇÃO PARA AJUDANTE DE CARPINTEIRO (ENCARGOS COMPLEMENTARES) - HORISTA</x:v>
      </x:c>
      <x:c r="D369" s="19" t="str">
        <x:v>H</x:v>
      </x:c>
      <x:c r="E369" s="19"/>
      <x:c r="F369" s="19"/>
      <x:c r="G369" s="19"/>
      <x:c r="H369" s="19"/>
      <x:c r="I369" s="19"/>
    </x:row>
    <x:row r="370" ht="28" customHeight="1">
      <x:c r="A370" s="21" t="str">
        <x:v>Tipo</x:v>
      </x:c>
      <x:c r="B370" s="21" t="str">
        <x:v>Código</x:v>
      </x:c>
      <x:c r="C370" s="21" t="str">
        <x:v>Descrição</x:v>
      </x:c>
      <x:c r="D370" s="21" t="str">
        <x:v>Un.</x:v>
      </x:c>
      <x:c r="E370" s="21" t="str">
        <x:v>Coeficiente</x:v>
      </x:c>
      <x:c r="F370" s="21" t="str">
        <x:v>Custo unit. R$</x:v>
      </x:c>
      <x:c r="G370" s="21" t="str">
        <x:v>Parcial R$</x:v>
      </x:c>
      <x:c r="H370" s="21" t="str">
        <x:v>Base publicada R$</x:v>
      </x:c>
      <x:c r="I370" s="21" t="str">
        <x:v>Fonte / origem</x:v>
      </x:c>
    </x:row>
    <x:row r="371" ht="46" customHeight="1">
      <x:c r="A371" t="str">
        <x:v>INSUMO</x:v>
      </x:c>
      <x:c r="B371" t="str">
        <x:v>6117</x:v>
      </x:c>
      <x:c r="C371" s="9" t="str">
        <x:v>CARPINTEIRO AUXILIAR (HORISTA)</x:v>
      </x:c>
      <x:c r="D371" t="str">
        <x:v>H</x:v>
      </x:c>
      <x:c r="E371" s="13" t="n">
        <x:v>0.01476</x:v>
      </x:c>
      <x:c r="F371" s="15" t="n">
        <x:v>16.69</x:v>
      </x:c>
      <x:c r="G371" s="15" t="n">
        <x:f>TRUNC(ROUND(E371*F371,10)+0.000000001,2)</x:f>
        <x:v>0.24</x:v>
      </x:c>
      <x:c r="H371" s="15"/>
      <x:c r="I371" s="9" t="str">
        <x:v>SINAPI ISD linha 1030; PI</x:v>
      </x:c>
    </x:row>
    <x:row r="372">
      <x:c r="C372" s="11" t="str">
        <x:v>CUSTO UNITÁRIO DA COMPOSIÇÃO</x:v>
      </x:c>
      <x:c r="D372" s="11"/>
      <x:c r="E372" s="11"/>
      <x:c r="F372" s="16"/>
      <x:c r="G372" s="16" t="n">
        <x:f>ROUND(SUM(G371:G371),2)</x:f>
        <x:v>0.24</x:v>
      </x:c>
      <x:c r="H372" s="16" t="n">
        <x:v>0.24</x:v>
      </x:c>
      <x:c r="I372" s="16" t="n">
        <x:f>ROUND(G372-H372,2)</x:f>
        <x:v>0</x:v>
      </x:c>
    </x:row>
    <x:row r="375" ht="60" customHeight="1">
      <x:c r="A375" s="19" t="str">
        <x:v>SINAPI</x:v>
      </x:c>
      <x:c r="B375" s="19" t="str">
        <x:v>88323</x:v>
      </x:c>
      <x:c r="C375" s="19" t="str">
        <x:v>TELHADISTA COM ENCARGOS COMPLEMENTARES</x:v>
      </x:c>
      <x:c r="D375" s="19" t="str">
        <x:v>H</x:v>
      </x:c>
      <x:c r="E375" s="19"/>
      <x:c r="F375" s="19"/>
      <x:c r="G375" s="19"/>
      <x:c r="H375" s="19"/>
      <x:c r="I375" s="19"/>
    </x:row>
    <x:row r="376" ht="28" customHeight="1">
      <x:c r="A376" s="21" t="str">
        <x:v>Tipo</x:v>
      </x:c>
      <x:c r="B376" s="21" t="str">
        <x:v>Código</x:v>
      </x:c>
      <x:c r="C376" s="21" t="str">
        <x:v>Descrição</x:v>
      </x:c>
      <x:c r="D376" s="21" t="str">
        <x:v>Un.</x:v>
      </x:c>
      <x:c r="E376" s="21" t="str">
        <x:v>Coeficiente</x:v>
      </x:c>
      <x:c r="F376" s="21" t="str">
        <x:v>Custo unit. R$</x:v>
      </x:c>
      <x:c r="G376" s="21" t="str">
        <x:v>Parcial R$</x:v>
      </x:c>
      <x:c r="H376" s="21" t="str">
        <x:v>Base publicada R$</x:v>
      </x:c>
      <x:c r="I376" s="21" t="str">
        <x:v>Fonte / origem</x:v>
      </x:c>
    </x:row>
    <x:row r="377" ht="46" customHeight="1">
      <x:c r="A377" t="str">
        <x:v>COMPOSICAO</x:v>
      </x:c>
      <x:c r="B377" t="str">
        <x:v>95385</x:v>
      </x:c>
      <x:c r="C377" s="9" t="str">
        <x:v>CURSO DE CAPACITAÇÃO PARA TELHADISTA (ENCARGOS COMPLEMENTARES) - HORISTA</x:v>
      </x:c>
      <x:c r="D377" t="str">
        <x:v>H</x:v>
      </x:c>
      <x:c r="E377" s="13" t="n">
        <x:v>1</x:v>
      </x:c>
      <x:c r="F377" s="15" t="n">
        <x:f>'Auxiliares'!G391</x:f>
        <x:v>0.24</x:v>
      </x:c>
      <x:c r="G377" s="15" t="n">
        <x:f>TRUNC(ROUND(E377*F377,10)+0.000000001,2)</x:f>
        <x:v>0.24</x:v>
      </x:c>
      <x:c r="H377" s="15"/>
      <x:c r="I377" s="9" t="str">
        <x:v>SINAPI Analítico linha 46880</x:v>
      </x:c>
    </x:row>
    <x:row r="378" ht="46" customHeight="1">
      <x:c r="A378" t="str">
        <x:v>INSUMO</x:v>
      </x:c>
      <x:c r="B378" t="str">
        <x:v>43483</x:v>
      </x:c>
      <x:c r="C378" s="9" t="str">
        <x:v>EPI - FAMILIA CARPINTEIRO DE FORMAS - HORISTA (ENCARGOS COMPLEMENTARES - COLETADO CAIXA)</x:v>
      </x:c>
      <x:c r="D378" t="str">
        <x:v>H</x:v>
      </x:c>
      <x:c r="E378" s="13" t="n">
        <x:v>1</x:v>
      </x:c>
      <x:c r="F378" s="15" t="n">
        <x:v>1.78</x:v>
      </x:c>
      <x:c r="G378" s="15" t="n">
        <x:f>TRUNC(ROUND(E378*F378,10)+0.000000001,2)</x:f>
        <x:v>1.78</x:v>
      </x:c>
      <x:c r="H378" s="15"/>
      <x:c r="I378" s="9" t="str">
        <x:v>SINAPI ISD linha 1925; PI</x:v>
      </x:c>
    </x:row>
    <x:row r="379" ht="46" customHeight="1">
      <x:c r="A379" t="str">
        <x:v>INSUMO</x:v>
      </x:c>
      <x:c r="B379" t="str">
        <x:v>43459</x:v>
      </x:c>
      <x:c r="C379" s="9" t="str">
        <x:v>FERRAMENTAS - FAMILIA CARPINTEIRO DE FORMAS - HORISTA (ENCARGOS COMPLEMENTARES - COLETADO CAIXA)</x:v>
      </x:c>
      <x:c r="D379" t="str">
        <x:v>H</x:v>
      </x:c>
      <x:c r="E379" s="13" t="n">
        <x:v>1</x:v>
      </x:c>
      <x:c r="F379" s="15" t="n">
        <x:v>0.45</x:v>
      </x:c>
      <x:c r="G379" s="15" t="n">
        <x:f>TRUNC(ROUND(E379*F379,10)+0.000000001,2)</x:f>
        <x:v>0.45</x:v>
      </x:c>
      <x:c r="H379" s="15"/>
      <x:c r="I379" s="9" t="str">
        <x:v>SINAPI ISD linha 2045; PI</x:v>
      </x:c>
    </x:row>
    <x:row r="380" ht="46" customHeight="1">
      <x:c r="A380" t="str">
        <x:v>INSUMO</x:v>
      </x:c>
      <x:c r="B380" t="str">
        <x:v>37373</x:v>
      </x:c>
      <x:c r="C380" s="9" t="str">
        <x:v>SEGURO - HORISTA (COLETADO CAIXA - ENCARGOS COMPLEMENTARES)</x:v>
      </x:c>
      <x:c r="D380" t="str">
        <x:v>H</x:v>
      </x:c>
      <x:c r="E380" s="13" t="n">
        <x:v>1</x:v>
      </x:c>
      <x:c r="F380" s="15" t="n">
        <x:v>0.11</x:v>
      </x:c>
      <x:c r="G380" s="15" t="n">
        <x:f>TRUNC(ROUND(E380*F380,10)+0.000000001,2)</x:f>
        <x:v>0.11</x:v>
      </x:c>
      <x:c r="H380" s="15"/>
      <x:c r="I380" s="9" t="str">
        <x:v>SINAPI ISD linha 3823; PI</x:v>
      </x:c>
    </x:row>
    <x:row r="381" ht="46" customHeight="1">
      <x:c r="A381" t="str">
        <x:v>INSUMO</x:v>
      </x:c>
      <x:c r="B381" t="str">
        <x:v>37372</x:v>
      </x:c>
      <x:c r="C381" s="9" t="str">
        <x:v>EXAMES - HORISTA (COLETADO CAIXA - ENCARGOS COMPLEMENTARES)</x:v>
      </x:c>
      <x:c r="D381" t="str">
        <x:v>H</x:v>
      </x:c>
      <x:c r="E381" s="13" t="n">
        <x:v>1</x:v>
      </x:c>
      <x:c r="F381" s="15" t="n">
        <x:v>1.42</x:v>
      </x:c>
      <x:c r="G381" s="15" t="n">
        <x:f>TRUNC(ROUND(E381*F381,10)+0.000000001,2)</x:f>
        <x:v>1.42</x:v>
      </x:c>
      <x:c r="H381" s="15"/>
      <x:c r="I381" s="9" t="str">
        <x:v>SINAPI ISD linha 1998; PI</x:v>
      </x:c>
    </x:row>
    <x:row r="382" ht="46" customHeight="1">
      <x:c r="A382" t="str">
        <x:v>INSUMO</x:v>
      </x:c>
      <x:c r="B382" t="str">
        <x:v>37371</x:v>
      </x:c>
      <x:c r="C382" s="9" t="str">
        <x:v>TRANSPORTE - HORISTA (COLETADO CAIXA - ENCARGOS COMPLEMENTARES)</x:v>
      </x:c>
      <x:c r="D382" t="str">
        <x:v>H</x:v>
      </x:c>
      <x:c r="E382" s="13" t="n">
        <x:v>1</x:v>
      </x:c>
      <x:c r="F382" s="15" t="n">
        <x:v>0.48</x:v>
      </x:c>
      <x:c r="G382" s="15" t="n">
        <x:f>TRUNC(ROUND(E382*F382,10)+0.000000001,2)</x:f>
        <x:v>0.48</x:v>
      </x:c>
      <x:c r="H382" s="15"/>
      <x:c r="I382" s="9" t="str">
        <x:v>SINAPI ISD linha 4391; PI</x:v>
      </x:c>
    </x:row>
    <x:row r="383" ht="46" customHeight="1">
      <x:c r="A383" t="str">
        <x:v>INSUMO</x:v>
      </x:c>
      <x:c r="B383" t="str">
        <x:v>37370</x:v>
      </x:c>
      <x:c r="C383" s="9" t="str">
        <x:v>ALIMENTACAO - HORISTA (COLETADO CAIXA - ENCARGOS COMPLEMENTARES)</x:v>
      </x:c>
      <x:c r="D383" t="str">
        <x:v>H</x:v>
      </x:c>
      <x:c r="E383" s="13" t="n">
        <x:v>1</x:v>
      </x:c>
      <x:c r="F383" s="15" t="n">
        <x:v>2.49</x:v>
      </x:c>
      <x:c r="G383" s="15" t="n">
        <x:f>TRUNC(ROUND(E383*F383,10)+0.000000001,2)</x:f>
        <x:v>2.49</x:v>
      </x:c>
      <x:c r="H383" s="15"/>
      <x:c r="I383" s="9" t="str">
        <x:v>SINAPI ISD linha 185; PI</x:v>
      </x:c>
    </x:row>
    <x:row r="384" ht="46" customHeight="1">
      <x:c r="A384" t="str">
        <x:v>INSUMO</x:v>
      </x:c>
      <x:c r="B384" t="str">
        <x:v>12869</x:v>
      </x:c>
      <x:c r="C384" s="9" t="str">
        <x:v>TELHADOR / TELHADISTA (HORISTA)</x:v>
      </x:c>
      <x:c r="D384" t="str">
        <x:v>H</x:v>
      </x:c>
      <x:c r="E384" s="13" t="n">
        <x:v>1</x:v>
      </x:c>
      <x:c r="F384" s="15" t="n">
        <x:v>21.52</x:v>
      </x:c>
      <x:c r="G384" s="15" t="n">
        <x:f>TRUNC(ROUND(E384*F384,10)+0.000000001,2)</x:f>
        <x:v>21.52</x:v>
      </x:c>
      <x:c r="H384" s="15"/>
      <x:c r="I384" s="9" t="str">
        <x:v>SINAPI ISD linha 4253; PI</x:v>
      </x:c>
    </x:row>
    <x:row r="385">
      <x:c r="C385" s="11" t="str">
        <x:v>CUSTO UNITÁRIO DA COMPOSIÇÃO</x:v>
      </x:c>
      <x:c r="D385" s="11"/>
      <x:c r="E385" s="11"/>
      <x:c r="F385" s="16"/>
      <x:c r="G385" s="16" t="n">
        <x:f>ROUND(SUM(G377:G384),2)</x:f>
        <x:v>28.49</x:v>
      </x:c>
      <x:c r="H385" s="16" t="n">
        <x:v>28.49</x:v>
      </x:c>
      <x:c r="I385" s="16" t="n">
        <x:f>ROUND(G385-H385,2)</x:f>
        <x:v>0</x:v>
      </x:c>
    </x:row>
    <x:row r="388" ht="60" customHeight="1">
      <x:c r="A388" s="19" t="str">
        <x:v>SINAPI</x:v>
      </x:c>
      <x:c r="B388" s="19" t="str">
        <x:v>95385</x:v>
      </x:c>
      <x:c r="C388" s="19" t="str">
        <x:v>CURSO DE CAPACITAÇÃO PARA TELHADISTA (ENCARGOS COMPLEMENTARES) - HORISTA</x:v>
      </x:c>
      <x:c r="D388" s="19" t="str">
        <x:v>H</x:v>
      </x:c>
      <x:c r="E388" s="19"/>
      <x:c r="F388" s="19"/>
      <x:c r="G388" s="19"/>
      <x:c r="H388" s="19"/>
      <x:c r="I388" s="19"/>
    </x:row>
    <x:row r="389" ht="28" customHeight="1">
      <x:c r="A389" s="21" t="str">
        <x:v>Tipo</x:v>
      </x:c>
      <x:c r="B389" s="21" t="str">
        <x:v>Código</x:v>
      </x:c>
      <x:c r="C389" s="21" t="str">
        <x:v>Descrição</x:v>
      </x:c>
      <x:c r="D389" s="21" t="str">
        <x:v>Un.</x:v>
      </x:c>
      <x:c r="E389" s="21" t="str">
        <x:v>Coeficiente</x:v>
      </x:c>
      <x:c r="F389" s="21" t="str">
        <x:v>Custo unit. R$</x:v>
      </x:c>
      <x:c r="G389" s="21" t="str">
        <x:v>Parcial R$</x:v>
      </x:c>
      <x:c r="H389" s="21" t="str">
        <x:v>Base publicada R$</x:v>
      </x:c>
      <x:c r="I389" s="21" t="str">
        <x:v>Fonte / origem</x:v>
      </x:c>
    </x:row>
    <x:row r="390" ht="46" customHeight="1">
      <x:c r="A390" t="str">
        <x:v>INSUMO</x:v>
      </x:c>
      <x:c r="B390" t="str">
        <x:v>12869</x:v>
      </x:c>
      <x:c r="C390" s="9" t="str">
        <x:v>TELHADOR / TELHADISTA (HORISTA)</x:v>
      </x:c>
      <x:c r="D390" t="str">
        <x:v>H</x:v>
      </x:c>
      <x:c r="E390" s="13" t="n">
        <x:v>0.01154</x:v>
      </x:c>
      <x:c r="F390" s="15" t="n">
        <x:v>21.52</x:v>
      </x:c>
      <x:c r="G390" s="15" t="n">
        <x:f>TRUNC(ROUND(E390*F390,10)+0.000000001,2)</x:f>
        <x:v>0.24</x:v>
      </x:c>
      <x:c r="H390" s="15"/>
      <x:c r="I390" s="9" t="str">
        <x:v>SINAPI ISD linha 4253; PI</x:v>
      </x:c>
    </x:row>
    <x:row r="391">
      <x:c r="C391" s="11" t="str">
        <x:v>CUSTO UNITÁRIO DA COMPOSIÇÃO</x:v>
      </x:c>
      <x:c r="D391" s="11"/>
      <x:c r="E391" s="11"/>
      <x:c r="F391" s="16"/>
      <x:c r="G391" s="16" t="n">
        <x:f>ROUND(SUM(G390:G390),2)</x:f>
        <x:v>0.24</x:v>
      </x:c>
      <x:c r="H391" s="16" t="n">
        <x:v>0.24</x:v>
      </x:c>
      <x:c r="I391" s="16" t="n">
        <x:f>ROUND(G391-H391,2)</x:f>
        <x:v>0</x:v>
      </x:c>
    </x:row>
    <x:row r="394" ht="60" customHeight="1">
      <x:c r="A394" s="19" t="str">
        <x:v>SINAPI</x:v>
      </x:c>
      <x:c r="B394" s="19" t="str">
        <x:v>91170</x:v>
      </x:c>
      <x:c r="C394" s="19" t="str">
        <x:v>FIXAÇÃO DE TUBOS HORIZONTAIS DE PVC ÁGUA, PVC ESGOTO, PVC ÁGUA PLUVIAL, CPVC, PPR, COBRE OU AÇO, DIÂMETROS MENORES OU IGUAIS A 40 MM, COM ABRAÇADEIRA METÁLICA RÍGIDA TIPO U PERFIL 1 1/4", FIXADA EM PERFILADO EM LAJE. AF_09/2023_PS</x:v>
      </x:c>
      <x:c r="D394" s="19" t="str">
        <x:v>M</x:v>
      </x:c>
      <x:c r="E394" s="19"/>
      <x:c r="F394" s="19"/>
      <x:c r="G394" s="19"/>
      <x:c r="H394" s="19"/>
      <x:c r="I394" s="19"/>
    </x:row>
    <x:row r="395" ht="28" customHeight="1">
      <x:c r="A395" s="21" t="str">
        <x:v>Tipo</x:v>
      </x:c>
      <x:c r="B395" s="21" t="str">
        <x:v>Código</x:v>
      </x:c>
      <x:c r="C395" s="21" t="str">
        <x:v>Descrição</x:v>
      </x:c>
      <x:c r="D395" s="21" t="str">
        <x:v>Un.</x:v>
      </x:c>
      <x:c r="E395" s="21" t="str">
        <x:v>Coeficiente</x:v>
      </x:c>
      <x:c r="F395" s="21" t="str">
        <x:v>Custo unit. R$</x:v>
      </x:c>
      <x:c r="G395" s="21" t="str">
        <x:v>Parcial R$</x:v>
      </x:c>
      <x:c r="H395" s="21" t="str">
        <x:v>Base publicada R$</x:v>
      </x:c>
      <x:c r="I395" s="21" t="str">
        <x:v>Fonte / origem</x:v>
      </x:c>
    </x:row>
    <x:row r="396" ht="46" customHeight="1">
      <x:c r="A396" t="str">
        <x:v>COMPOSICAO</x:v>
      </x:c>
      <x:c r="B396" t="str">
        <x:v>88267</x:v>
      </x:c>
      <x:c r="C396" s="9" t="str">
        <x:v>ENCANADOR OU BOMBEIRO HIDRÁULICO COM ENCARGOS COMPLEMENTARES</x:v>
      </x:c>
      <x:c r="D396" t="str">
        <x:v>H</x:v>
      </x:c>
      <x:c r="E396" s="13" t="n">
        <x:v>0.2114</x:v>
      </x:c>
      <x:c r="F396" s="15" t="n">
        <x:f>'Auxiliares'!G412</x:f>
        <x:v>28.79</x:v>
      </x:c>
      <x:c r="G396" s="15" t="n">
        <x:f>TRUNC(ROUND(E396*F396,10)+0.000000001,2)</x:f>
        <x:v>6.08</x:v>
      </x:c>
      <x:c r="H396" s="15"/>
      <x:c r="I396" s="9" t="str">
        <x:v>SINAPI Analítico linha 58163</x:v>
      </x:c>
    </x:row>
    <x:row r="397" ht="46" customHeight="1">
      <x:c r="A397" t="str">
        <x:v>COMPOSICAO</x:v>
      </x:c>
      <x:c r="B397" t="str">
        <x:v>88248</x:v>
      </x:c>
      <x:c r="C397" s="9" t="str">
        <x:v>AUXILIAR DE ENCANADOR OU BOMBEIRO HIDRÁULICO COM ENCARGOS COMPLEMENTARES</x:v>
      </x:c>
      <x:c r="D397" t="str">
        <x:v>H</x:v>
      </x:c>
      <x:c r="E397" s="13" t="n">
        <x:v>0.048</x:v>
      </x:c>
      <x:c r="F397" s="15" t="n">
        <x:f>'Auxiliares'!G431</x:f>
        <x:v>23.59</x:v>
      </x:c>
      <x:c r="G397" s="15" t="n">
        <x:f>TRUNC(ROUND(E397*F397,10)+0.000000001,2)</x:f>
        <x:v>1.13</x:v>
      </x:c>
      <x:c r="H397" s="15"/>
      <x:c r="I397" s="9" t="str">
        <x:v>SINAPI Analítico linha 58164</x:v>
      </x:c>
    </x:row>
    <x:row r="398" ht="46" customHeight="1">
      <x:c r="A398" t="str">
        <x:v>INSUMO</x:v>
      </x:c>
      <x:c r="B398" t="str">
        <x:v>39140</x:v>
      </x:c>
      <x:c r="C398" s="9" t="str">
        <x:v>ABRACADEIRA EM ACO PARA AMARRACAO DE ELETRODUTOS, TIPO U SIMPLES, COM 1 1/4"</x:v>
      </x:c>
      <x:c r="D398" t="str">
        <x:v>UN</x:v>
      </x:c>
      <x:c r="E398" s="13" t="n">
        <x:v>1.7857</x:v>
      </x:c>
      <x:c r="F398" s="15" t="n">
        <x:v>2.08</x:v>
      </x:c>
      <x:c r="G398" s="15" t="n">
        <x:f>TRUNC(ROUND(E398*F398,10)+0.000000001,2)</x:f>
        <x:v>3.71</x:v>
      </x:c>
      <x:c r="H398" s="15"/>
      <x:c r="I398" s="9" t="str">
        <x:v>SINAPI ISD linha 40; PI</x:v>
      </x:c>
    </x:row>
    <x:row r="399">
      <x:c r="C399" s="11" t="str">
        <x:v>CUSTO UNITÁRIO DA COMPOSIÇÃO</x:v>
      </x:c>
      <x:c r="D399" s="11"/>
      <x:c r="E399" s="11"/>
      <x:c r="F399" s="16"/>
      <x:c r="G399" s="16" t="n">
        <x:f>ROUND(SUM(G396:G398),2)</x:f>
        <x:v>10.92</x:v>
      </x:c>
      <x:c r="H399" s="16" t="n">
        <x:v>10.92</x:v>
      </x:c>
      <x:c r="I399" s="16" t="n">
        <x:f>ROUND(G399-H399,2)</x:f>
        <x:v>0</x:v>
      </x:c>
    </x:row>
    <x:row r="402" ht="60" customHeight="1">
      <x:c r="A402" s="19" t="str">
        <x:v>SINAPI</x:v>
      </x:c>
      <x:c r="B402" s="19" t="str">
        <x:v>88267</x:v>
      </x:c>
      <x:c r="C402" s="19" t="str">
        <x:v>ENCANADOR OU BOMBEIRO HIDRÁULICO COM ENCARGOS COMPLEMENTARES</x:v>
      </x:c>
      <x:c r="D402" s="19" t="str">
        <x:v>H</x:v>
      </x:c>
      <x:c r="E402" s="19"/>
      <x:c r="F402" s="19"/>
      <x:c r="G402" s="19"/>
      <x:c r="H402" s="19"/>
      <x:c r="I402" s="19"/>
    </x:row>
    <x:row r="403" ht="28" customHeight="1">
      <x:c r="A403" s="21" t="str">
        <x:v>Tipo</x:v>
      </x:c>
      <x:c r="B403" s="21" t="str">
        <x:v>Código</x:v>
      </x:c>
      <x:c r="C403" s="21" t="str">
        <x:v>Descrição</x:v>
      </x:c>
      <x:c r="D403" s="21" t="str">
        <x:v>Un.</x:v>
      </x:c>
      <x:c r="E403" s="21" t="str">
        <x:v>Coeficiente</x:v>
      </x:c>
      <x:c r="F403" s="21" t="str">
        <x:v>Custo unit. R$</x:v>
      </x:c>
      <x:c r="G403" s="21" t="str">
        <x:v>Parcial R$</x:v>
      </x:c>
      <x:c r="H403" s="21" t="str">
        <x:v>Base publicada R$</x:v>
      </x:c>
      <x:c r="I403" s="21" t="str">
        <x:v>Fonte / origem</x:v>
      </x:c>
    </x:row>
    <x:row r="404" ht="46" customHeight="1">
      <x:c r="A404" t="str">
        <x:v>COMPOSICAO</x:v>
      </x:c>
      <x:c r="B404" t="str">
        <x:v>95335</x:v>
      </x:c>
      <x:c r="C404" s="9" t="str">
        <x:v>CURSO DE CAPACITAÇÃO PARA ENCANADOR OU BOMBEIRO HIDRÁULICO (ENCARGOS COMPLEMENTARES) - HORISTA</x:v>
      </x:c>
      <x:c r="D404" t="str">
        <x:v>H</x:v>
      </x:c>
      <x:c r="E404" s="13" t="n">
        <x:v>1</x:v>
      </x:c>
      <x:c r="F404" s="15" t="n">
        <x:f>'Auxiliares'!G418</x:f>
        <x:v>0.39</x:v>
      </x:c>
      <x:c r="G404" s="15" t="n">
        <x:f>TRUNC(ROUND(E404*F404,10)+0.000000001,2)</x:f>
        <x:v>0.39</x:v>
      </x:c>
      <x:c r="H404" s="15"/>
      <x:c r="I404" s="9" t="str">
        <x:v>SINAPI Analítico linha 45975</x:v>
      </x:c>
    </x:row>
    <x:row r="405" ht="46" customHeight="1">
      <x:c r="A405" t="str">
        <x:v>INSUMO</x:v>
      </x:c>
      <x:c r="B405" t="str">
        <x:v>43485</x:v>
      </x:c>
      <x:c r="C405" s="9" t="str">
        <x:v>EPI - FAMILIA ENCANADOR - HORISTA (ENCARGOS COMPLEMENTARES - COLETADO CAIXA)</x:v>
      </x:c>
      <x:c r="D405" t="str">
        <x:v>H</x:v>
      </x:c>
      <x:c r="E405" s="13" t="n">
        <x:v>1</x:v>
      </x:c>
      <x:c r="F405" s="15" t="n">
        <x:v>1.52</x:v>
      </x:c>
      <x:c r="G405" s="15" t="n">
        <x:f>TRUNC(ROUND(E405*F405,10)+0.000000001,2)</x:f>
        <x:v>1.52</x:v>
      </x:c>
      <x:c r="H405" s="15"/>
      <x:c r="I405" s="9" t="str">
        <x:v>SINAPI ISD linha 1929; PI</x:v>
      </x:c>
    </x:row>
    <x:row r="406" ht="46" customHeight="1">
      <x:c r="A406" t="str">
        <x:v>INSUMO</x:v>
      </x:c>
      <x:c r="B406" t="str">
        <x:v>43461</x:v>
      </x:c>
      <x:c r="C406" s="9" t="str">
        <x:v>FERRAMENTAS - FAMILIA ENCANADOR - HORISTA (ENCARGOS COMPLEMENTARES - COLETADO CAIXA)</x:v>
      </x:c>
      <x:c r="D406" t="str">
        <x:v>H</x:v>
      </x:c>
      <x:c r="E406" s="13" t="n">
        <x:v>1</x:v>
      </x:c>
      <x:c r="F406" s="15" t="n">
        <x:v>0.58</x:v>
      </x:c>
      <x:c r="G406" s="15" t="n">
        <x:f>TRUNC(ROUND(E406*F406,10)+0.000000001,2)</x:f>
        <x:v>0.58</x:v>
      </x:c>
      <x:c r="H406" s="15"/>
      <x:c r="I406" s="9" t="str">
        <x:v>SINAPI ISD linha 2049; PI</x:v>
      </x:c>
    </x:row>
    <x:row r="407" ht="46" customHeight="1">
      <x:c r="A407" t="str">
        <x:v>INSUMO</x:v>
      </x:c>
      <x:c r="B407" t="str">
        <x:v>37373</x:v>
      </x:c>
      <x:c r="C407" s="9" t="str">
        <x:v>SEGURO - HORISTA (COLETADO CAIXA - ENCARGOS COMPLEMENTARES)</x:v>
      </x:c>
      <x:c r="D407" t="str">
        <x:v>H</x:v>
      </x:c>
      <x:c r="E407" s="13" t="n">
        <x:v>1</x:v>
      </x:c>
      <x:c r="F407" s="15" t="n">
        <x:v>0.11</x:v>
      </x:c>
      <x:c r="G407" s="15" t="n">
        <x:f>TRUNC(ROUND(E407*F407,10)+0.000000001,2)</x:f>
        <x:v>0.11</x:v>
      </x:c>
      <x:c r="H407" s="15"/>
      <x:c r="I407" s="9" t="str">
        <x:v>SINAPI ISD linha 3823; PI</x:v>
      </x:c>
    </x:row>
    <x:row r="408" ht="46" customHeight="1">
      <x:c r="A408" t="str">
        <x:v>INSUMO</x:v>
      </x:c>
      <x:c r="B408" t="str">
        <x:v>37372</x:v>
      </x:c>
      <x:c r="C408" s="9" t="str">
        <x:v>EXAMES - HORISTA (COLETADO CAIXA - ENCARGOS COMPLEMENTARES)</x:v>
      </x:c>
      <x:c r="D408" t="str">
        <x:v>H</x:v>
      </x:c>
      <x:c r="E408" s="13" t="n">
        <x:v>1</x:v>
      </x:c>
      <x:c r="F408" s="15" t="n">
        <x:v>1.42</x:v>
      </x:c>
      <x:c r="G408" s="15" t="n">
        <x:f>TRUNC(ROUND(E408*F408,10)+0.000000001,2)</x:f>
        <x:v>1.42</x:v>
      </x:c>
      <x:c r="H408" s="15"/>
      <x:c r="I408" s="9" t="str">
        <x:v>SINAPI ISD linha 1998; PI</x:v>
      </x:c>
    </x:row>
    <x:row r="409" ht="46" customHeight="1">
      <x:c r="A409" t="str">
        <x:v>INSUMO</x:v>
      </x:c>
      <x:c r="B409" t="str">
        <x:v>37371</x:v>
      </x:c>
      <x:c r="C409" s="9" t="str">
        <x:v>TRANSPORTE - HORISTA (COLETADO CAIXA - ENCARGOS COMPLEMENTARES)</x:v>
      </x:c>
      <x:c r="D409" t="str">
        <x:v>H</x:v>
      </x:c>
      <x:c r="E409" s="13" t="n">
        <x:v>1</x:v>
      </x:c>
      <x:c r="F409" s="15" t="n">
        <x:v>0.48</x:v>
      </x:c>
      <x:c r="G409" s="15" t="n">
        <x:f>TRUNC(ROUND(E409*F409,10)+0.000000001,2)</x:f>
        <x:v>0.48</x:v>
      </x:c>
      <x:c r="H409" s="15"/>
      <x:c r="I409" s="9" t="str">
        <x:v>SINAPI ISD linha 4391; PI</x:v>
      </x:c>
    </x:row>
    <x:row r="410" ht="46" customHeight="1">
      <x:c r="A410" t="str">
        <x:v>INSUMO</x:v>
      </x:c>
      <x:c r="B410" t="str">
        <x:v>37370</x:v>
      </x:c>
      <x:c r="C410" s="9" t="str">
        <x:v>ALIMENTACAO - HORISTA (COLETADO CAIXA - ENCARGOS COMPLEMENTARES)</x:v>
      </x:c>
      <x:c r="D410" t="str">
        <x:v>H</x:v>
      </x:c>
      <x:c r="E410" s="13" t="n">
        <x:v>1</x:v>
      </x:c>
      <x:c r="F410" s="15" t="n">
        <x:v>2.49</x:v>
      </x:c>
      <x:c r="G410" s="15" t="n">
        <x:f>TRUNC(ROUND(E410*F410,10)+0.000000001,2)</x:f>
        <x:v>2.49</x:v>
      </x:c>
      <x:c r="H410" s="15"/>
      <x:c r="I410" s="9" t="str">
        <x:v>SINAPI ISD linha 185; PI</x:v>
      </x:c>
    </x:row>
    <x:row r="411" ht="46" customHeight="1">
      <x:c r="A411" t="str">
        <x:v>INSUMO</x:v>
      </x:c>
      <x:c r="B411" t="str">
        <x:v>2696</x:v>
      </x:c>
      <x:c r="C411" s="9" t="str">
        <x:v>ENCANADOR OU BOMBEIRO HIDRAULICO (HORISTA)</x:v>
      </x:c>
      <x:c r="D411" t="str">
        <x:v>H</x:v>
      </x:c>
      <x:c r="E411" s="13" t="n">
        <x:v>1</x:v>
      </x:c>
      <x:c r="F411" s="15" t="n">
        <x:v>21.8</x:v>
      </x:c>
      <x:c r="G411" s="15" t="n">
        <x:f>TRUNC(ROUND(E411*F411,10)+0.000000001,2)</x:f>
        <x:v>21.8</x:v>
      </x:c>
      <x:c r="H411" s="15"/>
      <x:c r="I411" s="9" t="str">
        <x:v>SINAPI ISD linha 1905; PI</x:v>
      </x:c>
    </x:row>
    <x:row r="412">
      <x:c r="C412" s="11" t="str">
        <x:v>CUSTO UNITÁRIO DA COMPOSIÇÃO</x:v>
      </x:c>
      <x:c r="D412" s="11"/>
      <x:c r="E412" s="11"/>
      <x:c r="F412" s="16"/>
      <x:c r="G412" s="16" t="n">
        <x:f>ROUND(SUM(G404:G411),2)</x:f>
        <x:v>28.79</x:v>
      </x:c>
      <x:c r="H412" s="16" t="n">
        <x:v>28.79</x:v>
      </x:c>
      <x:c r="I412" s="16" t="n">
        <x:f>ROUND(G412-H412,2)</x:f>
        <x:v>0</x:v>
      </x:c>
    </x:row>
    <x:row r="415" ht="60" customHeight="1">
      <x:c r="A415" s="19" t="str">
        <x:v>SINAPI</x:v>
      </x:c>
      <x:c r="B415" s="19" t="str">
        <x:v>95335</x:v>
      </x:c>
      <x:c r="C415" s="19" t="str">
        <x:v>CURSO DE CAPACITAÇÃO PARA ENCANADOR OU BOMBEIRO HIDRÁULICO (ENCARGOS COMPLEMENTARES) - HORISTA</x:v>
      </x:c>
      <x:c r="D415" s="19" t="str">
        <x:v>H</x:v>
      </x:c>
      <x:c r="E415" s="19"/>
      <x:c r="F415" s="19"/>
      <x:c r="G415" s="19"/>
      <x:c r="H415" s="19"/>
      <x:c r="I415" s="19"/>
    </x:row>
    <x:row r="416" ht="28" customHeight="1">
      <x:c r="A416" s="21" t="str">
        <x:v>Tipo</x:v>
      </x:c>
      <x:c r="B416" s="21" t="str">
        <x:v>Código</x:v>
      </x:c>
      <x:c r="C416" s="21" t="str">
        <x:v>Descrição</x:v>
      </x:c>
      <x:c r="D416" s="21" t="str">
        <x:v>Un.</x:v>
      </x:c>
      <x:c r="E416" s="21" t="str">
        <x:v>Coeficiente</x:v>
      </x:c>
      <x:c r="F416" s="21" t="str">
        <x:v>Custo unit. R$</x:v>
      </x:c>
      <x:c r="G416" s="21" t="str">
        <x:v>Parcial R$</x:v>
      </x:c>
      <x:c r="H416" s="21" t="str">
        <x:v>Base publicada R$</x:v>
      </x:c>
      <x:c r="I416" s="21" t="str">
        <x:v>Fonte / origem</x:v>
      </x:c>
    </x:row>
    <x:row r="417" ht="46" customHeight="1">
      <x:c r="A417" t="str">
        <x:v>INSUMO</x:v>
      </x:c>
      <x:c r="B417" t="str">
        <x:v>2696</x:v>
      </x:c>
      <x:c r="C417" s="9" t="str">
        <x:v>ENCANADOR OU BOMBEIRO HIDRAULICO (HORISTA)</x:v>
      </x:c>
      <x:c r="D417" t="str">
        <x:v>H</x:v>
      </x:c>
      <x:c r="E417" s="13" t="n">
        <x:v>0.01798</x:v>
      </x:c>
      <x:c r="F417" s="15" t="n">
        <x:v>21.8</x:v>
      </x:c>
      <x:c r="G417" s="15" t="n">
        <x:f>TRUNC(ROUND(E417*F417,10)+0.000000001,2)</x:f>
        <x:v>0.39</x:v>
      </x:c>
      <x:c r="H417" s="15"/>
      <x:c r="I417" s="9" t="str">
        <x:v>SINAPI ISD linha 1905; PI</x:v>
      </x:c>
    </x:row>
    <x:row r="418">
      <x:c r="C418" s="11" t="str">
        <x:v>CUSTO UNITÁRIO DA COMPOSIÇÃO</x:v>
      </x:c>
      <x:c r="D418" s="11"/>
      <x:c r="E418" s="11"/>
      <x:c r="F418" s="16"/>
      <x:c r="G418" s="16" t="n">
        <x:f>ROUND(SUM(G417:G417),2)</x:f>
        <x:v>0.39</x:v>
      </x:c>
      <x:c r="H418" s="16" t="n">
        <x:v>0.39</x:v>
      </x:c>
      <x:c r="I418" s="16" t="n">
        <x:f>ROUND(G418-H418,2)</x:f>
        <x:v>0</x:v>
      </x:c>
    </x:row>
    <x:row r="421" ht="60" customHeight="1">
      <x:c r="A421" s="19" t="str">
        <x:v>SINAPI</x:v>
      </x:c>
      <x:c r="B421" s="19" t="str">
        <x:v>88248</x:v>
      </x:c>
      <x:c r="C421" s="19" t="str">
        <x:v>AUXILIAR DE ENCANADOR OU BOMBEIRO HIDRÁULICO COM ENCARGOS COMPLEMENTARES</x:v>
      </x:c>
      <x:c r="D421" s="19" t="str">
        <x:v>H</x:v>
      </x:c>
      <x:c r="E421" s="19"/>
      <x:c r="F421" s="19"/>
      <x:c r="G421" s="19"/>
      <x:c r="H421" s="19"/>
      <x:c r="I421" s="19"/>
    </x:row>
    <x:row r="422" ht="28" customHeight="1">
      <x:c r="A422" s="21" t="str">
        <x:v>Tipo</x:v>
      </x:c>
      <x:c r="B422" s="21" t="str">
        <x:v>Código</x:v>
      </x:c>
      <x:c r="C422" s="21" t="str">
        <x:v>Descrição</x:v>
      </x:c>
      <x:c r="D422" s="21" t="str">
        <x:v>Un.</x:v>
      </x:c>
      <x:c r="E422" s="21" t="str">
        <x:v>Coeficiente</x:v>
      </x:c>
      <x:c r="F422" s="21" t="str">
        <x:v>Custo unit. R$</x:v>
      </x:c>
      <x:c r="G422" s="21" t="str">
        <x:v>Parcial R$</x:v>
      </x:c>
      <x:c r="H422" s="21" t="str">
        <x:v>Base publicada R$</x:v>
      </x:c>
      <x:c r="I422" s="21" t="str">
        <x:v>Fonte / origem</x:v>
      </x:c>
    </x:row>
    <x:row r="423" ht="46" customHeight="1">
      <x:c r="A423" t="str">
        <x:v>COMPOSICAO</x:v>
      </x:c>
      <x:c r="B423" t="str">
        <x:v>95317</x:v>
      </x:c>
      <x:c r="C423" s="9" t="str">
        <x:v>CURSO DE CAPACITAÇÃO PARA AUXILIAR DE ENCANADOR OU BOMBEIRO HIDRÁULICO (ENCARGOS COMPLEMENTARES) - HORISTA</x:v>
      </x:c>
      <x:c r="D423" t="str">
        <x:v>H</x:v>
      </x:c>
      <x:c r="E423" s="13" t="n">
        <x:v>1</x:v>
      </x:c>
      <x:c r="F423" s="15" t="n">
        <x:f>'Auxiliares'!G437</x:f>
        <x:v>0.3</x:v>
      </x:c>
      <x:c r="G423" s="15" t="n">
        <x:f>TRUNC(ROUND(E423*F423,10)+0.000000001,2)</x:f>
        <x:v>0.3</x:v>
      </x:c>
      <x:c r="H423" s="15"/>
      <x:c r="I423" s="9" t="str">
        <x:v>SINAPI Analítico linha 45302</x:v>
      </x:c>
    </x:row>
    <x:row r="424" ht="46" customHeight="1">
      <x:c r="A424" t="str">
        <x:v>INSUMO</x:v>
      </x:c>
      <x:c r="B424" t="str">
        <x:v>43485</x:v>
      </x:c>
      <x:c r="C424" s="9" t="str">
        <x:v>EPI - FAMILIA ENCANADOR - HORISTA (ENCARGOS COMPLEMENTARES - COLETADO CAIXA)</x:v>
      </x:c>
      <x:c r="D424" t="str">
        <x:v>H</x:v>
      </x:c>
      <x:c r="E424" s="13" t="n">
        <x:v>1</x:v>
      </x:c>
      <x:c r="F424" s="15" t="n">
        <x:v>1.52</x:v>
      </x:c>
      <x:c r="G424" s="15" t="n">
        <x:f>TRUNC(ROUND(E424*F424,10)+0.000000001,2)</x:f>
        <x:v>1.52</x:v>
      </x:c>
      <x:c r="H424" s="15"/>
      <x:c r="I424" s="9" t="str">
        <x:v>SINAPI ISD linha 1929; PI</x:v>
      </x:c>
    </x:row>
    <x:row r="425" ht="46" customHeight="1">
      <x:c r="A425" t="str">
        <x:v>INSUMO</x:v>
      </x:c>
      <x:c r="B425" t="str">
        <x:v>43461</x:v>
      </x:c>
      <x:c r="C425" s="9" t="str">
        <x:v>FERRAMENTAS - FAMILIA ENCANADOR - HORISTA (ENCARGOS COMPLEMENTARES - COLETADO CAIXA)</x:v>
      </x:c>
      <x:c r="D425" t="str">
        <x:v>H</x:v>
      </x:c>
      <x:c r="E425" s="13" t="n">
        <x:v>1</x:v>
      </x:c>
      <x:c r="F425" s="15" t="n">
        <x:v>0.58</x:v>
      </x:c>
      <x:c r="G425" s="15" t="n">
        <x:f>TRUNC(ROUND(E425*F425,10)+0.000000001,2)</x:f>
        <x:v>0.58</x:v>
      </x:c>
      <x:c r="H425" s="15"/>
      <x:c r="I425" s="9" t="str">
        <x:v>SINAPI ISD linha 2049; PI</x:v>
      </x:c>
    </x:row>
    <x:row r="426" ht="46" customHeight="1">
      <x:c r="A426" t="str">
        <x:v>INSUMO</x:v>
      </x:c>
      <x:c r="B426" t="str">
        <x:v>37373</x:v>
      </x:c>
      <x:c r="C426" s="9" t="str">
        <x:v>SEGURO - HORISTA (COLETADO CAIXA - ENCARGOS COMPLEMENTARES)</x:v>
      </x:c>
      <x:c r="D426" t="str">
        <x:v>H</x:v>
      </x:c>
      <x:c r="E426" s="13" t="n">
        <x:v>1</x:v>
      </x:c>
      <x:c r="F426" s="15" t="n">
        <x:v>0.11</x:v>
      </x:c>
      <x:c r="G426" s="15" t="n">
        <x:f>TRUNC(ROUND(E426*F426,10)+0.000000001,2)</x:f>
        <x:v>0.11</x:v>
      </x:c>
      <x:c r="H426" s="15"/>
      <x:c r="I426" s="9" t="str">
        <x:v>SINAPI ISD linha 3823; PI</x:v>
      </x:c>
    </x:row>
    <x:row r="427" ht="46" customHeight="1">
      <x:c r="A427" t="str">
        <x:v>INSUMO</x:v>
      </x:c>
      <x:c r="B427" t="str">
        <x:v>37372</x:v>
      </x:c>
      <x:c r="C427" s="9" t="str">
        <x:v>EXAMES - HORISTA (COLETADO CAIXA - ENCARGOS COMPLEMENTARES)</x:v>
      </x:c>
      <x:c r="D427" t="str">
        <x:v>H</x:v>
      </x:c>
      <x:c r="E427" s="13" t="n">
        <x:v>1</x:v>
      </x:c>
      <x:c r="F427" s="15" t="n">
        <x:v>1.42</x:v>
      </x:c>
      <x:c r="G427" s="15" t="n">
        <x:f>TRUNC(ROUND(E427*F427,10)+0.000000001,2)</x:f>
        <x:v>1.42</x:v>
      </x:c>
      <x:c r="H427" s="15"/>
      <x:c r="I427" s="9" t="str">
        <x:v>SINAPI ISD linha 1998; PI</x:v>
      </x:c>
    </x:row>
    <x:row r="428" ht="46" customHeight="1">
      <x:c r="A428" t="str">
        <x:v>INSUMO</x:v>
      </x:c>
      <x:c r="B428" t="str">
        <x:v>37371</x:v>
      </x:c>
      <x:c r="C428" s="9" t="str">
        <x:v>TRANSPORTE - HORISTA (COLETADO CAIXA - ENCARGOS COMPLEMENTARES)</x:v>
      </x:c>
      <x:c r="D428" t="str">
        <x:v>H</x:v>
      </x:c>
      <x:c r="E428" s="13" t="n">
        <x:v>1</x:v>
      </x:c>
      <x:c r="F428" s="15" t="n">
        <x:v>0.48</x:v>
      </x:c>
      <x:c r="G428" s="15" t="n">
        <x:f>TRUNC(ROUND(E428*F428,10)+0.000000001,2)</x:f>
        <x:v>0.48</x:v>
      </x:c>
      <x:c r="H428" s="15"/>
      <x:c r="I428" s="9" t="str">
        <x:v>SINAPI ISD linha 4391; PI</x:v>
      </x:c>
    </x:row>
    <x:row r="429" ht="46" customHeight="1">
      <x:c r="A429" t="str">
        <x:v>INSUMO</x:v>
      </x:c>
      <x:c r="B429" t="str">
        <x:v>37370</x:v>
      </x:c>
      <x:c r="C429" s="9" t="str">
        <x:v>ALIMENTACAO - HORISTA (COLETADO CAIXA - ENCARGOS COMPLEMENTARES)</x:v>
      </x:c>
      <x:c r="D429" t="str">
        <x:v>H</x:v>
      </x:c>
      <x:c r="E429" s="13" t="n">
        <x:v>1</x:v>
      </x:c>
      <x:c r="F429" s="15" t="n">
        <x:v>2.49</x:v>
      </x:c>
      <x:c r="G429" s="15" t="n">
        <x:f>TRUNC(ROUND(E429*F429,10)+0.000000001,2)</x:f>
        <x:v>2.49</x:v>
      </x:c>
      <x:c r="H429" s="15"/>
      <x:c r="I429" s="9" t="str">
        <x:v>SINAPI ISD linha 185; PI</x:v>
      </x:c>
    </x:row>
    <x:row r="430" ht="46" customHeight="1">
      <x:c r="A430" t="str">
        <x:v>INSUMO</x:v>
      </x:c>
      <x:c r="B430" t="str">
        <x:v>246</x:v>
      </x:c>
      <x:c r="C430" s="9" t="str">
        <x:v>AUXILIAR DE ENCANADOR OU BOMBEIRO HIDRAULICO (HORISTA)</x:v>
      </x:c>
      <x:c r="D430" t="str">
        <x:v>H</x:v>
      </x:c>
      <x:c r="E430" s="13" t="n">
        <x:v>1</x:v>
      </x:c>
      <x:c r="F430" s="15" t="n">
        <x:v>16.69</x:v>
      </x:c>
      <x:c r="G430" s="15" t="n">
        <x:f>TRUNC(ROUND(E430*F430,10)+0.000000001,2)</x:f>
        <x:v>16.69</x:v>
      </x:c>
      <x:c r="H430" s="15"/>
      <x:c r="I430" s="9" t="str">
        <x:v>SINAPI ISD linha 374; PI</x:v>
      </x:c>
    </x:row>
    <x:row r="431">
      <x:c r="C431" s="11" t="str">
        <x:v>CUSTO UNITÁRIO DA COMPOSIÇÃO</x:v>
      </x:c>
      <x:c r="D431" s="11"/>
      <x:c r="E431" s="11"/>
      <x:c r="F431" s="16"/>
      <x:c r="G431" s="16" t="n">
        <x:f>ROUND(SUM(G423:G430),2)</x:f>
        <x:v>23.59</x:v>
      </x:c>
      <x:c r="H431" s="16" t="n">
        <x:v>23.59</x:v>
      </x:c>
      <x:c r="I431" s="16" t="n">
        <x:f>ROUND(G431-H431,2)</x:f>
        <x:v>0</x:v>
      </x:c>
    </x:row>
    <x:row r="434" ht="60" customHeight="1">
      <x:c r="A434" s="19" t="str">
        <x:v>SINAPI</x:v>
      </x:c>
      <x:c r="B434" s="19" t="str">
        <x:v>95317</x:v>
      </x:c>
      <x:c r="C434" s="19" t="str">
        <x:v>CURSO DE CAPACITAÇÃO PARA AUXILIAR DE ENCANADOR OU BOMBEIRO HIDRÁULICO (ENCARGOS COMPLEMENTARES) - HORISTA</x:v>
      </x:c>
      <x:c r="D434" s="19" t="str">
        <x:v>H</x:v>
      </x:c>
      <x:c r="E434" s="19"/>
      <x:c r="F434" s="19"/>
      <x:c r="G434" s="19"/>
      <x:c r="H434" s="19"/>
      <x:c r="I434" s="19"/>
    </x:row>
    <x:row r="435" ht="28" customHeight="1">
      <x:c r="A435" s="21" t="str">
        <x:v>Tipo</x:v>
      </x:c>
      <x:c r="B435" s="21" t="str">
        <x:v>Código</x:v>
      </x:c>
      <x:c r="C435" s="21" t="str">
        <x:v>Descrição</x:v>
      </x:c>
      <x:c r="D435" s="21" t="str">
        <x:v>Un.</x:v>
      </x:c>
      <x:c r="E435" s="21" t="str">
        <x:v>Coeficiente</x:v>
      </x:c>
      <x:c r="F435" s="21" t="str">
        <x:v>Custo unit. R$</x:v>
      </x:c>
      <x:c r="G435" s="21" t="str">
        <x:v>Parcial R$</x:v>
      </x:c>
      <x:c r="H435" s="21" t="str">
        <x:v>Base publicada R$</x:v>
      </x:c>
      <x:c r="I435" s="21" t="str">
        <x:v>Fonte / origem</x:v>
      </x:c>
    </x:row>
    <x:row r="436" ht="46" customHeight="1">
      <x:c r="A436" t="str">
        <x:v>INSUMO</x:v>
      </x:c>
      <x:c r="B436" t="str">
        <x:v>246</x:v>
      </x:c>
      <x:c r="C436" s="9" t="str">
        <x:v>AUXILIAR DE ENCANADOR OU BOMBEIRO HIDRAULICO (HORISTA)</x:v>
      </x:c>
      <x:c r="D436" t="str">
        <x:v>H</x:v>
      </x:c>
      <x:c r="E436" s="13" t="n">
        <x:v>0.01798</x:v>
      </x:c>
      <x:c r="F436" s="15" t="n">
        <x:v>16.69</x:v>
      </x:c>
      <x:c r="G436" s="15" t="n">
        <x:f>TRUNC(ROUND(E436*F436,10)+0.000000001,2)</x:f>
        <x:v>0.3</x:v>
      </x:c>
      <x:c r="H436" s="15"/>
      <x:c r="I436" s="9" t="str">
        <x:v>SINAPI ISD linha 374; PI</x:v>
      </x:c>
    </x:row>
    <x:row r="437">
      <x:c r="C437" s="11" t="str">
        <x:v>CUSTO UNITÁRIO DA COMPOSIÇÃO</x:v>
      </x:c>
      <x:c r="D437" s="11"/>
      <x:c r="E437" s="11"/>
      <x:c r="F437" s="16"/>
      <x:c r="G437" s="16" t="n">
        <x:f>ROUND(SUM(G436:G436),2)</x:f>
        <x:v>0.3</x:v>
      </x:c>
      <x:c r="H437" s="16" t="n">
        <x:v>0.3</x:v>
      </x:c>
      <x:c r="I437" s="16" t="n">
        <x:f>ROUND(G437-H437,2)</x:f>
        <x:v>0</x:v>
      </x:c>
    </x:row>
    <x:row r="440" ht="60" customHeight="1">
      <x:c r="A440" s="19" t="str">
        <x:v>SINAPI</x:v>
      </x:c>
      <x:c r="B440" s="19" t="str">
        <x:v>88264</x:v>
      </x:c>
      <x:c r="C440" s="19" t="str">
        <x:v>ELETRICISTA COM ENCARGOS COMPLEMENTARES</x:v>
      </x:c>
      <x:c r="D440" s="19" t="str">
        <x:v>H</x:v>
      </x:c>
      <x:c r="E440" s="19"/>
      <x:c r="F440" s="19"/>
      <x:c r="G440" s="19"/>
      <x:c r="H440" s="19"/>
      <x:c r="I440" s="19"/>
    </x:row>
    <x:row r="441" ht="28" customHeight="1">
      <x:c r="A441" s="21" t="str">
        <x:v>Tipo</x:v>
      </x:c>
      <x:c r="B441" s="21" t="str">
        <x:v>Código</x:v>
      </x:c>
      <x:c r="C441" s="21" t="str">
        <x:v>Descrição</x:v>
      </x:c>
      <x:c r="D441" s="21" t="str">
        <x:v>Un.</x:v>
      </x:c>
      <x:c r="E441" s="21" t="str">
        <x:v>Coeficiente</x:v>
      </x:c>
      <x:c r="F441" s="21" t="str">
        <x:v>Custo unit. R$</x:v>
      </x:c>
      <x:c r="G441" s="21" t="str">
        <x:v>Parcial R$</x:v>
      </x:c>
      <x:c r="H441" s="21" t="str">
        <x:v>Base publicada R$</x:v>
      </x:c>
      <x:c r="I441" s="21" t="str">
        <x:v>Fonte / origem</x:v>
      </x:c>
    </x:row>
    <x:row r="442" ht="46" customHeight="1">
      <x:c r="A442" t="str">
        <x:v>COMPOSICAO</x:v>
      </x:c>
      <x:c r="B442" t="str">
        <x:v>95332</x:v>
      </x:c>
      <x:c r="C442" s="9" t="str">
        <x:v>CURSO DE CAPACITAÇÃO PARA ELETRICISTA (ENCARGOS COMPLEMENTARES) - HORISTA</x:v>
      </x:c>
      <x:c r="D442" t="str">
        <x:v>H</x:v>
      </x:c>
      <x:c r="E442" s="13" t="n">
        <x:v>1</x:v>
      </x:c>
      <x:c r="F442" s="15" t="n">
        <x:f>'Auxiliares'!G456</x:f>
        <x:v>0.81</x:v>
      </x:c>
      <x:c r="G442" s="15" t="n">
        <x:f>TRUNC(ROUND(E442*F442,10)+0.000000001,2)</x:f>
        <x:v>0.81</x:v>
      </x:c>
      <x:c r="H442" s="15"/>
      <x:c r="I442" s="9" t="str">
        <x:v>SINAPI Analítico linha 45941</x:v>
      </x:c>
    </x:row>
    <x:row r="443" ht="46" customHeight="1">
      <x:c r="A443" t="str">
        <x:v>INSUMO</x:v>
      </x:c>
      <x:c r="B443" t="str">
        <x:v>43484</x:v>
      </x:c>
      <x:c r="C443" s="9" t="str">
        <x:v>EPI - FAMILIA ELETRICISTA - HORISTA (ENCARGOS COMPLEMENTARES - COLETADO CAIXA)</x:v>
      </x:c>
      <x:c r="D443" t="str">
        <x:v>H</x:v>
      </x:c>
      <x:c r="E443" s="13" t="n">
        <x:v>1</x:v>
      </x:c>
      <x:c r="F443" s="15" t="n">
        <x:v>1.69</x:v>
      </x:c>
      <x:c r="G443" s="15" t="n">
        <x:f>TRUNC(ROUND(E443*F443,10)+0.000000001,2)</x:f>
        <x:v>1.69</x:v>
      </x:c>
      <x:c r="H443" s="15"/>
      <x:c r="I443" s="9" t="str">
        <x:v>SINAPI ISD linha 1927; PI</x:v>
      </x:c>
    </x:row>
    <x:row r="444" ht="46" customHeight="1">
      <x:c r="A444" t="str">
        <x:v>INSUMO</x:v>
      </x:c>
      <x:c r="B444" t="str">
        <x:v>43460</x:v>
      </x:c>
      <x:c r="C444" s="9" t="str">
        <x:v>FERRAMENTAS - FAMILIA ELETRICISTA - HORISTA (ENCARGOS COMPLEMENTARES - COLETADO CAIXA)</x:v>
      </x:c>
      <x:c r="D444" t="str">
        <x:v>H</x:v>
      </x:c>
      <x:c r="E444" s="13" t="n">
        <x:v>1</x:v>
      </x:c>
      <x:c r="F444" s="15" t="n">
        <x:v>1.29</x:v>
      </x:c>
      <x:c r="G444" s="15" t="n">
        <x:f>TRUNC(ROUND(E444*F444,10)+0.000000001,2)</x:f>
        <x:v>1.29</x:v>
      </x:c>
      <x:c r="H444" s="15"/>
      <x:c r="I444" s="9" t="str">
        <x:v>SINAPI ISD linha 2047; PI</x:v>
      </x:c>
    </x:row>
    <x:row r="445" ht="46" customHeight="1">
      <x:c r="A445" t="str">
        <x:v>INSUMO</x:v>
      </x:c>
      <x:c r="B445" t="str">
        <x:v>37373</x:v>
      </x:c>
      <x:c r="C445" s="9" t="str">
        <x:v>SEGURO - HORISTA (COLETADO CAIXA - ENCARGOS COMPLEMENTARES)</x:v>
      </x:c>
      <x:c r="D445" t="str">
        <x:v>H</x:v>
      </x:c>
      <x:c r="E445" s="13" t="n">
        <x:v>1</x:v>
      </x:c>
      <x:c r="F445" s="15" t="n">
        <x:v>0.11</x:v>
      </x:c>
      <x:c r="G445" s="15" t="n">
        <x:f>TRUNC(ROUND(E445*F445,10)+0.000000001,2)</x:f>
        <x:v>0.11</x:v>
      </x:c>
      <x:c r="H445" s="15"/>
      <x:c r="I445" s="9" t="str">
        <x:v>SINAPI ISD linha 3823; PI</x:v>
      </x:c>
    </x:row>
    <x:row r="446" ht="46" customHeight="1">
      <x:c r="A446" t="str">
        <x:v>INSUMO</x:v>
      </x:c>
      <x:c r="B446" t="str">
        <x:v>37372</x:v>
      </x:c>
      <x:c r="C446" s="9" t="str">
        <x:v>EXAMES - HORISTA (COLETADO CAIXA - ENCARGOS COMPLEMENTARES)</x:v>
      </x:c>
      <x:c r="D446" t="str">
        <x:v>H</x:v>
      </x:c>
      <x:c r="E446" s="13" t="n">
        <x:v>1</x:v>
      </x:c>
      <x:c r="F446" s="15" t="n">
        <x:v>1.42</x:v>
      </x:c>
      <x:c r="G446" s="15" t="n">
        <x:f>TRUNC(ROUND(E446*F446,10)+0.000000001,2)</x:f>
        <x:v>1.42</x:v>
      </x:c>
      <x:c r="H446" s="15"/>
      <x:c r="I446" s="9" t="str">
        <x:v>SINAPI ISD linha 1998; PI</x:v>
      </x:c>
    </x:row>
    <x:row r="447" ht="46" customHeight="1">
      <x:c r="A447" t="str">
        <x:v>INSUMO</x:v>
      </x:c>
      <x:c r="B447" t="str">
        <x:v>37371</x:v>
      </x:c>
      <x:c r="C447" s="9" t="str">
        <x:v>TRANSPORTE - HORISTA (COLETADO CAIXA - ENCARGOS COMPLEMENTARES)</x:v>
      </x:c>
      <x:c r="D447" t="str">
        <x:v>H</x:v>
      </x:c>
      <x:c r="E447" s="13" t="n">
        <x:v>1</x:v>
      </x:c>
      <x:c r="F447" s="15" t="n">
        <x:v>0.48</x:v>
      </x:c>
      <x:c r="G447" s="15" t="n">
        <x:f>TRUNC(ROUND(E447*F447,10)+0.000000001,2)</x:f>
        <x:v>0.48</x:v>
      </x:c>
      <x:c r="H447" s="15"/>
      <x:c r="I447" s="9" t="str">
        <x:v>SINAPI ISD linha 4391; PI</x:v>
      </x:c>
    </x:row>
    <x:row r="448" ht="46" customHeight="1">
      <x:c r="A448" t="str">
        <x:v>INSUMO</x:v>
      </x:c>
      <x:c r="B448" t="str">
        <x:v>37370</x:v>
      </x:c>
      <x:c r="C448" s="9" t="str">
        <x:v>ALIMENTACAO - HORISTA (COLETADO CAIXA - ENCARGOS COMPLEMENTARES)</x:v>
      </x:c>
      <x:c r="D448" t="str">
        <x:v>H</x:v>
      </x:c>
      <x:c r="E448" s="13" t="n">
        <x:v>1</x:v>
      </x:c>
      <x:c r="F448" s="15" t="n">
        <x:v>2.49</x:v>
      </x:c>
      <x:c r="G448" s="15" t="n">
        <x:f>TRUNC(ROUND(E448*F448,10)+0.000000001,2)</x:f>
        <x:v>2.49</x:v>
      </x:c>
      <x:c r="H448" s="15"/>
      <x:c r="I448" s="9" t="str">
        <x:v>SINAPI ISD linha 185; PI</x:v>
      </x:c>
    </x:row>
    <x:row r="449" ht="46" customHeight="1">
      <x:c r="A449" t="str">
        <x:v>INSUMO</x:v>
      </x:c>
      <x:c r="B449" t="str">
        <x:v>2436</x:v>
      </x:c>
      <x:c r="C449" s="9" t="str">
        <x:v>ELETRICISTA (HORISTA)</x:v>
      </x:c>
      <x:c r="D449" t="str">
        <x:v>H</x:v>
      </x:c>
      <x:c r="E449" s="13" t="n">
        <x:v>1</x:v>
      </x:c>
      <x:c r="F449" s="15" t="n">
        <x:v>21.8</x:v>
      </x:c>
      <x:c r="G449" s="15" t="n">
        <x:f>TRUNC(ROUND(E449*F449,10)+0.000000001,2)</x:f>
        <x:v>21.8</x:v>
      </x:c>
      <x:c r="H449" s="15"/>
      <x:c r="I449" s="9" t="str">
        <x:v>SINAPI ISD linha 1815; PI</x:v>
      </x:c>
    </x:row>
    <x:row r="450">
      <x:c r="C450" s="11" t="str">
        <x:v>CUSTO UNITÁRIO DA COMPOSIÇÃO</x:v>
      </x:c>
      <x:c r="D450" s="11"/>
      <x:c r="E450" s="11"/>
      <x:c r="F450" s="16"/>
      <x:c r="G450" s="16" t="n">
        <x:f>ROUND(SUM(G442:G449),2)</x:f>
        <x:v>30.09</x:v>
      </x:c>
      <x:c r="H450" s="16" t="n">
        <x:v>30.09</x:v>
      </x:c>
      <x:c r="I450" s="16" t="n">
        <x:f>ROUND(G450-H450,2)</x:f>
        <x:v>0</x:v>
      </x:c>
    </x:row>
    <x:row r="453" ht="60" customHeight="1">
      <x:c r="A453" s="19" t="str">
        <x:v>SINAPI</x:v>
      </x:c>
      <x:c r="B453" s="19" t="str">
        <x:v>95332</x:v>
      </x:c>
      <x:c r="C453" s="19" t="str">
        <x:v>CURSO DE CAPACITAÇÃO PARA ELETRICISTA (ENCARGOS COMPLEMENTARES) - HORISTA</x:v>
      </x:c>
      <x:c r="D453" s="19" t="str">
        <x:v>H</x:v>
      </x:c>
      <x:c r="E453" s="19"/>
      <x:c r="F453" s="19"/>
      <x:c r="G453" s="19"/>
      <x:c r="H453" s="19"/>
      <x:c r="I453" s="19"/>
    </x:row>
    <x:row r="454" ht="28" customHeight="1">
      <x:c r="A454" s="21" t="str">
        <x:v>Tipo</x:v>
      </x:c>
      <x:c r="B454" s="21" t="str">
        <x:v>Código</x:v>
      </x:c>
      <x:c r="C454" s="21" t="str">
        <x:v>Descrição</x:v>
      </x:c>
      <x:c r="D454" s="21" t="str">
        <x:v>Un.</x:v>
      </x:c>
      <x:c r="E454" s="21" t="str">
        <x:v>Coeficiente</x:v>
      </x:c>
      <x:c r="F454" s="21" t="str">
        <x:v>Custo unit. R$</x:v>
      </x:c>
      <x:c r="G454" s="21" t="str">
        <x:v>Parcial R$</x:v>
      </x:c>
      <x:c r="H454" s="21" t="str">
        <x:v>Base publicada R$</x:v>
      </x:c>
      <x:c r="I454" s="21" t="str">
        <x:v>Fonte / origem</x:v>
      </x:c>
    </x:row>
    <x:row r="455" ht="46" customHeight="1">
      <x:c r="A455" t="str">
        <x:v>INSUMO</x:v>
      </x:c>
      <x:c r="B455" t="str">
        <x:v>2436</x:v>
      </x:c>
      <x:c r="C455" s="9" t="str">
        <x:v>ELETRICISTA (HORISTA)</x:v>
      </x:c>
      <x:c r="D455" t="str">
        <x:v>H</x:v>
      </x:c>
      <x:c r="E455" s="13" t="n">
        <x:v>0.03732</x:v>
      </x:c>
      <x:c r="F455" s="15" t="n">
        <x:v>21.8</x:v>
      </x:c>
      <x:c r="G455" s="15" t="n">
        <x:f>TRUNC(ROUND(E455*F455,10)+0.000000001,2)</x:f>
        <x:v>0.81</x:v>
      </x:c>
      <x:c r="H455" s="15"/>
      <x:c r="I455" s="9" t="str">
        <x:v>SINAPI ISD linha 1815; PI</x:v>
      </x:c>
    </x:row>
    <x:row r="456">
      <x:c r="C456" s="11" t="str">
        <x:v>CUSTO UNITÁRIO DA COMPOSIÇÃO</x:v>
      </x:c>
      <x:c r="D456" s="11"/>
      <x:c r="E456" s="11"/>
      <x:c r="F456" s="16"/>
      <x:c r="G456" s="16" t="n">
        <x:f>ROUND(SUM(G455:G455),2)</x:f>
        <x:v>0.81</x:v>
      </x:c>
      <x:c r="H456" s="16" t="n">
        <x:v>0.81</x:v>
      </x:c>
      <x:c r="I456" s="16" t="n">
        <x:f>ROUND(G456-H456,2)</x:f>
        <x:v>0</x:v>
      </x:c>
    </x:row>
    <x:row r="459" ht="60" customHeight="1">
      <x:c r="A459" s="19" t="str">
        <x:v>SINAPI</x:v>
      </x:c>
      <x:c r="B459" s="19" t="str">
        <x:v>88247</x:v>
      </x:c>
      <x:c r="C459" s="19" t="str">
        <x:v>AUXILIAR DE ELETRICISTA COM ENCARGOS COMPLEMENTARES</x:v>
      </x:c>
      <x:c r="D459" s="19" t="str">
        <x:v>H</x:v>
      </x:c>
      <x:c r="E459" s="19"/>
      <x:c r="F459" s="19"/>
      <x:c r="G459" s="19"/>
      <x:c r="H459" s="19"/>
      <x:c r="I459" s="19"/>
    </x:row>
    <x:row r="460" ht="28" customHeight="1">
      <x:c r="A460" s="21" t="str">
        <x:v>Tipo</x:v>
      </x:c>
      <x:c r="B460" s="21" t="str">
        <x:v>Código</x:v>
      </x:c>
      <x:c r="C460" s="21" t="str">
        <x:v>Descrição</x:v>
      </x:c>
      <x:c r="D460" s="21" t="str">
        <x:v>Un.</x:v>
      </x:c>
      <x:c r="E460" s="21" t="str">
        <x:v>Coeficiente</x:v>
      </x:c>
      <x:c r="F460" s="21" t="str">
        <x:v>Custo unit. R$</x:v>
      </x:c>
      <x:c r="G460" s="21" t="str">
        <x:v>Parcial R$</x:v>
      </x:c>
      <x:c r="H460" s="21" t="str">
        <x:v>Base publicada R$</x:v>
      </x:c>
      <x:c r="I460" s="21" t="str">
        <x:v>Fonte / origem</x:v>
      </x:c>
    </x:row>
    <x:row r="461" ht="46" customHeight="1">
      <x:c r="A461" t="str">
        <x:v>COMPOSICAO</x:v>
      </x:c>
      <x:c r="B461" t="str">
        <x:v>95316</x:v>
      </x:c>
      <x:c r="C461" s="9" t="str">
        <x:v>CURSO DE CAPACITAÇÃO PARA AUXILIAR DE ELETRICISTA (ENCARGOS COMPLEMENTARES) - HORISTA</x:v>
      </x:c>
      <x:c r="D461" t="str">
        <x:v>H</x:v>
      </x:c>
      <x:c r="E461" s="13" t="n">
        <x:v>1</x:v>
      </x:c>
      <x:c r="F461" s="15" t="n">
        <x:f>'Auxiliares'!G475</x:f>
        <x:v>0.62</x:v>
      </x:c>
      <x:c r="G461" s="15" t="n">
        <x:f>TRUNC(ROUND(E461*F461,10)+0.000000001,2)</x:f>
        <x:v>0.62</x:v>
      </x:c>
      <x:c r="H461" s="15"/>
      <x:c r="I461" s="9" t="str">
        <x:v>SINAPI Analítico linha 45293</x:v>
      </x:c>
    </x:row>
    <x:row r="462" ht="46" customHeight="1">
      <x:c r="A462" t="str">
        <x:v>INSUMO</x:v>
      </x:c>
      <x:c r="B462" t="str">
        <x:v>43484</x:v>
      </x:c>
      <x:c r="C462" s="9" t="str">
        <x:v>EPI - FAMILIA ELETRICISTA - HORISTA (ENCARGOS COMPLEMENTARES - COLETADO CAIXA)</x:v>
      </x:c>
      <x:c r="D462" t="str">
        <x:v>H</x:v>
      </x:c>
      <x:c r="E462" s="13" t="n">
        <x:v>1</x:v>
      </x:c>
      <x:c r="F462" s="15" t="n">
        <x:v>1.69</x:v>
      </x:c>
      <x:c r="G462" s="15" t="n">
        <x:f>TRUNC(ROUND(E462*F462,10)+0.000000001,2)</x:f>
        <x:v>1.69</x:v>
      </x:c>
      <x:c r="H462" s="15"/>
      <x:c r="I462" s="9" t="str">
        <x:v>SINAPI ISD linha 1927; PI</x:v>
      </x:c>
    </x:row>
    <x:row r="463" ht="46" customHeight="1">
      <x:c r="A463" t="str">
        <x:v>INSUMO</x:v>
      </x:c>
      <x:c r="B463" t="str">
        <x:v>43460</x:v>
      </x:c>
      <x:c r="C463" s="9" t="str">
        <x:v>FERRAMENTAS - FAMILIA ELETRICISTA - HORISTA (ENCARGOS COMPLEMENTARES - COLETADO CAIXA)</x:v>
      </x:c>
      <x:c r="D463" t="str">
        <x:v>H</x:v>
      </x:c>
      <x:c r="E463" s="13" t="n">
        <x:v>1</x:v>
      </x:c>
      <x:c r="F463" s="15" t="n">
        <x:v>1.29</x:v>
      </x:c>
      <x:c r="G463" s="15" t="n">
        <x:f>TRUNC(ROUND(E463*F463,10)+0.000000001,2)</x:f>
        <x:v>1.29</x:v>
      </x:c>
      <x:c r="H463" s="15"/>
      <x:c r="I463" s="9" t="str">
        <x:v>SINAPI ISD linha 2047; PI</x:v>
      </x:c>
    </x:row>
    <x:row r="464" ht="46" customHeight="1">
      <x:c r="A464" t="str">
        <x:v>INSUMO</x:v>
      </x:c>
      <x:c r="B464" t="str">
        <x:v>37373</x:v>
      </x:c>
      <x:c r="C464" s="9" t="str">
        <x:v>SEGURO - HORISTA (COLETADO CAIXA - ENCARGOS COMPLEMENTARES)</x:v>
      </x:c>
      <x:c r="D464" t="str">
        <x:v>H</x:v>
      </x:c>
      <x:c r="E464" s="13" t="n">
        <x:v>1</x:v>
      </x:c>
      <x:c r="F464" s="15" t="n">
        <x:v>0.11</x:v>
      </x:c>
      <x:c r="G464" s="15" t="n">
        <x:f>TRUNC(ROUND(E464*F464,10)+0.000000001,2)</x:f>
        <x:v>0.11</x:v>
      </x:c>
      <x:c r="H464" s="15"/>
      <x:c r="I464" s="9" t="str">
        <x:v>SINAPI ISD linha 3823; PI</x:v>
      </x:c>
    </x:row>
    <x:row r="465" ht="46" customHeight="1">
      <x:c r="A465" t="str">
        <x:v>INSUMO</x:v>
      </x:c>
      <x:c r="B465" t="str">
        <x:v>37372</x:v>
      </x:c>
      <x:c r="C465" s="9" t="str">
        <x:v>EXAMES - HORISTA (COLETADO CAIXA - ENCARGOS COMPLEMENTARES)</x:v>
      </x:c>
      <x:c r="D465" t="str">
        <x:v>H</x:v>
      </x:c>
      <x:c r="E465" s="13" t="n">
        <x:v>1</x:v>
      </x:c>
      <x:c r="F465" s="15" t="n">
        <x:v>1.42</x:v>
      </x:c>
      <x:c r="G465" s="15" t="n">
        <x:f>TRUNC(ROUND(E465*F465,10)+0.000000001,2)</x:f>
        <x:v>1.42</x:v>
      </x:c>
      <x:c r="H465" s="15"/>
      <x:c r="I465" s="9" t="str">
        <x:v>SINAPI ISD linha 1998; PI</x:v>
      </x:c>
    </x:row>
    <x:row r="466" ht="46" customHeight="1">
      <x:c r="A466" t="str">
        <x:v>INSUMO</x:v>
      </x:c>
      <x:c r="B466" t="str">
        <x:v>37371</x:v>
      </x:c>
      <x:c r="C466" s="9" t="str">
        <x:v>TRANSPORTE - HORISTA (COLETADO CAIXA - ENCARGOS COMPLEMENTARES)</x:v>
      </x:c>
      <x:c r="D466" t="str">
        <x:v>H</x:v>
      </x:c>
      <x:c r="E466" s="13" t="n">
        <x:v>1</x:v>
      </x:c>
      <x:c r="F466" s="15" t="n">
        <x:v>0.48</x:v>
      </x:c>
      <x:c r="G466" s="15" t="n">
        <x:f>TRUNC(ROUND(E466*F466,10)+0.000000001,2)</x:f>
        <x:v>0.48</x:v>
      </x:c>
      <x:c r="H466" s="15"/>
      <x:c r="I466" s="9" t="str">
        <x:v>SINAPI ISD linha 4391; PI</x:v>
      </x:c>
    </x:row>
    <x:row r="467" ht="46" customHeight="1">
      <x:c r="A467" t="str">
        <x:v>INSUMO</x:v>
      </x:c>
      <x:c r="B467" t="str">
        <x:v>37370</x:v>
      </x:c>
      <x:c r="C467" s="9" t="str">
        <x:v>ALIMENTACAO - HORISTA (COLETADO CAIXA - ENCARGOS COMPLEMENTARES)</x:v>
      </x:c>
      <x:c r="D467" t="str">
        <x:v>H</x:v>
      </x:c>
      <x:c r="E467" s="13" t="n">
        <x:v>1</x:v>
      </x:c>
      <x:c r="F467" s="15" t="n">
        <x:v>2.49</x:v>
      </x:c>
      <x:c r="G467" s="15" t="n">
        <x:f>TRUNC(ROUND(E467*F467,10)+0.000000001,2)</x:f>
        <x:v>2.49</x:v>
      </x:c>
      <x:c r="H467" s="15"/>
      <x:c r="I467" s="9" t="str">
        <x:v>SINAPI ISD linha 185; PI</x:v>
      </x:c>
    </x:row>
    <x:row r="468" ht="46" customHeight="1">
      <x:c r="A468" t="str">
        <x:v>INSUMO</x:v>
      </x:c>
      <x:c r="B468" t="str">
        <x:v>247</x:v>
      </x:c>
      <x:c r="C468" s="9" t="str">
        <x:v>AJUDANTE DE ELETRICISTA (HORISTA)</x:v>
      </x:c>
      <x:c r="D468" t="str">
        <x:v>H</x:v>
      </x:c>
      <x:c r="E468" s="13" t="n">
        <x:v>1</x:v>
      </x:c>
      <x:c r="F468" s="15" t="n">
        <x:v>16.69</x:v>
      </x:c>
      <x:c r="G468" s="15" t="n">
        <x:f>TRUNC(ROUND(E468*F468,10)+0.000000001,2)</x:f>
        <x:v>16.69</x:v>
      </x:c>
      <x:c r="H468" s="15"/>
      <x:c r="I468" s="9" t="str">
        <x:v>SINAPI ISD linha 157; PI</x:v>
      </x:c>
    </x:row>
    <x:row r="469">
      <x:c r="C469" s="11" t="str">
        <x:v>CUSTO UNITÁRIO DA COMPOSIÇÃO</x:v>
      </x:c>
      <x:c r="D469" s="11"/>
      <x:c r="E469" s="11"/>
      <x:c r="F469" s="16"/>
      <x:c r="G469" s="16" t="n">
        <x:f>ROUND(SUM(G461:G468),2)</x:f>
        <x:v>24.79</x:v>
      </x:c>
      <x:c r="H469" s="16" t="n">
        <x:v>24.79</x:v>
      </x:c>
      <x:c r="I469" s="16" t="n">
        <x:f>ROUND(G469-H469,2)</x:f>
        <x:v>0</x:v>
      </x:c>
    </x:row>
    <x:row r="472" ht="60" customHeight="1">
      <x:c r="A472" s="19" t="str">
        <x:v>SINAPI</x:v>
      </x:c>
      <x:c r="B472" s="19" t="str">
        <x:v>95316</x:v>
      </x:c>
      <x:c r="C472" s="19" t="str">
        <x:v>CURSO DE CAPACITAÇÃO PARA AUXILIAR DE ELETRICISTA (ENCARGOS COMPLEMENTARES) - HORISTA</x:v>
      </x:c>
      <x:c r="D472" s="19" t="str">
        <x:v>H</x:v>
      </x:c>
      <x:c r="E472" s="19"/>
      <x:c r="F472" s="19"/>
      <x:c r="G472" s="19"/>
      <x:c r="H472" s="19"/>
      <x:c r="I472" s="19"/>
    </x:row>
    <x:row r="473" ht="28" customHeight="1">
      <x:c r="A473" s="21" t="str">
        <x:v>Tipo</x:v>
      </x:c>
      <x:c r="B473" s="21" t="str">
        <x:v>Código</x:v>
      </x:c>
      <x:c r="C473" s="21" t="str">
        <x:v>Descrição</x:v>
      </x:c>
      <x:c r="D473" s="21" t="str">
        <x:v>Un.</x:v>
      </x:c>
      <x:c r="E473" s="21" t="str">
        <x:v>Coeficiente</x:v>
      </x:c>
      <x:c r="F473" s="21" t="str">
        <x:v>Custo unit. R$</x:v>
      </x:c>
      <x:c r="G473" s="21" t="str">
        <x:v>Parcial R$</x:v>
      </x:c>
      <x:c r="H473" s="21" t="str">
        <x:v>Base publicada R$</x:v>
      </x:c>
      <x:c r="I473" s="21" t="str">
        <x:v>Fonte / origem</x:v>
      </x:c>
    </x:row>
    <x:row r="474" ht="46" customHeight="1">
      <x:c r="A474" t="str">
        <x:v>INSUMO</x:v>
      </x:c>
      <x:c r="B474" t="str">
        <x:v>247</x:v>
      </x:c>
      <x:c r="C474" s="9" t="str">
        <x:v>AJUDANTE DE ELETRICISTA (HORISTA)</x:v>
      </x:c>
      <x:c r="D474" t="str">
        <x:v>H</x:v>
      </x:c>
      <x:c r="E474" s="13" t="n">
        <x:v>0.03732</x:v>
      </x:c>
      <x:c r="F474" s="15" t="n">
        <x:v>16.69</x:v>
      </x:c>
      <x:c r="G474" s="15" t="n">
        <x:f>TRUNC(ROUND(E474*F474,10)+0.000000001,2)</x:f>
        <x:v>0.62</x:v>
      </x:c>
      <x:c r="H474" s="15"/>
      <x:c r="I474" s="9" t="str">
        <x:v>SINAPI ISD linha 157; PI</x:v>
      </x:c>
    </x:row>
    <x:row r="475">
      <x:c r="C475" s="11" t="str">
        <x:v>CUSTO UNITÁRIO DA COMPOSIÇÃO</x:v>
      </x:c>
      <x:c r="D475" s="11"/>
      <x:c r="E475" s="11"/>
      <x:c r="F475" s="16"/>
      <x:c r="G475" s="16" t="n">
        <x:f>ROUND(SUM(G474:G474),2)</x:f>
        <x:v>0.62</x:v>
      </x:c>
      <x:c r="H475" s="16" t="n">
        <x:v>0.62</x:v>
      </x:c>
      <x:c r="I475" s="16" t="n">
        <x:f>ROUND(G475-H475,2)</x:f>
        <x:v>0</x:v>
      </x:c>
    </x:row>
    <x:row r="478" ht="60" customHeight="1">
      <x:c r="A478" s="19" t="str">
        <x:v>SINAPI</x:v>
      </x:c>
      <x:c r="B478" s="19" t="str">
        <x:v>92026</x:v>
      </x:c>
      <x:c r="C478" s="19" t="str">
        <x:v>INTERRUPTOR SIMPLES (2 MÓDULOS) COM 1 TOMADA DE EMBUTIR 2P+T 10 A, SEM SUPORTE E SEM PLACA - FORNECIMENTO E INSTALAÇÃO. AF_03/2023</x:v>
      </x:c>
      <x:c r="D478" s="19" t="str">
        <x:v>UN</x:v>
      </x:c>
      <x:c r="E478" s="19"/>
      <x:c r="F478" s="19"/>
      <x:c r="G478" s="19"/>
      <x:c r="H478" s="19"/>
      <x:c r="I478" s="19"/>
    </x:row>
    <x:row r="479" ht="28" customHeight="1">
      <x:c r="A479" s="21" t="str">
        <x:v>Tipo</x:v>
      </x:c>
      <x:c r="B479" s="21" t="str">
        <x:v>Código</x:v>
      </x:c>
      <x:c r="C479" s="21" t="str">
        <x:v>Descrição</x:v>
      </x:c>
      <x:c r="D479" s="21" t="str">
        <x:v>Un.</x:v>
      </x:c>
      <x:c r="E479" s="21" t="str">
        <x:v>Coeficiente</x:v>
      </x:c>
      <x:c r="F479" s="21" t="str">
        <x:v>Custo unit. R$</x:v>
      </x:c>
      <x:c r="G479" s="21" t="str">
        <x:v>Parcial R$</x:v>
      </x:c>
      <x:c r="H479" s="21" t="str">
        <x:v>Base publicada R$</x:v>
      </x:c>
      <x:c r="I479" s="21" t="str">
        <x:v>Fonte / origem</x:v>
      </x:c>
    </x:row>
    <x:row r="480" ht="46" customHeight="1">
      <x:c r="A480" t="str">
        <x:v>COMPOSICAO</x:v>
      </x:c>
      <x:c r="B480" t="str">
        <x:v>88264</x:v>
      </x:c>
      <x:c r="C480" s="9" t="str">
        <x:v>ELETRICISTA COM ENCARGOS COMPLEMENTARES</x:v>
      </x:c>
      <x:c r="D480" t="str">
        <x:v>H</x:v>
      </x:c>
      <x:c r="E480" s="13" t="n">
        <x:v>0.656</x:v>
      </x:c>
      <x:c r="F480" s="15" t="n">
        <x:f>'Auxiliares'!G450</x:f>
        <x:v>30.09</x:v>
      </x:c>
      <x:c r="G480" s="15" t="n">
        <x:f>TRUNC(ROUND(E480*F480,10)+0.000000001,2)</x:f>
        <x:v>19.73</x:v>
      </x:c>
      <x:c r="H480" s="15"/>
      <x:c r="I480" s="9" t="str">
        <x:v>SINAPI Analítico linha 30412</x:v>
      </x:c>
    </x:row>
    <x:row r="481" ht="46" customHeight="1">
      <x:c r="A481" t="str">
        <x:v>COMPOSICAO</x:v>
      </x:c>
      <x:c r="B481" t="str">
        <x:v>88247</x:v>
      </x:c>
      <x:c r="C481" s="9" t="str">
        <x:v>AUXILIAR DE ELETRICISTA COM ENCARGOS COMPLEMENTARES</x:v>
      </x:c>
      <x:c r="D481" t="str">
        <x:v>H</x:v>
      </x:c>
      <x:c r="E481" s="13" t="n">
        <x:v>0.656</x:v>
      </x:c>
      <x:c r="F481" s="15" t="n">
        <x:f>'Auxiliares'!G469</x:f>
        <x:v>24.79</x:v>
      </x:c>
      <x:c r="G481" s="15" t="n">
        <x:f>TRUNC(ROUND(E481*F481,10)+0.000000001,2)</x:f>
        <x:v>16.26</x:v>
      </x:c>
      <x:c r="H481" s="15"/>
      <x:c r="I481" s="9" t="str">
        <x:v>SINAPI Analítico linha 30413</x:v>
      </x:c>
    </x:row>
    <x:row r="482" ht="46" customHeight="1">
      <x:c r="A482" t="str">
        <x:v>INSUMO</x:v>
      </x:c>
      <x:c r="B482" t="str">
        <x:v>38112</x:v>
      </x:c>
      <x:c r="C482" s="9" t="str">
        <x:v>INTERRUPTOR SIMPLES 10A, 250V (APENAS MODULO)</x:v>
      </x:c>
      <x:c r="D482" t="str">
        <x:v>UN</x:v>
      </x:c>
      <x:c r="E482" s="13" t="n">
        <x:v>2</x:v>
      </x:c>
      <x:c r="F482" s="15" t="n">
        <x:v>8.07</x:v>
      </x:c>
      <x:c r="G482" s="15" t="n">
        <x:f>TRUNC(ROUND(E482*F482,10)+0.000000001,2)</x:f>
        <x:v>16.14</x:v>
      </x:c>
      <x:c r="H482" s="15"/>
      <x:c r="I482" s="9" t="str">
        <x:v>SINAPI ISD linha 2292; PI</x:v>
      </x:c>
    </x:row>
    <x:row r="483" ht="46" customHeight="1">
      <x:c r="A483" t="str">
        <x:v>INSUMO</x:v>
      </x:c>
      <x:c r="B483" t="str">
        <x:v>38101</x:v>
      </x:c>
      <x:c r="C483" s="9" t="str">
        <x:v>TOMADA 2P+T 10A, 250V (APENAS MODULO)</x:v>
      </x:c>
      <x:c r="D483" t="str">
        <x:v>UN</x:v>
      </x:c>
      <x:c r="E483" s="13" t="n">
        <x:v>1</x:v>
      </x:c>
      <x:c r="F483" s="15" t="n">
        <x:v>9.19</x:v>
      </x:c>
      <x:c r="G483" s="15" t="n">
        <x:f>TRUNC(ROUND(E483*F483,10)+0.000000001,2)</x:f>
        <x:v>9.19</x:v>
      </x:c>
      <x:c r="H483" s="15"/>
      <x:c r="I483" s="9" t="str">
        <x:v>SINAPI ISD linha 4329; PI</x:v>
      </x:c>
    </x:row>
    <x:row r="484">
      <x:c r="C484" s="11" t="str">
        <x:v>CUSTO UNITÁRIO DA COMPOSIÇÃO</x:v>
      </x:c>
      <x:c r="D484" s="11"/>
      <x:c r="E484" s="11"/>
      <x:c r="F484" s="16"/>
      <x:c r="G484" s="16" t="n">
        <x:f>ROUND(SUM(G480:G483),2)</x:f>
        <x:v>61.32</x:v>
      </x:c>
      <x:c r="H484" s="16" t="n">
        <x:v>61.32</x:v>
      </x:c>
      <x:c r="I484" s="16" t="n">
        <x:f>ROUND(G484-H484,2)</x:f>
        <x:v>0</x:v>
      </x:c>
    </x:row>
    <x:row r="487" ht="60" customHeight="1">
      <x:c r="A487" s="19" t="str">
        <x:v>SINAPI</x:v>
      </x:c>
      <x:c r="B487" s="19" t="str">
        <x:v>91946</x:v>
      </x:c>
      <x:c r="C487" s="19" t="str">
        <x:v>SUPORTE PARAFUSADO COM PLACA DE ENCAIXE 4" X 2" MÉDIO (1,30 M DO PISO) PARA PONTO ELÉTRICO - FORNECIMENTO E INSTALAÇÃO. AF_03/2023</x:v>
      </x:c>
      <x:c r="D487" s="19" t="str">
        <x:v>UN</x:v>
      </x:c>
      <x:c r="E487" s="19"/>
      <x:c r="F487" s="19"/>
      <x:c r="G487" s="19"/>
      <x:c r="H487" s="19"/>
      <x:c r="I487" s="19"/>
    </x:row>
    <x:row r="488" ht="28" customHeight="1">
      <x:c r="A488" s="21" t="str">
        <x:v>Tipo</x:v>
      </x:c>
      <x:c r="B488" s="21" t="str">
        <x:v>Código</x:v>
      </x:c>
      <x:c r="C488" s="21" t="str">
        <x:v>Descrição</x:v>
      </x:c>
      <x:c r="D488" s="21" t="str">
        <x:v>Un.</x:v>
      </x:c>
      <x:c r="E488" s="21" t="str">
        <x:v>Coeficiente</x:v>
      </x:c>
      <x:c r="F488" s="21" t="str">
        <x:v>Custo unit. R$</x:v>
      </x:c>
      <x:c r="G488" s="21" t="str">
        <x:v>Parcial R$</x:v>
      </x:c>
      <x:c r="H488" s="21" t="str">
        <x:v>Base publicada R$</x:v>
      </x:c>
      <x:c r="I488" s="21" t="str">
        <x:v>Fonte / origem</x:v>
      </x:c>
    </x:row>
    <x:row r="489" ht="46" customHeight="1">
      <x:c r="A489" t="str">
        <x:v>COMPOSICAO</x:v>
      </x:c>
      <x:c r="B489" t="str">
        <x:v>88264</x:v>
      </x:c>
      <x:c r="C489" s="9" t="str">
        <x:v>ELETRICISTA COM ENCARGOS COMPLEMENTARES</x:v>
      </x:c>
      <x:c r="D489" t="str">
        <x:v>H</x:v>
      </x:c>
      <x:c r="E489" s="13" t="n">
        <x:v>0.128</x:v>
      </x:c>
      <x:c r="F489" s="15" t="n">
        <x:f>'Auxiliares'!G450</x:f>
        <x:v>30.09</x:v>
      </x:c>
      <x:c r="G489" s="15" t="n">
        <x:f>TRUNC(ROUND(E489*F489,10)+0.000000001,2)</x:f>
        <x:v>3.85</x:v>
      </x:c>
      <x:c r="H489" s="15"/>
      <x:c r="I489" s="9" t="str">
        <x:v>SINAPI Analítico linha 30527</x:v>
      </x:c>
    </x:row>
    <x:row r="490" ht="46" customHeight="1">
      <x:c r="A490" t="str">
        <x:v>COMPOSICAO</x:v>
      </x:c>
      <x:c r="B490" t="str">
        <x:v>88247</x:v>
      </x:c>
      <x:c r="C490" s="9" t="str">
        <x:v>AUXILIAR DE ELETRICISTA COM ENCARGOS COMPLEMENTARES</x:v>
      </x:c>
      <x:c r="D490" t="str">
        <x:v>H</x:v>
      </x:c>
      <x:c r="E490" s="13" t="n">
        <x:v>0.128</x:v>
      </x:c>
      <x:c r="F490" s="15" t="n">
        <x:f>'Auxiliares'!G469</x:f>
        <x:v>24.79</x:v>
      </x:c>
      <x:c r="G490" s="15" t="n">
        <x:f>TRUNC(ROUND(E490*F490,10)+0.000000001,2)</x:f>
        <x:v>3.17</x:v>
      </x:c>
      <x:c r="H490" s="15"/>
      <x:c r="I490" s="9" t="str">
        <x:v>SINAPI Analítico linha 30528</x:v>
      </x:c>
    </x:row>
    <x:row r="491" ht="46" customHeight="1">
      <x:c r="A491" t="str">
        <x:v>INSUMO</x:v>
      </x:c>
      <x:c r="B491" t="str">
        <x:v>38099</x:v>
      </x:c>
      <x:c r="C491" s="9" t="str">
        <x:v>SUPORTE DE FIXACAO PARA ESPELHO / PLACA 4" X 2", PARA 3 MODULOS, PARA INSTALACAO DE TOMADAS E INTERRUPTORES (SOMENTE SUPORTE)</x:v>
      </x:c>
      <x:c r="D491" t="str">
        <x:v>UN</x:v>
      </x:c>
      <x:c r="E491" s="13" t="n">
        <x:v>1</x:v>
      </x:c>
      <x:c r="F491" s="15" t="n">
        <x:v>1.77</x:v>
      </x:c>
      <x:c r="G491" s="15" t="n">
        <x:f>TRUNC(ROUND(E491*F491,10)+0.000000001,2)</x:f>
        <x:v>1.77</x:v>
      </x:c>
      <x:c r="H491" s="15"/>
      <x:c r="I491" s="9" t="str">
        <x:v>SINAPI ISD linha 3892; PI</x:v>
      </x:c>
    </x:row>
    <x:row r="492" ht="46" customHeight="1">
      <x:c r="A492" t="str">
        <x:v>INSUMO</x:v>
      </x:c>
      <x:c r="B492" t="str">
        <x:v>38094</x:v>
      </x:c>
      <x:c r="C492" s="9" t="str">
        <x:v>ESPELHO / PLACA DE 3 POSTOS 4" X 2", PARA INSTALACAO DE TOMADAS E INTERRUPTORES</x:v>
      </x:c>
      <x:c r="D492" t="str">
        <x:v>UN</x:v>
      </x:c>
      <x:c r="E492" s="13" t="n">
        <x:v>1</x:v>
      </x:c>
      <x:c r="F492" s="15" t="n">
        <x:v>3.42</x:v>
      </x:c>
      <x:c r="G492" s="15" t="n">
        <x:f>TRUNC(ROUND(E492*F492,10)+0.000000001,2)</x:f>
        <x:v>3.42</x:v>
      </x:c>
      <x:c r="H492" s="15"/>
      <x:c r="I492" s="9" t="str">
        <x:v>SINAPI ISD linha 1980; PI</x:v>
      </x:c>
    </x:row>
    <x:row r="493">
      <x:c r="C493" s="11" t="str">
        <x:v>CUSTO UNITÁRIO DA COMPOSIÇÃO</x:v>
      </x:c>
      <x:c r="D493" s="11"/>
      <x:c r="E493" s="11"/>
      <x:c r="F493" s="16"/>
      <x:c r="G493" s="16" t="n">
        <x:f>ROUND(SUM(G489:G492),2)</x:f>
        <x:v>12.21</x:v>
      </x:c>
      <x:c r="H493" s="16" t="n">
        <x:v>12.21</x:v>
      </x:c>
      <x:c r="I493" s="16" t="n">
        <x:f>ROUND(G493-H493,2)</x:f>
        <x:v>0</x:v>
      </x:c>
    </x:row>
    <x:row r="496" ht="60" customHeight="1">
      <x:c r="A496" s="19" t="str">
        <x:v>SINAPI</x:v>
      </x:c>
      <x:c r="B496" s="19" t="str">
        <x:v>91991</x:v>
      </x:c>
      <x:c r="C496" s="19" t="str">
        <x:v>TOMADA ALTA DE EMBUTIR (1 MÓDULO), 2P+T 20 A, SEM SUPORTE E SEM PLACA - FORNECIMENTO E INSTALAÇÃO. AF_03/2023</x:v>
      </x:c>
      <x:c r="D496" s="19" t="str">
        <x:v>UN</x:v>
      </x:c>
      <x:c r="E496" s="19"/>
      <x:c r="F496" s="19"/>
      <x:c r="G496" s="19"/>
      <x:c r="H496" s="19"/>
      <x:c r="I496" s="19"/>
    </x:row>
    <x:row r="497" ht="28" customHeight="1">
      <x:c r="A497" s="21" t="str">
        <x:v>Tipo</x:v>
      </x:c>
      <x:c r="B497" s="21" t="str">
        <x:v>Código</x:v>
      </x:c>
      <x:c r="C497" s="21" t="str">
        <x:v>Descrição</x:v>
      </x:c>
      <x:c r="D497" s="21" t="str">
        <x:v>Un.</x:v>
      </x:c>
      <x:c r="E497" s="21" t="str">
        <x:v>Coeficiente</x:v>
      </x:c>
      <x:c r="F497" s="21" t="str">
        <x:v>Custo unit. R$</x:v>
      </x:c>
      <x:c r="G497" s="21" t="str">
        <x:v>Parcial R$</x:v>
      </x:c>
      <x:c r="H497" s="21" t="str">
        <x:v>Base publicada R$</x:v>
      </x:c>
      <x:c r="I497" s="21" t="str">
        <x:v>Fonte / origem</x:v>
      </x:c>
    </x:row>
    <x:row r="498" ht="46" customHeight="1">
      <x:c r="A498" t="str">
        <x:v>COMPOSICAO</x:v>
      </x:c>
      <x:c r="B498" t="str">
        <x:v>88264</x:v>
      </x:c>
      <x:c r="C498" s="9" t="str">
        <x:v>ELETRICISTA COM ENCARGOS COMPLEMENTARES</x:v>
      </x:c>
      <x:c r="D498" t="str">
        <x:v>H</x:v>
      </x:c>
      <x:c r="E498" s="13" t="n">
        <x:v>0.511</x:v>
      </x:c>
      <x:c r="F498" s="15" t="n">
        <x:f>'Auxiliares'!G450</x:f>
        <x:v>30.09</x:v>
      </x:c>
      <x:c r="G498" s="15" t="n">
        <x:f>TRUNC(ROUND(E498*F498,10)+0.000000001,2)</x:f>
        <x:v>15.37</x:v>
      </x:c>
      <x:c r="H498" s="15"/>
      <x:c r="I498" s="9" t="str">
        <x:v>SINAPI Analítico linha 30557</x:v>
      </x:c>
    </x:row>
    <x:row r="499" ht="46" customHeight="1">
      <x:c r="A499" t="str">
        <x:v>COMPOSICAO</x:v>
      </x:c>
      <x:c r="B499" t="str">
        <x:v>88247</x:v>
      </x:c>
      <x:c r="C499" s="9" t="str">
        <x:v>AUXILIAR DE ELETRICISTA COM ENCARGOS COMPLEMENTARES</x:v>
      </x:c>
      <x:c r="D499" t="str">
        <x:v>H</x:v>
      </x:c>
      <x:c r="E499" s="13" t="n">
        <x:v>0.511</x:v>
      </x:c>
      <x:c r="F499" s="15" t="n">
        <x:f>'Auxiliares'!G469</x:f>
        <x:v>24.79</x:v>
      </x:c>
      <x:c r="G499" s="15" t="n">
        <x:f>TRUNC(ROUND(E499*F499,10)+0.000000001,2)</x:f>
        <x:v>12.66</x:v>
      </x:c>
      <x:c r="H499" s="15"/>
      <x:c r="I499" s="9" t="str">
        <x:v>SINAPI Analítico linha 30558</x:v>
      </x:c>
    </x:row>
    <x:row r="500" ht="46" customHeight="1">
      <x:c r="A500" t="str">
        <x:v>INSUMO</x:v>
      </x:c>
      <x:c r="B500" t="str">
        <x:v>38102</x:v>
      </x:c>
      <x:c r="C500" s="9" t="str">
        <x:v>TOMADA 2P+T 20A, 250V (APENAS MODULO)</x:v>
      </x:c>
      <x:c r="D500" t="str">
        <x:v>UN</x:v>
      </x:c>
      <x:c r="E500" s="13" t="n">
        <x:v>1</x:v>
      </x:c>
      <x:c r="F500" s="15" t="n">
        <x:v>11.76</x:v>
      </x:c>
      <x:c r="G500" s="15" t="n">
        <x:f>TRUNC(ROUND(E500*F500,10)+0.000000001,2)</x:f>
        <x:v>11.76</x:v>
      </x:c>
      <x:c r="H500" s="15"/>
      <x:c r="I500" s="9" t="str">
        <x:v>SINAPI ISD linha 4333; PI</x:v>
      </x:c>
    </x:row>
    <x:row r="501">
      <x:c r="C501" s="11" t="str">
        <x:v>CUSTO UNITÁRIO DA COMPOSIÇÃO</x:v>
      </x:c>
      <x:c r="D501" s="11"/>
      <x:c r="E501" s="11"/>
      <x:c r="F501" s="16"/>
      <x:c r="G501" s="16" t="n">
        <x:f>ROUND(SUM(G498:G500),2)</x:f>
        <x:v>39.79</x:v>
      </x:c>
      <x:c r="H501" s="16" t="n">
        <x:v>39.79</x:v>
      </x:c>
      <x:c r="I501" s="16" t="n">
        <x:f>ROUND(G501-H501,2)</x:f>
        <x:v>0</x:v>
      </x:c>
    </x:row>
    <x:row r="504" ht="60" customHeight="1">
      <x:c r="A504" s="19" t="str">
        <x:v>SINAPI</x:v>
      </x:c>
      <x:c r="B504" s="19" t="str">
        <x:v>92002</x:v>
      </x:c>
      <x:c r="C504" s="19" t="str">
        <x:v>TOMADA MÉDIA DE EMBUTIR (2 MÓDULOS), 2P+T 10 A, SEM SUPORTE E SEM PLACA - FORNECIMENTO E INSTALAÇÃO. AF_03/2023</x:v>
      </x:c>
      <x:c r="D504" s="19" t="str">
        <x:v>UN</x:v>
      </x:c>
      <x:c r="E504" s="19"/>
      <x:c r="F504" s="19"/>
      <x:c r="G504" s="19"/>
      <x:c r="H504" s="19"/>
      <x:c r="I504" s="19"/>
    </x:row>
    <x:row r="505" ht="28" customHeight="1">
      <x:c r="A505" s="21" t="str">
        <x:v>Tipo</x:v>
      </x:c>
      <x:c r="B505" s="21" t="str">
        <x:v>Código</x:v>
      </x:c>
      <x:c r="C505" s="21" t="str">
        <x:v>Descrição</x:v>
      </x:c>
      <x:c r="D505" s="21" t="str">
        <x:v>Un.</x:v>
      </x:c>
      <x:c r="E505" s="21" t="str">
        <x:v>Coeficiente</x:v>
      </x:c>
      <x:c r="F505" s="21" t="str">
        <x:v>Custo unit. R$</x:v>
      </x:c>
      <x:c r="G505" s="21" t="str">
        <x:v>Parcial R$</x:v>
      </x:c>
      <x:c r="H505" s="21" t="str">
        <x:v>Base publicada R$</x:v>
      </x:c>
      <x:c r="I505" s="21" t="str">
        <x:v>Fonte / origem</x:v>
      </x:c>
    </x:row>
    <x:row r="506" ht="46" customHeight="1">
      <x:c r="A506" t="str">
        <x:v>COMPOSICAO</x:v>
      </x:c>
      <x:c r="B506" t="str">
        <x:v>88264</x:v>
      </x:c>
      <x:c r="C506" s="9" t="str">
        <x:v>ELETRICISTA COM ENCARGOS COMPLEMENTARES</x:v>
      </x:c>
      <x:c r="D506" t="str">
        <x:v>H</x:v>
      </x:c>
      <x:c r="E506" s="13" t="n">
        <x:v>0.572</x:v>
      </x:c>
      <x:c r="F506" s="15" t="n">
        <x:f>'Auxiliares'!G450</x:f>
        <x:v>30.09</x:v>
      </x:c>
      <x:c r="G506" s="15" t="n">
        <x:f>TRUNC(ROUND(E506*F506,10)+0.000000001,2)</x:f>
        <x:v>17.21</x:v>
      </x:c>
      <x:c r="H506" s="15"/>
      <x:c r="I506" s="9" t="str">
        <x:v>SINAPI Analítico linha 30634</x:v>
      </x:c>
    </x:row>
    <x:row r="507" ht="46" customHeight="1">
      <x:c r="A507" t="str">
        <x:v>COMPOSICAO</x:v>
      </x:c>
      <x:c r="B507" t="str">
        <x:v>88247</x:v>
      </x:c>
      <x:c r="C507" s="9" t="str">
        <x:v>AUXILIAR DE ELETRICISTA COM ENCARGOS COMPLEMENTARES</x:v>
      </x:c>
      <x:c r="D507" t="str">
        <x:v>H</x:v>
      </x:c>
      <x:c r="E507" s="13" t="n">
        <x:v>0.572</x:v>
      </x:c>
      <x:c r="F507" s="15" t="n">
        <x:f>'Auxiliares'!G469</x:f>
        <x:v>24.79</x:v>
      </x:c>
      <x:c r="G507" s="15" t="n">
        <x:f>TRUNC(ROUND(E507*F507,10)+0.000000001,2)</x:f>
        <x:v>14.17</x:v>
      </x:c>
      <x:c r="H507" s="15"/>
      <x:c r="I507" s="9" t="str">
        <x:v>SINAPI Analítico linha 30635</x:v>
      </x:c>
    </x:row>
    <x:row r="508" ht="46" customHeight="1">
      <x:c r="A508" t="str">
        <x:v>INSUMO</x:v>
      </x:c>
      <x:c r="B508" t="str">
        <x:v>38101</x:v>
      </x:c>
      <x:c r="C508" s="9" t="str">
        <x:v>TOMADA 2P+T 10A, 250V (APENAS MODULO)</x:v>
      </x:c>
      <x:c r="D508" t="str">
        <x:v>UN</x:v>
      </x:c>
      <x:c r="E508" s="13" t="n">
        <x:v>2</x:v>
      </x:c>
      <x:c r="F508" s="15" t="n">
        <x:v>9.19</x:v>
      </x:c>
      <x:c r="G508" s="15" t="n">
        <x:f>TRUNC(ROUND(E508*F508,10)+0.000000001,2)</x:f>
        <x:v>18.38</x:v>
      </x:c>
      <x:c r="H508" s="15"/>
      <x:c r="I508" s="9" t="str">
        <x:v>SINAPI ISD linha 4329; PI</x:v>
      </x:c>
    </x:row>
    <x:row r="509">
      <x:c r="C509" s="11" t="str">
        <x:v>CUSTO UNITÁRIO DA COMPOSIÇÃO</x:v>
      </x:c>
      <x:c r="D509" s="11"/>
      <x:c r="E509" s="11"/>
      <x:c r="F509" s="16"/>
      <x:c r="G509" s="16" t="n">
        <x:f>ROUND(SUM(G506:G508),2)</x:f>
        <x:v>49.76</x:v>
      </x:c>
      <x:c r="H509" s="16" t="n">
        <x:v>49.76</x:v>
      </x:c>
      <x:c r="I509" s="16" t="n">
        <x:f>ROUND(G509-H509,2)</x:f>
        <x:v>0</x:v>
      </x:c>
    </x:row>
    <x:row r="512" ht="60" customHeight="1">
      <x:c r="A512" s="19" t="str">
        <x:v>SINAPI</x:v>
      </x:c>
      <x:c r="B512" s="19" t="str">
        <x:v>91533</x:v>
      </x:c>
      <x:c r="C512" s="19" t="str">
        <x:v>COMPACTADOR DE SOLOS DE PERCUSSÃO (SOQUETE) COM MOTOR A GASOLINA 4 TEMPOS, POTÊNCIA 4 CV - CHP DIURNO. AF_08/2015</x:v>
      </x:c>
      <x:c r="D512" s="19" t="str">
        <x:v>CHP</x:v>
      </x:c>
      <x:c r="E512" s="19"/>
      <x:c r="F512" s="19"/>
      <x:c r="G512" s="19"/>
      <x:c r="H512" s="19"/>
      <x:c r="I512" s="19"/>
    </x:row>
    <x:row r="513" ht="28" customHeight="1">
      <x:c r="A513" s="21" t="str">
        <x:v>Tipo</x:v>
      </x:c>
      <x:c r="B513" s="21" t="str">
        <x:v>Código</x:v>
      </x:c>
      <x:c r="C513" s="21" t="str">
        <x:v>Descrição</x:v>
      </x:c>
      <x:c r="D513" s="21" t="str">
        <x:v>Un.</x:v>
      </x:c>
      <x:c r="E513" s="21" t="str">
        <x:v>Coeficiente</x:v>
      </x:c>
      <x:c r="F513" s="21" t="str">
        <x:v>Custo unit. R$</x:v>
      </x:c>
      <x:c r="G513" s="21" t="str">
        <x:v>Parcial R$</x:v>
      </x:c>
      <x:c r="H513" s="21" t="str">
        <x:v>Base publicada R$</x:v>
      </x:c>
      <x:c r="I513" s="21" t="str">
        <x:v>Fonte / origem</x:v>
      </x:c>
    </x:row>
    <x:row r="514" ht="46" customHeight="1">
      <x:c r="A514" t="str">
        <x:v>COMPOSICAO</x:v>
      </x:c>
      <x:c r="B514" t="str">
        <x:v>91532</x:v>
      </x:c>
      <x:c r="C514" s="9" t="str">
        <x:v>COMPACTADOR DE SOLOS DE PERCUSSÃO (SOQUETE) COM MOTOR A GASOLINA 4 TEMPOS, POTÊNCIA 4 CV - MATERIAIS NA OPERAÇÃO. AF_08/2015</x:v>
      </x:c>
      <x:c r="D514" t="str">
        <x:v>H</x:v>
      </x:c>
      <x:c r="E514" s="13" t="n">
        <x:v>1</x:v>
      </x:c>
      <x:c r="F514" s="15" t="n">
        <x:f>'Auxiliares'!G525</x:f>
        <x:v>7.06</x:v>
      </x:c>
      <x:c r="G514" s="15" t="n">
        <x:f>TRUNC(ROUND(E514*F514,10)+0.000000001,2)</x:f>
        <x:v>7.06</x:v>
      </x:c>
      <x:c r="H514" s="15"/>
      <x:c r="I514" s="9" t="str">
        <x:v>SINAPI Analítico linha 12195</x:v>
      </x:c>
    </x:row>
    <x:row r="515" ht="46" customHeight="1">
      <x:c r="A515" t="str">
        <x:v>COMPOSICAO</x:v>
      </x:c>
      <x:c r="B515" t="str">
        <x:v>91531</x:v>
      </x:c>
      <x:c r="C515" s="9" t="str">
        <x:v>COMPACTADOR DE SOLOS DE PERCUSSÃO (SOQUETE) COM MOTOR A GASOLINA 4 TEMPOS, POTÊNCIA 4 CV - MANUTENÇÃO. AF_08/2015</x:v>
      </x:c>
      <x:c r="D515" t="str">
        <x:v>H</x:v>
      </x:c>
      <x:c r="E515" s="13" t="n">
        <x:v>1</x:v>
      </x:c>
      <x:c r="F515" s="15" t="n">
        <x:f>'Auxiliares'!G531</x:f>
        <x:v>0.94</x:v>
      </x:c>
      <x:c r="G515" s="15" t="n">
        <x:f>TRUNC(ROUND(E515*F515,10)+0.000000001,2)</x:f>
        <x:v>0.94</x:v>
      </x:c>
      <x:c r="H515" s="15"/>
      <x:c r="I515" s="9" t="str">
        <x:v>SINAPI Analítico linha 12196</x:v>
      </x:c>
    </x:row>
    <x:row r="516" ht="46" customHeight="1">
      <x:c r="A516" t="str">
        <x:v>COMPOSICAO</x:v>
      </x:c>
      <x:c r="B516" t="str">
        <x:v>91530</x:v>
      </x:c>
      <x:c r="C516" s="9" t="str">
        <x:v>COMPACTADOR DE SOLOS DE PERCUSSÃO (SOQUETE) COM MOTOR A GASOLINA 4 TEMPOS, POTÊNCIA 4 CV - JUROS. AF_08/2015</x:v>
      </x:c>
      <x:c r="D516" t="str">
        <x:v>H</x:v>
      </x:c>
      <x:c r="E516" s="13" t="n">
        <x:v>1</x:v>
      </x:c>
      <x:c r="F516" s="15" t="n">
        <x:f>'Auxiliares'!G537</x:f>
        <x:v>0.2</x:v>
      </x:c>
      <x:c r="G516" s="15" t="n">
        <x:f>TRUNC(ROUND(E516*F516,10)+0.000000001,2)</x:f>
        <x:v>0.2</x:v>
      </x:c>
      <x:c r="H516" s="15"/>
      <x:c r="I516" s="9" t="str">
        <x:v>SINAPI Analítico linha 12197</x:v>
      </x:c>
    </x:row>
    <x:row r="517" ht="46" customHeight="1">
      <x:c r="A517" t="str">
        <x:v>COMPOSICAO</x:v>
      </x:c>
      <x:c r="B517" t="str">
        <x:v>91529</x:v>
      </x:c>
      <x:c r="C517" s="9" t="str">
        <x:v>COMPACTADOR DE SOLOS DE PERCUSSÃO (SOQUETE) COM MOTOR A GASOLINA 4 TEMPOS, POTÊNCIA 4 CV - DEPRECIAÇÃO. AF_08/2015</x:v>
      </x:c>
      <x:c r="D517" t="str">
        <x:v>H</x:v>
      </x:c>
      <x:c r="E517" s="13" t="n">
        <x:v>1</x:v>
      </x:c>
      <x:c r="F517" s="15" t="n">
        <x:f>'Auxiliares'!G543</x:f>
        <x:v>0.75</x:v>
      </x:c>
      <x:c r="G517" s="15" t="n">
        <x:f>TRUNC(ROUND(E517*F517,10)+0.000000001,2)</x:f>
        <x:v>0.75</x:v>
      </x:c>
      <x:c r="H517" s="15"/>
      <x:c r="I517" s="9" t="str">
        <x:v>SINAPI Analítico linha 12198</x:v>
      </x:c>
    </x:row>
    <x:row r="518" ht="46" customHeight="1">
      <x:c r="A518" t="str">
        <x:v>COMPOSICAO</x:v>
      </x:c>
      <x:c r="B518" t="str">
        <x:v>88297</x:v>
      </x:c>
      <x:c r="C518" s="9" t="str">
        <x:v>OPERADOR DE MÁQUINAS E EQUIPAMENTOS COM ENCARGOS COMPLEMENTARES</x:v>
      </x:c>
      <x:c r="D518" t="str">
        <x:v>H</x:v>
      </x:c>
      <x:c r="E518" s="13" t="n">
        <x:v>1</x:v>
      </x:c>
      <x:c r="F518" s="15" t="n">
        <x:f>'Auxiliares'!G556</x:f>
        <x:v>28.96</x:v>
      </x:c>
      <x:c r="G518" s="15" t="n">
        <x:f>TRUNC(ROUND(E518*F518,10)+0.000000001,2)</x:f>
        <x:v>28.96</x:v>
      </x:c>
      <x:c r="H518" s="15"/>
      <x:c r="I518" s="9" t="str">
        <x:v>SINAPI Analítico linha 12199</x:v>
      </x:c>
    </x:row>
    <x:row r="519">
      <x:c r="C519" s="11" t="str">
        <x:v>CUSTO UNITÁRIO DA COMPOSIÇÃO</x:v>
      </x:c>
      <x:c r="D519" s="11"/>
      <x:c r="E519" s="11"/>
      <x:c r="F519" s="16"/>
      <x:c r="G519" s="16" t="n">
        <x:f>ROUND(SUM(G514:G518),2)</x:f>
        <x:v>37.91</x:v>
      </x:c>
      <x:c r="H519" s="16" t="n">
        <x:v>37.91</x:v>
      </x:c>
      <x:c r="I519" s="16" t="n">
        <x:f>ROUND(G519-H519,2)</x:f>
        <x:v>0</x:v>
      </x:c>
    </x:row>
    <x:row r="522" ht="60" customHeight="1">
      <x:c r="A522" s="19" t="str">
        <x:v>SINAPI</x:v>
      </x:c>
      <x:c r="B522" s="19" t="str">
        <x:v>91532</x:v>
      </x:c>
      <x:c r="C522" s="19" t="str">
        <x:v>COMPACTADOR DE SOLOS DE PERCUSSÃO (SOQUETE) COM MOTOR A GASOLINA 4 TEMPOS, POTÊNCIA 4 CV - MATERIAIS NA OPERAÇÃO. AF_08/2015</x:v>
      </x:c>
      <x:c r="D522" s="19" t="str">
        <x:v>H</x:v>
      </x:c>
      <x:c r="E522" s="19"/>
      <x:c r="F522" s="19"/>
      <x:c r="G522" s="19"/>
      <x:c r="H522" s="19"/>
      <x:c r="I522" s="19"/>
    </x:row>
    <x:row r="523" ht="28" customHeight="1">
      <x:c r="A523" s="21" t="str">
        <x:v>Tipo</x:v>
      </x:c>
      <x:c r="B523" s="21" t="str">
        <x:v>Código</x:v>
      </x:c>
      <x:c r="C523" s="21" t="str">
        <x:v>Descrição</x:v>
      </x:c>
      <x:c r="D523" s="21" t="str">
        <x:v>Un.</x:v>
      </x:c>
      <x:c r="E523" s="21" t="str">
        <x:v>Coeficiente</x:v>
      </x:c>
      <x:c r="F523" s="21" t="str">
        <x:v>Custo unit. R$</x:v>
      </x:c>
      <x:c r="G523" s="21" t="str">
        <x:v>Parcial R$</x:v>
      </x:c>
      <x:c r="H523" s="21" t="str">
        <x:v>Base publicada R$</x:v>
      </x:c>
      <x:c r="I523" s="21" t="str">
        <x:v>Fonte / origem</x:v>
      </x:c>
    </x:row>
    <x:row r="524" ht="46" customHeight="1">
      <x:c r="A524" t="str">
        <x:v>INSUMO</x:v>
      </x:c>
      <x:c r="B524" t="str">
        <x:v>4222</x:v>
      </x:c>
      <x:c r="C524" s="9" t="str">
        <x:v>GASOLINA COMUM</x:v>
      </x:c>
      <x:c r="D524" t="str">
        <x:v>L</x:v>
      </x:c>
      <x:c r="E524" s="13" t="n">
        <x:v>1.03</x:v>
      </x:c>
      <x:c r="F524" s="15" t="n">
        <x:v>6.86</x:v>
      </x:c>
      <x:c r="G524" s="15" t="n">
        <x:f>TRUNC(ROUND(E524*F524,10)+0.000000001,2)</x:f>
        <x:v>7.06</x:v>
      </x:c>
      <x:c r="H524" s="15"/>
      <x:c r="I524" s="9" t="str">
        <x:v>SINAPI ISD linha 2181; PI</x:v>
      </x:c>
    </x:row>
    <x:row r="525">
      <x:c r="C525" s="11" t="str">
        <x:v>CUSTO UNITÁRIO DA COMPOSIÇÃO</x:v>
      </x:c>
      <x:c r="D525" s="11"/>
      <x:c r="E525" s="11"/>
      <x:c r="F525" s="16"/>
      <x:c r="G525" s="16" t="n">
        <x:f>ROUND(SUM(G524:G524),2)</x:f>
        <x:v>7.06</x:v>
      </x:c>
      <x:c r="H525" s="16" t="n">
        <x:v>7.06</x:v>
      </x:c>
      <x:c r="I525" s="16" t="n">
        <x:f>ROUND(G525-H525,2)</x:f>
        <x:v>0</x:v>
      </x:c>
    </x:row>
    <x:row r="528" ht="60" customHeight="1">
      <x:c r="A528" s="19" t="str">
        <x:v>SINAPI</x:v>
      </x:c>
      <x:c r="B528" s="19" t="str">
        <x:v>91531</x:v>
      </x:c>
      <x:c r="C528" s="19" t="str">
        <x:v>COMPACTADOR DE SOLOS DE PERCUSSÃO (SOQUETE) COM MOTOR A GASOLINA 4 TEMPOS, POTÊNCIA 4 CV - MANUTENÇÃO. AF_08/2015</x:v>
      </x:c>
      <x:c r="D528" s="19" t="str">
        <x:v>H</x:v>
      </x:c>
      <x:c r="E528" s="19"/>
      <x:c r="F528" s="19"/>
      <x:c r="G528" s="19"/>
      <x:c r="H528" s="19"/>
      <x:c r="I528" s="19"/>
    </x:row>
    <x:row r="529" ht="28" customHeight="1">
      <x:c r="A529" s="21" t="str">
        <x:v>Tipo</x:v>
      </x:c>
      <x:c r="B529" s="21" t="str">
        <x:v>Código</x:v>
      </x:c>
      <x:c r="C529" s="21" t="str">
        <x:v>Descrição</x:v>
      </x:c>
      <x:c r="D529" s="21" t="str">
        <x:v>Un.</x:v>
      </x:c>
      <x:c r="E529" s="21" t="str">
        <x:v>Coeficiente</x:v>
      </x:c>
      <x:c r="F529" s="21" t="str">
        <x:v>Custo unit. R$</x:v>
      </x:c>
      <x:c r="G529" s="21" t="str">
        <x:v>Parcial R$</x:v>
      </x:c>
      <x:c r="H529" s="21" t="str">
        <x:v>Base publicada R$</x:v>
      </x:c>
      <x:c r="I529" s="21" t="str">
        <x:v>Fonte / origem</x:v>
      </x:c>
    </x:row>
    <x:row r="530" ht="46" customHeight="1">
      <x:c r="A530" t="str">
        <x:v>INSUMO</x:v>
      </x:c>
      <x:c r="B530" t="str">
        <x:v>13458</x:v>
      </x:c>
      <x:c r="C530" s="9" t="str">
        <x:v>COMPACTADOR DE SOLOS DE PERCURSAO (SOQUETE) COM MOTOR A GASOLINA 4 TEMPOS DE 4 HP (4 CV)</x:v>
      </x:c>
      <x:c r="D530" t="str">
        <x:v>UN</x:v>
      </x:c>
      <x:c r="E530" s="13" t="n">
        <x:v>0.0000667</x:v>
      </x:c>
      <x:c r="F530" s="15" t="n">
        <x:v>14140.63</x:v>
      </x:c>
      <x:c r="G530" s="15" t="n">
        <x:f>TRUNC(ROUND(E530*F530,10)+0.000000001,2)</x:f>
        <x:v>0.94</x:v>
      </x:c>
      <x:c r="H530" s="15"/>
      <x:c r="I530" s="9" t="str">
        <x:v>SINAPI ISD linha 1160; SP (substituição por ausência de preço PI)</x:v>
      </x:c>
    </x:row>
    <x:row r="531">
      <x:c r="C531" s="11" t="str">
        <x:v>CUSTO UNITÁRIO DA COMPOSIÇÃO</x:v>
      </x:c>
      <x:c r="D531" s="11"/>
      <x:c r="E531" s="11"/>
      <x:c r="F531" s="16"/>
      <x:c r="G531" s="16" t="n">
        <x:f>ROUND(SUM(G530:G530),2)</x:f>
        <x:v>0.94</x:v>
      </x:c>
      <x:c r="H531" s="16" t="n">
        <x:v>0.94</x:v>
      </x:c>
      <x:c r="I531" s="16" t="n">
        <x:f>ROUND(G531-H531,2)</x:f>
        <x:v>0</x:v>
      </x:c>
    </x:row>
    <x:row r="534" ht="60" customHeight="1">
      <x:c r="A534" s="19" t="str">
        <x:v>SINAPI</x:v>
      </x:c>
      <x:c r="B534" s="19" t="str">
        <x:v>91530</x:v>
      </x:c>
      <x:c r="C534" s="19" t="str">
        <x:v>COMPACTADOR DE SOLOS DE PERCUSSÃO (SOQUETE) COM MOTOR A GASOLINA 4 TEMPOS, POTÊNCIA 4 CV - JUROS. AF_08/2015</x:v>
      </x:c>
      <x:c r="D534" s="19" t="str">
        <x:v>H</x:v>
      </x:c>
      <x:c r="E534" s="19"/>
      <x:c r="F534" s="19"/>
      <x:c r="G534" s="19"/>
      <x:c r="H534" s="19"/>
      <x:c r="I534" s="19"/>
    </x:row>
    <x:row r="535" ht="28" customHeight="1">
      <x:c r="A535" s="21" t="str">
        <x:v>Tipo</x:v>
      </x:c>
      <x:c r="B535" s="21" t="str">
        <x:v>Código</x:v>
      </x:c>
      <x:c r="C535" s="21" t="str">
        <x:v>Descrição</x:v>
      </x:c>
      <x:c r="D535" s="21" t="str">
        <x:v>Un.</x:v>
      </x:c>
      <x:c r="E535" s="21" t="str">
        <x:v>Coeficiente</x:v>
      </x:c>
      <x:c r="F535" s="21" t="str">
        <x:v>Custo unit. R$</x:v>
      </x:c>
      <x:c r="G535" s="21" t="str">
        <x:v>Parcial R$</x:v>
      </x:c>
      <x:c r="H535" s="21" t="str">
        <x:v>Base publicada R$</x:v>
      </x:c>
      <x:c r="I535" s="21" t="str">
        <x:v>Fonte / origem</x:v>
      </x:c>
    </x:row>
    <x:row r="536" ht="46" customHeight="1">
      <x:c r="A536" t="str">
        <x:v>INSUMO</x:v>
      </x:c>
      <x:c r="B536" t="str">
        <x:v>13458</x:v>
      </x:c>
      <x:c r="C536" s="9" t="str">
        <x:v>COMPACTADOR DE SOLOS DE PERCURSAO (SOQUETE) COM MOTOR A GASOLINA 4 TEMPOS DE 4 HP (4 CV)</x:v>
      </x:c>
      <x:c r="D536" t="str">
        <x:v>UN</x:v>
      </x:c>
      <x:c r="E536" s="13" t="n">
        <x:v>0.0000143</x:v>
      </x:c>
      <x:c r="F536" s="15" t="n">
        <x:v>14140.63</x:v>
      </x:c>
      <x:c r="G536" s="15" t="n">
        <x:f>TRUNC(ROUND(E536*F536,10)+0.000000001,2)</x:f>
        <x:v>0.2</x:v>
      </x:c>
      <x:c r="H536" s="15"/>
      <x:c r="I536" s="9" t="str">
        <x:v>SINAPI ISD linha 1160; SP (substituição por ausência de preço PI)</x:v>
      </x:c>
    </x:row>
    <x:row r="537">
      <x:c r="C537" s="11" t="str">
        <x:v>CUSTO UNITÁRIO DA COMPOSIÇÃO</x:v>
      </x:c>
      <x:c r="D537" s="11"/>
      <x:c r="E537" s="11"/>
      <x:c r="F537" s="16"/>
      <x:c r="G537" s="16" t="n">
        <x:f>ROUND(SUM(G536:G536),2)</x:f>
        <x:v>0.2</x:v>
      </x:c>
      <x:c r="H537" s="16" t="n">
        <x:v>0.2</x:v>
      </x:c>
      <x:c r="I537" s="16" t="n">
        <x:f>ROUND(G537-H537,2)</x:f>
        <x:v>0</x:v>
      </x:c>
    </x:row>
    <x:row r="540" ht="60" customHeight="1">
      <x:c r="A540" s="19" t="str">
        <x:v>SINAPI</x:v>
      </x:c>
      <x:c r="B540" s="19" t="str">
        <x:v>91529</x:v>
      </x:c>
      <x:c r="C540" s="19" t="str">
        <x:v>COMPACTADOR DE SOLOS DE PERCUSSÃO (SOQUETE) COM MOTOR A GASOLINA 4 TEMPOS, POTÊNCIA 4 CV - DEPRECIAÇÃO. AF_08/2015</x:v>
      </x:c>
      <x:c r="D540" s="19" t="str">
        <x:v>H</x:v>
      </x:c>
      <x:c r="E540" s="19"/>
      <x:c r="F540" s="19"/>
      <x:c r="G540" s="19"/>
      <x:c r="H540" s="19"/>
      <x:c r="I540" s="19"/>
    </x:row>
    <x:row r="541" ht="28" customHeight="1">
      <x:c r="A541" s="21" t="str">
        <x:v>Tipo</x:v>
      </x:c>
      <x:c r="B541" s="21" t="str">
        <x:v>Código</x:v>
      </x:c>
      <x:c r="C541" s="21" t="str">
        <x:v>Descrição</x:v>
      </x:c>
      <x:c r="D541" s="21" t="str">
        <x:v>Un.</x:v>
      </x:c>
      <x:c r="E541" s="21" t="str">
        <x:v>Coeficiente</x:v>
      </x:c>
      <x:c r="F541" s="21" t="str">
        <x:v>Custo unit. R$</x:v>
      </x:c>
      <x:c r="G541" s="21" t="str">
        <x:v>Parcial R$</x:v>
      </x:c>
      <x:c r="H541" s="21" t="str">
        <x:v>Base publicada R$</x:v>
      </x:c>
      <x:c r="I541" s="21" t="str">
        <x:v>Fonte / origem</x:v>
      </x:c>
    </x:row>
    <x:row r="542" ht="46" customHeight="1">
      <x:c r="A542" t="str">
        <x:v>INSUMO</x:v>
      </x:c>
      <x:c r="B542" t="str">
        <x:v>13458</x:v>
      </x:c>
      <x:c r="C542" s="9" t="str">
        <x:v>COMPACTADOR DE SOLOS DE PERCURSAO (SOQUETE) COM MOTOR A GASOLINA 4 TEMPOS DE 4 HP (4 CV)</x:v>
      </x:c>
      <x:c r="D542" t="str">
        <x:v>UN</x:v>
      </x:c>
      <x:c r="E542" s="13" t="n">
        <x:v>0.0000533</x:v>
      </x:c>
      <x:c r="F542" s="15" t="n">
        <x:v>14140.63</x:v>
      </x:c>
      <x:c r="G542" s="15" t="n">
        <x:f>TRUNC(ROUND(E542*F542,10)+0.000000001,2)</x:f>
        <x:v>0.75</x:v>
      </x:c>
      <x:c r="H542" s="15"/>
      <x:c r="I542" s="9" t="str">
        <x:v>SINAPI ISD linha 1160; SP (substituição por ausência de preço PI)</x:v>
      </x:c>
    </x:row>
    <x:row r="543">
      <x:c r="C543" s="11" t="str">
        <x:v>CUSTO UNITÁRIO DA COMPOSIÇÃO</x:v>
      </x:c>
      <x:c r="D543" s="11"/>
      <x:c r="E543" s="11"/>
      <x:c r="F543" s="16"/>
      <x:c r="G543" s="16" t="n">
        <x:f>ROUND(SUM(G542:G542),2)</x:f>
        <x:v>0.75</x:v>
      </x:c>
      <x:c r="H543" s="16" t="n">
        <x:v>0.75</x:v>
      </x:c>
      <x:c r="I543" s="16" t="n">
        <x:f>ROUND(G543-H543,2)</x:f>
        <x:v>0</x:v>
      </x:c>
    </x:row>
    <x:row r="546" ht="60" customHeight="1">
      <x:c r="A546" s="19" t="str">
        <x:v>SINAPI</x:v>
      </x:c>
      <x:c r="B546" s="19" t="str">
        <x:v>88297</x:v>
      </x:c>
      <x:c r="C546" s="19" t="str">
        <x:v>OPERADOR DE MÁQUINAS E EQUIPAMENTOS COM ENCARGOS COMPLEMENTARES</x:v>
      </x:c>
      <x:c r="D546" s="19" t="str">
        <x:v>H</x:v>
      </x:c>
      <x:c r="E546" s="19"/>
      <x:c r="F546" s="19"/>
      <x:c r="G546" s="19"/>
      <x:c r="H546" s="19"/>
      <x:c r="I546" s="19"/>
    </x:row>
    <x:row r="547" ht="28" customHeight="1">
      <x:c r="A547" s="21" t="str">
        <x:v>Tipo</x:v>
      </x:c>
      <x:c r="B547" s="21" t="str">
        <x:v>Código</x:v>
      </x:c>
      <x:c r="C547" s="21" t="str">
        <x:v>Descrição</x:v>
      </x:c>
      <x:c r="D547" s="21" t="str">
        <x:v>Un.</x:v>
      </x:c>
      <x:c r="E547" s="21" t="str">
        <x:v>Coeficiente</x:v>
      </x:c>
      <x:c r="F547" s="21" t="str">
        <x:v>Custo unit. R$</x:v>
      </x:c>
      <x:c r="G547" s="21" t="str">
        <x:v>Parcial R$</x:v>
      </x:c>
      <x:c r="H547" s="21" t="str">
        <x:v>Base publicada R$</x:v>
      </x:c>
      <x:c r="I547" s="21" t="str">
        <x:v>Fonte / origem</x:v>
      </x:c>
    </x:row>
    <x:row r="548" ht="46" customHeight="1">
      <x:c r="A548" t="str">
        <x:v>COMPOSICAO</x:v>
      </x:c>
      <x:c r="B548" t="str">
        <x:v>95360</x:v>
      </x:c>
      <x:c r="C548" s="9" t="str">
        <x:v>CURSO DE CAPACITAÇÃO PARA OPERADOR DE MÁQUINAS E EQUIPAMENTOS (ENCARGOS COMPLEMENTARES) - HORISTA</x:v>
      </x:c>
      <x:c r="D548" t="str">
        <x:v>H</x:v>
      </x:c>
      <x:c r="E548" s="13" t="n">
        <x:v>1</x:v>
      </x:c>
      <x:c r="F548" s="15" t="n">
        <x:f>'Auxiliares'!G562</x:f>
        <x:v>0.26</x:v>
      </x:c>
      <x:c r="G548" s="15" t="n">
        <x:f>TRUNC(ROUND(E548*F548,10)+0.000000001,2)</x:f>
        <x:v>0.26</x:v>
      </x:c>
      <x:c r="H548" s="15"/>
      <x:c r="I548" s="9" t="str">
        <x:v>SINAPI Analítico linha 46581</x:v>
      </x:c>
    </x:row>
    <x:row r="549" ht="46" customHeight="1">
      <x:c r="A549" t="str">
        <x:v>INSUMO</x:v>
      </x:c>
      <x:c r="B549" t="str">
        <x:v>43488</x:v>
      </x:c>
      <x:c r="C549" s="9" t="str">
        <x:v>EPI - FAMILIA OPERADOR ESCAVADEIRA - HORISTA (ENCARGOS COMPLEMENTARES - COLETADO CAIXA)</x:v>
      </x:c>
      <x:c r="D549" t="str">
        <x:v>H</x:v>
      </x:c>
      <x:c r="E549" s="13" t="n">
        <x:v>1</x:v>
      </x:c>
      <x:c r="F549" s="15" t="n">
        <x:v>1.13</x:v>
      </x:c>
      <x:c r="G549" s="15" t="n">
        <x:f>TRUNC(ROUND(E549*F549,10)+0.000000001,2)</x:f>
        <x:v>1.13</x:v>
      </x:c>
      <x:c r="H549" s="15"/>
      <x:c r="I549" s="9" t="str">
        <x:v>SINAPI ISD linha 1935; PI</x:v>
      </x:c>
    </x:row>
    <x:row r="550" ht="46" customHeight="1">
      <x:c r="A550" t="str">
        <x:v>INSUMO</x:v>
      </x:c>
      <x:c r="B550" t="str">
        <x:v>43464</x:v>
      </x:c>
      <x:c r="C550" s="9" t="str">
        <x:v>FERRAMENTAS - FAMILIA OPERADOR ESCAVADEIRA - HORISTA (ENCARGOS COMPLEMENTARES - COLETADO CAIXA)</x:v>
      </x:c>
      <x:c r="D550" t="str">
        <x:v>H</x:v>
      </x:c>
      <x:c r="E550" s="13" t="n">
        <x:v>1</x:v>
      </x:c>
      <x:c r="F550" s="15" t="n">
        <x:v>0.05</x:v>
      </x:c>
      <x:c r="G550" s="15" t="n">
        <x:f>TRUNC(ROUND(E550*F550,10)+0.000000001,2)</x:f>
        <x:v>0.05</x:v>
      </x:c>
      <x:c r="H550" s="15"/>
      <x:c r="I550" s="9" t="str">
        <x:v>SINAPI ISD linha 2055; PI</x:v>
      </x:c>
    </x:row>
    <x:row r="551" ht="46" customHeight="1">
      <x:c r="A551" t="str">
        <x:v>INSUMO</x:v>
      </x:c>
      <x:c r="B551" t="str">
        <x:v>37373</x:v>
      </x:c>
      <x:c r="C551" s="9" t="str">
        <x:v>SEGURO - HORISTA (COLETADO CAIXA - ENCARGOS COMPLEMENTARES)</x:v>
      </x:c>
      <x:c r="D551" t="str">
        <x:v>H</x:v>
      </x:c>
      <x:c r="E551" s="13" t="n">
        <x:v>1</x:v>
      </x:c>
      <x:c r="F551" s="15" t="n">
        <x:v>0.11</x:v>
      </x:c>
      <x:c r="G551" s="15" t="n">
        <x:f>TRUNC(ROUND(E551*F551,10)+0.000000001,2)</x:f>
        <x:v>0.11</x:v>
      </x:c>
      <x:c r="H551" s="15"/>
      <x:c r="I551" s="9" t="str">
        <x:v>SINAPI ISD linha 3823; PI</x:v>
      </x:c>
    </x:row>
    <x:row r="552" ht="46" customHeight="1">
      <x:c r="A552" t="str">
        <x:v>INSUMO</x:v>
      </x:c>
      <x:c r="B552" t="str">
        <x:v>37372</x:v>
      </x:c>
      <x:c r="C552" s="9" t="str">
        <x:v>EXAMES - HORISTA (COLETADO CAIXA - ENCARGOS COMPLEMENTARES)</x:v>
      </x:c>
      <x:c r="D552" t="str">
        <x:v>H</x:v>
      </x:c>
      <x:c r="E552" s="13" t="n">
        <x:v>1</x:v>
      </x:c>
      <x:c r="F552" s="15" t="n">
        <x:v>1.42</x:v>
      </x:c>
      <x:c r="G552" s="15" t="n">
        <x:f>TRUNC(ROUND(E552*F552,10)+0.000000001,2)</x:f>
        <x:v>1.42</x:v>
      </x:c>
      <x:c r="H552" s="15"/>
      <x:c r="I552" s="9" t="str">
        <x:v>SINAPI ISD linha 1998; PI</x:v>
      </x:c>
    </x:row>
    <x:row r="553" ht="46" customHeight="1">
      <x:c r="A553" t="str">
        <x:v>INSUMO</x:v>
      </x:c>
      <x:c r="B553" t="str">
        <x:v>37371</x:v>
      </x:c>
      <x:c r="C553" s="9" t="str">
        <x:v>TRANSPORTE - HORISTA (COLETADO CAIXA - ENCARGOS COMPLEMENTARES)</x:v>
      </x:c>
      <x:c r="D553" t="str">
        <x:v>H</x:v>
      </x:c>
      <x:c r="E553" s="13" t="n">
        <x:v>1</x:v>
      </x:c>
      <x:c r="F553" s="15" t="n">
        <x:v>0.48</x:v>
      </x:c>
      <x:c r="G553" s="15" t="n">
        <x:f>TRUNC(ROUND(E553*F553,10)+0.000000001,2)</x:f>
        <x:v>0.48</x:v>
      </x:c>
      <x:c r="H553" s="15"/>
      <x:c r="I553" s="9" t="str">
        <x:v>SINAPI ISD linha 4391; PI</x:v>
      </x:c>
    </x:row>
    <x:row r="554" ht="46" customHeight="1">
      <x:c r="A554" t="str">
        <x:v>INSUMO</x:v>
      </x:c>
      <x:c r="B554" t="str">
        <x:v>37370</x:v>
      </x:c>
      <x:c r="C554" s="9" t="str">
        <x:v>ALIMENTACAO - HORISTA (COLETADO CAIXA - ENCARGOS COMPLEMENTARES)</x:v>
      </x:c>
      <x:c r="D554" t="str">
        <x:v>H</x:v>
      </x:c>
      <x:c r="E554" s="13" t="n">
        <x:v>1</x:v>
      </x:c>
      <x:c r="F554" s="15" t="n">
        <x:v>2.49</x:v>
      </x:c>
      <x:c r="G554" s="15" t="n">
        <x:f>TRUNC(ROUND(E554*F554,10)+0.000000001,2)</x:f>
        <x:v>2.49</x:v>
      </x:c>
      <x:c r="H554" s="15"/>
      <x:c r="I554" s="9" t="str">
        <x:v>SINAPI ISD linha 185; PI</x:v>
      </x:c>
    </x:row>
    <x:row r="555" ht="46" customHeight="1">
      <x:c r="A555" t="str">
        <x:v>INSUMO</x:v>
      </x:c>
      <x:c r="B555" t="str">
        <x:v>4230</x:v>
      </x:c>
      <x:c r="C555" s="9" t="str">
        <x:v>OPERADOR DE MAQUINAS E TRATORES DIVERSOS - TERRAPLANAGEM (HORISTA)</x:v>
      </x:c>
      <x:c r="D555" t="str">
        <x:v>H</x:v>
      </x:c>
      <x:c r="E555" s="13" t="n">
        <x:v>1</x:v>
      </x:c>
      <x:c r="F555" s="15" t="n">
        <x:v>23.02</x:v>
      </x:c>
      <x:c r="G555" s="15" t="n">
        <x:f>TRUNC(ROUND(E555*F555,10)+0.000000001,2)</x:f>
        <x:v>23.02</x:v>
      </x:c>
      <x:c r="H555" s="15"/>
      <x:c r="I555" s="9" t="str">
        <x:v>SINAPI ISD linha 3126; PI</x:v>
      </x:c>
    </x:row>
    <x:row r="556">
      <x:c r="C556" s="11" t="str">
        <x:v>CUSTO UNITÁRIO DA COMPOSIÇÃO</x:v>
      </x:c>
      <x:c r="D556" s="11"/>
      <x:c r="E556" s="11"/>
      <x:c r="F556" s="16"/>
      <x:c r="G556" s="16" t="n">
        <x:f>ROUND(SUM(G548:G555),2)</x:f>
        <x:v>28.96</x:v>
      </x:c>
      <x:c r="H556" s="16" t="n">
        <x:v>28.96</x:v>
      </x:c>
      <x:c r="I556" s="16" t="n">
        <x:f>ROUND(G556-H556,2)</x:f>
        <x:v>0</x:v>
      </x:c>
    </x:row>
    <x:row r="559" ht="60" customHeight="1">
      <x:c r="A559" s="19" t="str">
        <x:v>SINAPI</x:v>
      </x:c>
      <x:c r="B559" s="19" t="str">
        <x:v>95360</x:v>
      </x:c>
      <x:c r="C559" s="19" t="str">
        <x:v>CURSO DE CAPACITAÇÃO PARA OPERADOR DE MÁQUINAS E EQUIPAMENTOS (ENCARGOS COMPLEMENTARES) - HORISTA</x:v>
      </x:c>
      <x:c r="D559" s="19" t="str">
        <x:v>H</x:v>
      </x:c>
      <x:c r="E559" s="19"/>
      <x:c r="F559" s="19"/>
      <x:c r="G559" s="19"/>
      <x:c r="H559" s="19"/>
      <x:c r="I559" s="19"/>
    </x:row>
    <x:row r="560" ht="28" customHeight="1">
      <x:c r="A560" s="21" t="str">
        <x:v>Tipo</x:v>
      </x:c>
      <x:c r="B560" s="21" t="str">
        <x:v>Código</x:v>
      </x:c>
      <x:c r="C560" s="21" t="str">
        <x:v>Descrição</x:v>
      </x:c>
      <x:c r="D560" s="21" t="str">
        <x:v>Un.</x:v>
      </x:c>
      <x:c r="E560" s="21" t="str">
        <x:v>Coeficiente</x:v>
      </x:c>
      <x:c r="F560" s="21" t="str">
        <x:v>Custo unit. R$</x:v>
      </x:c>
      <x:c r="G560" s="21" t="str">
        <x:v>Parcial R$</x:v>
      </x:c>
      <x:c r="H560" s="21" t="str">
        <x:v>Base publicada R$</x:v>
      </x:c>
      <x:c r="I560" s="21" t="str">
        <x:v>Fonte / origem</x:v>
      </x:c>
    </x:row>
    <x:row r="561" ht="46" customHeight="1">
      <x:c r="A561" t="str">
        <x:v>INSUMO</x:v>
      </x:c>
      <x:c r="B561" t="str">
        <x:v>4230</x:v>
      </x:c>
      <x:c r="C561" s="9" t="str">
        <x:v>OPERADOR DE MAQUINAS E TRATORES DIVERSOS - TERRAPLANAGEM (HORISTA)</x:v>
      </x:c>
      <x:c r="D561" t="str">
        <x:v>H</x:v>
      </x:c>
      <x:c r="E561" s="13" t="n">
        <x:v>0.01154</x:v>
      </x:c>
      <x:c r="F561" s="15" t="n">
        <x:v>23.02</x:v>
      </x:c>
      <x:c r="G561" s="15" t="n">
        <x:f>TRUNC(ROUND(E561*F561,10)+0.000000001,2)</x:f>
        <x:v>0.26</x:v>
      </x:c>
      <x:c r="H561" s="15"/>
      <x:c r="I561" s="9" t="str">
        <x:v>SINAPI ISD linha 3126; PI</x:v>
      </x:c>
    </x:row>
    <x:row r="562">
      <x:c r="C562" s="11" t="str">
        <x:v>CUSTO UNITÁRIO DA COMPOSIÇÃO</x:v>
      </x:c>
      <x:c r="D562" s="11"/>
      <x:c r="E562" s="11"/>
      <x:c r="F562" s="16"/>
      <x:c r="G562" s="16" t="n">
        <x:f>ROUND(SUM(G561:G561),2)</x:f>
        <x:v>0.26</x:v>
      </x:c>
      <x:c r="H562" s="16" t="n">
        <x:v>0.26</x:v>
      </x:c>
      <x:c r="I562" s="16" t="n">
        <x:f>ROUND(G562-H562,2)</x:f>
        <x:v>0</x:v>
      </x:c>
    </x:row>
    <x:row r="565" ht="60" customHeight="1">
      <x:c r="A565" s="19" t="str">
        <x:v>SINAPI</x:v>
      </x:c>
      <x:c r="B565" s="19" t="str">
        <x:v>5903</x:v>
      </x:c>
      <x:c r="C565" s="19" t="str">
        <x:v>CAMINHÃO PIPA 10.000 L TRUCADO, PESO BRUTO TOTAL 23.000 KG, CARGA ÚTIL MÁXIMA 15.935 KG, DISTÂNCIA ENTRE EIXOS 4,8 M, POTÊNCIA 230 CV, INCLUSIVE TANQUE DE AÇO PARA TRANSPORTE DE ÁGUA - CHI DIURNO. AF_06/2014</x:v>
      </x:c>
      <x:c r="D565" s="19" t="str">
        <x:v>CHI</x:v>
      </x:c>
      <x:c r="E565" s="19"/>
      <x:c r="F565" s="19"/>
      <x:c r="G565" s="19"/>
      <x:c r="H565" s="19"/>
      <x:c r="I565" s="19"/>
    </x:row>
    <x:row r="566" ht="28" customHeight="1">
      <x:c r="A566" s="21" t="str">
        <x:v>Tipo</x:v>
      </x:c>
      <x:c r="B566" s="21" t="str">
        <x:v>Código</x:v>
      </x:c>
      <x:c r="C566" s="21" t="str">
        <x:v>Descrição</x:v>
      </x:c>
      <x:c r="D566" s="21" t="str">
        <x:v>Un.</x:v>
      </x:c>
      <x:c r="E566" s="21" t="str">
        <x:v>Coeficiente</x:v>
      </x:c>
      <x:c r="F566" s="21" t="str">
        <x:v>Custo unit. R$</x:v>
      </x:c>
      <x:c r="G566" s="21" t="str">
        <x:v>Parcial R$</x:v>
      </x:c>
      <x:c r="H566" s="21" t="str">
        <x:v>Base publicada R$</x:v>
      </x:c>
      <x:c r="I566" s="21" t="str">
        <x:v>Fonte / origem</x:v>
      </x:c>
    </x:row>
    <x:row r="567" ht="46" customHeight="1">
      <x:c r="A567" t="str">
        <x:v>COMPOSICAO</x:v>
      </x:c>
      <x:c r="B567" t="str">
        <x:v>91398</x:v>
      </x:c>
      <x:c r="C567" s="9" t="str">
        <x:v>CAMINHÃO PIPA 10.000 L TRUCADO, PESO BRUTO TOTAL 23.000 KG, CARGA ÚTIL MÁXIMA 15.935 KG, DISTÂNCIA ENTRE EIXOS 4,8 M, POTÊNCIA 230 CV, INCLUSIVE TANQUE DE AÇO PARA TRANSPORTE DE ÁGUA - IMPOSTOS E SEGUROS. AF_06/2014</x:v>
      </x:c>
      <x:c r="D567" t="str">
        <x:v>H</x:v>
      </x:c>
      <x:c r="E567" s="13" t="n">
        <x:v>1</x:v>
      </x:c>
      <x:c r="F567" s="15" t="n">
        <x:f>'Auxiliares'!G578</x:f>
        <x:v>4.83</x:v>
      </x:c>
      <x:c r="G567" s="15" t="n">
        <x:f>TRUNC(ROUND(E567*F567,10)+0.000000001,2)</x:f>
        <x:v>4.83</x:v>
      </x:c>
      <x:c r="H567" s="15"/>
      <x:c r="I567" s="9" t="str">
        <x:v>SINAPI Analítico linha 11991</x:v>
      </x:c>
    </x:row>
    <x:row r="568" ht="46" customHeight="1">
      <x:c r="A568" t="str">
        <x:v>COMPOSICAO</x:v>
      </x:c>
      <x:c r="B568" t="str">
        <x:v>91397</x:v>
      </x:c>
      <x:c r="C568" s="9" t="str">
        <x:v>CAMINHÃO PIPA 10.000 L TRUCADO, PESO BRUTO TOTAL 23.000 KG, CARGA ÚTIL MÁXIMA 15.935 KG, DISTÂNCIA ENTRE EIXOS 4,8 M, POTÊNCIA 230 CV, INCLUSIVE TANQUE DE AÇO PARA TRANSPORTE DE ÁGUA - JUROS. AF_06/2014</x:v>
      </x:c>
      <x:c r="D568" t="str">
        <x:v>H</x:v>
      </x:c>
      <x:c r="E568" s="13" t="n">
        <x:v>1</x:v>
      </x:c>
      <x:c r="F568" s="15" t="n">
        <x:f>'Auxiliares'!G585</x:f>
        <x:v>11.97</x:v>
      </x:c>
      <x:c r="G568" s="15" t="n">
        <x:f>TRUNC(ROUND(E568*F568,10)+0.000000001,2)</x:f>
        <x:v>11.97</x:v>
      </x:c>
      <x:c r="H568" s="15"/>
      <x:c r="I568" s="9" t="str">
        <x:v>SINAPI Analítico linha 11992</x:v>
      </x:c>
    </x:row>
    <x:row r="569" ht="46" customHeight="1">
      <x:c r="A569" t="str">
        <x:v>COMPOSICAO</x:v>
      </x:c>
      <x:c r="B569" t="str">
        <x:v>91396</x:v>
      </x:c>
      <x:c r="C569" s="9" t="str">
        <x:v>CAMINHÃO PIPA 10.000 L TRUCADO, PESO BRUTO TOTAL 23.000 KG, CARGA ÚTIL MÁXIMA 15.935 KG, DISTÂNCIA ENTRE EIXOS 4,8 M, POTÊNCIA 230 CV, INCLUSIVE TANQUE DE AÇO PARA TRANSPORTE DE ÁGUA - DEPRECIAÇÃO. AF_06/2014</x:v>
      </x:c>
      <x:c r="D569" t="str">
        <x:v>H</x:v>
      </x:c>
      <x:c r="E569" s="13" t="n">
        <x:v>1</x:v>
      </x:c>
      <x:c r="F569" s="15" t="n">
        <x:f>'Auxiliares'!G592</x:f>
        <x:v>30.98</x:v>
      </x:c>
      <x:c r="G569" s="15" t="n">
        <x:f>TRUNC(ROUND(E569*F569,10)+0.000000001,2)</x:f>
        <x:v>30.98</x:v>
      </x:c>
      <x:c r="H569" s="15"/>
      <x:c r="I569" s="9" t="str">
        <x:v>SINAPI Analítico linha 11993</x:v>
      </x:c>
    </x:row>
    <x:row r="570" ht="46" customHeight="1">
      <x:c r="A570" t="str">
        <x:v>COMPOSICAO</x:v>
      </x:c>
      <x:c r="B570" t="str">
        <x:v>88282</x:v>
      </x:c>
      <x:c r="C570" s="9" t="str">
        <x:v>MOTORISTA DE CAMINHÃO COM ENCARGOS COMPLEMENTARES</x:v>
      </x:c>
      <x:c r="D570" t="str">
        <x:v>H</x:v>
      </x:c>
      <x:c r="E570" s="13" t="n">
        <x:v>1</x:v>
      </x:c>
      <x:c r="F570" s="15" t="n">
        <x:f>'Auxiliares'!G605</x:f>
        <x:v>27.59</x:v>
      </x:c>
      <x:c r="G570" s="15" t="n">
        <x:f>TRUNC(ROUND(E570*F570,10)+0.000000001,2)</x:f>
        <x:v>27.59</x:v>
      </x:c>
      <x:c r="H570" s="15"/>
      <x:c r="I570" s="9" t="str">
        <x:v>SINAPI Analítico linha 11994</x:v>
      </x:c>
    </x:row>
    <x:row r="571">
      <x:c r="C571" s="11" t="str">
        <x:v>CUSTO UNITÁRIO DA COMPOSIÇÃO</x:v>
      </x:c>
      <x:c r="D571" s="11"/>
      <x:c r="E571" s="11"/>
      <x:c r="F571" s="16"/>
      <x:c r="G571" s="16" t="n">
        <x:f>ROUND(SUM(G567:G570),2)</x:f>
        <x:v>75.37</x:v>
      </x:c>
      <x:c r="H571" s="16" t="n">
        <x:v>75.37</x:v>
      </x:c>
      <x:c r="I571" s="16" t="n">
        <x:f>ROUND(G571-H571,2)</x:f>
        <x:v>0</x:v>
      </x:c>
    </x:row>
    <x:row r="574" ht="60" customHeight="1">
      <x:c r="A574" s="19" t="str">
        <x:v>SINAPI</x:v>
      </x:c>
      <x:c r="B574" s="19" t="str">
        <x:v>91398</x:v>
      </x:c>
      <x:c r="C574" s="19" t="str">
        <x:v>CAMINHÃO PIPA 10.000 L TRUCADO, PESO BRUTO TOTAL 23.000 KG, CARGA ÚTIL MÁXIMA 15.935 KG, DISTÂNCIA ENTRE EIXOS 4,8 M, POTÊNCIA 230 CV, INCLUSIVE TANQUE DE AÇO PARA TRANSPORTE DE ÁGUA - IMPOSTOS E SEGUROS. AF_06/2014</x:v>
      </x:c>
      <x:c r="D574" s="19" t="str">
        <x:v>H</x:v>
      </x:c>
      <x:c r="E574" s="19"/>
      <x:c r="F574" s="19"/>
      <x:c r="G574" s="19"/>
      <x:c r="H574" s="19"/>
      <x:c r="I574" s="19"/>
    </x:row>
    <x:row r="575" ht="28" customHeight="1">
      <x:c r="A575" s="21" t="str">
        <x:v>Tipo</x:v>
      </x:c>
      <x:c r="B575" s="21" t="str">
        <x:v>Código</x:v>
      </x:c>
      <x:c r="C575" s="21" t="str">
        <x:v>Descrição</x:v>
      </x:c>
      <x:c r="D575" s="21" t="str">
        <x:v>Un.</x:v>
      </x:c>
      <x:c r="E575" s="21" t="str">
        <x:v>Coeficiente</x:v>
      </x:c>
      <x:c r="F575" s="21" t="str">
        <x:v>Custo unit. R$</x:v>
      </x:c>
      <x:c r="G575" s="21" t="str">
        <x:v>Parcial R$</x:v>
      </x:c>
      <x:c r="H575" s="21" t="str">
        <x:v>Base publicada R$</x:v>
      </x:c>
      <x:c r="I575" s="21" t="str">
        <x:v>Fonte / origem</x:v>
      </x:c>
    </x:row>
    <x:row r="576" ht="46" customHeight="1">
      <x:c r="A576" t="str">
        <x:v>INSUMO</x:v>
      </x:c>
      <x:c r="B576" t="str">
        <x:v>37758</x:v>
      </x:c>
      <x:c r="C576" s="9" t="str">
        <x:v>CAMINHAO TRUCADO, PESO BRUTO TOTAL 23000 KG, CARGA UTIL MAXIMA 15285 KG, DISTANCIA ENTRE EIXOS 4,80 M, POTENCIA 326 CV (INCLUI CABINE E CHASSI, NAO INCLUI CARROCERIA)</x:v>
      </x:c>
      <x:c r="D576" t="str">
        <x:v>UN</x:v>
      </x:c>
      <x:c r="E576" s="13" t="n">
        <x:v>0.0000057</x:v>
      </x:c>
      <x:c r="F576" s="15" t="n">
        <x:v>756016.74</x:v>
      </x:c>
      <x:c r="G576" s="15" t="n">
        <x:f>TRUNC(ROUND(E576*F576,10)+0.000000001,2)</x:f>
        <x:v>4.3</x:v>
      </x:c>
      <x:c r="H576" s="15"/>
      <x:c r="I576" s="9" t="str">
        <x:v>SINAPI ISD linha 952; SP (substituição por ausência de preço PI)</x:v>
      </x:c>
    </x:row>
    <x:row r="577" ht="46" customHeight="1">
      <x:c r="A577" t="str">
        <x:v>INSUMO</x:v>
      </x:c>
      <x:c r="B577" t="str">
        <x:v>37736</x:v>
      </x:c>
      <x:c r="C577" s="9" t="str">
        <x:v>TANQUE DE ACO CARBONO NAO REVESTIDO, PARA TRANSPORTE DE AGUA COM CAPACIDADE DE 10 M3, COM BOMBA CENTRIFUGA POR TOMADA DE FORCA, VAZAO MAXIMA *75* M3/H (INCLUI MONTAGEM, NAO INCLUI CAMINHAO)</x:v>
      </x:c>
      <x:c r="D577" t="str">
        <x:v>UN</x:v>
      </x:c>
      <x:c r="E577" s="13" t="n">
        <x:v>0.0000058</x:v>
      </x:c>
      <x:c r="F577" s="15" t="n">
        <x:v>91750</x:v>
      </x:c>
      <x:c r="G577" s="15" t="n">
        <x:f>TRUNC(ROUND(E577*F577,10)+0.000000001,2)</x:f>
        <x:v>0.53</x:v>
      </x:c>
      <x:c r="H577" s="15"/>
      <x:c r="I577" s="9" t="str">
        <x:v>SINAPI ISD linha 3966; SP (substituição por ausência de preço PI)</x:v>
      </x:c>
    </x:row>
    <x:row r="578">
      <x:c r="C578" s="11" t="str">
        <x:v>CUSTO UNITÁRIO DA COMPOSIÇÃO</x:v>
      </x:c>
      <x:c r="D578" s="11"/>
      <x:c r="E578" s="11"/>
      <x:c r="F578" s="16"/>
      <x:c r="G578" s="16" t="n">
        <x:f>ROUND(SUM(G576:G577),2)</x:f>
        <x:v>4.83</x:v>
      </x:c>
      <x:c r="H578" s="16" t="n">
        <x:v>4.83</x:v>
      </x:c>
      <x:c r="I578" s="16" t="n">
        <x:f>ROUND(G578-H578,2)</x:f>
        <x:v>0</x:v>
      </x:c>
    </x:row>
    <x:row r="581" ht="60" customHeight="1">
      <x:c r="A581" s="19" t="str">
        <x:v>SINAPI</x:v>
      </x:c>
      <x:c r="B581" s="19" t="str">
        <x:v>91397</x:v>
      </x:c>
      <x:c r="C581" s="19" t="str">
        <x:v>CAMINHÃO PIPA 10.000 L TRUCADO, PESO BRUTO TOTAL 23.000 KG, CARGA ÚTIL MÁXIMA 15.935 KG, DISTÂNCIA ENTRE EIXOS 4,8 M, POTÊNCIA 230 CV, INCLUSIVE TANQUE DE AÇO PARA TRANSPORTE DE ÁGUA - JUROS. AF_06/2014</x:v>
      </x:c>
      <x:c r="D581" s="19" t="str">
        <x:v>H</x:v>
      </x:c>
      <x:c r="E581" s="19"/>
      <x:c r="F581" s="19"/>
      <x:c r="G581" s="19"/>
      <x:c r="H581" s="19"/>
      <x:c r="I581" s="19"/>
    </x:row>
    <x:row r="582" ht="28" customHeight="1">
      <x:c r="A582" s="21" t="str">
        <x:v>Tipo</x:v>
      </x:c>
      <x:c r="B582" s="21" t="str">
        <x:v>Código</x:v>
      </x:c>
      <x:c r="C582" s="21" t="str">
        <x:v>Descrição</x:v>
      </x:c>
      <x:c r="D582" s="21" t="str">
        <x:v>Un.</x:v>
      </x:c>
      <x:c r="E582" s="21" t="str">
        <x:v>Coeficiente</x:v>
      </x:c>
      <x:c r="F582" s="21" t="str">
        <x:v>Custo unit. R$</x:v>
      </x:c>
      <x:c r="G582" s="21" t="str">
        <x:v>Parcial R$</x:v>
      </x:c>
      <x:c r="H582" s="21" t="str">
        <x:v>Base publicada R$</x:v>
      </x:c>
      <x:c r="I582" s="21" t="str">
        <x:v>Fonte / origem</x:v>
      </x:c>
    </x:row>
    <x:row r="583" ht="46" customHeight="1">
      <x:c r="A583" t="str">
        <x:v>INSUMO</x:v>
      </x:c>
      <x:c r="B583" t="str">
        <x:v>37758</x:v>
      </x:c>
      <x:c r="C583" s="9" t="str">
        <x:v>CAMINHAO TRUCADO, PESO BRUTO TOTAL 23000 KG, CARGA UTIL MAXIMA 15285 KG, DISTANCIA ENTRE EIXOS 4,80 M, POTENCIA 326 CV (INCLUI CABINE E CHASSI, NAO INCLUI CARROCERIA)</x:v>
      </x:c>
      <x:c r="D583" t="str">
        <x:v>UN</x:v>
      </x:c>
      <x:c r="E583" s="13" t="n">
        <x:v>0.0000141</x:v>
      </x:c>
      <x:c r="F583" s="15" t="n">
        <x:v>756016.74</x:v>
      </x:c>
      <x:c r="G583" s="15" t="n">
        <x:f>TRUNC(ROUND(E583*F583,10)+0.000000001,2)</x:f>
        <x:v>10.65</x:v>
      </x:c>
      <x:c r="H583" s="15"/>
      <x:c r="I583" s="9" t="str">
        <x:v>SINAPI ISD linha 952; SP (substituição por ausência de preço PI)</x:v>
      </x:c>
    </x:row>
    <x:row r="584" ht="46" customHeight="1">
      <x:c r="A584" t="str">
        <x:v>INSUMO</x:v>
      </x:c>
      <x:c r="B584" t="str">
        <x:v>37736</x:v>
      </x:c>
      <x:c r="C584" s="9" t="str">
        <x:v>TANQUE DE ACO CARBONO NAO REVESTIDO, PARA TRANSPORTE DE AGUA COM CAPACIDADE DE 10 M3, COM BOMBA CENTRIFUGA POR TOMADA DE FORCA, VAZAO MAXIMA *75* M3/H (INCLUI MONTAGEM, NAO INCLUI CAMINHAO)</x:v>
      </x:c>
      <x:c r="D584" t="str">
        <x:v>UN</x:v>
      </x:c>
      <x:c r="E584" s="13" t="n">
        <x:v>0.0000144</x:v>
      </x:c>
      <x:c r="F584" s="15" t="n">
        <x:v>91750</x:v>
      </x:c>
      <x:c r="G584" s="15" t="n">
        <x:f>TRUNC(ROUND(E584*F584,10)+0.000000001,2)</x:f>
        <x:v>1.32</x:v>
      </x:c>
      <x:c r="H584" s="15"/>
      <x:c r="I584" s="9" t="str">
        <x:v>SINAPI ISD linha 3966; SP (substituição por ausência de preço PI)</x:v>
      </x:c>
    </x:row>
    <x:row r="585">
      <x:c r="C585" s="11" t="str">
        <x:v>CUSTO UNITÁRIO DA COMPOSIÇÃO</x:v>
      </x:c>
      <x:c r="D585" s="11"/>
      <x:c r="E585" s="11"/>
      <x:c r="F585" s="16"/>
      <x:c r="G585" s="16" t="n">
        <x:f>ROUND(SUM(G583:G584),2)</x:f>
        <x:v>11.97</x:v>
      </x:c>
      <x:c r="H585" s="16" t="n">
        <x:v>11.97</x:v>
      </x:c>
      <x:c r="I585" s="16" t="n">
        <x:f>ROUND(G585-H585,2)</x:f>
        <x:v>0</x:v>
      </x:c>
    </x:row>
    <x:row r="588" ht="60" customHeight="1">
      <x:c r="A588" s="19" t="str">
        <x:v>SINAPI</x:v>
      </x:c>
      <x:c r="B588" s="19" t="str">
        <x:v>91396</x:v>
      </x:c>
      <x:c r="C588" s="19" t="str">
        <x:v>CAMINHÃO PIPA 10.000 L TRUCADO, PESO BRUTO TOTAL 23.000 KG, CARGA ÚTIL MÁXIMA 15.935 KG, DISTÂNCIA ENTRE EIXOS 4,8 M, POTÊNCIA 230 CV, INCLUSIVE TANQUE DE AÇO PARA TRANSPORTE DE ÁGUA - DEPRECIAÇÃO. AF_06/2014</x:v>
      </x:c>
      <x:c r="D588" s="19" t="str">
        <x:v>H</x:v>
      </x:c>
      <x:c r="E588" s="19"/>
      <x:c r="F588" s="19"/>
      <x:c r="G588" s="19"/>
      <x:c r="H588" s="19"/>
      <x:c r="I588" s="19"/>
    </x:row>
    <x:row r="589" ht="28" customHeight="1">
      <x:c r="A589" s="21" t="str">
        <x:v>Tipo</x:v>
      </x:c>
      <x:c r="B589" s="21" t="str">
        <x:v>Código</x:v>
      </x:c>
      <x:c r="C589" s="21" t="str">
        <x:v>Descrição</x:v>
      </x:c>
      <x:c r="D589" s="21" t="str">
        <x:v>Un.</x:v>
      </x:c>
      <x:c r="E589" s="21" t="str">
        <x:v>Coeficiente</x:v>
      </x:c>
      <x:c r="F589" s="21" t="str">
        <x:v>Custo unit. R$</x:v>
      </x:c>
      <x:c r="G589" s="21" t="str">
        <x:v>Parcial R$</x:v>
      </x:c>
      <x:c r="H589" s="21" t="str">
        <x:v>Base publicada R$</x:v>
      </x:c>
      <x:c r="I589" s="21" t="str">
        <x:v>Fonte / origem</x:v>
      </x:c>
    </x:row>
    <x:row r="590" ht="46" customHeight="1">
      <x:c r="A590" t="str">
        <x:v>INSUMO</x:v>
      </x:c>
      <x:c r="B590" t="str">
        <x:v>37758</x:v>
      </x:c>
      <x:c r="C590" s="9" t="str">
        <x:v>CAMINHAO TRUCADO, PESO BRUTO TOTAL 23000 KG, CARGA UTIL MAXIMA 15285 KG, DISTANCIA ENTRE EIXOS 4,80 M, POTENCIA 326 CV (INCLUI CABINE E CHASSI, NAO INCLUI CARROCERIA)</x:v>
      </x:c>
      <x:c r="D590" t="str">
        <x:v>UN</x:v>
      </x:c>
      <x:c r="E590" s="13" t="n">
        <x:v>0.0000343</x:v>
      </x:c>
      <x:c r="F590" s="15" t="n">
        <x:v>756016.74</x:v>
      </x:c>
      <x:c r="G590" s="15" t="n">
        <x:f>TRUNC(ROUND(E590*F590,10)+0.000000001,2)</x:f>
        <x:v>25.93</x:v>
      </x:c>
      <x:c r="H590" s="15"/>
      <x:c r="I590" s="9" t="str">
        <x:v>SINAPI ISD linha 952; SP (substituição por ausência de preço PI)</x:v>
      </x:c>
    </x:row>
    <x:row r="591" ht="46" customHeight="1">
      <x:c r="A591" t="str">
        <x:v>INSUMO</x:v>
      </x:c>
      <x:c r="B591" t="str">
        <x:v>37736</x:v>
      </x:c>
      <x:c r="C591" s="9" t="str">
        <x:v>TANQUE DE ACO CARBONO NAO REVESTIDO, PARA TRANSPORTE DE AGUA COM CAPACIDADE DE 10 M3, COM BOMBA CENTRIFUGA POR TOMADA DE FORCA, VAZAO MAXIMA *75* M3/H (INCLUI MONTAGEM, NAO INCLUI CAMINHAO)</x:v>
      </x:c>
      <x:c r="D591" t="str">
        <x:v>UN</x:v>
      </x:c>
      <x:c r="E591" s="13" t="n">
        <x:v>0.0000551</x:v>
      </x:c>
      <x:c r="F591" s="15" t="n">
        <x:v>91750</x:v>
      </x:c>
      <x:c r="G591" s="15" t="n">
        <x:f>TRUNC(ROUND(E591*F591,10)+0.000000001,2)</x:f>
        <x:v>5.05</x:v>
      </x:c>
      <x:c r="H591" s="15"/>
      <x:c r="I591" s="9" t="str">
        <x:v>SINAPI ISD linha 3966; SP (substituição por ausência de preço PI)</x:v>
      </x:c>
    </x:row>
    <x:row r="592">
      <x:c r="C592" s="11" t="str">
        <x:v>CUSTO UNITÁRIO DA COMPOSIÇÃO</x:v>
      </x:c>
      <x:c r="D592" s="11"/>
      <x:c r="E592" s="11"/>
      <x:c r="F592" s="16"/>
      <x:c r="G592" s="16" t="n">
        <x:f>ROUND(SUM(G590:G591),2)</x:f>
        <x:v>30.98</x:v>
      </x:c>
      <x:c r="H592" s="16" t="n">
        <x:v>30.98</x:v>
      </x:c>
      <x:c r="I592" s="16" t="n">
        <x:f>ROUND(G592-H592,2)</x:f>
        <x:v>0</x:v>
      </x:c>
    </x:row>
    <x:row r="595" ht="60" customHeight="1">
      <x:c r="A595" s="19" t="str">
        <x:v>SINAPI</x:v>
      </x:c>
      <x:c r="B595" s="19" t="str">
        <x:v>88282</x:v>
      </x:c>
      <x:c r="C595" s="19" t="str">
        <x:v>MOTORISTA DE CAMINHÃO COM ENCARGOS COMPLEMENTARES</x:v>
      </x:c>
      <x:c r="D595" s="19" t="str">
        <x:v>H</x:v>
      </x:c>
      <x:c r="E595" s="19"/>
      <x:c r="F595" s="19"/>
      <x:c r="G595" s="19"/>
      <x:c r="H595" s="19"/>
      <x:c r="I595" s="19"/>
    </x:row>
    <x:row r="596" ht="28" customHeight="1">
      <x:c r="A596" s="21" t="str">
        <x:v>Tipo</x:v>
      </x:c>
      <x:c r="B596" s="21" t="str">
        <x:v>Código</x:v>
      </x:c>
      <x:c r="C596" s="21" t="str">
        <x:v>Descrição</x:v>
      </x:c>
      <x:c r="D596" s="21" t="str">
        <x:v>Un.</x:v>
      </x:c>
      <x:c r="E596" s="21" t="str">
        <x:v>Coeficiente</x:v>
      </x:c>
      <x:c r="F596" s="21" t="str">
        <x:v>Custo unit. R$</x:v>
      </x:c>
      <x:c r="G596" s="21" t="str">
        <x:v>Parcial R$</x:v>
      </x:c>
      <x:c r="H596" s="21" t="str">
        <x:v>Base publicada R$</x:v>
      </x:c>
      <x:c r="I596" s="21" t="str">
        <x:v>Fonte / origem</x:v>
      </x:c>
    </x:row>
    <x:row r="597" ht="46" customHeight="1">
      <x:c r="A597" t="str">
        <x:v>COMPOSICAO</x:v>
      </x:c>
      <x:c r="B597" t="str">
        <x:v>95347</x:v>
      </x:c>
      <x:c r="C597" s="9" t="str">
        <x:v>CURSO DE CAPACITAÇÃO PARA MOTORISTA DE CAMINHÃO (ENCARGOS COMPLEMENTARES) - HORISTA</x:v>
      </x:c>
      <x:c r="D597" t="str">
        <x:v>H</x:v>
      </x:c>
      <x:c r="E597" s="13" t="n">
        <x:v>1</x:v>
      </x:c>
      <x:c r="F597" s="15" t="n">
        <x:f>'Auxiliares'!G611</x:f>
        <x:v>0.11</x:v>
      </x:c>
      <x:c r="G597" s="15" t="n">
        <x:f>TRUNC(ROUND(E597*F597,10)+0.000000001,2)</x:f>
        <x:v>0.11</x:v>
      </x:c>
      <x:c r="H597" s="15"/>
      <x:c r="I597" s="9" t="str">
        <x:v>SINAPI Analítico linha 46326</x:v>
      </x:c>
    </x:row>
    <x:row r="598" ht="46" customHeight="1">
      <x:c r="A598" t="str">
        <x:v>INSUMO</x:v>
      </x:c>
      <x:c r="B598" t="str">
        <x:v>43488</x:v>
      </x:c>
      <x:c r="C598" s="9" t="str">
        <x:v>EPI - FAMILIA OPERADOR ESCAVADEIRA - HORISTA (ENCARGOS COMPLEMENTARES - COLETADO CAIXA)</x:v>
      </x:c>
      <x:c r="D598" t="str">
        <x:v>H</x:v>
      </x:c>
      <x:c r="E598" s="13" t="n">
        <x:v>1</x:v>
      </x:c>
      <x:c r="F598" s="15" t="n">
        <x:v>1.13</x:v>
      </x:c>
      <x:c r="G598" s="15" t="n">
        <x:f>TRUNC(ROUND(E598*F598,10)+0.000000001,2)</x:f>
        <x:v>1.13</x:v>
      </x:c>
      <x:c r="H598" s="15"/>
      <x:c r="I598" s="9" t="str">
        <x:v>SINAPI ISD linha 1935; PI</x:v>
      </x:c>
    </x:row>
    <x:row r="599" ht="46" customHeight="1">
      <x:c r="A599" t="str">
        <x:v>INSUMO</x:v>
      </x:c>
      <x:c r="B599" t="str">
        <x:v>43464</x:v>
      </x:c>
      <x:c r="C599" s="9" t="str">
        <x:v>FERRAMENTAS - FAMILIA OPERADOR ESCAVADEIRA - HORISTA (ENCARGOS COMPLEMENTARES - COLETADO CAIXA)</x:v>
      </x:c>
      <x:c r="D599" t="str">
        <x:v>H</x:v>
      </x:c>
      <x:c r="E599" s="13" t="n">
        <x:v>1</x:v>
      </x:c>
      <x:c r="F599" s="15" t="n">
        <x:v>0.05</x:v>
      </x:c>
      <x:c r="G599" s="15" t="n">
        <x:f>TRUNC(ROUND(E599*F599,10)+0.000000001,2)</x:f>
        <x:v>0.05</x:v>
      </x:c>
      <x:c r="H599" s="15"/>
      <x:c r="I599" s="9" t="str">
        <x:v>SINAPI ISD linha 2055; PI</x:v>
      </x:c>
    </x:row>
    <x:row r="600" ht="46" customHeight="1">
      <x:c r="A600" t="str">
        <x:v>INSUMO</x:v>
      </x:c>
      <x:c r="B600" t="str">
        <x:v>37373</x:v>
      </x:c>
      <x:c r="C600" s="9" t="str">
        <x:v>SEGURO - HORISTA (COLETADO CAIXA - ENCARGOS COMPLEMENTARES)</x:v>
      </x:c>
      <x:c r="D600" t="str">
        <x:v>H</x:v>
      </x:c>
      <x:c r="E600" s="13" t="n">
        <x:v>1</x:v>
      </x:c>
      <x:c r="F600" s="15" t="n">
        <x:v>0.11</x:v>
      </x:c>
      <x:c r="G600" s="15" t="n">
        <x:f>TRUNC(ROUND(E600*F600,10)+0.000000001,2)</x:f>
        <x:v>0.11</x:v>
      </x:c>
      <x:c r="H600" s="15"/>
      <x:c r="I600" s="9" t="str">
        <x:v>SINAPI ISD linha 3823; PI</x:v>
      </x:c>
    </x:row>
    <x:row r="601" ht="46" customHeight="1">
      <x:c r="A601" t="str">
        <x:v>INSUMO</x:v>
      </x:c>
      <x:c r="B601" t="str">
        <x:v>37372</x:v>
      </x:c>
      <x:c r="C601" s="9" t="str">
        <x:v>EXAMES - HORISTA (COLETADO CAIXA - ENCARGOS COMPLEMENTARES)</x:v>
      </x:c>
      <x:c r="D601" t="str">
        <x:v>H</x:v>
      </x:c>
      <x:c r="E601" s="13" t="n">
        <x:v>1</x:v>
      </x:c>
      <x:c r="F601" s="15" t="n">
        <x:v>1.42</x:v>
      </x:c>
      <x:c r="G601" s="15" t="n">
        <x:f>TRUNC(ROUND(E601*F601,10)+0.000000001,2)</x:f>
        <x:v>1.42</x:v>
      </x:c>
      <x:c r="H601" s="15"/>
      <x:c r="I601" s="9" t="str">
        <x:v>SINAPI ISD linha 1998; PI</x:v>
      </x:c>
    </x:row>
    <x:row r="602" ht="46" customHeight="1">
      <x:c r="A602" t="str">
        <x:v>INSUMO</x:v>
      </x:c>
      <x:c r="B602" t="str">
        <x:v>37371</x:v>
      </x:c>
      <x:c r="C602" s="9" t="str">
        <x:v>TRANSPORTE - HORISTA (COLETADO CAIXA - ENCARGOS COMPLEMENTARES)</x:v>
      </x:c>
      <x:c r="D602" t="str">
        <x:v>H</x:v>
      </x:c>
      <x:c r="E602" s="13" t="n">
        <x:v>1</x:v>
      </x:c>
      <x:c r="F602" s="15" t="n">
        <x:v>0.48</x:v>
      </x:c>
      <x:c r="G602" s="15" t="n">
        <x:f>TRUNC(ROUND(E602*F602,10)+0.000000001,2)</x:f>
        <x:v>0.48</x:v>
      </x:c>
      <x:c r="H602" s="15"/>
      <x:c r="I602" s="9" t="str">
        <x:v>SINAPI ISD linha 4391; PI</x:v>
      </x:c>
    </x:row>
    <x:row r="603" ht="46" customHeight="1">
      <x:c r="A603" t="str">
        <x:v>INSUMO</x:v>
      </x:c>
      <x:c r="B603" t="str">
        <x:v>37370</x:v>
      </x:c>
      <x:c r="C603" s="9" t="str">
        <x:v>ALIMENTACAO - HORISTA (COLETADO CAIXA - ENCARGOS COMPLEMENTARES)</x:v>
      </x:c>
      <x:c r="D603" t="str">
        <x:v>H</x:v>
      </x:c>
      <x:c r="E603" s="13" t="n">
        <x:v>1</x:v>
      </x:c>
      <x:c r="F603" s="15" t="n">
        <x:v>2.49</x:v>
      </x:c>
      <x:c r="G603" s="15" t="n">
        <x:f>TRUNC(ROUND(E603*F603,10)+0.000000001,2)</x:f>
        <x:v>2.49</x:v>
      </x:c>
      <x:c r="H603" s="15"/>
      <x:c r="I603" s="9" t="str">
        <x:v>SINAPI ISD linha 185; PI</x:v>
      </x:c>
    </x:row>
    <x:row r="604" ht="46" customHeight="1">
      <x:c r="A604" t="str">
        <x:v>INSUMO</x:v>
      </x:c>
      <x:c r="B604" t="str">
        <x:v>4093</x:v>
      </x:c>
      <x:c r="C604" s="9" t="str">
        <x:v>MOTORISTA DE CAMINHAO (HORISTA)</x:v>
      </x:c>
      <x:c r="D604" t="str">
        <x:v>H</x:v>
      </x:c>
      <x:c r="E604" s="13" t="n">
        <x:v>1</x:v>
      </x:c>
      <x:c r="F604" s="15" t="n">
        <x:v>21.8</x:v>
      </x:c>
      <x:c r="G604" s="15" t="n">
        <x:f>TRUNC(ROUND(E604*F604,10)+0.000000001,2)</x:f>
        <x:v>21.8</x:v>
      </x:c>
      <x:c r="H604" s="15"/>
      <x:c r="I604" s="9" t="str">
        <x:v>SINAPI ISD linha 3038; PI</x:v>
      </x:c>
    </x:row>
    <x:row r="605">
      <x:c r="C605" s="11" t="str">
        <x:v>CUSTO UNITÁRIO DA COMPOSIÇÃO</x:v>
      </x:c>
      <x:c r="D605" s="11"/>
      <x:c r="E605" s="11"/>
      <x:c r="F605" s="16"/>
      <x:c r="G605" s="16" t="n">
        <x:f>ROUND(SUM(G597:G604),2)</x:f>
        <x:v>27.59</x:v>
      </x:c>
      <x:c r="H605" s="16" t="n">
        <x:v>27.59</x:v>
      </x:c>
      <x:c r="I605" s="16" t="n">
        <x:f>ROUND(G605-H605,2)</x:f>
        <x:v>0</x:v>
      </x:c>
    </x:row>
    <x:row r="608" ht="60" customHeight="1">
      <x:c r="A608" s="19" t="str">
        <x:v>SINAPI</x:v>
      </x:c>
      <x:c r="B608" s="19" t="str">
        <x:v>95347</x:v>
      </x:c>
      <x:c r="C608" s="19" t="str">
        <x:v>CURSO DE CAPACITAÇÃO PARA MOTORISTA DE CAMINHÃO (ENCARGOS COMPLEMENTARES) - HORISTA</x:v>
      </x:c>
      <x:c r="D608" s="19" t="str">
        <x:v>H</x:v>
      </x:c>
      <x:c r="E608" s="19"/>
      <x:c r="F608" s="19"/>
      <x:c r="G608" s="19"/>
      <x:c r="H608" s="19"/>
      <x:c r="I608" s="19"/>
    </x:row>
    <x:row r="609" ht="28" customHeight="1">
      <x:c r="A609" s="21" t="str">
        <x:v>Tipo</x:v>
      </x:c>
      <x:c r="B609" s="21" t="str">
        <x:v>Código</x:v>
      </x:c>
      <x:c r="C609" s="21" t="str">
        <x:v>Descrição</x:v>
      </x:c>
      <x:c r="D609" s="21" t="str">
        <x:v>Un.</x:v>
      </x:c>
      <x:c r="E609" s="21" t="str">
        <x:v>Coeficiente</x:v>
      </x:c>
      <x:c r="F609" s="21" t="str">
        <x:v>Custo unit. R$</x:v>
      </x:c>
      <x:c r="G609" s="21" t="str">
        <x:v>Parcial R$</x:v>
      </x:c>
      <x:c r="H609" s="21" t="str">
        <x:v>Base publicada R$</x:v>
      </x:c>
      <x:c r="I609" s="21" t="str">
        <x:v>Fonte / origem</x:v>
      </x:c>
    </x:row>
    <x:row r="610" ht="46" customHeight="1">
      <x:c r="A610" t="str">
        <x:v>INSUMO</x:v>
      </x:c>
      <x:c r="B610" t="str">
        <x:v>4093</x:v>
      </x:c>
      <x:c r="C610" s="9" t="str">
        <x:v>MOTORISTA DE CAMINHAO (HORISTA)</x:v>
      </x:c>
      <x:c r="D610" t="str">
        <x:v>H</x:v>
      </x:c>
      <x:c r="E610" s="13" t="n">
        <x:v>0.00509</x:v>
      </x:c>
      <x:c r="F610" s="15" t="n">
        <x:v>21.8</x:v>
      </x:c>
      <x:c r="G610" s="15" t="n">
        <x:f>TRUNC(ROUND(E610*F610,10)+0.000000001,2)</x:f>
        <x:v>0.11</x:v>
      </x:c>
      <x:c r="H610" s="15"/>
      <x:c r="I610" s="9" t="str">
        <x:v>SINAPI ISD linha 3038; PI</x:v>
      </x:c>
    </x:row>
    <x:row r="611">
      <x:c r="C611" s="11" t="str">
        <x:v>CUSTO UNITÁRIO DA COMPOSIÇÃO</x:v>
      </x:c>
      <x:c r="D611" s="11"/>
      <x:c r="E611" s="11"/>
      <x:c r="F611" s="16"/>
      <x:c r="G611" s="16" t="n">
        <x:f>ROUND(SUM(G610:G610),2)</x:f>
        <x:v>0.11</x:v>
      </x:c>
      <x:c r="H611" s="16" t="n">
        <x:v>0.11</x:v>
      </x:c>
      <x:c r="I611" s="16" t="n">
        <x:f>ROUND(G611-H611,2)</x:f>
        <x:v>0</x:v>
      </x:c>
    </x:row>
    <x:row r="614" ht="60" customHeight="1">
      <x:c r="A614" s="19" t="str">
        <x:v>SINAPI</x:v>
      </x:c>
      <x:c r="B614" s="19" t="str">
        <x:v>5901</x:v>
      </x:c>
      <x:c r="C614" s="19" t="str">
        <x:v>CAMINHÃO PIPA 10.000 L TRUCADO, PESO BRUTO TOTAL 23.000 KG, CARGA ÚTIL MÁXIMA 15.935 KG, DISTÂNCIA ENTRE EIXOS 4,8 M, POTÊNCIA 230 CV, INCLUSIVE TANQUE DE AÇO PARA TRANSPORTE DE ÁGUA - CHP DIURNO. AF_06/2014</x:v>
      </x:c>
      <x:c r="D614" s="19" t="str">
        <x:v>CHP</x:v>
      </x:c>
      <x:c r="E614" s="19"/>
      <x:c r="F614" s="19"/>
      <x:c r="G614" s="19"/>
      <x:c r="H614" s="19"/>
      <x:c r="I614" s="19"/>
    </x:row>
    <x:row r="615" ht="28" customHeight="1">
      <x:c r="A615" s="21" t="str">
        <x:v>Tipo</x:v>
      </x:c>
      <x:c r="B615" s="21" t="str">
        <x:v>Código</x:v>
      </x:c>
      <x:c r="C615" s="21" t="str">
        <x:v>Descrição</x:v>
      </x:c>
      <x:c r="D615" s="21" t="str">
        <x:v>Un.</x:v>
      </x:c>
      <x:c r="E615" s="21" t="str">
        <x:v>Coeficiente</x:v>
      </x:c>
      <x:c r="F615" s="21" t="str">
        <x:v>Custo unit. R$</x:v>
      </x:c>
      <x:c r="G615" s="21" t="str">
        <x:v>Parcial R$</x:v>
      </x:c>
      <x:c r="H615" s="21" t="str">
        <x:v>Base publicada R$</x:v>
      </x:c>
      <x:c r="I615" s="21" t="str">
        <x:v>Fonte / origem</x:v>
      </x:c>
    </x:row>
    <x:row r="616" ht="46" customHeight="1">
      <x:c r="A616" t="str">
        <x:v>COMPOSICAO</x:v>
      </x:c>
      <x:c r="B616" t="str">
        <x:v>91398</x:v>
      </x:c>
      <x:c r="C616" s="9" t="str">
        <x:v>CAMINHÃO PIPA 10.000 L TRUCADO, PESO BRUTO TOTAL 23.000 KG, CARGA ÚTIL MÁXIMA 15.935 KG, DISTÂNCIA ENTRE EIXOS 4,8 M, POTÊNCIA 230 CV, INCLUSIVE TANQUE DE AÇO PARA TRANSPORTE DE ÁGUA - IMPOSTOS E SEGUROS. AF_06/2014</x:v>
      </x:c>
      <x:c r="D616" t="str">
        <x:v>H</x:v>
      </x:c>
      <x:c r="E616" s="13" t="n">
        <x:v>1</x:v>
      </x:c>
      <x:c r="F616" s="15" t="n">
        <x:f>'Auxiliares'!G578</x:f>
        <x:v>4.83</x:v>
      </x:c>
      <x:c r="G616" s="15" t="n">
        <x:f>TRUNC(ROUND(E616*F616,10)+0.000000001,2)</x:f>
        <x:v>4.83</x:v>
      </x:c>
      <x:c r="H616" s="15"/>
      <x:c r="I616" s="9" t="str">
        <x:v>SINAPI Analítico linha 11996</x:v>
      </x:c>
    </x:row>
    <x:row r="617" ht="46" customHeight="1">
      <x:c r="A617" t="str">
        <x:v>COMPOSICAO</x:v>
      </x:c>
      <x:c r="B617" t="str">
        <x:v>91397</x:v>
      </x:c>
      <x:c r="C617" s="9" t="str">
        <x:v>CAMINHÃO PIPA 10.000 L TRUCADO, PESO BRUTO TOTAL 23.000 KG, CARGA ÚTIL MÁXIMA 15.935 KG, DISTÂNCIA ENTRE EIXOS 4,8 M, POTÊNCIA 230 CV, INCLUSIVE TANQUE DE AÇO PARA TRANSPORTE DE ÁGUA - JUROS. AF_06/2014</x:v>
      </x:c>
      <x:c r="D617" t="str">
        <x:v>H</x:v>
      </x:c>
      <x:c r="E617" s="13" t="n">
        <x:v>1</x:v>
      </x:c>
      <x:c r="F617" s="15" t="n">
        <x:f>'Auxiliares'!G585</x:f>
        <x:v>11.97</x:v>
      </x:c>
      <x:c r="G617" s="15" t="n">
        <x:f>TRUNC(ROUND(E617*F617,10)+0.000000001,2)</x:f>
        <x:v>11.97</x:v>
      </x:c>
      <x:c r="H617" s="15"/>
      <x:c r="I617" s="9" t="str">
        <x:v>SINAPI Analítico linha 11997</x:v>
      </x:c>
    </x:row>
    <x:row r="618" ht="46" customHeight="1">
      <x:c r="A618" t="str">
        <x:v>COMPOSICAO</x:v>
      </x:c>
      <x:c r="B618" t="str">
        <x:v>91396</x:v>
      </x:c>
      <x:c r="C618" s="9" t="str">
        <x:v>CAMINHÃO PIPA 10.000 L TRUCADO, PESO BRUTO TOTAL 23.000 KG, CARGA ÚTIL MÁXIMA 15.935 KG, DISTÂNCIA ENTRE EIXOS 4,8 M, POTÊNCIA 230 CV, INCLUSIVE TANQUE DE AÇO PARA TRANSPORTE DE ÁGUA - DEPRECIAÇÃO. AF_06/2014</x:v>
      </x:c>
      <x:c r="D618" t="str">
        <x:v>H</x:v>
      </x:c>
      <x:c r="E618" s="13" t="n">
        <x:v>1</x:v>
      </x:c>
      <x:c r="F618" s="15" t="n">
        <x:f>'Auxiliares'!G592</x:f>
        <x:v>30.98</x:v>
      </x:c>
      <x:c r="G618" s="15" t="n">
        <x:f>TRUNC(ROUND(E618*F618,10)+0.000000001,2)</x:f>
        <x:v>30.98</x:v>
      </x:c>
      <x:c r="H618" s="15"/>
      <x:c r="I618" s="9" t="str">
        <x:v>SINAPI Analítico linha 11998</x:v>
      </x:c>
    </x:row>
    <x:row r="619" ht="46" customHeight="1">
      <x:c r="A619" t="str">
        <x:v>COMPOSICAO</x:v>
      </x:c>
      <x:c r="B619" t="str">
        <x:v>88282</x:v>
      </x:c>
      <x:c r="C619" s="9" t="str">
        <x:v>MOTORISTA DE CAMINHÃO COM ENCARGOS COMPLEMENTARES</x:v>
      </x:c>
      <x:c r="D619" t="str">
        <x:v>H</x:v>
      </x:c>
      <x:c r="E619" s="13" t="n">
        <x:v>1</x:v>
      </x:c>
      <x:c r="F619" s="15" t="n">
        <x:f>'Auxiliares'!G605</x:f>
        <x:v>27.59</x:v>
      </x:c>
      <x:c r="G619" s="15" t="n">
        <x:f>TRUNC(ROUND(E619*F619,10)+0.000000001,2)</x:f>
        <x:v>27.59</x:v>
      </x:c>
      <x:c r="H619" s="15"/>
      <x:c r="I619" s="9" t="str">
        <x:v>SINAPI Analítico linha 11999</x:v>
      </x:c>
    </x:row>
    <x:row r="620" ht="46" customHeight="1">
      <x:c r="A620" t="str">
        <x:v>COMPOSICAO</x:v>
      </x:c>
      <x:c r="B620" t="str">
        <x:v>53831</x:v>
      </x:c>
      <x:c r="C620" s="9" t="str">
        <x:v>CAMINHÃO PIPA 10.000 L TRUCADO, PESO BRUTO TOTAL 23.000 KG, CARGA ÚTIL MÁXIMA 15.935 KG, DISTÂNCIA ENTRE EIXOS 4,8 M, POTÊNCIA 230 CV, INCLUSIVE TANQUE DE AÇO PARA TRANSPORTE DE ÁGUA - MATERIAIS NA OPERAÇÃO. AF_06/2014</x:v>
      </x:c>
      <x:c r="D620" t="str">
        <x:v>H</x:v>
      </x:c>
      <x:c r="E620" s="13" t="n">
        <x:v>1</x:v>
      </x:c>
      <x:c r="F620" s="15" t="n">
        <x:f>'Auxiliares'!G628</x:f>
        <x:v>227.69</x:v>
      </x:c>
      <x:c r="G620" s="15" t="n">
        <x:f>TRUNC(ROUND(E620*F620,10)+0.000000001,2)</x:f>
        <x:v>227.69</x:v>
      </x:c>
      <x:c r="H620" s="15"/>
      <x:c r="I620" s="9" t="str">
        <x:v>SINAPI Analítico linha 12000</x:v>
      </x:c>
    </x:row>
    <x:row r="621" ht="46" customHeight="1">
      <x:c r="A621" t="str">
        <x:v>COMPOSICAO</x:v>
      </x:c>
      <x:c r="B621" t="str">
        <x:v>5763</x:v>
      </x:c>
      <x:c r="C621" s="9" t="str">
        <x:v>CAMINHÃO PIPA 10.000 L TRUCADO, PESO BRUTO TOTAL 23.000 KG, CARGA ÚTIL MÁXIMA 15.935 KG, DISTÂNCIA ENTRE EIXOS 4,8 M, POTÊNCIA 230 CV, INCLUSIVE TANQUE DE AÇO PARA TRANSPORTE DE ÁGUA - MANUTENÇÃO. AF_06/2014</x:v>
      </x:c>
      <x:c r="D621" t="str">
        <x:v>H</x:v>
      </x:c>
      <x:c r="E621" s="13" t="n">
        <x:v>1</x:v>
      </x:c>
      <x:c r="F621" s="15" t="n">
        <x:f>'Auxiliares'!G635</x:f>
        <x:v>54.93</x:v>
      </x:c>
      <x:c r="G621" s="15" t="n">
        <x:f>TRUNC(ROUND(E621*F621,10)+0.000000001,2)</x:f>
        <x:v>54.93</x:v>
      </x:c>
      <x:c r="H621" s="15"/>
      <x:c r="I621" s="9" t="str">
        <x:v>SINAPI Analítico linha 12001</x:v>
      </x:c>
    </x:row>
    <x:row r="622">
      <x:c r="C622" s="11" t="str">
        <x:v>CUSTO UNITÁRIO DA COMPOSIÇÃO</x:v>
      </x:c>
      <x:c r="D622" s="11"/>
      <x:c r="E622" s="11"/>
      <x:c r="F622" s="16"/>
      <x:c r="G622" s="16" t="n">
        <x:f>ROUND(SUM(G616:G621),2)</x:f>
        <x:v>357.99</x:v>
      </x:c>
      <x:c r="H622" s="16" t="n">
        <x:v>357.99</x:v>
      </x:c>
      <x:c r="I622" s="16" t="n">
        <x:f>ROUND(G622-H622,2)</x:f>
        <x:v>0</x:v>
      </x:c>
    </x:row>
    <x:row r="625" ht="60" customHeight="1">
      <x:c r="A625" s="19" t="str">
        <x:v>SINAPI</x:v>
      </x:c>
      <x:c r="B625" s="19" t="str">
        <x:v>53831</x:v>
      </x:c>
      <x:c r="C625" s="19" t="str">
        <x:v>CAMINHÃO PIPA 10.000 L TRUCADO, PESO BRUTO TOTAL 23.000 KG, CARGA ÚTIL MÁXIMA 15.935 KG, DISTÂNCIA ENTRE EIXOS 4,8 M, POTÊNCIA 230 CV, INCLUSIVE TANQUE DE AÇO PARA TRANSPORTE DE ÁGUA - MATERIAIS NA OPERAÇÃO. AF_06/2014</x:v>
      </x:c>
      <x:c r="D625" s="19" t="str">
        <x:v>H</x:v>
      </x:c>
      <x:c r="E625" s="19"/>
      <x:c r="F625" s="19"/>
      <x:c r="G625" s="19"/>
      <x:c r="H625" s="19"/>
      <x:c r="I625" s="19"/>
    </x:row>
    <x:row r="626" ht="28" customHeight="1">
      <x:c r="A626" s="21" t="str">
        <x:v>Tipo</x:v>
      </x:c>
      <x:c r="B626" s="21" t="str">
        <x:v>Código</x:v>
      </x:c>
      <x:c r="C626" s="21" t="str">
        <x:v>Descrição</x:v>
      </x:c>
      <x:c r="D626" s="21" t="str">
        <x:v>Un.</x:v>
      </x:c>
      <x:c r="E626" s="21" t="str">
        <x:v>Coeficiente</x:v>
      </x:c>
      <x:c r="F626" s="21" t="str">
        <x:v>Custo unit. R$</x:v>
      </x:c>
      <x:c r="G626" s="21" t="str">
        <x:v>Parcial R$</x:v>
      </x:c>
      <x:c r="H626" s="21" t="str">
        <x:v>Base publicada R$</x:v>
      </x:c>
      <x:c r="I626" s="21" t="str">
        <x:v>Fonte / origem</x:v>
      </x:c>
    </x:row>
    <x:row r="627" ht="46" customHeight="1">
      <x:c r="A627" t="str">
        <x:v>INSUMO</x:v>
      </x:c>
      <x:c r="B627" t="str">
        <x:v>4221</x:v>
      </x:c>
      <x:c r="C627" s="9" t="str">
        <x:v>OLEO DIESEL COMBUSTIVEL COMUM METROPOLITANO S-10 OU S-500</x:v>
      </x:c>
      <x:c r="D627" t="str">
        <x:v>L</x:v>
      </x:c>
      <x:c r="E627" s="13" t="n">
        <x:v>32.16</x:v>
      </x:c>
      <x:c r="F627" s="15" t="n">
        <x:v>7.08</x:v>
      </x:c>
      <x:c r="G627" s="15" t="n">
        <x:f>TRUNC(ROUND(E627*F627,10)+0.000000001,2)</x:f>
        <x:v>227.69</x:v>
      </x:c>
      <x:c r="H627" s="15"/>
      <x:c r="I627" s="9" t="str">
        <x:v>SINAPI ISD linha 3106; PI</x:v>
      </x:c>
    </x:row>
    <x:row r="628">
      <x:c r="C628" s="11" t="str">
        <x:v>CUSTO UNITÁRIO DA COMPOSIÇÃO</x:v>
      </x:c>
      <x:c r="D628" s="11"/>
      <x:c r="E628" s="11"/>
      <x:c r="F628" s="16"/>
      <x:c r="G628" s="16" t="n">
        <x:f>ROUND(SUM(G627:G627),2)</x:f>
        <x:v>227.69</x:v>
      </x:c>
      <x:c r="H628" s="16" t="n">
        <x:v>227.69</x:v>
      </x:c>
      <x:c r="I628" s="16" t="n">
        <x:f>ROUND(G628-H628,2)</x:f>
        <x:v>0</x:v>
      </x:c>
    </x:row>
    <x:row r="631" ht="60" customHeight="1">
      <x:c r="A631" s="19" t="str">
        <x:v>SINAPI</x:v>
      </x:c>
      <x:c r="B631" s="19" t="str">
        <x:v>5763</x:v>
      </x:c>
      <x:c r="C631" s="19" t="str">
        <x:v>CAMINHÃO PIPA 10.000 L TRUCADO, PESO BRUTO TOTAL 23.000 KG, CARGA ÚTIL MÁXIMA 15.935 KG, DISTÂNCIA ENTRE EIXOS 4,8 M, POTÊNCIA 230 CV, INCLUSIVE TANQUE DE AÇO PARA TRANSPORTE DE ÁGUA - MANUTENÇÃO. AF_06/2014</x:v>
      </x:c>
      <x:c r="D631" s="19" t="str">
        <x:v>H</x:v>
      </x:c>
      <x:c r="E631" s="19"/>
      <x:c r="F631" s="19"/>
      <x:c r="G631" s="19"/>
      <x:c r="H631" s="19"/>
      <x:c r="I631" s="19"/>
    </x:row>
    <x:row r="632" ht="28" customHeight="1">
      <x:c r="A632" s="21" t="str">
        <x:v>Tipo</x:v>
      </x:c>
      <x:c r="B632" s="21" t="str">
        <x:v>Código</x:v>
      </x:c>
      <x:c r="C632" s="21" t="str">
        <x:v>Descrição</x:v>
      </x:c>
      <x:c r="D632" s="21" t="str">
        <x:v>Un.</x:v>
      </x:c>
      <x:c r="E632" s="21" t="str">
        <x:v>Coeficiente</x:v>
      </x:c>
      <x:c r="F632" s="21" t="str">
        <x:v>Custo unit. R$</x:v>
      </x:c>
      <x:c r="G632" s="21" t="str">
        <x:v>Parcial R$</x:v>
      </x:c>
      <x:c r="H632" s="21" t="str">
        <x:v>Base publicada R$</x:v>
      </x:c>
      <x:c r="I632" s="21" t="str">
        <x:v>Fonte / origem</x:v>
      </x:c>
    </x:row>
    <x:row r="633" ht="46" customHeight="1">
      <x:c r="A633" t="str">
        <x:v>INSUMO</x:v>
      </x:c>
      <x:c r="B633" t="str">
        <x:v>37758</x:v>
      </x:c>
      <x:c r="C633" s="9" t="str">
        <x:v>CAMINHAO TRUCADO, PESO BRUTO TOTAL 23000 KG, CARGA UTIL MAXIMA 15285 KG, DISTANCIA ENTRE EIXOS 4,80 M, POTENCIA 326 CV (INCLUI CABINE E CHASSI, NAO INCLUI CARROCERIA)</x:v>
      </x:c>
      <x:c r="D633" t="str">
        <x:v>UN</x:v>
      </x:c>
      <x:c r="E633" s="13" t="n">
        <x:v>0.0000643</x:v>
      </x:c>
      <x:c r="F633" s="15" t="n">
        <x:v>756016.74</x:v>
      </x:c>
      <x:c r="G633" s="15" t="n">
        <x:f>TRUNC(ROUND(E633*F633,10)+0.000000001,2)</x:f>
        <x:v>48.61</x:v>
      </x:c>
      <x:c r="H633" s="15"/>
      <x:c r="I633" s="9" t="str">
        <x:v>SINAPI ISD linha 952; SP (substituição por ausência de preço PI)</x:v>
      </x:c>
    </x:row>
    <x:row r="634" ht="46" customHeight="1">
      <x:c r="A634" t="str">
        <x:v>INSUMO</x:v>
      </x:c>
      <x:c r="B634" t="str">
        <x:v>37736</x:v>
      </x:c>
      <x:c r="C634" s="9" t="str">
        <x:v>TANQUE DE ACO CARBONO NAO REVESTIDO, PARA TRANSPORTE DE AGUA COM CAPACIDADE DE 10 M3, COM BOMBA CENTRIFUGA POR TOMADA DE FORCA, VAZAO MAXIMA *75* M3/H (INCLUI MONTAGEM, NAO INCLUI CAMINHAO)</x:v>
      </x:c>
      <x:c r="D634" t="str">
        <x:v>UN</x:v>
      </x:c>
      <x:c r="E634" s="13" t="n">
        <x:v>0.0000689</x:v>
      </x:c>
      <x:c r="F634" s="15" t="n">
        <x:v>91750</x:v>
      </x:c>
      <x:c r="G634" s="15" t="n">
        <x:f>TRUNC(ROUND(E634*F634,10)+0.000000001,2)</x:f>
        <x:v>6.32</x:v>
      </x:c>
      <x:c r="H634" s="15"/>
      <x:c r="I634" s="9" t="str">
        <x:v>SINAPI ISD linha 3966; SP (substituição por ausência de preço PI)</x:v>
      </x:c>
    </x:row>
    <x:row r="635">
      <x:c r="C635" s="11" t="str">
        <x:v>CUSTO UNITÁRIO DA COMPOSIÇÃO</x:v>
      </x:c>
      <x:c r="D635" s="11"/>
      <x:c r="E635" s="11"/>
      <x:c r="F635" s="16"/>
      <x:c r="G635" s="16" t="n">
        <x:f>ROUND(SUM(G633:G634),2)</x:f>
        <x:v>54.93</x:v>
      </x:c>
      <x:c r="H635" s="16" t="n">
        <x:v>54.93</x:v>
      </x:c>
      <x:c r="I635" s="16" t="n">
        <x:f>ROUND(G635-H635,2)</x:f>
        <x:v>0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110" hidden="0" customWidth="1"/>
    <x:col min="3" max="3" width="19" hidden="0" customWidth="1"/>
    <x:col min="4" max="4" width="19" hidden="0" customWidth="1"/>
    <x:col min="5" max="5" width="19" hidden="0" customWidth="1"/>
    <x:col min="6" max="6" width="19" hidden="0" customWidth="1"/>
    <x:col min="7" max="7" width="19" hidden="0" customWidth="1"/>
    <x:col min="8" max="8" width="19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</x:row>
    <x:row r="2">
      <x:c r="A2" s="2" t="str">
        <x:v>CONFERÊNCIA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</x:row>
    <x:row r="3">
      <x:c r="A3" s="1" t="str">
        <x:v>Conciliação com o sintético e critérios de cálculo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</x:row>
    <x:row r="5" ht="42" customHeight="1">
      <x:c r="A5" s="25" t="str">
        <x:v>BDI</x:v>
      </x:c>
      <x:c r="B5" s="8" t="str">
        <x:v>23,67%, conforme PDF. Aplicado ao custo unitário arredondado.</x:v>
      </x:c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 ht="42" customHeight="1">
      <x:c r="A6" s="25" t="str">
        <x:v>SINAPI</x:v>
      </x:c>
      <x:c r="B6" s="8" t="str">
        <x:v>PI confirmado: todos os 23 custos unitários principais coincidem com a coluna PI da base CSD.</x:v>
      </x:c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</x:row>
    <x:row r="7" ht="42" customHeight="1">
      <x:c r="A7" s="25" t="str">
        <x:v>SEINFRA</x:v>
      </x:c>
      <x:c r="B7" s="8" t="str">
        <x:v>028, encargos sociais 114,15%. Detalhamento complementado com arquivo oficial.</x:v>
      </x:c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  <x:c r="N7" s="1"/>
    </x:row>
    <x:row r="8" ht="42" customHeight="1">
      <x:c r="A8" s="25" t="str">
        <x:v>Arredondamento</x:v>
      </x:c>
      <x:c r="B8" s="8" t="str">
        <x:v>SINAPI: parciais truncados em 2 casas. SEINFRA: soma com precisão original e custo final arredondado em 2 casas.</x:v>
      </x:c>
      <x:c r="C8" s="1"/>
      <x:c r="D8" s="1"/>
      <x:c r="E8" s="1"/>
      <x:c r="F8" s="1"/>
      <x:c r="G8" s="1"/>
      <x:c r="H8" s="1"/>
      <x:c r="I8" s="1"/>
      <x:c r="J8" s="1"/>
      <x:c r="K8" s="1"/>
      <x:c r="L8" s="1"/>
      <x:c r="M8" s="1"/>
      <x:c r="N8" s="1"/>
    </x:row>
    <x:row r="9" ht="42" customHeight="1">
      <x:c r="A9" s="26" t="str">
        <x:v>Quantidades</x:v>
      </x:c>
      <x:c r="B9" s="9" t="str">
        <x:v>Mantidas as quantidades exibidas. O PDF aparenta usar maior precisão em alguns quantitativos, especialmente 7.3 e 8.3.</x:v>
      </x:c>
    </x:row>
    <x:row r="10" ht="42" customHeight="1">
      <x:c r="A10" s="26" t="str">
        <x:v>Total do PDF</x:v>
      </x:c>
      <x:c r="B10" s="9" t="str">
        <x:v>Total declarado: R$ 64.481,64. Soma dos totais das 36 linhas: R$ 64.481,62 (diferença de R$ 0,02).</x:v>
      </x:c>
    </x:row>
    <x:row r="11" ht="42" customHeight="1">
      <x:c r="A11" s="26" t="str">
        <x:v>Códigos CSD</x:v>
      </x:c>
      <x:c r="B11" s="9" t="str">
        <x:v>A coluna de códigos da aba CSD veio com valores 0. Vinculação feita por descrição exata e unidade, cruzada com Analítico.</x:v>
      </x:c>
    </x:row>
    <x:row r="12" ht="42" customHeight="1">
      <x:c r="A12" s="26" t="str">
        <x:v>Encargos</x:v>
      </x:c>
      <x:c r="B12" s="9" t="str">
        <x:v>Encargos já incorporados nas bases. Sem aplicação duplicada. Auxiliares de mão de obra incluem encargos complementares.</x:v>
      </x:c>
    </x:row>
    <x:row r="13" ht="42" customHeight="1">
      <x:c r="A13" s="26" t="str">
        <x:v>Origem SEINFRA</x:v>
      </x:c>
      <x:c r="B13" s="9" t="str">
        <x:v>https://sin.seinfra.ce.gov.br/site-seinfra/siproce/onerada/Composicoes-028---ENC.-SOCIAIS-114%2C15.xls</x:v>
      </x:c>
    </x:row>
    <x:row r="16" ht="28" customHeight="1">
      <x:c r="A16" s="21" t="str">
        <x:v>Item</x:v>
      </x:c>
      <x:c r="B16" s="21" t="str">
        <x:v>Código</x:v>
      </x:c>
      <x:c r="C16" s="21" t="str">
        <x:v>Qtd. PDF</x:v>
      </x:c>
      <x:c r="D16" s="21" t="str">
        <x:v>Custo PDF R$</x:v>
      </x:c>
      <x:c r="E16" s="21" t="str">
        <x:v>Custo analítico R$</x:v>
      </x:c>
      <x:c r="F16" s="21" t="str">
        <x:v>Dif. unitária R$</x:v>
      </x:c>
      <x:c r="G16" s="21" t="str">
        <x:v>Total PDF R$</x:v>
      </x:c>
      <x:c r="H16" s="21" t="str">
        <x:v>Dif. total R$</x:v>
      </x:c>
    </x:row>
    <x:row r="17">
      <x:c r="A17" t="str">
        <x:v>1.1</x:v>
      </x:c>
      <x:c r="B17" t="str">
        <x:v>C1043</x:v>
      </x:c>
      <x:c r="C17" s="24" t="n">
        <x:v>2.25</x:v>
      </x:c>
      <x:c r="D17" s="15" t="n">
        <x:v>68.84</x:v>
      </x:c>
      <x:c r="E17" s="15" t="n">
        <x:f>'Orçamento'!G8</x:f>
        <x:v>68.84</x:v>
      </x:c>
      <x:c r="F17" s="15" t="n">
        <x:f>ROUND(E17-D17,2)</x:f>
        <x:v>0</x:v>
      </x:c>
      <x:c r="G17" s="15" t="n">
        <x:v>191.39</x:v>
      </x:c>
      <x:c r="H17" s="15" t="n">
        <x:f>ROUND('Orçamento'!J8-G17,2)</x:f>
        <x:v>0.15</x:v>
      </x:c>
    </x:row>
    <x:row r="18">
      <x:c r="A18" t="str">
        <x:v>1.2</x:v>
      </x:c>
      <x:c r="B18" t="str">
        <x:v>C1048</x:v>
      </x:c>
      <x:c r="C18" s="24" t="n">
        <x:v>1.3416</x:v>
      </x:c>
      <x:c r="D18" s="15" t="n">
        <x:v>599.49</x:v>
      </x:c>
      <x:c r="E18" s="15" t="n">
        <x:f>'Orçamento'!G9</x:f>
        <x:v>599.49</x:v>
      </x:c>
      <x:c r="F18" s="15" t="n">
        <x:f>ROUND(E18-D18,2)</x:f>
        <x:v>0</x:v>
      </x:c>
      <x:c r="G18" s="15" t="n">
        <x:v>994.65</x:v>
      </x:c>
      <x:c r="H18" s="15" t="n">
        <x:f>ROUND('Orçamento'!J9-G18,2)</x:f>
        <x:v>0</x:v>
      </x:c>
    </x:row>
    <x:row r="19">
      <x:c r="A19" t="str">
        <x:v>1.3</x:v>
      </x:c>
      <x:c r="B19" t="str">
        <x:v>C1045</x:v>
      </x:c>
      <x:c r="C19" s="24" t="n">
        <x:v>53.46</x:v>
      </x:c>
      <x:c r="D19" s="15" t="n">
        <x:v>13.77</x:v>
      </x:c>
      <x:c r="E19" s="15" t="n">
        <x:f>'Orçamento'!G10</x:f>
        <x:v>13.77</x:v>
      </x:c>
      <x:c r="F19" s="15" t="n">
        <x:f>ROUND(E19-D19,2)</x:f>
        <x:v>0</x:v>
      </x:c>
      <x:c r="G19" s="15" t="n">
        <x:v>910.39</x:v>
      </x:c>
      <x:c r="H19" s="15" t="n">
        <x:f>ROUND('Orçamento'!J10-G19,2)</x:f>
        <x:v>0.03</x:v>
      </x:c>
    </x:row>
    <x:row r="20">
      <x:c r="A20" t="str">
        <x:v>1.4</x:v>
      </x:c>
      <x:c r="B20" t="str">
        <x:v>C1054</x:v>
      </x:c>
      <x:c r="C20" s="24" t="n">
        <x:v>53.46</x:v>
      </x:c>
      <x:c r="D20" s="15" t="n">
        <x:v>17.21</x:v>
      </x:c>
      <x:c r="E20" s="15" t="n">
        <x:f>'Orçamento'!G11</x:f>
        <x:v>17.21</x:v>
      </x:c>
      <x:c r="F20" s="15" t="n">
        <x:f>ROUND(E20-D20,2)</x:f>
        <x:v>0</x:v>
      </x:c>
      <x:c r="G20" s="15" t="n">
        <x:v>1137.82</x:v>
      </x:c>
      <x:c r="H20" s="15" t="n">
        <x:f>ROUND('Orçamento'!J11-G20,2)</x:f>
        <x:v>-0.19</x:v>
      </x:c>
    </x:row>
    <x:row r="21">
      <x:c r="A21" t="str">
        <x:v>1.5</x:v>
      </x:c>
      <x:c r="B21" t="str">
        <x:v>C1061</x:v>
      </x:c>
      <x:c r="C21" s="24" t="n">
        <x:v>3</x:v>
      </x:c>
      <x:c r="D21" s="15" t="n">
        <x:v>22.76</x:v>
      </x:c>
      <x:c r="E21" s="15" t="n">
        <x:f>'Orçamento'!G12</x:f>
        <x:v>22.76</x:v>
      </x:c>
      <x:c r="F21" s="15" t="n">
        <x:f>ROUND(E21-D21,2)</x:f>
        <x:v>0</x:v>
      </x:c>
      <x:c r="G21" s="15" t="n">
        <x:v>84.44</x:v>
      </x:c>
      <x:c r="H21" s="15" t="n">
        <x:f>ROUND('Orçamento'!J12-G21,2)</x:f>
        <x:v>0.01</x:v>
      </x:c>
    </x:row>
    <x:row r="22">
      <x:c r="A22" t="str">
        <x:v>1.6</x:v>
      </x:c>
      <x:c r="B22" t="str">
        <x:v>C1070</x:v>
      </x:c>
      <x:c r="C22" s="24" t="n">
        <x:v>32.89</x:v>
      </x:c>
      <x:c r="D22" s="15" t="n">
        <x:v>11.47</x:v>
      </x:c>
      <x:c r="E22" s="15" t="n">
        <x:f>'Orçamento'!G13</x:f>
        <x:v>11.47</x:v>
      </x:c>
      <x:c r="F22" s="15" t="n">
        <x:f>ROUND(E22-D22,2)</x:f>
        <x:v>0</x:v>
      </x:c>
      <x:c r="G22" s="15" t="n">
        <x:v>466.54</x:v>
      </x:c>
      <x:c r="H22" s="15" t="n">
        <x:f>ROUND('Orçamento'!J13-G22,2)</x:f>
        <x:v>-0.16</x:v>
      </x:c>
    </x:row>
    <x:row r="23">
      <x:c r="A23" t="str">
        <x:v>1.7</x:v>
      </x:c>
      <x:c r="B23" t="str">
        <x:v>C2210</x:v>
      </x:c>
      <x:c r="C23" s="24" t="n">
        <x:v>3.27</x:v>
      </x:c>
      <x:c r="D23" s="15" t="n">
        <x:v>18.36</x:v>
      </x:c>
      <x:c r="E23" s="15" t="n">
        <x:f>'Orçamento'!G14</x:f>
        <x:v>18.36</x:v>
      </x:c>
      <x:c r="F23" s="15" t="n">
        <x:f>ROUND(E23-D23,2)</x:f>
        <x:v>0</x:v>
      </x:c>
      <x:c r="G23" s="15" t="n">
        <x:v>74.25</x:v>
      </x:c>
      <x:c r="H23" s="15" t="n">
        <x:f>ROUND('Orçamento'!J14-G23,2)</x:f>
        <x:v>0.01</x:v>
      </x:c>
    </x:row>
    <x:row r="24">
      <x:c r="A24" t="str">
        <x:v>2.1</x:v>
      </x:c>
      <x:c r="B24" t="str">
        <x:v>87531</x:v>
      </x:c>
      <x:c r="C24" s="24" t="n">
        <x:v>136.27</x:v>
      </x:c>
      <x:c r="D24" s="15" t="n">
        <x:v>39.85</x:v>
      </x:c>
      <x:c r="E24" s="15" t="n">
        <x:f>'Orçamento'!G15</x:f>
        <x:v>39.85</x:v>
      </x:c>
      <x:c r="F24" s="15" t="n">
        <x:f>ROUND(E24-D24,2)</x:f>
        <x:v>0</x:v>
      </x:c>
      <x:c r="G24" s="15" t="n">
        <x:v>6715.63</x:v>
      </x:c>
      <x:c r="H24" s="15" t="n">
        <x:f>ROUND('Orçamento'!J15-G24,2)</x:f>
        <x:v>-0.24</x:v>
      </x:c>
    </x:row>
    <x:row r="25">
      <x:c r="A25" t="str">
        <x:v>2.2</x:v>
      </x:c>
      <x:c r="B25" t="str">
        <x:v>88648</x:v>
      </x:c>
      <x:c r="C25" s="24" t="n">
        <x:v>50.02</x:v>
      </x:c>
      <x:c r="D25" s="15" t="n">
        <x:v>8.39</x:v>
      </x:c>
      <x:c r="E25" s="15" t="n">
        <x:f>'Orçamento'!G16</x:f>
        <x:v>8.39</x:v>
      </x:c>
      <x:c r="F25" s="15" t="n">
        <x:f>ROUND(E25-D25,2)</x:f>
        <x:v>0</x:v>
      </x:c>
      <x:c r="G25" s="15" t="n">
        <x:v>519</x:v>
      </x:c>
      <x:c r="H25" s="15" t="n">
        <x:f>ROUND('Orçamento'!J16-G25,2)</x:f>
        <x:v>0.21</x:v>
      </x:c>
    </x:row>
    <x:row r="26">
      <x:c r="A26" t="str">
        <x:v>2.3</x:v>
      </x:c>
      <x:c r="B26" t="str">
        <x:v>87247</x:v>
      </x:c>
      <x:c r="C26" s="24" t="n">
        <x:v>52.93</x:v>
      </x:c>
      <x:c r="D26" s="15" t="n">
        <x:v>66.61</x:v>
      </x:c>
      <x:c r="E26" s="15" t="n">
        <x:f>'Orçamento'!G17</x:f>
        <x:v>66.61</x:v>
      </x:c>
      <x:c r="F26" s="15" t="n">
        <x:f>ROUND(E26-D26,2)</x:f>
        <x:v>0</x:v>
      </x:c>
      <x:c r="G26" s="15" t="n">
        <x:v>4360.19</x:v>
      </x:c>
      <x:c r="H26" s="15" t="n">
        <x:f>ROUND('Orçamento'!J17-G26,2)</x:f>
        <x:v>0.18</x:v>
      </x:c>
    </x:row>
    <x:row r="27">
      <x:c r="A27" t="str">
        <x:v>3.1</x:v>
      </x:c>
      <x:c r="B27" t="str">
        <x:v>C0054</x:v>
      </x:c>
      <x:c r="C27" s="24" t="n">
        <x:v>1.17</x:v>
      </x:c>
      <x:c r="D27" s="15" t="n">
        <x:v>576.31</x:v>
      </x:c>
      <x:c r="E27" s="15" t="n">
        <x:f>'Orçamento'!G18</x:f>
        <x:v>576.31</x:v>
      </x:c>
      <x:c r="F27" s="15" t="n">
        <x:f>ROUND(E27-D27,2)</x:f>
        <x:v>0</x:v>
      </x:c>
      <x:c r="G27" s="15" t="n">
        <x:v>833.89</x:v>
      </x:c>
      <x:c r="H27" s="15" t="n">
        <x:f>ROUND('Orçamento'!J18-G27,2)</x:f>
        <x:v>-0.01</x:v>
      </x:c>
    </x:row>
    <x:row r="28">
      <x:c r="A28" t="str">
        <x:v>3.2</x:v>
      </x:c>
      <x:c r="B28" t="str">
        <x:v>103669</x:v>
      </x:c>
      <x:c r="C28" s="24" t="n">
        <x:v>1.92</x:v>
      </x:c>
      <x:c r="D28" s="15" t="n">
        <x:v>1056.51</x:v>
      </x:c>
      <x:c r="E28" s="15" t="n">
        <x:f>'Orçamento'!G19</x:f>
        <x:v>1056.51</x:v>
      </x:c>
      <x:c r="F28" s="15" t="n">
        <x:f>ROUND(E28-D28,2)</x:f>
        <x:v>0</x:v>
      </x:c>
      <x:c r="G28" s="15" t="n">
        <x:v>2508.64</x:v>
      </x:c>
      <x:c r="H28" s="15" t="n">
        <x:f>ROUND('Orçamento'!J19-G28,2)</x:f>
        <x:v>0.01</x:v>
      </x:c>
    </x:row>
    <x:row r="29">
      <x:c r="A29" t="str">
        <x:v>3.3</x:v>
      </x:c>
      <x:c r="B29" t="str">
        <x:v>92883</x:v>
      </x:c>
      <x:c r="C29" s="24" t="n">
        <x:v>177.64</x:v>
      </x:c>
      <x:c r="D29" s="15" t="n">
        <x:v>12.29</x:v>
      </x:c>
      <x:c r="E29" s="15" t="n">
        <x:f>'Orçamento'!G20</x:f>
        <x:v>12.29</x:v>
      </x:c>
      <x:c r="F29" s="15" t="n">
        <x:f>ROUND(E29-D29,2)</x:f>
        <x:v>0</x:v>
      </x:c>
      <x:c r="G29" s="15" t="n">
        <x:v>2699.89</x:v>
      </x:c>
      <x:c r="H29" s="15" t="n">
        <x:f>ROUND('Orçamento'!J20-G29,2)</x:f>
        <x:v>0.24</x:v>
      </x:c>
    </x:row>
    <x:row r="30">
      <x:c r="A30" t="str">
        <x:v>3.4</x:v>
      </x:c>
      <x:c r="B30" t="str">
        <x:v>103322</x:v>
      </x:c>
      <x:c r="C30" s="24" t="n">
        <x:v>91.32</x:v>
      </x:c>
      <x:c r="D30" s="15" t="n">
        <x:v>67.83</x:v>
      </x:c>
      <x:c r="E30" s="15" t="n">
        <x:f>'Orçamento'!G21</x:f>
        <x:v>67.83</x:v>
      </x:c>
      <x:c r="F30" s="15" t="n">
        <x:f>ROUND(E30-D30,2)</x:f>
        <x:v>0</x:v>
      </x:c>
      <x:c r="G30" s="15" t="n">
        <x:v>7660.41</x:v>
      </x:c>
      <x:c r="H30" s="15" t="n">
        <x:f>ROUND('Orçamento'!J21-G30,2)</x:f>
        <x:v>0.42</x:v>
      </x:c>
    </x:row>
    <x:row r="31">
      <x:c r="A31" t="str">
        <x:v>4.1</x:v>
      </x:c>
      <x:c r="B31" t="str">
        <x:v>88485</x:v>
      </x:c>
      <x:c r="C31" s="24" t="n">
        <x:v>136.27</x:v>
      </x:c>
      <x:c r="D31" s="15" t="n">
        <x:v>4.11</x:v>
      </x:c>
      <x:c r="E31" s="15" t="n">
        <x:f>'Orçamento'!G22</x:f>
        <x:v>4.11</x:v>
      </x:c>
      <x:c r="F31" s="15" t="n">
        <x:f>ROUND(E31-D31,2)</x:f>
        <x:v>0</x:v>
      </x:c>
      <x:c r="G31" s="15" t="n">
        <x:v>692.63</x:v>
      </x:c>
      <x:c r="H31" s="15" t="n">
        <x:f>ROUND('Orçamento'!J22-G31,2)</x:f>
        <x:v>-0.38</x:v>
      </x:c>
    </x:row>
    <x:row r="32">
      <x:c r="A32" t="str">
        <x:v>4.2</x:v>
      </x:c>
      <x:c r="B32" t="str">
        <x:v>C1279</x:v>
      </x:c>
      <x:c r="C32" s="24" t="n">
        <x:v>19.38</x:v>
      </x:c>
      <x:c r="D32" s="15" t="n">
        <x:v>48.18</x:v>
      </x:c>
      <x:c r="E32" s="15" t="n">
        <x:f>'Orçamento'!G23</x:f>
        <x:v>48.18</x:v>
      </x:c>
      <x:c r="F32" s="15" t="n">
        <x:f>ROUND(E32-D32,2)</x:f>
        <x:v>0</x:v>
      </x:c>
      <x:c r="G32" s="15" t="n">
        <x:v>1154.74</x:v>
      </x:c>
      <x:c r="H32" s="15" t="n">
        <x:f>ROUND('Orçamento'!J23-G32,2)</x:f>
        <x:v>-0.08</x:v>
      </x:c>
    </x:row>
    <x:row r="33">
      <x:c r="A33" t="str">
        <x:v>4.3</x:v>
      </x:c>
      <x:c r="B33" t="str">
        <x:v>88489</x:v>
      </x:c>
      <x:c r="C33" s="24" t="n">
        <x:v>136.27</x:v>
      </x:c>
      <x:c r="D33" s="15" t="n">
        <x:v>14.22</x:v>
      </x:c>
      <x:c r="E33" s="15" t="n">
        <x:f>'Orçamento'!G24</x:f>
        <x:v>14.22</x:v>
      </x:c>
      <x:c r="F33" s="15" t="n">
        <x:f>ROUND(E33-D33,2)</x:f>
        <x:v>0</x:v>
      </x:c>
      <x:c r="G33" s="15" t="n">
        <x:v>2396.39</x:v>
      </x:c>
      <x:c r="H33" s="15" t="n">
        <x:f>ROUND('Orçamento'!J24-G33,2)</x:f>
        <x:v>0.6</x:v>
      </x:c>
    </x:row>
    <x:row r="34">
      <x:c r="A34" t="str">
        <x:v>5.1</x:v>
      </x:c>
      <x:c r="B34" t="str">
        <x:v>90695</x:v>
      </x:c>
      <x:c r="C34" s="24" t="n">
        <x:v>4</x:v>
      </x:c>
      <x:c r="D34" s="15" t="n">
        <x:v>95.64</x:v>
      </x:c>
      <x:c r="E34" s="15" t="n">
        <x:f>'Orçamento'!G25</x:f>
        <x:v>95.64</x:v>
      </x:c>
      <x:c r="F34" s="15" t="n">
        <x:f>ROUND(E34-D34,2)</x:f>
        <x:v>0</x:v>
      </x:c>
      <x:c r="G34" s="15" t="n">
        <x:v>473.11</x:v>
      </x:c>
      <x:c r="H34" s="15" t="n">
        <x:f>ROUND('Orçamento'!J25-G34,2)</x:f>
        <x:v>0.01</x:v>
      </x:c>
    </x:row>
    <x:row r="35">
      <x:c r="A35" t="str">
        <x:v>5.2</x:v>
      </x:c>
      <x:c r="B35" t="str">
        <x:v>96486</x:v>
      </x:c>
      <x:c r="C35" s="24" t="n">
        <x:v>52.93</x:v>
      </x:c>
      <x:c r="D35" s="15" t="n">
        <x:v>77.25</x:v>
      </x:c>
      <x:c r="E35" s="15" t="n">
        <x:f>'Orçamento'!G26</x:f>
        <x:v>77.25</x:v>
      </x:c>
      <x:c r="F35" s="15" t="n">
        <x:f>ROUND(E35-D35,2)</x:f>
        <x:v>0</x:v>
      </x:c>
      <x:c r="G35" s="15" t="n">
        <x:v>5056.67</x:v>
      </x:c>
      <x:c r="H35" s="15" t="n">
        <x:f>ROUND('Orçamento'!J26-G35,2)</x:f>
        <x:v>0.26</x:v>
      </x:c>
    </x:row>
    <x:row r="36">
      <x:c r="A36" t="str">
        <x:v>5.3</x:v>
      </x:c>
      <x:c r="B36" t="str">
        <x:v>C4827</x:v>
      </x:c>
      <x:c r="C36" s="24" t="n">
        <x:v>53.46</x:v>
      </x:c>
      <x:c r="D36" s="15" t="n">
        <x:v>77.85</x:v>
      </x:c>
      <x:c r="E36" s="15" t="n">
        <x:f>'Orçamento'!G27</x:f>
        <x:v>77.85</x:v>
      </x:c>
      <x:c r="F36" s="15" t="n">
        <x:f>ROUND(E36-D36,2)</x:f>
        <x:v>0</x:v>
      </x:c>
      <x:c r="G36" s="15" t="n">
        <x:v>5147.07</x:v>
      </x:c>
      <x:c r="H36" s="15" t="n">
        <x:f>ROUND('Orçamento'!J27-G36,2)</x:f>
        <x:v>0.06</x:v>
      </x:c>
    </x:row>
    <x:row r="37">
      <x:c r="A37" t="str">
        <x:v>5.4</x:v>
      </x:c>
      <x:c r="B37" t="str">
        <x:v>92543</x:v>
      </x:c>
      <x:c r="C37" s="24" t="n">
        <x:v>53.46</x:v>
      </x:c>
      <x:c r="D37" s="15" t="n">
        <x:v>22.38</x:v>
      </x:c>
      <x:c r="E37" s="15" t="n">
        <x:f>'Orçamento'!G28</x:f>
        <x:v>22.38</x:v>
      </x:c>
      <x:c r="F37" s="15" t="n">
        <x:f>ROUND(E37-D37,2)</x:f>
        <x:v>0</x:v>
      </x:c>
      <x:c r="G37" s="15" t="n">
        <x:v>1479.66</x:v>
      </x:c>
      <x:c r="H37" s="15" t="n">
        <x:f>ROUND('Orçamento'!J28-G37,2)</x:f>
        <x:v>0.11</x:v>
      </x:c>
    </x:row>
    <x:row r="38">
      <x:c r="A38" t="str">
        <x:v>5.5</x:v>
      </x:c>
      <x:c r="B38" t="str">
        <x:v>100327</x:v>
      </x:c>
      <x:c r="C38" s="24" t="n">
        <x:v>17.54</x:v>
      </x:c>
      <x:c r="D38" s="15" t="n">
        <x:v>56.53</x:v>
      </x:c>
      <x:c r="E38" s="15" t="n">
        <x:f>'Orçamento'!G29</x:f>
        <x:v>56.53</x:v>
      </x:c>
      <x:c r="F38" s="15" t="n">
        <x:f>ROUND(E38-D38,2)</x:f>
        <x:v>0</x:v>
      </x:c>
      <x:c r="G38" s="15" t="n">
        <x:v>1226.23</x:v>
      </x:c>
      <x:c r="H38" s="15" t="n">
        <x:f>ROUND('Orçamento'!J29-G38,2)</x:f>
        <x:v>-0.01</x:v>
      </x:c>
    </x:row>
    <x:row r="39">
      <x:c r="A39" t="str">
        <x:v>6.1</x:v>
      </x:c>
      <x:c r="B39" t="str">
        <x:v>91831</x:v>
      </x:c>
      <x:c r="C39" s="24" t="n">
        <x:v>55</x:v>
      </x:c>
      <x:c r="D39" s="15" t="n">
        <x:v>18.06</x:v>
      </x:c>
      <x:c r="E39" s="15" t="n">
        <x:f>'Orçamento'!G30</x:f>
        <x:v>18.06</x:v>
      </x:c>
      <x:c r="F39" s="15" t="n">
        <x:f>ROUND(E39-D39,2)</x:f>
        <x:v>0</x:v>
      </x:c>
      <x:c r="G39" s="15" t="n">
        <x:v>1228.41</x:v>
      </x:c>
      <x:c r="H39" s="15" t="n">
        <x:f>ROUND('Orçamento'!J30-G39,2)</x:f>
        <x:v>-0.26</x:v>
      </x:c>
    </x:row>
    <x:row r="40">
      <x:c r="A40" t="str">
        <x:v>6.2</x:v>
      </x:c>
      <x:c r="B40" t="str">
        <x:v>91926</x:v>
      </x:c>
      <x:c r="C40" s="24" t="n">
        <x:v>30</x:v>
      </x:c>
      <x:c r="D40" s="15" t="n">
        <x:v>5.64</x:v>
      </x:c>
      <x:c r="E40" s="15" t="n">
        <x:f>'Orçamento'!G31</x:f>
        <x:v>5.64</x:v>
      </x:c>
      <x:c r="F40" s="15" t="n">
        <x:f>ROUND(E40-D40,2)</x:f>
        <x:v>0</x:v>
      </x:c>
      <x:c r="G40" s="15" t="n">
        <x:v>209.25</x:v>
      </x:c>
      <x:c r="H40" s="15" t="n">
        <x:f>ROUND('Orçamento'!J31-G40,2)</x:f>
        <x:v>-0.15</x:v>
      </x:c>
    </x:row>
    <x:row r="41">
      <x:c r="A41" t="str">
        <x:v>6.3</x:v>
      </x:c>
      <x:c r="B41" t="str">
        <x:v>92027</x:v>
      </x:c>
      <x:c r="C41" s="24" t="n">
        <x:v>4</x:v>
      </x:c>
      <x:c r="D41" s="15" t="n">
        <x:v>73.53</x:v>
      </x:c>
      <x:c r="E41" s="15" t="n">
        <x:f>'Orçamento'!G32</x:f>
        <x:v>73.53</x:v>
      </x:c>
      <x:c r="F41" s="15" t="n">
        <x:f>ROUND(E41-D41,2)</x:f>
        <x:v>0</x:v>
      </x:c>
      <x:c r="G41" s="15" t="n">
        <x:v>363.74</x:v>
      </x:c>
      <x:c r="H41" s="15" t="n">
        <x:f>ROUND('Orçamento'!J32-G41,2)</x:f>
        <x:v>-0.02</x:v>
      </x:c>
    </x:row>
    <x:row r="42">
      <x:c r="A42" t="str">
        <x:v>6.4</x:v>
      </x:c>
      <x:c r="B42" t="str">
        <x:v>91993</x:v>
      </x:c>
      <x:c r="C42" s="24" t="n">
        <x:v>4</x:v>
      </x:c>
      <x:c r="D42" s="15" t="n">
        <x:v>52</x:v>
      </x:c>
      <x:c r="E42" s="15" t="n">
        <x:f>'Orçamento'!G33</x:f>
        <x:v>52</x:v>
      </x:c>
      <x:c r="F42" s="15" t="n">
        <x:f>ROUND(E42-D42,2)</x:f>
        <x:v>0</x:v>
      </x:c>
      <x:c r="G42" s="15" t="n">
        <x:v>257.23</x:v>
      </x:c>
      <x:c r="H42" s="15" t="n">
        <x:f>ROUND('Orçamento'!J33-G42,2)</x:f>
        <x:v>0.01</x:v>
      </x:c>
    </x:row>
    <x:row r="43">
      <x:c r="A43" t="str">
        <x:v>6.5</x:v>
      </x:c>
      <x:c r="B43" t="str">
        <x:v>92004</x:v>
      </x:c>
      <x:c r="C43" s="24" t="n">
        <x:v>15</x:v>
      </x:c>
      <x:c r="D43" s="15" t="n">
        <x:v>61.97</x:v>
      </x:c>
      <x:c r="E43" s="15" t="n">
        <x:f>'Orçamento'!G34</x:f>
        <x:v>61.97</x:v>
      </x:c>
      <x:c r="F43" s="15" t="n">
        <x:f>ROUND(E43-D43,2)</x:f>
        <x:v>0</x:v>
      </x:c>
      <x:c r="G43" s="15" t="n">
        <x:v>1149.57</x:v>
      </x:c>
      <x:c r="H43" s="15" t="n">
        <x:f>ROUND('Orçamento'!J34-G43,2)</x:f>
        <x:v>0.03</x:v>
      </x:c>
    </x:row>
    <x:row r="44">
      <x:c r="A44" t="str">
        <x:v>6.6</x:v>
      </x:c>
      <x:c r="B44" t="str">
        <x:v>103782</x:v>
      </x:c>
      <x:c r="C44" s="24" t="n">
        <x:v>6</x:v>
      </x:c>
      <x:c r="D44" s="15" t="n">
        <x:v>30.95</x:v>
      </x:c>
      <x:c r="E44" s="15" t="n">
        <x:f>'Orçamento'!G35</x:f>
        <x:v>30.95</x:v>
      </x:c>
      <x:c r="F44" s="15" t="n">
        <x:f>ROUND(E44-D44,2)</x:f>
        <x:v>0</x:v>
      </x:c>
      <x:c r="G44" s="15" t="n">
        <x:v>229.66</x:v>
      </x:c>
      <x:c r="H44" s="15" t="n">
        <x:f>ROUND('Orçamento'!J35-G44,2)</x:f>
        <x:v>0.02</x:v>
      </x:c>
    </x:row>
    <x:row r="45">
      <x:c r="A45" t="str">
        <x:v>6.7</x:v>
      </x:c>
      <x:c r="B45" t="str">
        <x:v>91924</x:v>
      </x:c>
      <x:c r="C45" s="24" t="n">
        <x:v>25</x:v>
      </x:c>
      <x:c r="D45" s="15" t="n">
        <x:v>3.85</x:v>
      </x:c>
      <x:c r="E45" s="15" t="n">
        <x:f>'Orçamento'!G36</x:f>
        <x:v>3.85</x:v>
      </x:c>
      <x:c r="F45" s="15" t="n">
        <x:f>ROUND(E45-D45,2)</x:f>
        <x:v>0</x:v>
      </x:c>
      <x:c r="G45" s="15" t="n">
        <x:v>119.03</x:v>
      </x:c>
      <x:c r="H45" s="15" t="n">
        <x:f>ROUND('Orçamento'!J36-G45,2)</x:f>
        <x:v>-0.03</x:v>
      </x:c>
    </x:row>
    <x:row r="46">
      <x:c r="A46" t="str">
        <x:v>7.1</x:v>
      </x:c>
      <x:c r="B46" t="str">
        <x:v>91341</x:v>
      </x:c>
      <x:c r="C46" s="24" t="n">
        <x:v>5.46</x:v>
      </x:c>
      <x:c r="D46" s="15" t="n">
        <x:v>628.39</x:v>
      </x:c>
      <x:c r="E46" s="15" t="n">
        <x:f>'Orçamento'!G37</x:f>
        <x:v>628.39</x:v>
      </x:c>
      <x:c r="F46" s="15" t="n">
        <x:f>ROUND(E46-D46,2)</x:f>
        <x:v>0</x:v>
      </x:c>
      <x:c r="G46" s="15" t="n">
        <x:v>4243.13</x:v>
      </x:c>
      <x:c r="H46" s="15" t="n">
        <x:f>ROUND('Orçamento'!J37-G46,2)</x:f>
        <x:v>0</x:v>
      </x:c>
    </x:row>
    <x:row r="47">
      <x:c r="A47" t="str">
        <x:v>7.2</x:v>
      </x:c>
      <x:c r="B47" t="str">
        <x:v>94570</x:v>
      </x:c>
      <x:c r="C47" s="24" t="n">
        <x:v>4.23</x:v>
      </x:c>
      <x:c r="D47" s="15" t="n">
        <x:v>321.32</x:v>
      </x:c>
      <x:c r="E47" s="15" t="n">
        <x:f>'Orçamento'!G38</x:f>
        <x:v>321.32</x:v>
      </x:c>
      <x:c r="F47" s="15" t="n">
        <x:f>ROUND(E47-D47,2)</x:f>
        <x:v>0</x:v>
      </x:c>
      <x:c r="G47" s="15" t="n">
        <x:v>1680.9</x:v>
      </x:c>
      <x:c r="H47" s="15" t="n">
        <x:f>ROUND('Orçamento'!J38-G47,2)</x:f>
        <x:v>0.02</x:v>
      </x:c>
    </x:row>
    <x:row r="48">
      <x:c r="A48" t="str">
        <x:v>7.3</x:v>
      </x:c>
      <x:c r="B48" t="str">
        <x:v>C2666</x:v>
      </x:c>
      <x:c r="C48" s="24" t="n">
        <x:v>0.1</x:v>
      </x:c>
      <x:c r="D48" s="15" t="n">
        <x:v>1894.94</x:v>
      </x:c>
      <x:c r="E48" s="15" t="n">
        <x:f>'Orçamento'!G39</x:f>
        <x:v>1894.94</x:v>
      </x:c>
      <x:c r="F48" s="15" t="n">
        <x:f>ROUND(E48-D48,2)</x:f>
        <x:v>0</x:v>
      </x:c>
      <x:c r="G48" s="15" t="n">
        <x:v>224.62</x:v>
      </x:c>
      <x:c r="H48" s="15" t="n">
        <x:f>ROUND('Orçamento'!J39-G48,2)</x:f>
        <x:v>9.73</x:v>
      </x:c>
    </x:row>
    <x:row r="49">
      <x:c r="A49" t="str">
        <x:v>8.1</x:v>
      </x:c>
      <x:c r="B49" t="str">
        <x:v>C1937</x:v>
      </x:c>
      <x:c r="C49" s="24" t="n">
        <x:v>1.2</x:v>
      </x:c>
      <x:c r="D49" s="15" t="n">
        <x:v>187.01</x:v>
      </x:c>
      <x:c r="E49" s="15" t="n">
        <x:f>'Orçamento'!G40</x:f>
        <x:v>187.01</x:v>
      </x:c>
      <x:c r="F49" s="15" t="n">
        <x:f>ROUND(E49-D49,2)</x:f>
        <x:v>0</x:v>
      </x:c>
      <x:c r="G49" s="15" t="n">
        <x:v>277.53</x:v>
      </x:c>
      <x:c r="H49" s="15" t="n">
        <x:f>ROUND('Orçamento'!J40-G49,2)</x:f>
        <x:v>0.01</x:v>
      </x:c>
    </x:row>
    <x:row r="50">
      <x:c r="A50" t="str">
        <x:v>8.2</x:v>
      </x:c>
      <x:c r="B50" t="str">
        <x:v>94342</x:v>
      </x:c>
      <x:c r="C50" s="24" t="n">
        <x:v>13.16</x:v>
      </x:c>
      <x:c r="D50" s="15" t="n">
        <x:v>94.84</x:v>
      </x:c>
      <x:c r="E50" s="15" t="n">
        <x:f>'Orçamento'!G41</x:f>
        <x:v>94.84</x:v>
      </x:c>
      <x:c r="F50" s="15" t="n">
        <x:f>ROUND(E50-D50,2)</x:f>
        <x:v>0</x:v>
      </x:c>
      <x:c r="G50" s="15" t="n">
        <x:v>1543.05</x:v>
      </x:c>
      <x:c r="H50" s="15" t="n">
        <x:f>ROUND('Orçamento'!J41-G50,2)</x:f>
        <x:v>0.49</x:v>
      </x:c>
    </x:row>
    <x:row r="51">
      <x:c r="A51" t="str">
        <x:v>8.3</x:v>
      </x:c>
      <x:c r="B51" t="str">
        <x:v>87399</x:v>
      </x:c>
      <x:c r="C51" s="24" t="n">
        <x:v>1.64</x:v>
      </x:c>
      <x:c r="D51" s="15" t="n">
        <x:v>2172.45</x:v>
      </x:c>
      <x:c r="E51" s="15" t="n">
        <x:f>'Orçamento'!G42</x:f>
        <x:v>2172.45</x:v>
      </x:c>
      <x:c r="F51" s="15" t="n">
        <x:f>ROUND(E51-D51,2)</x:f>
        <x:v>0</x:v>
      </x:c>
      <x:c r="G51" s="15" t="n">
        <x:v>4418.23</x:v>
      </x:c>
      <x:c r="H51" s="15" t="n">
        <x:f>ROUND('Orçamento'!J42-G51,2)</x:f>
        <x:v>-12.09</x:v>
      </x:c>
    </x:row>
    <x:row r="52">
      <x:c r="A52" t="str">
        <x:v>8.4</x:v>
      </x:c>
      <x:c r="B52" t="str">
        <x:v>C1628</x:v>
      </x:c>
      <x:c r="C52" s="24" t="n">
        <x:v>100</x:v>
      </x:c>
      <x:c r="D52" s="15" t="n">
        <x:v>14.18</x:v>
      </x:c>
      <x:c r="E52" s="15" t="n">
        <x:f>'Orçamento'!G43</x:f>
        <x:v>14.18</x:v>
      </x:c>
      <x:c r="F52" s="15" t="n">
        <x:f>ROUND(E52-D52,2)</x:f>
        <x:v>0</x:v>
      </x:c>
      <x:c r="G52" s="15" t="n">
        <x:v>1753.64</x:v>
      </x:c>
      <x:c r="H52" s="15" t="n">
        <x:f>ROUND('Orçamento'!J43-G52,2)</x:f>
        <x:v>0.36</x:v>
      </x:c>
    </x:row>
  </x:sheetData>
  <x:conditionalFormatting sqref="H17:H52">
    <x:cfRule type="cellIs" dxfId="0" priority="1" operator="notEqual">
      <x:formula>0</x:formula>
    </x:cfRule>
  </x:conditionalFormatting>
  <x:pageMargins left="0.7" right="0.7" top="0.75" bottom="0.75" header="0.3" footer="0.3"/>
</x:worksheet>
</file>