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ebraepr-my.sharepoint.com/personal/flaviana_magalhaes_ce_sebrae_com_br1/Documents/Documentos/Copilot/Criado/"/>
    </mc:Choice>
  </mc:AlternateContent>
  <xr:revisionPtr revIDLastSave="1" documentId="11_946C1C26EE855326FEAF4BA33FD34F55534562E6" xr6:coauthVersionLast="47" xr6:coauthVersionMax="47" xr10:uidLastSave="{A700A465-A970-42EB-B109-7C51975C009F}"/>
  <bookViews>
    <workbookView xWindow="-120" yWindow="-120" windowWidth="29040" windowHeight="15720" tabRatio="500" activeTab="2" xr2:uid="{00000000-000D-0000-FFFF-FFFF00000000}"/>
  </bookViews>
  <sheets>
    <sheet name="Instruções" sheetId="1" r:id="rId1"/>
    <sheet name="Resumo" sheetId="2" r:id="rId2"/>
    <sheet name="Sup. Manut. Predial" sheetId="3" r:id="rId3"/>
    <sheet name="Horas Extras Sup. Manut" sheetId="4" r:id="rId4"/>
    <sheet name="Aux. Op. Manut. Predial" sheetId="5" r:id="rId5"/>
    <sheet name="Horas Extras Aux. Op. Manut." sheetId="6" r:id="rId6"/>
    <sheet name="Eletricista" sheetId="7" r:id="rId7"/>
    <sheet name="Horas Extras Eletricista" sheetId="8" r:id="rId8"/>
    <sheet name="Reembolso Deslocamento" sheetId="9" r:id="rId9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14" i="9" l="1"/>
  <c r="I106" i="9"/>
  <c r="G101" i="9"/>
  <c r="K96" i="9"/>
  <c r="G88" i="9"/>
  <c r="I83" i="9"/>
  <c r="G80" i="9"/>
  <c r="G82" i="9" s="1"/>
  <c r="G84" i="9" s="1"/>
  <c r="G90" i="9" s="1"/>
  <c r="G71" i="9"/>
  <c r="G89" i="9" s="1"/>
  <c r="G62" i="9"/>
  <c r="G57" i="9"/>
  <c r="G87" i="9" s="1"/>
  <c r="I50" i="9"/>
  <c r="K39" i="9"/>
  <c r="I39" i="9"/>
  <c r="I40" i="9" s="1"/>
  <c r="I105" i="9" s="1"/>
  <c r="I23" i="9"/>
  <c r="I30" i="9" s="1"/>
  <c r="G9" i="9"/>
  <c r="G7" i="9"/>
  <c r="I106" i="8"/>
  <c r="G101" i="8"/>
  <c r="K96" i="8"/>
  <c r="G88" i="8"/>
  <c r="G80" i="8"/>
  <c r="G82" i="8" s="1"/>
  <c r="G84" i="8" s="1"/>
  <c r="G90" i="8" s="1"/>
  <c r="G71" i="8"/>
  <c r="G89" i="8" s="1"/>
  <c r="G62" i="8"/>
  <c r="G57" i="8"/>
  <c r="G87" i="8" s="1"/>
  <c r="G91" i="8" s="1"/>
  <c r="I46" i="8"/>
  <c r="I40" i="8"/>
  <c r="I105" i="8" s="1"/>
  <c r="I20" i="8"/>
  <c r="G9" i="8"/>
  <c r="G7" i="8"/>
  <c r="I106" i="7"/>
  <c r="G101" i="7"/>
  <c r="K96" i="7"/>
  <c r="G88" i="7"/>
  <c r="G87" i="7"/>
  <c r="G91" i="7" s="1"/>
  <c r="G80" i="7"/>
  <c r="G82" i="7" s="1"/>
  <c r="G84" i="7" s="1"/>
  <c r="G90" i="7" s="1"/>
  <c r="G71" i="7"/>
  <c r="G89" i="7" s="1"/>
  <c r="G62" i="7"/>
  <c r="G57" i="7"/>
  <c r="I46" i="7"/>
  <c r="I40" i="7"/>
  <c r="I105" i="7" s="1"/>
  <c r="I24" i="7"/>
  <c r="I23" i="7"/>
  <c r="I105" i="6"/>
  <c r="G101" i="6"/>
  <c r="K96" i="6"/>
  <c r="G89" i="6"/>
  <c r="G84" i="6"/>
  <c r="G90" i="6" s="1"/>
  <c r="G80" i="6"/>
  <c r="G82" i="6" s="1"/>
  <c r="I76" i="6"/>
  <c r="G71" i="6"/>
  <c r="G62" i="6"/>
  <c r="G88" i="6" s="1"/>
  <c r="I60" i="6"/>
  <c r="G57" i="6"/>
  <c r="G87" i="6" s="1"/>
  <c r="I49" i="6"/>
  <c r="I46" i="6"/>
  <c r="I106" i="6" s="1"/>
  <c r="I40" i="6"/>
  <c r="I28" i="6"/>
  <c r="I30" i="6" s="1"/>
  <c r="I20" i="6"/>
  <c r="I18" i="6"/>
  <c r="G9" i="6"/>
  <c r="G7" i="6"/>
  <c r="I106" i="5"/>
  <c r="G101" i="5"/>
  <c r="K96" i="5"/>
  <c r="G88" i="5"/>
  <c r="G82" i="5"/>
  <c r="G84" i="5" s="1"/>
  <c r="G90" i="5" s="1"/>
  <c r="G80" i="5"/>
  <c r="G71" i="5"/>
  <c r="G89" i="5" s="1"/>
  <c r="G62" i="5"/>
  <c r="G57" i="5"/>
  <c r="G87" i="5" s="1"/>
  <c r="G91" i="5" s="1"/>
  <c r="I46" i="5"/>
  <c r="I40" i="5"/>
  <c r="I105" i="5" s="1"/>
  <c r="I30" i="5"/>
  <c r="I79" i="5" s="1"/>
  <c r="I23" i="5"/>
  <c r="G101" i="4"/>
  <c r="K96" i="4"/>
  <c r="G88" i="4"/>
  <c r="G82" i="4"/>
  <c r="G84" i="4" s="1"/>
  <c r="G90" i="4" s="1"/>
  <c r="G80" i="4"/>
  <c r="G71" i="4"/>
  <c r="G89" i="4" s="1"/>
  <c r="G62" i="4"/>
  <c r="G57" i="4"/>
  <c r="G87" i="4" s="1"/>
  <c r="G91" i="4" s="1"/>
  <c r="I46" i="4"/>
  <c r="I106" i="4" s="1"/>
  <c r="I40" i="4"/>
  <c r="I105" i="4" s="1"/>
  <c r="I20" i="4"/>
  <c r="I18" i="4"/>
  <c r="I28" i="4" s="1"/>
  <c r="I30" i="4" s="1"/>
  <c r="G9" i="4"/>
  <c r="G7" i="4"/>
  <c r="I106" i="3"/>
  <c r="G101" i="3"/>
  <c r="K96" i="3"/>
  <c r="G89" i="3"/>
  <c r="G80" i="3"/>
  <c r="G82" i="3" s="1"/>
  <c r="G84" i="3" s="1"/>
  <c r="G90" i="3" s="1"/>
  <c r="G71" i="3"/>
  <c r="G62" i="3"/>
  <c r="G88" i="3" s="1"/>
  <c r="G57" i="3"/>
  <c r="G87" i="3" s="1"/>
  <c r="G91" i="3" s="1"/>
  <c r="I46" i="3"/>
  <c r="I40" i="3"/>
  <c r="I105" i="3" s="1"/>
  <c r="I30" i="3"/>
  <c r="I23" i="3"/>
  <c r="I104" i="3" l="1"/>
  <c r="I79" i="3"/>
  <c r="I75" i="3"/>
  <c r="I70" i="3"/>
  <c r="I66" i="3"/>
  <c r="I61" i="3"/>
  <c r="I56" i="3"/>
  <c r="I52" i="3"/>
  <c r="I83" i="4"/>
  <c r="I77" i="4"/>
  <c r="I68" i="4"/>
  <c r="I54" i="4"/>
  <c r="I50" i="4"/>
  <c r="I104" i="4"/>
  <c r="I75" i="4"/>
  <c r="I69" i="4"/>
  <c r="I56" i="4"/>
  <c r="I51" i="4"/>
  <c r="I79" i="4"/>
  <c r="I74" i="4"/>
  <c r="I80" i="4" s="1"/>
  <c r="I82" i="4" s="1"/>
  <c r="I84" i="4" s="1"/>
  <c r="I90" i="4" s="1"/>
  <c r="I67" i="4"/>
  <c r="I61" i="4"/>
  <c r="I55" i="4"/>
  <c r="I49" i="4"/>
  <c r="I57" i="4" s="1"/>
  <c r="I87" i="4" s="1"/>
  <c r="I52" i="5"/>
  <c r="I65" i="4"/>
  <c r="I76" i="4"/>
  <c r="I53" i="3"/>
  <c r="I65" i="3"/>
  <c r="I77" i="3"/>
  <c r="I81" i="3"/>
  <c r="I66" i="4"/>
  <c r="I78" i="4"/>
  <c r="I83" i="6"/>
  <c r="I77" i="6"/>
  <c r="I68" i="6"/>
  <c r="I54" i="6"/>
  <c r="I50" i="6"/>
  <c r="I104" i="6"/>
  <c r="I79" i="6"/>
  <c r="I75" i="6"/>
  <c r="I70" i="6"/>
  <c r="I66" i="6"/>
  <c r="I61" i="6"/>
  <c r="I56" i="6"/>
  <c r="I52" i="6"/>
  <c r="I81" i="6"/>
  <c r="I74" i="6"/>
  <c r="I65" i="6"/>
  <c r="I55" i="6"/>
  <c r="I53" i="6"/>
  <c r="I57" i="6" s="1"/>
  <c r="I87" i="6" s="1"/>
  <c r="I51" i="6"/>
  <c r="I67" i="6"/>
  <c r="I78" i="6"/>
  <c r="I50" i="3"/>
  <c r="I55" i="3"/>
  <c r="I68" i="3"/>
  <c r="I74" i="3"/>
  <c r="I83" i="3"/>
  <c r="I52" i="4"/>
  <c r="I81" i="4"/>
  <c r="I76" i="5"/>
  <c r="I67" i="5"/>
  <c r="I53" i="5"/>
  <c r="I49" i="5"/>
  <c r="I81" i="5"/>
  <c r="I78" i="5"/>
  <c r="I74" i="5"/>
  <c r="I69" i="5"/>
  <c r="I65" i="5"/>
  <c r="I60" i="5"/>
  <c r="I55" i="5"/>
  <c r="I51" i="5"/>
  <c r="I77" i="5"/>
  <c r="I70" i="5"/>
  <c r="I56" i="5"/>
  <c r="I75" i="5"/>
  <c r="I68" i="5"/>
  <c r="I61" i="5"/>
  <c r="I54" i="5"/>
  <c r="I62" i="6"/>
  <c r="I88" i="6" s="1"/>
  <c r="I51" i="3"/>
  <c r="I69" i="3"/>
  <c r="I76" i="3"/>
  <c r="I53" i="4"/>
  <c r="I66" i="5"/>
  <c r="I49" i="3"/>
  <c r="I57" i="3" s="1"/>
  <c r="I87" i="3" s="1"/>
  <c r="I54" i="3"/>
  <c r="I60" i="3"/>
  <c r="I62" i="3" s="1"/>
  <c r="I88" i="3" s="1"/>
  <c r="I67" i="3"/>
  <c r="I78" i="3"/>
  <c r="I60" i="4"/>
  <c r="I70" i="4"/>
  <c r="I50" i="5"/>
  <c r="I83" i="5"/>
  <c r="I104" i="5"/>
  <c r="G91" i="6"/>
  <c r="I69" i="6"/>
  <c r="I76" i="9"/>
  <c r="I67" i="9"/>
  <c r="I53" i="9"/>
  <c r="I49" i="9"/>
  <c r="I104" i="9"/>
  <c r="I79" i="9"/>
  <c r="I75" i="9"/>
  <c r="I70" i="9"/>
  <c r="I66" i="9"/>
  <c r="I61" i="9"/>
  <c r="I56" i="9"/>
  <c r="I52" i="9"/>
  <c r="I81" i="9"/>
  <c r="I78" i="9"/>
  <c r="I74" i="9"/>
  <c r="I69" i="9"/>
  <c r="I65" i="9"/>
  <c r="I71" i="9" s="1"/>
  <c r="I89" i="9" s="1"/>
  <c r="I60" i="9"/>
  <c r="I62" i="9" s="1"/>
  <c r="I88" i="9" s="1"/>
  <c r="I55" i="9"/>
  <c r="I51" i="9"/>
  <c r="I54" i="9"/>
  <c r="I77" i="9"/>
  <c r="I18" i="8"/>
  <c r="I28" i="8" s="1"/>
  <c r="I30" i="8" s="1"/>
  <c r="I30" i="7"/>
  <c r="G91" i="9"/>
  <c r="I68" i="9"/>
  <c r="I62" i="5" l="1"/>
  <c r="I88" i="5" s="1"/>
  <c r="I104" i="7"/>
  <c r="I79" i="7"/>
  <c r="I75" i="7"/>
  <c r="I70" i="7"/>
  <c r="I66" i="7"/>
  <c r="I61" i="7"/>
  <c r="I56" i="7"/>
  <c r="I52" i="7"/>
  <c r="I83" i="7"/>
  <c r="I77" i="7"/>
  <c r="I68" i="7"/>
  <c r="I54" i="7"/>
  <c r="I50" i="7"/>
  <c r="I78" i="7"/>
  <c r="I69" i="7"/>
  <c r="I60" i="7"/>
  <c r="I51" i="7"/>
  <c r="I76" i="7"/>
  <c r="I67" i="7"/>
  <c r="I49" i="7"/>
  <c r="I81" i="7"/>
  <c r="I65" i="7"/>
  <c r="I71" i="7" s="1"/>
  <c r="I89" i="7" s="1"/>
  <c r="I53" i="7"/>
  <c r="I74" i="7"/>
  <c r="I55" i="7"/>
  <c r="I57" i="9"/>
  <c r="I87" i="9" s="1"/>
  <c r="I71" i="5"/>
  <c r="I89" i="5" s="1"/>
  <c r="I80" i="3"/>
  <c r="I82" i="3" s="1"/>
  <c r="I84" i="3" s="1"/>
  <c r="I90" i="3" s="1"/>
  <c r="I76" i="8"/>
  <c r="I67" i="8"/>
  <c r="I53" i="8"/>
  <c r="I49" i="8"/>
  <c r="I104" i="8"/>
  <c r="I79" i="8"/>
  <c r="I75" i="8"/>
  <c r="I70" i="8"/>
  <c r="I66" i="8"/>
  <c r="I61" i="8"/>
  <c r="I56" i="8"/>
  <c r="I52" i="8"/>
  <c r="I81" i="8"/>
  <c r="I78" i="8"/>
  <c r="I74" i="8"/>
  <c r="I69" i="8"/>
  <c r="I65" i="8"/>
  <c r="I60" i="8"/>
  <c r="I62" i="8" s="1"/>
  <c r="I88" i="8" s="1"/>
  <c r="I55" i="8"/>
  <c r="I51" i="8"/>
  <c r="I77" i="8"/>
  <c r="I54" i="8"/>
  <c r="I83" i="8"/>
  <c r="I50" i="8"/>
  <c r="I68" i="8"/>
  <c r="I80" i="9"/>
  <c r="I82" i="9" s="1"/>
  <c r="I84" i="9" s="1"/>
  <c r="I90" i="9" s="1"/>
  <c r="I57" i="5"/>
  <c r="I87" i="5" s="1"/>
  <c r="I71" i="6"/>
  <c r="I89" i="6" s="1"/>
  <c r="I91" i="6" s="1"/>
  <c r="I107" i="6" s="1"/>
  <c r="I108" i="6" s="1"/>
  <c r="I71" i="3"/>
  <c r="I89" i="3" s="1"/>
  <c r="I91" i="3" s="1"/>
  <c r="I107" i="3" s="1"/>
  <c r="I108" i="3" s="1"/>
  <c r="I71" i="4"/>
  <c r="I89" i="4" s="1"/>
  <c r="I62" i="4"/>
  <c r="I88" i="4" s="1"/>
  <c r="I91" i="4" s="1"/>
  <c r="I107" i="4" s="1"/>
  <c r="I108" i="4" s="1"/>
  <c r="I80" i="5"/>
  <c r="I82" i="5" s="1"/>
  <c r="I84" i="5" s="1"/>
  <c r="I90" i="5" s="1"/>
  <c r="I80" i="6"/>
  <c r="I82" i="6" s="1"/>
  <c r="I84" i="6" s="1"/>
  <c r="I90" i="6" s="1"/>
  <c r="I94" i="4" l="1"/>
  <c r="I94" i="3"/>
  <c r="I94" i="6"/>
  <c r="I100" i="6"/>
  <c r="K97" i="6"/>
  <c r="I91" i="9"/>
  <c r="I107" i="9" s="1"/>
  <c r="I108" i="9" s="1"/>
  <c r="I71" i="8"/>
  <c r="I89" i="8" s="1"/>
  <c r="I57" i="8"/>
  <c r="I87" i="8" s="1"/>
  <c r="I80" i="7"/>
  <c r="I82" i="7" s="1"/>
  <c r="I84" i="7" s="1"/>
  <c r="I90" i="7" s="1"/>
  <c r="I57" i="7"/>
  <c r="I87" i="7" s="1"/>
  <c r="I62" i="7"/>
  <c r="I88" i="7" s="1"/>
  <c r="I91" i="5"/>
  <c r="I107" i="5" s="1"/>
  <c r="I108" i="5" s="1"/>
  <c r="I80" i="8"/>
  <c r="I82" i="8" s="1"/>
  <c r="I84" i="8" s="1"/>
  <c r="I90" i="8" s="1"/>
  <c r="K97" i="4" l="1"/>
  <c r="I97" i="6"/>
  <c r="I98" i="6"/>
  <c r="I101" i="6" s="1"/>
  <c r="I109" i="6" s="1"/>
  <c r="I110" i="6" s="1"/>
  <c r="I114" i="6" s="1"/>
  <c r="I96" i="6"/>
  <c r="I91" i="7"/>
  <c r="I107" i="7" s="1"/>
  <c r="I108" i="7" s="1"/>
  <c r="I100" i="3"/>
  <c r="I100" i="4"/>
  <c r="I94" i="5"/>
  <c r="I100" i="5" s="1"/>
  <c r="I91" i="8"/>
  <c r="I107" i="8" s="1"/>
  <c r="I108" i="8" s="1"/>
  <c r="I100" i="9"/>
  <c r="K97" i="9"/>
  <c r="I94" i="9"/>
  <c r="I115" i="6" l="1"/>
  <c r="I116" i="6" s="1"/>
  <c r="E19" i="2"/>
  <c r="F19" i="2" s="1"/>
  <c r="G19" i="2" s="1"/>
  <c r="I98" i="9"/>
  <c r="I96" i="9"/>
  <c r="I97" i="9"/>
  <c r="I101" i="9"/>
  <c r="I109" i="9" s="1"/>
  <c r="I110" i="9" s="1"/>
  <c r="K97" i="5"/>
  <c r="I94" i="8"/>
  <c r="I100" i="8" s="1"/>
  <c r="I94" i="7"/>
  <c r="I100" i="7" s="1"/>
  <c r="I97" i="4"/>
  <c r="I98" i="4"/>
  <c r="I101" i="4" s="1"/>
  <c r="I109" i="4" s="1"/>
  <c r="I110" i="4" s="1"/>
  <c r="J114" i="4" s="1"/>
  <c r="I115" i="4" s="1"/>
  <c r="I96" i="4"/>
  <c r="K97" i="3"/>
  <c r="I116" i="4" l="1"/>
  <c r="E18" i="2"/>
  <c r="I114" i="9"/>
  <c r="I113" i="9"/>
  <c r="E26" i="2"/>
  <c r="K97" i="7"/>
  <c r="K97" i="8"/>
  <c r="I98" i="3"/>
  <c r="I96" i="3"/>
  <c r="I97" i="3"/>
  <c r="I98" i="5"/>
  <c r="I97" i="5"/>
  <c r="I96" i="5"/>
  <c r="I98" i="7" l="1"/>
  <c r="I96" i="7"/>
  <c r="I97" i="7"/>
  <c r="E31" i="2"/>
  <c r="F26" i="2"/>
  <c r="F18" i="2"/>
  <c r="I101" i="3"/>
  <c r="I109" i="3" s="1"/>
  <c r="I110" i="3" s="1"/>
  <c r="I101" i="5"/>
  <c r="I109" i="5" s="1"/>
  <c r="I110" i="5" s="1"/>
  <c r="I98" i="8"/>
  <c r="I96" i="8"/>
  <c r="I97" i="8"/>
  <c r="E9" i="2" l="1"/>
  <c r="I114" i="3"/>
  <c r="F9" i="2" s="1"/>
  <c r="G18" i="2"/>
  <c r="I101" i="8"/>
  <c r="I109" i="8" s="1"/>
  <c r="I110" i="8" s="1"/>
  <c r="I114" i="8" s="1"/>
  <c r="I114" i="5"/>
  <c r="E10" i="2"/>
  <c r="F10" i="2" s="1"/>
  <c r="G10" i="2" s="1"/>
  <c r="F31" i="2"/>
  <c r="G26" i="2"/>
  <c r="G31" i="2" s="1"/>
  <c r="I101" i="7"/>
  <c r="I109" i="7" s="1"/>
  <c r="I110" i="7" s="1"/>
  <c r="I114" i="7" l="1"/>
  <c r="E11" i="2"/>
  <c r="F11" i="2" s="1"/>
  <c r="G11" i="2" s="1"/>
  <c r="G9" i="2"/>
  <c r="G13" i="2" s="1"/>
  <c r="I115" i="8"/>
  <c r="I116" i="8" s="1"/>
  <c r="E20" i="2"/>
  <c r="E13" i="2"/>
  <c r="F20" i="2" l="1"/>
  <c r="E22" i="2"/>
  <c r="E34" i="2" s="1"/>
  <c r="F13" i="2"/>
  <c r="G20" i="2" l="1"/>
  <c r="G22" i="2" s="1"/>
  <c r="G34" i="2" s="1"/>
  <c r="F22" i="2"/>
  <c r="F34" i="2"/>
</calcChain>
</file>

<file path=xl/sharedStrings.xml><?xml version="1.0" encoding="utf-8"?>
<sst xmlns="http://schemas.openxmlformats.org/spreadsheetml/2006/main" count="1410" uniqueCount="196">
  <si>
    <t>ANEXO II-A – MODELO DE PLANILHA DE CUSTOS E FORMAÇÃO DE PREÇOS – PREGÃO ELETRÔNICO Nº 003/2026</t>
  </si>
  <si>
    <t>1. Esta planilha tem a mesma estrutura da planilha de referência do SEBRAE/CE (Anexo I-B do Termo de Referência) e deve ser preenchida pela licitante e apresentada com a proposta readequada.</t>
  </si>
  <si>
    <t>2. Preencha as células em amarelo das abas "Sup. Manut. Predial" (01 posto), "Aux. Op. Manut. Predial" (02 postos) e "Eletricista" (02 postos): data da proposta, instrumento coletivo adotado, data-base, salário base (Módulo 1), benefícios (Módulo 2) e insumos (Módulo 3).</t>
  </si>
  <si>
    <t>3. O salário base não poderá ser inferior aos pisos fixados no TR: Supervisor R$ 4.550,00; Eletricista R$ 3.190,00; Auxiliar Operacional R$ 2.430,00. O adicional de periculosidade do Eletricista (30%) é calculado automaticamente.</t>
  </si>
  <si>
    <t>4. Os percentuais dos Módulos 4 e 5 trazem os parâmetros da estimativa do SEBRAE/CE e podem ser ajustados pela licitante conforme sua realidade (ex.: RAT x FAP, regime tributário, custos indiretos e lucro), observada a legislação.</t>
  </si>
  <si>
    <t>5. As abas "Horas Extras" são calculadas automaticamente a partir da remuneração de cada categoria, com adicional de 50% e divisor 220, para a estimativa de 2 (duas) horas mensais por empregado (item 4.4.4 do TR).</t>
  </si>
  <si>
    <t>6. Na aba "Reembolso Deslocamento", o valor líquido de R$ 500,00 por deslocamento e a quantidade de 11 deslocamentos/mês (132/ano) são fixos (item 4.4.3 do TR). A licitante informa apenas seus percentuais de custos indiretos, tributos e lucro.</t>
  </si>
  <si>
    <t>7. A aba "Resumo" consolida postos, horas extras e reembolso. O VALOR GLOBAL (12 meses) corresponde ao valor da proposta.</t>
  </si>
  <si>
    <t>ANEXO II-A – MODELO DE PLANILHA DE CUSTOS E FORMAÇÃO DE PREÇOS (PREENCHIMENTO OBRIGATÓRIO PELA LICITANTE)</t>
  </si>
  <si>
    <t>SERVIÇO DE APOIO AS MICRO E PEQUENAS EMPRESAS DO ESTADO DO CEARÁ - SEBRAE/CE</t>
  </si>
  <si>
    <t>PLANILHA RESUMO DE FORMAÇÃO DE CUSTO</t>
  </si>
  <si>
    <t>LOCAL</t>
  </si>
  <si>
    <t xml:space="preserve">POSTOS </t>
  </si>
  <si>
    <t>LOTE</t>
  </si>
  <si>
    <t xml:space="preserve">CATEGORIA </t>
  </si>
  <si>
    <t>VALOR POSTO</t>
  </si>
  <si>
    <t>VALOR MENSAL</t>
  </si>
  <si>
    <t>VALOR PARA 12 MESES</t>
  </si>
  <si>
    <t>FORTALEZA</t>
  </si>
  <si>
    <t>SUPERVISOR DE MANUTENÇÃO PREDIAL</t>
  </si>
  <si>
    <t>AUXILIAR OPERACIONAL DE MANUTENÇÃO PREDIAL</t>
  </si>
  <si>
    <t xml:space="preserve">ELETRICISTA </t>
  </si>
  <si>
    <t xml:space="preserve">TOTAL </t>
  </si>
  <si>
    <t>HORAS EXTRAS – SOB DEMANDA (2 h/mês por empregado)</t>
  </si>
  <si>
    <t>REFERÊNCIA</t>
  </si>
  <si>
    <t>VALOR UNITÁRIO</t>
  </si>
  <si>
    <t>2 horas/mês</t>
  </si>
  <si>
    <t>2 horas/mês por empregado</t>
  </si>
  <si>
    <t>REEMBOLSO DE DESPESAS DE DESLOCAMENTO SEM PERNOITE</t>
  </si>
  <si>
    <t>QUANT. MENSAL</t>
  </si>
  <si>
    <t>QUANT. ANUAL</t>
  </si>
  <si>
    <t>DESCRIÇÃO</t>
  </si>
  <si>
    <t>REEMBOLSO DE DESLOCAMENTO – SOB DEMANDA</t>
  </si>
  <si>
    <t>VALOR GLOBAL</t>
  </si>
  <si>
    <t>Local e data: ______________________________</t>
  </si>
  <si>
    <t>Assinatura do representante legal: ______________________________</t>
  </si>
  <si>
    <t>Nome / CPF: ______________________________</t>
  </si>
  <si>
    <t>Razão social / CNPJ: ______________________________</t>
  </si>
  <si>
    <t>CIDADE DE FORTALEZA</t>
  </si>
  <si>
    <t>PLANILHA DE CUSTOS E FORMAÇÃO DE PREÇOS POR EMPREGADO</t>
  </si>
  <si>
    <t>Discriminação dos Serviços (dados referentes à contratação)</t>
  </si>
  <si>
    <t> A</t>
  </si>
  <si>
    <t xml:space="preserve">Data de apresentação da proposta (dia/mês/ano) </t>
  </si>
  <si>
    <t>B</t>
  </si>
  <si>
    <t xml:space="preserve">Município/UF </t>
  </si>
  <si>
    <t>Fortaleza</t>
  </si>
  <si>
    <t>C</t>
  </si>
  <si>
    <t>Ano Acordo, Convenção ou Sentença Normativa em Dissídio Coletivo</t>
  </si>
  <si>
    <t>D</t>
  </si>
  <si>
    <t>Nº de meses de execução contratual</t>
  </si>
  <si>
    <t>Identificação do Serviço</t>
  </si>
  <si>
    <t> Tipo de Serviço</t>
  </si>
  <si>
    <t>Unidade de Medida</t>
  </si>
  <si>
    <t> Quantidade total a contratar (em função da unidade de medida)</t>
  </si>
  <si>
    <t>Contratação de empresa especializada de mão de obra, para o cargo de Supervisor de Manutenção Predial.</t>
  </si>
  <si>
    <t>POSTO</t>
  </si>
  <si>
    <t>Mão de obra</t>
  </si>
  <si>
    <t>Mão-de-obra vinculada à execução contratual</t>
  </si>
  <si>
    <t>Dados complementares para composição dos custos referente à mão-de-obra</t>
  </si>
  <si>
    <t>Tipo de serviço (mesmo serviço com características distintas)</t>
  </si>
  <si>
    <t>SUP. MANUT. PREDIAL</t>
  </si>
  <si>
    <t>Salário base ofertado (não inferior ao piso do TR)</t>
  </si>
  <si>
    <t>Categoria profissional (vinculada à execução contratual)</t>
  </si>
  <si>
    <t>Data base da categoria (dia/mês/ano)</t>
  </si>
  <si>
    <t>MÓDULO 1 :   COMPOSIÇÃO DA REMUNERAÇÃO</t>
  </si>
  <si>
    <t>Composição da Remuneração</t>
  </si>
  <si>
    <t>Valor (R$)</t>
  </si>
  <si>
    <t>A</t>
  </si>
  <si>
    <t>Salário Base</t>
  </si>
  <si>
    <t>Adicional  de periculosidade</t>
  </si>
  <si>
    <t xml:space="preserve">Adicional  de insalubridade </t>
  </si>
  <si>
    <t>Adicional noturno</t>
  </si>
  <si>
    <t>E</t>
  </si>
  <si>
    <t>Hora noturna adicional</t>
  </si>
  <si>
    <t>F</t>
  </si>
  <si>
    <t xml:space="preserve">Adicional de Hora Extra </t>
  </si>
  <si>
    <t>G</t>
  </si>
  <si>
    <t>Intervalo Intrajornada</t>
  </si>
  <si>
    <t>Total da Remuneração</t>
  </si>
  <si>
    <t>MÓDULO 2:   BENEFÍCIOS MENSAIS E DIÁRIOS</t>
  </si>
  <si>
    <t> Benefícios Mensais e Diários</t>
  </si>
  <si>
    <t>Transporte (5,40*2*22 dias trabalhados) - 6% de desconto sobre o salário base (Cláusula Décima Sexta)</t>
  </si>
  <si>
    <t>Auxílio-Refeição/Alimentação (R$ 28,80*22 dias) - 1% de desconto (Cláusula Décima Quinta CCT)</t>
  </si>
  <si>
    <t>Plano de Saúde (Cláusula Décima Setima da CCT)</t>
  </si>
  <si>
    <t>Seguro de vida, invalidez e funeral (Cláusula Décima Oitava da CCT)</t>
  </si>
  <si>
    <t>Cesta Básica (Cláusula Décima Quarta da CCT)</t>
  </si>
  <si>
    <t>Auxilio Creche (Cláusula Décima Nona da CCT)</t>
  </si>
  <si>
    <t>Cesta Natalina (Conforme Edital)</t>
  </si>
  <si>
    <t>Total de Benefícios mensais e diários</t>
  </si>
  <si>
    <t>MÓDULO 3:   INSUMOS DIVERSOS</t>
  </si>
  <si>
    <t> 3</t>
  </si>
  <si>
    <t>Insumos Diversos</t>
  </si>
  <si>
    <t>Uniformes</t>
  </si>
  <si>
    <t>Materiais</t>
  </si>
  <si>
    <t>Equipamentos</t>
  </si>
  <si>
    <t>Total de Insumos diversos</t>
  </si>
  <si>
    <t>MÓDULO 4:   ENCARGOS SOCIAIS E TRABALHISTAS</t>
  </si>
  <si>
    <t> 4.1</t>
  </si>
  <si>
    <t>Encargos previdenciários e FGTS</t>
  </si>
  <si>
    <t>%</t>
  </si>
  <si>
    <t>INSS</t>
  </si>
  <si>
    <t>SESI ou SESC</t>
  </si>
  <si>
    <t>SENAI ou SENAC</t>
  </si>
  <si>
    <t>INCRA</t>
  </si>
  <si>
    <t>Salário Educação</t>
  </si>
  <si>
    <t>FGTS</t>
  </si>
  <si>
    <t xml:space="preserve">Riscos Ambientais do Trabalho – RAT x FAP </t>
  </si>
  <si>
    <t>H</t>
  </si>
  <si>
    <t>SEBRAE</t>
  </si>
  <si>
    <t>TOTAL</t>
  </si>
  <si>
    <t> Submódulo 4.2 – 13º Salário e Adicional de Férias</t>
  </si>
  <si>
    <t> 4.2</t>
  </si>
  <si>
    <t>13º Salário e Adicional de Férias</t>
  </si>
  <si>
    <t xml:space="preserve">13 º Salário </t>
  </si>
  <si>
    <t>Adicional de Férias</t>
  </si>
  <si>
    <t>Submódulo 4.3 -  Provisão para Rescisão</t>
  </si>
  <si>
    <t> 4.3</t>
  </si>
  <si>
    <t>Provisão para Rescisão</t>
  </si>
  <si>
    <t>Aviso prévio indenizado</t>
  </si>
  <si>
    <t>Incidência do FGTS sobre aviso prévio indenizado</t>
  </si>
  <si>
    <t>Multa do FGTS do aviso prévio indenizado</t>
  </si>
  <si>
    <t xml:space="preserve">Aviso prévio trabalhado  </t>
  </si>
  <si>
    <t>Incidência do submódulo 4.1 sobre aviso prévio trabalhado</t>
  </si>
  <si>
    <t>Multa do FGTS do aviso prévio trabalhado</t>
  </si>
  <si>
    <t>Submódulo  4.4  – Custo de Reposição do Profissional Ausente</t>
  </si>
  <si>
    <t> 4.4</t>
  </si>
  <si>
    <t>Composição do Custo de Reposição do Profissional Ausente</t>
  </si>
  <si>
    <t>Férias</t>
  </si>
  <si>
    <t>Ausência por doença</t>
  </si>
  <si>
    <t>Licença maternidade</t>
  </si>
  <si>
    <t>Licença paternidade</t>
  </si>
  <si>
    <t>Ausências legais</t>
  </si>
  <si>
    <t>Ausência por Acidente de trabalho</t>
  </si>
  <si>
    <t>Subtotal antes da incidência de proprocional de férias, 1/3 e 13º s/custo de reposição</t>
  </si>
  <si>
    <t>Proporcional de Férias, 1/3 e 13º sobre custo de reposição (exceto licença maternidade)</t>
  </si>
  <si>
    <t>Subtotal antes da incidência do modulo 4.1</t>
  </si>
  <si>
    <t xml:space="preserve">Incidência do submódulo 4.1 sobre o Custo de reposição </t>
  </si>
  <si>
    <t>QUADRO - RESUMO - MÓDULO 4 - ENCARGOS SOCIAIS E TRABALHISTAS</t>
  </si>
  <si>
    <t>Módulo 4 - Encargos sociais e trabalhistas</t>
  </si>
  <si>
    <t>4.1</t>
  </si>
  <si>
    <t>4.2</t>
  </si>
  <si>
    <t>13 º salário + Adicional de férias</t>
  </si>
  <si>
    <t>4.3</t>
  </si>
  <si>
    <t>Custo de rescisão</t>
  </si>
  <si>
    <t>4.4</t>
  </si>
  <si>
    <t>Custo de reposição do profissional ausente</t>
  </si>
  <si>
    <t>MÓDULO 5 - CUSTOS INDIRETOS, TRIBUTOS E LUCRO</t>
  </si>
  <si>
    <t>Custos Indiretos, Tributos e Lucro</t>
  </si>
  <si>
    <t>Custos Indiretos</t>
  </si>
  <si>
    <t>Tributos</t>
  </si>
  <si>
    <t xml:space="preserve">B.1  Tributos Federais (PIS) </t>
  </si>
  <si>
    <t>B.2  Tributos Federais (COFINS)</t>
  </si>
  <si>
    <t>B.3   Tributos Municipais (ISS)</t>
  </si>
  <si>
    <t>B.4   Outros tributos (especificar)</t>
  </si>
  <si>
    <t>Lucro</t>
  </si>
  <si>
    <t>Quadro-resumo do Custo por Empregado</t>
  </si>
  <si>
    <t>Mão-de-obra vinculada à execução contratual (valor por empregado)</t>
  </si>
  <si>
    <t>Módulo 1 – Composição da Remuneração</t>
  </si>
  <si>
    <t>Módulo 2 – Benefícios Mensais e Diários</t>
  </si>
  <si>
    <t>Módulo 3 – Insumos Diversos (uniformes, materiais, equipamentos e outros)</t>
  </si>
  <si>
    <t>Módulo 4 – Encargos Sociais e Trabalhistas</t>
  </si>
  <si>
    <t>Subtotal (A + B +C+ D)</t>
  </si>
  <si>
    <t>Módulo 5 – Custos indiretos, tributos e lucro</t>
  </si>
  <si>
    <t>Valor total por empregado</t>
  </si>
  <si>
    <t>QUADRO RESUMO DO VALOR MENSAL DOS SERVIÇOS</t>
  </si>
  <si>
    <t xml:space="preserve">Quantidade de Postos </t>
  </si>
  <si>
    <t xml:space="preserve">Sup. Manutenção Predial </t>
  </si>
  <si>
    <t xml:space="preserve">Valor Mensal Total dos Postos </t>
  </si>
  <si>
    <t>Remuneração base para cálculo da hora extra (vinculada à aba da categoria)</t>
  </si>
  <si>
    <t xml:space="preserve">Adicional de Hora Extra (50%) </t>
  </si>
  <si>
    <t>QUADRO RESUMO DO VALOR MENSAL DAS HORAS EXTRAS</t>
  </si>
  <si>
    <t xml:space="preserve">Quantidade de Horas/dia </t>
  </si>
  <si>
    <t xml:space="preserve">Valor Hora Extra por dia, com todos os módulos aplicáveis </t>
  </si>
  <si>
    <t xml:space="preserve">Valor Hora Extra x Quant. Mensal </t>
  </si>
  <si>
    <t>Valor hora extra multiplicado pelo quantitativo mensal sugerido (02 horas)</t>
  </si>
  <si>
    <t>Valor Total Anual Horas Extras</t>
  </si>
  <si>
    <t>Custo Anual total multiplicado pelo número de meses de execução contratual</t>
  </si>
  <si>
    <t xml:space="preserve">Contratação de empresa especializada de mão de obra, para o cargo de Auxiliar Operacional de Manutenção Predial </t>
  </si>
  <si>
    <t>AUX. OP. MANUT. PREDIAL</t>
  </si>
  <si>
    <t>B.1  Tributos Federais (PIS)</t>
  </si>
  <si>
    <t>Aux. Op. Manut. Predial</t>
  </si>
  <si>
    <t xml:space="preserve">Aux. Op. Manut. Predial </t>
  </si>
  <si>
    <t>Valor Hora Extra por dia, com todos os módulos aplicáveis  ref. 02 postos</t>
  </si>
  <si>
    <t>Contratação de empresa especializada de mão de obra, para o cargo de Eletricista</t>
  </si>
  <si>
    <t>ELETRICISTA</t>
  </si>
  <si>
    <t>Eletricista</t>
  </si>
  <si>
    <t>Quantidade mensal estimada de deslocamentos</t>
  </si>
  <si>
    <t>Reembolso de despesas de deslocamento sem pernoite aos Escritórios Regionais (Supervisor, Auxiliares e Eletricistas) – item 4.4.3 do TR</t>
  </si>
  <si>
    <t>DESLOCAMENTO</t>
  </si>
  <si>
    <t>Reembolso de deslocamento</t>
  </si>
  <si>
    <t>Valor líquido máximo por deslocamento (transporte e alimentação) – item 4.4.3.4 do TR</t>
  </si>
  <si>
    <t>Valor líquido máximo por deslocamento</t>
  </si>
  <si>
    <t>Preço unitário máximo por deslocamento</t>
  </si>
  <si>
    <t>QUADRO-RESUMO DO VALOR MENSAL E ANUAL DO REEMBOLSO DE DESLOCAMENTO</t>
  </si>
  <si>
    <t>Valor anual estimado (132 deslocamentos)</t>
  </si>
  <si>
    <t>8. A planilha deve ser apresentada em formato editável e na versão assinada pelo representante legal.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</si>
</sst>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\-??_);_(@_)"/>
    <numFmt numFmtId="165" formatCode="&quot;R$ &quot;#,##0.00"/>
    <numFmt numFmtId="166" formatCode="_(&quot;R$ &quot;* #,##0.00_);_(&quot;R$ &quot;* \(#,##0.00\);_(&quot;R$ &quot;* \-??_);_(@_)"/>
    <numFmt numFmtId="167" formatCode="m/d/yyyy"/>
    <numFmt numFmtId="168" formatCode="[$R$-416]\ #,##0.00;[Red][$R$-416]\ #,##0.00"/>
    <numFmt numFmtId="169" formatCode="0.0000%"/>
  </numFmts>
  <fonts count="20" x14ac:knownFonts="1">
    <font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0"/>
      <name val="Cambria"/>
      <charset val="1"/>
    </font>
    <font>
      <sz val="10"/>
      <name val="Cambria"/>
      <charset val="1"/>
    </font>
    <font>
      <b/>
      <sz val="12"/>
      <color theme="1"/>
      <name val="Arial Narrow"/>
      <family val="2"/>
      <charset val="1"/>
    </font>
    <font>
      <sz val="11"/>
      <color theme="1"/>
      <name val="Arial Narrow"/>
      <family val="2"/>
      <charset val="1"/>
    </font>
    <font>
      <b/>
      <sz val="11"/>
      <color theme="1"/>
      <name val="Calibri"/>
      <family val="2"/>
      <charset val="1"/>
    </font>
    <font>
      <sz val="11"/>
      <color theme="1"/>
      <name val="Arial"/>
      <family val="2"/>
      <charset val="1"/>
    </font>
    <font>
      <sz val="11"/>
      <name val="Arial"/>
      <family val="2"/>
      <charset val="1"/>
    </font>
    <font>
      <b/>
      <sz val="11"/>
      <name val="Cambria"/>
      <charset val="1"/>
    </font>
    <font>
      <b/>
      <sz val="10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theme="1"/>
      <name val="Arial"/>
      <family val="2"/>
      <charset val="1"/>
    </font>
    <font>
      <sz val="11"/>
      <color rgb="FFFF0000"/>
      <name val="Calibri"/>
      <family val="2"/>
      <charset val="1"/>
    </font>
    <font>
      <sz val="10"/>
      <name val="Arial"/>
      <family val="2"/>
      <charset val="1"/>
    </font>
    <font>
      <sz val="11"/>
      <color rgb="FFFF0000"/>
      <name val="Arial"/>
      <family val="2"/>
      <charset val="1"/>
    </font>
    <font>
      <sz val="11"/>
      <color theme="1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D9D9D9"/>
        <bgColor rgb="FFE0E0E0"/>
      </patternFill>
    </fill>
    <fill>
      <patternFill patternType="solid">
        <fgColor theme="0" tint="-0.249977111117893"/>
        <bgColor rgb="FFC4C4C4"/>
      </patternFill>
    </fill>
    <fill>
      <patternFill patternType="solid">
        <fgColor theme="2" tint="-0.249977111117893"/>
        <bgColor rgb="FFBFBFBF"/>
      </patternFill>
    </fill>
    <fill>
      <patternFill patternType="solid">
        <fgColor rgb="FF99CCFF"/>
        <bgColor rgb="FFC4C4C4"/>
      </patternFill>
    </fill>
    <fill>
      <patternFill patternType="solid">
        <fgColor rgb="FFFFFF00"/>
        <bgColor rgb="FFFFFF00"/>
      </patternFill>
    </fill>
    <fill>
      <patternFill patternType="solid">
        <fgColor rgb="FFC4C4C4"/>
        <bgColor rgb="FFBFBFBF"/>
      </patternFill>
    </fill>
    <fill>
      <patternFill patternType="solid">
        <fgColor rgb="FFE0E0E0"/>
        <bgColor rgb="FFD9D9D9"/>
      </patternFill>
    </fill>
    <fill>
      <patternFill patternType="solid">
        <fgColor theme="4" tint="0.79989013336588644"/>
        <bgColor rgb="FFE0E0E0"/>
      </patternFill>
    </fill>
    <fill>
      <patternFill patternType="solid">
        <fgColor theme="0"/>
        <bgColor rgb="FFFFFFCC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9" fillId="0" borderId="0"/>
    <xf numFmtId="9" fontId="14" fillId="0" borderId="0"/>
    <xf numFmtId="164" fontId="1" fillId="0" borderId="0"/>
  </cellStyleXfs>
  <cellXfs count="95">
    <xf numFmtId="0" fontId="0" fillId="0" borderId="0" xfId="0"/>
    <xf numFmtId="0" fontId="1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0" borderId="0" xfId="0" applyFont="1"/>
    <xf numFmtId="0" fontId="0" fillId="0" borderId="5" xfId="0" applyBorder="1"/>
    <xf numFmtId="0" fontId="0" fillId="0" borderId="5" xfId="0" applyBorder="1" applyAlignment="1">
      <alignment horizontal="center"/>
    </xf>
    <xf numFmtId="165" fontId="0" fillId="0" borderId="5" xfId="0" applyNumberFormat="1" applyBorder="1"/>
    <xf numFmtId="166" fontId="0" fillId="0" borderId="5" xfId="0" applyNumberFormat="1" applyBorder="1"/>
    <xf numFmtId="166" fontId="19" fillId="0" borderId="5" xfId="1" applyNumberFormat="1" applyBorder="1"/>
    <xf numFmtId="0" fontId="0" fillId="0" borderId="6" xfId="0" applyBorder="1" applyAlignment="1">
      <alignment horizontal="center"/>
    </xf>
    <xf numFmtId="0" fontId="0" fillId="0" borderId="6" xfId="0" applyBorder="1"/>
    <xf numFmtId="165" fontId="6" fillId="3" borderId="5" xfId="0" applyNumberFormat="1" applyFont="1" applyFill="1" applyBorder="1"/>
    <xf numFmtId="164" fontId="19" fillId="0" borderId="0" xfId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6" xfId="0" applyFont="1" applyBorder="1" applyAlignment="1">
      <alignment horizontal="center" vertical="center" wrapText="1"/>
    </xf>
    <xf numFmtId="0" fontId="13" fillId="10" borderId="6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164" fontId="8" fillId="0" borderId="0" xfId="3" applyFont="1" applyAlignment="1">
      <alignment vertical="center"/>
    </xf>
    <xf numFmtId="169" fontId="7" fillId="0" borderId="0" xfId="0" applyNumberFormat="1" applyFont="1" applyAlignment="1">
      <alignment vertical="center"/>
    </xf>
    <xf numFmtId="164" fontId="7" fillId="0" borderId="0" xfId="3" applyFont="1" applyAlignment="1">
      <alignment vertical="center"/>
    </xf>
    <xf numFmtId="0" fontId="13" fillId="0" borderId="6" xfId="2" applyNumberFormat="1" applyFont="1" applyBorder="1" applyAlignment="1">
      <alignment horizontal="center"/>
    </xf>
    <xf numFmtId="0" fontId="14" fillId="0" borderId="6" xfId="2" applyNumberFormat="1" applyBorder="1"/>
    <xf numFmtId="4" fontId="13" fillId="9" borderId="12" xfId="0" applyNumberFormat="1" applyFont="1" applyFill="1" applyBorder="1" applyAlignment="1">
      <alignment horizontal="right" vertical="center" wrapText="1"/>
    </xf>
    <xf numFmtId="4" fontId="13" fillId="9" borderId="11" xfId="0" applyNumberFormat="1" applyFont="1" applyFill="1" applyBorder="1" applyAlignment="1">
      <alignment horizontal="right" vertical="center" wrapText="1"/>
    </xf>
    <xf numFmtId="4" fontId="7" fillId="0" borderId="0" xfId="0" applyNumberFormat="1" applyFont="1" applyAlignment="1">
      <alignment vertical="center"/>
    </xf>
    <xf numFmtId="0" fontId="6" fillId="3" borderId="6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13" fillId="9" borderId="6" xfId="0" applyFont="1" applyFill="1" applyBorder="1" applyAlignment="1">
      <alignment horizontal="center" vertical="center" wrapText="1"/>
    </xf>
    <xf numFmtId="4" fontId="13" fillId="9" borderId="6" xfId="0" applyNumberFormat="1" applyFont="1" applyFill="1" applyBorder="1" applyAlignment="1">
      <alignment horizontal="right" vertical="center" wrapText="1"/>
    </xf>
    <xf numFmtId="0" fontId="13" fillId="0" borderId="11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164" fontId="13" fillId="0" borderId="6" xfId="3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14" fillId="0" borderId="6" xfId="0" applyFont="1" applyBorder="1" applyAlignment="1">
      <alignment horizontal="justify" vertical="center" wrapText="1"/>
    </xf>
    <xf numFmtId="4" fontId="14" fillId="0" borderId="6" xfId="0" applyNumberFormat="1" applyFont="1" applyBorder="1" applyAlignment="1">
      <alignment horizontal="right" vertical="center" wrapText="1"/>
    </xf>
    <xf numFmtId="0" fontId="14" fillId="10" borderId="6" xfId="0" applyFont="1" applyFill="1" applyBorder="1" applyAlignment="1">
      <alignment horizontal="justify" vertical="center" wrapText="1"/>
    </xf>
    <xf numFmtId="4" fontId="14" fillId="10" borderId="6" xfId="0" applyNumberFormat="1" applyFont="1" applyFill="1" applyBorder="1" applyAlignment="1">
      <alignment horizontal="right" vertical="center" wrapText="1"/>
    </xf>
    <xf numFmtId="0" fontId="7" fillId="0" borderId="10" xfId="0" applyFont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center" vertical="center" wrapText="1"/>
    </xf>
    <xf numFmtId="164" fontId="14" fillId="0" borderId="6" xfId="1" applyFont="1" applyBorder="1" applyAlignment="1">
      <alignment horizontal="right" vertical="center" wrapText="1"/>
    </xf>
    <xf numFmtId="2" fontId="14" fillId="10" borderId="6" xfId="0" applyNumberFormat="1" applyFont="1" applyFill="1" applyBorder="1" applyAlignment="1">
      <alignment horizontal="right" vertical="center" wrapText="1"/>
    </xf>
    <xf numFmtId="0" fontId="14" fillId="0" borderId="6" xfId="0" applyFont="1" applyBorder="1" applyAlignment="1">
      <alignment horizontal="center" vertical="center"/>
    </xf>
    <xf numFmtId="4" fontId="14" fillId="0" borderId="6" xfId="0" applyNumberFormat="1" applyFont="1" applyBorder="1" applyAlignment="1">
      <alignment horizontal="justify" vertical="center"/>
    </xf>
    <xf numFmtId="10" fontId="14" fillId="0" borderId="6" xfId="0" applyNumberFormat="1" applyFont="1" applyBorder="1" applyAlignment="1">
      <alignment horizontal="center" vertical="center"/>
    </xf>
    <xf numFmtId="4" fontId="14" fillId="0" borderId="6" xfId="0" applyNumberFormat="1" applyFont="1" applyBorder="1" applyAlignment="1">
      <alignment horizontal="right" vertical="center"/>
    </xf>
    <xf numFmtId="10" fontId="13" fillId="9" borderId="6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justify" vertical="center"/>
    </xf>
    <xf numFmtId="2" fontId="14" fillId="0" borderId="6" xfId="0" applyNumberFormat="1" applyFont="1" applyBorder="1" applyAlignment="1">
      <alignment horizontal="right" vertical="center" wrapText="1"/>
    </xf>
    <xf numFmtId="164" fontId="13" fillId="9" borderId="6" xfId="1" applyFont="1" applyFill="1" applyBorder="1" applyAlignment="1">
      <alignment horizontal="right" vertical="center" wrapText="1"/>
    </xf>
    <xf numFmtId="10" fontId="13" fillId="0" borderId="6" xfId="0" applyNumberFormat="1" applyFont="1" applyBorder="1" applyAlignment="1">
      <alignment horizontal="center" vertical="center"/>
    </xf>
    <xf numFmtId="2" fontId="13" fillId="0" borderId="6" xfId="0" applyNumberFormat="1" applyFont="1" applyBorder="1" applyAlignment="1">
      <alignment horizontal="right" vertical="center" wrapText="1"/>
    </xf>
    <xf numFmtId="2" fontId="13" fillId="9" borderId="6" xfId="0" applyNumberFormat="1" applyFont="1" applyFill="1" applyBorder="1" applyAlignment="1">
      <alignment horizontal="right" vertical="center" wrapText="1"/>
    </xf>
    <xf numFmtId="2" fontId="14" fillId="0" borderId="6" xfId="0" applyNumberFormat="1" applyFont="1" applyBorder="1" applyAlignment="1">
      <alignment vertical="center" wrapText="1"/>
    </xf>
    <xf numFmtId="10" fontId="14" fillId="10" borderId="6" xfId="0" applyNumberFormat="1" applyFont="1" applyFill="1" applyBorder="1" applyAlignment="1">
      <alignment horizontal="center" vertical="center"/>
    </xf>
    <xf numFmtId="0" fontId="17" fillId="0" borderId="6" xfId="0" applyFont="1" applyBorder="1" applyAlignment="1">
      <alignment horizontal="justify" vertical="center" wrapText="1"/>
    </xf>
    <xf numFmtId="0" fontId="17" fillId="0" borderId="6" xfId="0" applyFont="1" applyBorder="1" applyAlignment="1">
      <alignment horizontal="left" vertical="center" wrapText="1"/>
    </xf>
    <xf numFmtId="2" fontId="17" fillId="0" borderId="6" xfId="0" applyNumberFormat="1" applyFont="1" applyBorder="1" applyAlignment="1">
      <alignment horizontal="right" vertical="center" wrapText="1"/>
    </xf>
    <xf numFmtId="4" fontId="14" fillId="6" borderId="6" xfId="0" applyNumberFormat="1" applyFont="1" applyFill="1" applyBorder="1" applyAlignment="1">
      <alignment horizontal="right" vertical="center" wrapText="1"/>
    </xf>
    <xf numFmtId="0" fontId="13" fillId="10" borderId="6" xfId="0" applyFont="1" applyFill="1" applyBorder="1" applyAlignment="1">
      <alignment horizontal="center" vertical="center" wrapText="1"/>
    </xf>
    <xf numFmtId="4" fontId="13" fillId="10" borderId="6" xfId="0" applyNumberFormat="1" applyFont="1" applyFill="1" applyBorder="1" applyAlignment="1">
      <alignment horizontal="right" vertical="center" wrapText="1"/>
    </xf>
    <xf numFmtId="0" fontId="0" fillId="0" borderId="9" xfId="0" applyBorder="1"/>
    <xf numFmtId="0" fontId="13" fillId="10" borderId="6" xfId="0" applyFont="1" applyFill="1" applyBorder="1" applyAlignment="1">
      <alignment horizontal="justify" vertical="center" wrapText="1"/>
    </xf>
    <xf numFmtId="4" fontId="10" fillId="9" borderId="6" xfId="0" applyNumberFormat="1" applyFont="1" applyFill="1" applyBorder="1" applyAlignment="1">
      <alignment vertical="center" wrapText="1"/>
    </xf>
    <xf numFmtId="168" fontId="16" fillId="0" borderId="9" xfId="0" applyNumberFormat="1" applyFont="1" applyBorder="1" applyAlignment="1">
      <alignment horizontal="left"/>
    </xf>
    <xf numFmtId="4" fontId="15" fillId="0" borderId="6" xfId="0" applyNumberFormat="1" applyFont="1" applyBorder="1" applyAlignment="1">
      <alignment vertical="center" wrapText="1"/>
    </xf>
    <xf numFmtId="167" fontId="14" fillId="6" borderId="6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justify" vertical="center"/>
    </xf>
    <xf numFmtId="0" fontId="13" fillId="8" borderId="6" xfId="0" applyFont="1" applyFill="1" applyBorder="1" applyAlignment="1">
      <alignment horizontal="justify" vertical="center"/>
    </xf>
    <xf numFmtId="4" fontId="13" fillId="6" borderId="6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 wrapText="1"/>
    </xf>
    <xf numFmtId="3" fontId="14" fillId="0" borderId="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167" fontId="14" fillId="0" borderId="6" xfId="0" applyNumberFormat="1" applyFont="1" applyBorder="1" applyAlignment="1">
      <alignment horizontal="center" vertical="center" wrapText="1"/>
    </xf>
    <xf numFmtId="4" fontId="13" fillId="10" borderId="6" xfId="0" applyNumberFormat="1" applyFont="1" applyFill="1" applyBorder="1" applyAlignment="1">
      <alignment horizontal="center" vertical="center" wrapText="1"/>
    </xf>
    <xf numFmtId="168" fontId="0" fillId="0" borderId="9" xfId="0" applyNumberFormat="1" applyBorder="1" applyAlignment="1">
      <alignment horizontal="left"/>
    </xf>
    <xf numFmtId="0" fontId="11" fillId="2" borderId="1" xfId="0" applyFont="1" applyFill="1" applyBorder="1" applyAlignment="1">
      <alignment horizontal="center" vertical="center"/>
    </xf>
  </cellXfs>
  <cellStyles count="4">
    <cellStyle name="Normal" xfId="0" builtinId="0"/>
    <cellStyle name="Porcentagem" xfId="2" builtinId="5"/>
    <cellStyle name="Vírgula" xfId="1" builtinId="3"/>
    <cellStyle name="Vírgula 2" xfId="3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DAE3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0E0"/>
      <rgbColor rgb="FFFFFF99"/>
      <rgbColor rgb="FF99CCFF"/>
      <rgbColor rgb="FFFF99CC"/>
      <rgbColor rgb="FFCC99FF"/>
      <rgbColor rgb="FFC4C4C4"/>
      <rgbColor rgb="FF3366FF"/>
      <rgbColor rgb="FF33CCCC"/>
      <rgbColor rgb="FF99CC00"/>
      <rgbColor rgb="FFFFCC00"/>
      <rgbColor rgb="FFFF9900"/>
      <rgbColor rgb="FFFF6600"/>
      <rgbColor rgb="FF666699"/>
      <rgbColor rgb="FFAFABAB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"/>
  <sheetViews>
    <sheetView zoomScale="130" zoomScaleNormal="130" workbookViewId="0">
      <selection activeCell="A11" sqref="A11"/>
    </sheetView>
  </sheetViews>
  <sheetFormatPr defaultColWidth="8.7109375" defaultRowHeight="15" customHeight="1" x14ac:dyDescent="0.25"/>
  <cols>
    <col min="1" max="1" width="120" customWidth="1"/>
  </cols>
  <sheetData>
    <row r="1" spans="1:1" x14ac:dyDescent="0.25">
      <c r="A1" s="2" t="s">
        <v>0</v>
      </c>
    </row>
    <row r="2" spans="1:1" x14ac:dyDescent="0.25">
      <c r="A2" s="3"/>
    </row>
    <row r="3" spans="1:1" ht="25.5" x14ac:dyDescent="0.25">
      <c r="A3" s="3" t="s">
        <v>1</v>
      </c>
    </row>
    <row r="4" spans="1:1" ht="25.5" x14ac:dyDescent="0.25">
      <c r="A4" s="3" t="s">
        <v>2</v>
      </c>
    </row>
    <row r="5" spans="1:1" ht="25.5" x14ac:dyDescent="0.25">
      <c r="A5" s="3" t="s">
        <v>3</v>
      </c>
    </row>
    <row r="6" spans="1:1" ht="25.5" x14ac:dyDescent="0.25">
      <c r="A6" s="3" t="s">
        <v>4</v>
      </c>
    </row>
    <row r="7" spans="1:1" ht="25.5" x14ac:dyDescent="0.25">
      <c r="A7" s="3" t="s">
        <v>5</v>
      </c>
    </row>
    <row r="8" spans="1:1" ht="25.5" x14ac:dyDescent="0.25">
      <c r="A8" s="3" t="s">
        <v>6</v>
      </c>
    </row>
    <row r="9" spans="1:1" x14ac:dyDescent="0.25">
      <c r="A9" s="3" t="s">
        <v>7</v>
      </c>
    </row>
    <row r="10" spans="1:1" x14ac:dyDescent="0.25">
      <c r="A10" s="3" t="s">
        <v>195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0"/>
  <sheetViews>
    <sheetView topLeftCell="A6" zoomScaleNormal="100" workbookViewId="0">
      <selection activeCell="G34" sqref="G34"/>
    </sheetView>
  </sheetViews>
  <sheetFormatPr defaultColWidth="8.7109375" defaultRowHeight="15" customHeight="1" x14ac:dyDescent="0.25"/>
  <cols>
    <col min="1" max="1" width="12.5703125" customWidth="1"/>
    <col min="2" max="2" width="21.85546875" customWidth="1"/>
    <col min="3" max="3" width="42" customWidth="1"/>
    <col min="4" max="4" width="43" customWidth="1"/>
    <col min="5" max="5" width="15.140625" customWidth="1"/>
    <col min="6" max="6" width="14.85546875" customWidth="1"/>
    <col min="7" max="7" width="23.42578125" customWidth="1"/>
    <col min="8" max="8" width="18.85546875" customWidth="1"/>
  </cols>
  <sheetData>
    <row r="1" spans="1:13" ht="15.75" customHeight="1" x14ac:dyDescent="0.25">
      <c r="A1" s="35" t="s">
        <v>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ht="15.75" customHeight="1" x14ac:dyDescent="0.25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5" spans="1:13" ht="15.75" customHeight="1" x14ac:dyDescent="0.25">
      <c r="A5" s="36" t="s">
        <v>10</v>
      </c>
      <c r="B5" s="36"/>
      <c r="C5" s="36"/>
      <c r="D5" s="36"/>
      <c r="E5" s="36"/>
      <c r="F5" s="36"/>
      <c r="G5" s="36"/>
    </row>
    <row r="7" spans="1:13" ht="15.75" customHeight="1" x14ac:dyDescent="0.25"/>
    <row r="8" spans="1:13" ht="27" customHeight="1" x14ac:dyDescent="0.3">
      <c r="A8" s="4" t="s">
        <v>11</v>
      </c>
      <c r="B8" s="5" t="s">
        <v>12</v>
      </c>
      <c r="C8" s="5" t="s">
        <v>13</v>
      </c>
      <c r="D8" s="5" t="s">
        <v>14</v>
      </c>
      <c r="E8" s="5" t="s">
        <v>15</v>
      </c>
      <c r="F8" s="5" t="s">
        <v>16</v>
      </c>
      <c r="G8" s="6" t="s">
        <v>17</v>
      </c>
      <c r="H8" s="7"/>
    </row>
    <row r="9" spans="1:13" x14ac:dyDescent="0.25">
      <c r="A9" s="8" t="s">
        <v>18</v>
      </c>
      <c r="B9" s="9">
        <v>1</v>
      </c>
      <c r="C9" s="8"/>
      <c r="D9" s="8" t="s">
        <v>19</v>
      </c>
      <c r="E9" s="10">
        <f>'Sup. Manut. Predial'!I110</f>
        <v>0</v>
      </c>
      <c r="F9" s="11">
        <f>'Sup. Manut. Predial'!I114</f>
        <v>0</v>
      </c>
      <c r="G9" s="12">
        <f>F9*12</f>
        <v>0</v>
      </c>
    </row>
    <row r="10" spans="1:13" x14ac:dyDescent="0.25">
      <c r="A10" s="8" t="s">
        <v>18</v>
      </c>
      <c r="B10" s="13">
        <v>2</v>
      </c>
      <c r="C10" s="14"/>
      <c r="D10" s="14" t="s">
        <v>20</v>
      </c>
      <c r="E10" s="10">
        <f>'Aux. Op. Manut. Predial'!I110</f>
        <v>0</v>
      </c>
      <c r="F10" s="11">
        <f>E10*B10</f>
        <v>0</v>
      </c>
      <c r="G10" s="12">
        <f>F10*12</f>
        <v>0</v>
      </c>
    </row>
    <row r="11" spans="1:13" x14ac:dyDescent="0.25">
      <c r="A11" s="8" t="s">
        <v>18</v>
      </c>
      <c r="B11" s="13">
        <v>2</v>
      </c>
      <c r="C11" s="14"/>
      <c r="D11" s="14" t="s">
        <v>21</v>
      </c>
      <c r="E11" s="10">
        <f>Eletricista!I110</f>
        <v>0</v>
      </c>
      <c r="F11" s="11">
        <f>E11*B11</f>
        <v>0</v>
      </c>
      <c r="G11" s="12">
        <f>F11*12</f>
        <v>0</v>
      </c>
    </row>
    <row r="12" spans="1:13" x14ac:dyDescent="0.25">
      <c r="A12" s="14"/>
      <c r="B12" s="14"/>
      <c r="C12" s="14"/>
      <c r="D12" s="14"/>
      <c r="E12" s="10"/>
      <c r="F12" s="11"/>
      <c r="G12" s="12"/>
    </row>
    <row r="13" spans="1:13" x14ac:dyDescent="0.25">
      <c r="A13" s="33" t="s">
        <v>22</v>
      </c>
      <c r="B13" s="33"/>
      <c r="C13" s="33"/>
      <c r="D13" s="33"/>
      <c r="E13" s="15">
        <f>SUM(E9:E12)</f>
        <v>0</v>
      </c>
      <c r="F13" s="15">
        <f>SUM(F9:F12)</f>
        <v>0</v>
      </c>
      <c r="G13" s="15">
        <f>SUM(G9:G12)</f>
        <v>0</v>
      </c>
    </row>
    <row r="15" spans="1:13" x14ac:dyDescent="0.25">
      <c r="F15" s="16"/>
      <c r="G15" s="16"/>
    </row>
    <row r="16" spans="1:13" ht="15.75" customHeight="1" x14ac:dyDescent="0.25">
      <c r="C16" s="34" t="s">
        <v>23</v>
      </c>
      <c r="D16" s="34"/>
    </row>
    <row r="17" spans="1:7" ht="16.5" customHeight="1" x14ac:dyDescent="0.25">
      <c r="A17" s="4" t="s">
        <v>11</v>
      </c>
      <c r="B17" s="5" t="s">
        <v>12</v>
      </c>
      <c r="C17" s="5" t="s">
        <v>14</v>
      </c>
      <c r="D17" s="5" t="s">
        <v>24</v>
      </c>
      <c r="E17" s="5" t="s">
        <v>25</v>
      </c>
      <c r="F17" s="5" t="s">
        <v>16</v>
      </c>
      <c r="G17" s="6" t="s">
        <v>17</v>
      </c>
    </row>
    <row r="18" spans="1:7" x14ac:dyDescent="0.25">
      <c r="A18" s="8" t="s">
        <v>18</v>
      </c>
      <c r="B18" s="9">
        <v>1</v>
      </c>
      <c r="C18" s="8" t="s">
        <v>19</v>
      </c>
      <c r="D18" s="8" t="s">
        <v>26</v>
      </c>
      <c r="E18" s="10">
        <f>'Horas Extras Sup. Manut'!I115</f>
        <v>0</v>
      </c>
      <c r="F18" s="11">
        <f>E18*B18</f>
        <v>0</v>
      </c>
      <c r="G18" s="12">
        <f>F18*12</f>
        <v>0</v>
      </c>
    </row>
    <row r="19" spans="1:7" x14ac:dyDescent="0.25">
      <c r="A19" s="8" t="s">
        <v>18</v>
      </c>
      <c r="B19" s="13">
        <v>2</v>
      </c>
      <c r="C19" s="14" t="s">
        <v>20</v>
      </c>
      <c r="D19" s="14" t="s">
        <v>27</v>
      </c>
      <c r="E19" s="10">
        <f>'Horas Extras Aux. Op. Manut.'!I114</f>
        <v>0</v>
      </c>
      <c r="F19" s="11">
        <f>E19*B19</f>
        <v>0</v>
      </c>
      <c r="G19" s="12">
        <f>F19*12</f>
        <v>0</v>
      </c>
    </row>
    <row r="20" spans="1:7" x14ac:dyDescent="0.25">
      <c r="A20" s="8" t="s">
        <v>18</v>
      </c>
      <c r="B20" s="13">
        <v>2</v>
      </c>
      <c r="C20" s="14" t="s">
        <v>21</v>
      </c>
      <c r="D20" s="14" t="s">
        <v>27</v>
      </c>
      <c r="E20" s="10">
        <f>'Horas Extras Eletricista'!I114</f>
        <v>0</v>
      </c>
      <c r="F20" s="11">
        <f>E20*B20</f>
        <v>0</v>
      </c>
      <c r="G20" s="12">
        <f>F20*12</f>
        <v>0</v>
      </c>
    </row>
    <row r="21" spans="1:7" ht="7.5" customHeight="1" x14ac:dyDescent="0.25">
      <c r="A21" s="14"/>
      <c r="B21" s="14"/>
      <c r="C21" s="14"/>
      <c r="D21" s="14"/>
      <c r="E21" s="10"/>
      <c r="F21" s="11"/>
      <c r="G21" s="12"/>
    </row>
    <row r="22" spans="1:7" x14ac:dyDescent="0.25">
      <c r="A22" s="33" t="s">
        <v>22</v>
      </c>
      <c r="B22" s="33"/>
      <c r="C22" s="33"/>
      <c r="D22" s="33"/>
      <c r="E22" s="15">
        <f>SUM(E18:E21)</f>
        <v>0</v>
      </c>
      <c r="F22" s="15">
        <f>SUM(F18:F21)</f>
        <v>0</v>
      </c>
      <c r="G22" s="15">
        <f>SUM(G18:G21)</f>
        <v>0</v>
      </c>
    </row>
    <row r="24" spans="1:7" ht="15.75" customHeight="1" x14ac:dyDescent="0.25">
      <c r="C24" s="34" t="s">
        <v>28</v>
      </c>
      <c r="D24" s="34"/>
    </row>
    <row r="25" spans="1:7" ht="16.5" customHeight="1" x14ac:dyDescent="0.25">
      <c r="A25" s="4" t="s">
        <v>11</v>
      </c>
      <c r="B25" s="5" t="s">
        <v>29</v>
      </c>
      <c r="C25" s="5" t="s">
        <v>30</v>
      </c>
      <c r="D25" s="5" t="s">
        <v>31</v>
      </c>
      <c r="E25" s="5" t="s">
        <v>25</v>
      </c>
      <c r="F25" s="5" t="s">
        <v>16</v>
      </c>
      <c r="G25" s="6" t="s">
        <v>17</v>
      </c>
    </row>
    <row r="26" spans="1:7" x14ac:dyDescent="0.25">
      <c r="A26" s="8" t="s">
        <v>18</v>
      </c>
      <c r="B26" s="9">
        <v>11</v>
      </c>
      <c r="C26" s="9">
        <v>132</v>
      </c>
      <c r="D26" s="14" t="s">
        <v>32</v>
      </c>
      <c r="E26" s="10">
        <f>'Reembolso Deslocamento'!I110</f>
        <v>673.46938775510205</v>
      </c>
      <c r="F26" s="11">
        <f>E26*B26</f>
        <v>7408.1632653061224</v>
      </c>
      <c r="G26" s="12">
        <f>F26*12</f>
        <v>88897.959183673462</v>
      </c>
    </row>
    <row r="27" spans="1:7" x14ac:dyDescent="0.25">
      <c r="A27" s="8"/>
      <c r="B27" s="13"/>
      <c r="C27" s="14"/>
      <c r="D27" s="14"/>
      <c r="E27" s="10"/>
      <c r="F27" s="11"/>
      <c r="G27" s="12"/>
    </row>
    <row r="28" spans="1:7" x14ac:dyDescent="0.25">
      <c r="A28" s="8"/>
      <c r="B28" s="13"/>
      <c r="C28" s="14"/>
      <c r="D28" s="14"/>
      <c r="E28" s="10"/>
      <c r="F28" s="11"/>
      <c r="G28" s="12"/>
    </row>
    <row r="29" spans="1:7" x14ac:dyDescent="0.25">
      <c r="A29" s="8"/>
      <c r="B29" s="13"/>
      <c r="C29" s="14"/>
      <c r="D29" s="14"/>
      <c r="E29" s="10"/>
      <c r="F29" s="11"/>
      <c r="G29" s="12"/>
    </row>
    <row r="30" spans="1:7" x14ac:dyDescent="0.25">
      <c r="A30" s="14"/>
      <c r="B30" s="14"/>
      <c r="C30" s="14"/>
      <c r="D30" s="14"/>
      <c r="E30" s="10"/>
      <c r="F30" s="11"/>
      <c r="G30" s="12"/>
    </row>
    <row r="31" spans="1:7" x14ac:dyDescent="0.25">
      <c r="A31" s="33" t="s">
        <v>22</v>
      </c>
      <c r="B31" s="33"/>
      <c r="C31" s="33"/>
      <c r="D31" s="33"/>
      <c r="E31" s="15">
        <f>E26</f>
        <v>673.46938775510205</v>
      </c>
      <c r="F31" s="15">
        <f>F26</f>
        <v>7408.1632653061224</v>
      </c>
      <c r="G31" s="15">
        <f>G26</f>
        <v>88897.959183673462</v>
      </c>
    </row>
    <row r="34" spans="1:7" x14ac:dyDescent="0.25">
      <c r="A34" s="33" t="s">
        <v>33</v>
      </c>
      <c r="B34" s="33"/>
      <c r="C34" s="33"/>
      <c r="D34" s="33"/>
      <c r="E34" s="15">
        <f>E13+E22+E31</f>
        <v>673.46938775510205</v>
      </c>
      <c r="F34" s="15">
        <f>F13+F22+F31</f>
        <v>7408.1632653061224</v>
      </c>
      <c r="G34" s="15">
        <f>G13+G22+G31</f>
        <v>88897.959183673462</v>
      </c>
    </row>
    <row r="37" spans="1:7" x14ac:dyDescent="0.25">
      <c r="A37" t="s">
        <v>34</v>
      </c>
    </row>
    <row r="38" spans="1:7" x14ac:dyDescent="0.25">
      <c r="A38" t="s">
        <v>35</v>
      </c>
    </row>
    <row r="39" spans="1:7" x14ac:dyDescent="0.25">
      <c r="A39" t="s">
        <v>36</v>
      </c>
    </row>
    <row r="40" spans="1:7" x14ac:dyDescent="0.25">
      <c r="A40" t="s">
        <v>37</v>
      </c>
    </row>
  </sheetData>
  <mergeCells count="9">
    <mergeCell ref="A22:D22"/>
    <mergeCell ref="C24:D24"/>
    <mergeCell ref="A31:D31"/>
    <mergeCell ref="A34:D34"/>
    <mergeCell ref="A1:M1"/>
    <mergeCell ref="A2:M2"/>
    <mergeCell ref="A5:G5"/>
    <mergeCell ref="A13:D13"/>
    <mergeCell ref="C16:D16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14"/>
  <sheetViews>
    <sheetView tabSelected="1" zoomScaleNormal="100" workbookViewId="0">
      <selection activeCell="K96" sqref="K96"/>
    </sheetView>
  </sheetViews>
  <sheetFormatPr defaultColWidth="9.140625" defaultRowHeight="14.25" customHeight="1" x14ac:dyDescent="0.25"/>
  <cols>
    <col min="1" max="1" width="8.42578125" style="17" customWidth="1"/>
    <col min="2" max="2" width="22.85546875" style="18" customWidth="1"/>
    <col min="3" max="3" width="27.7109375" style="18" customWidth="1"/>
    <col min="4" max="4" width="11.28515625" style="18" customWidth="1"/>
    <col min="5" max="5" width="9.5703125" style="18" customWidth="1"/>
    <col min="6" max="6" width="11.140625" style="18" customWidth="1"/>
    <col min="7" max="7" width="8.7109375" style="18" customWidth="1"/>
    <col min="8" max="8" width="15.42578125" style="18" customWidth="1"/>
    <col min="9" max="9" width="8.5703125" style="18" customWidth="1"/>
    <col min="10" max="10" width="11.42578125" style="18" customWidth="1"/>
    <col min="11" max="11" width="11.5703125" style="19" customWidth="1"/>
    <col min="12" max="14" width="9.140625" style="18"/>
    <col min="15" max="15" width="11.42578125" style="18" customWidth="1"/>
    <col min="16" max="16384" width="9.140625" style="18"/>
  </cols>
  <sheetData>
    <row r="1" spans="1:10" x14ac:dyDescent="0.25">
      <c r="A1" s="85" t="s">
        <v>8</v>
      </c>
      <c r="B1" s="85"/>
      <c r="C1" s="85"/>
      <c r="D1" s="85"/>
      <c r="E1" s="85"/>
      <c r="F1" s="85"/>
      <c r="G1" s="85"/>
      <c r="H1" s="85"/>
      <c r="I1" s="85"/>
      <c r="J1" s="85"/>
    </row>
    <row r="2" spans="1:10" x14ac:dyDescent="0.25">
      <c r="A2" s="86" t="s">
        <v>9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15.75" customHeight="1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15.75" customHeight="1" x14ac:dyDescent="0.25">
      <c r="A4" s="88" t="s">
        <v>38</v>
      </c>
      <c r="B4" s="88"/>
      <c r="C4" s="88"/>
      <c r="D4" s="88"/>
      <c r="E4" s="88"/>
      <c r="F4" s="88"/>
      <c r="G4" s="88"/>
      <c r="H4" s="88"/>
      <c r="I4" s="88"/>
      <c r="J4" s="88"/>
    </row>
    <row r="5" spans="1:10" ht="15.75" customHeight="1" x14ac:dyDescent="0.25">
      <c r="A5" s="89" t="s">
        <v>39</v>
      </c>
      <c r="B5" s="89"/>
      <c r="C5" s="89"/>
      <c r="D5" s="89"/>
      <c r="E5" s="89"/>
      <c r="F5" s="89"/>
      <c r="G5" s="89"/>
      <c r="H5" s="89"/>
      <c r="I5" s="89"/>
      <c r="J5" s="89"/>
    </row>
    <row r="6" spans="1:10" ht="14.25" customHeight="1" x14ac:dyDescent="0.25">
      <c r="A6" s="79" t="s">
        <v>40</v>
      </c>
      <c r="B6" s="79"/>
      <c r="C6" s="79"/>
      <c r="D6" s="79"/>
      <c r="E6" s="79"/>
      <c r="F6" s="79"/>
      <c r="G6" s="79"/>
      <c r="H6" s="79"/>
      <c r="I6" s="79"/>
      <c r="J6" s="79"/>
    </row>
    <row r="7" spans="1:10" ht="14.25" customHeight="1" x14ac:dyDescent="0.25">
      <c r="A7" s="1" t="s">
        <v>41</v>
      </c>
      <c r="B7" s="43" t="s">
        <v>42</v>
      </c>
      <c r="C7" s="43"/>
      <c r="D7" s="43"/>
      <c r="E7" s="43"/>
      <c r="F7" s="43"/>
      <c r="G7" s="78"/>
      <c r="H7" s="78"/>
      <c r="I7" s="78"/>
      <c r="J7" s="78"/>
    </row>
    <row r="8" spans="1:10" ht="14.25" customHeight="1" x14ac:dyDescent="0.25">
      <c r="A8" s="1" t="s">
        <v>43</v>
      </c>
      <c r="B8" s="43" t="s">
        <v>44</v>
      </c>
      <c r="C8" s="43"/>
      <c r="D8" s="43"/>
      <c r="E8" s="43"/>
      <c r="F8" s="43"/>
      <c r="G8" s="82" t="s">
        <v>45</v>
      </c>
      <c r="H8" s="82"/>
      <c r="I8" s="82"/>
      <c r="J8" s="82"/>
    </row>
    <row r="9" spans="1:10" ht="22.5" customHeight="1" x14ac:dyDescent="0.25">
      <c r="A9" s="1" t="s">
        <v>46</v>
      </c>
      <c r="B9" s="43" t="s">
        <v>47</v>
      </c>
      <c r="C9" s="43"/>
      <c r="D9" s="43"/>
      <c r="E9" s="43"/>
      <c r="F9" s="43"/>
      <c r="G9" s="78"/>
      <c r="H9" s="78"/>
      <c r="I9" s="78"/>
      <c r="J9" s="78"/>
    </row>
    <row r="10" spans="1:10" ht="14.25" customHeight="1" x14ac:dyDescent="0.25">
      <c r="A10" s="1" t="s">
        <v>48</v>
      </c>
      <c r="B10" s="43" t="s">
        <v>49</v>
      </c>
      <c r="C10" s="43"/>
      <c r="D10" s="43"/>
      <c r="E10" s="43"/>
      <c r="F10" s="43"/>
      <c r="G10" s="82">
        <v>12</v>
      </c>
      <c r="H10" s="82"/>
      <c r="I10" s="82"/>
      <c r="J10" s="82"/>
    </row>
    <row r="11" spans="1:10" ht="14.25" customHeight="1" x14ac:dyDescent="0.25">
      <c r="A11" s="79" t="s">
        <v>50</v>
      </c>
      <c r="B11" s="79"/>
      <c r="C11" s="79"/>
      <c r="D11" s="79"/>
      <c r="E11" s="79"/>
      <c r="F11" s="79"/>
      <c r="G11" s="79"/>
      <c r="H11" s="79"/>
      <c r="I11" s="79"/>
      <c r="J11" s="79"/>
    </row>
    <row r="12" spans="1:10" ht="25.5" customHeight="1" x14ac:dyDescent="0.25">
      <c r="A12" s="83" t="s">
        <v>51</v>
      </c>
      <c r="B12" s="83"/>
      <c r="C12" s="83"/>
      <c r="D12" s="83" t="s">
        <v>52</v>
      </c>
      <c r="E12" s="83"/>
      <c r="F12" s="83"/>
      <c r="G12" s="83" t="s">
        <v>53</v>
      </c>
      <c r="H12" s="83"/>
      <c r="I12" s="83"/>
      <c r="J12" s="83"/>
    </row>
    <row r="13" spans="1:10" ht="37.5" customHeight="1" x14ac:dyDescent="0.25">
      <c r="A13" s="43" t="s">
        <v>54</v>
      </c>
      <c r="B13" s="43"/>
      <c r="C13" s="43"/>
      <c r="D13" s="82" t="s">
        <v>55</v>
      </c>
      <c r="E13" s="82"/>
      <c r="F13" s="82"/>
      <c r="G13" s="84">
        <v>1</v>
      </c>
      <c r="H13" s="84"/>
      <c r="I13" s="84"/>
      <c r="J13" s="84"/>
    </row>
    <row r="14" spans="1:10" ht="14.25" customHeight="1" x14ac:dyDescent="0.25">
      <c r="A14" s="79" t="s">
        <v>56</v>
      </c>
      <c r="B14" s="79"/>
      <c r="C14" s="79"/>
      <c r="D14" s="79"/>
      <c r="E14" s="79"/>
      <c r="F14" s="79"/>
      <c r="G14" s="79"/>
      <c r="H14" s="79"/>
      <c r="I14" s="79"/>
      <c r="J14" s="79"/>
    </row>
    <row r="15" spans="1:10" ht="14.25" customHeight="1" x14ac:dyDescent="0.25">
      <c r="A15" s="80" t="s">
        <v>57</v>
      </c>
      <c r="B15" s="80"/>
      <c r="C15" s="80"/>
      <c r="D15" s="80"/>
      <c r="E15" s="80"/>
      <c r="F15" s="80"/>
      <c r="G15" s="80"/>
      <c r="H15" s="80"/>
      <c r="I15" s="80"/>
      <c r="J15" s="80"/>
    </row>
    <row r="16" spans="1:10" ht="14.25" customHeight="1" x14ac:dyDescent="0.25">
      <c r="A16" s="49" t="s">
        <v>58</v>
      </c>
      <c r="B16" s="49"/>
      <c r="C16" s="49"/>
      <c r="D16" s="49"/>
      <c r="E16" s="49"/>
      <c r="F16" s="49"/>
      <c r="G16" s="49"/>
      <c r="H16" s="49"/>
      <c r="I16" s="49"/>
      <c r="J16" s="49"/>
    </row>
    <row r="17" spans="1:10" ht="26.25" customHeight="1" x14ac:dyDescent="0.25">
      <c r="A17" s="1">
        <v>1</v>
      </c>
      <c r="B17" s="43" t="s">
        <v>59</v>
      </c>
      <c r="C17" s="43"/>
      <c r="D17" s="43"/>
      <c r="E17" s="43"/>
      <c r="F17" s="43"/>
      <c r="G17" s="43"/>
      <c r="H17" s="43"/>
      <c r="I17" s="50" t="s">
        <v>60</v>
      </c>
      <c r="J17" s="50"/>
    </row>
    <row r="18" spans="1:10" ht="14.25" customHeight="1" x14ac:dyDescent="0.25">
      <c r="A18" s="1">
        <v>2</v>
      </c>
      <c r="B18" s="43" t="s">
        <v>61</v>
      </c>
      <c r="C18" s="43"/>
      <c r="D18" s="43"/>
      <c r="E18" s="43"/>
      <c r="F18" s="43"/>
      <c r="G18" s="43"/>
      <c r="H18" s="43"/>
      <c r="I18" s="81"/>
      <c r="J18" s="81"/>
    </row>
    <row r="19" spans="1:10" ht="14.25" customHeight="1" x14ac:dyDescent="0.25">
      <c r="A19" s="1">
        <v>3</v>
      </c>
      <c r="B19" s="43" t="s">
        <v>62</v>
      </c>
      <c r="C19" s="43"/>
      <c r="D19" s="43"/>
      <c r="E19" s="43"/>
      <c r="F19" s="43"/>
      <c r="G19" s="43"/>
      <c r="H19" s="43"/>
      <c r="I19" s="82"/>
      <c r="J19" s="82"/>
    </row>
    <row r="20" spans="1:10" ht="14.25" customHeight="1" x14ac:dyDescent="0.25">
      <c r="A20" s="1">
        <v>4</v>
      </c>
      <c r="B20" s="43" t="s">
        <v>63</v>
      </c>
      <c r="C20" s="43"/>
      <c r="D20" s="43"/>
      <c r="E20" s="43"/>
      <c r="F20" s="43"/>
      <c r="G20" s="43"/>
      <c r="H20" s="43"/>
      <c r="I20" s="78"/>
      <c r="J20" s="78"/>
    </row>
    <row r="21" spans="1:10" x14ac:dyDescent="0.25">
      <c r="A21" s="48" t="s">
        <v>64</v>
      </c>
      <c r="B21" s="48"/>
      <c r="C21" s="48"/>
      <c r="D21" s="48"/>
      <c r="E21" s="48"/>
      <c r="F21" s="48"/>
      <c r="G21" s="48"/>
      <c r="H21" s="48"/>
      <c r="I21" s="48"/>
      <c r="J21" s="48"/>
    </row>
    <row r="22" spans="1:10" ht="14.25" customHeight="1" x14ac:dyDescent="0.25">
      <c r="A22" s="20">
        <v>1</v>
      </c>
      <c r="B22" s="49" t="s">
        <v>65</v>
      </c>
      <c r="C22" s="49"/>
      <c r="D22" s="49"/>
      <c r="E22" s="49"/>
      <c r="F22" s="49"/>
      <c r="G22" s="49"/>
      <c r="H22" s="49"/>
      <c r="I22" s="50" t="s">
        <v>66</v>
      </c>
      <c r="J22" s="50"/>
    </row>
    <row r="23" spans="1:10" ht="14.25" customHeight="1" x14ac:dyDescent="0.25">
      <c r="A23" s="1" t="s">
        <v>67</v>
      </c>
      <c r="B23" s="43" t="s">
        <v>68</v>
      </c>
      <c r="C23" s="43"/>
      <c r="D23" s="43"/>
      <c r="E23" s="43"/>
      <c r="F23" s="43"/>
      <c r="G23" s="43"/>
      <c r="H23" s="43"/>
      <c r="I23" s="77">
        <f>I18</f>
        <v>0</v>
      </c>
      <c r="J23" s="77"/>
    </row>
    <row r="24" spans="1:10" ht="14.25" customHeight="1" x14ac:dyDescent="0.25">
      <c r="A24" s="1" t="s">
        <v>43</v>
      </c>
      <c r="B24" s="43" t="s">
        <v>69</v>
      </c>
      <c r="C24" s="43"/>
      <c r="D24" s="43"/>
      <c r="E24" s="43"/>
      <c r="F24" s="43"/>
      <c r="G24" s="43"/>
      <c r="H24" s="43"/>
      <c r="I24" s="77"/>
      <c r="J24" s="77"/>
    </row>
    <row r="25" spans="1:10" ht="14.25" customHeight="1" x14ac:dyDescent="0.25">
      <c r="A25" s="1" t="s">
        <v>46</v>
      </c>
      <c r="B25" s="43" t="s">
        <v>70</v>
      </c>
      <c r="C25" s="43"/>
      <c r="D25" s="43"/>
      <c r="E25" s="43"/>
      <c r="F25" s="43"/>
      <c r="G25" s="43"/>
      <c r="H25" s="43"/>
      <c r="I25" s="77"/>
      <c r="J25" s="77"/>
    </row>
    <row r="26" spans="1:10" ht="14.25" customHeight="1" x14ac:dyDescent="0.25">
      <c r="A26" s="1" t="s">
        <v>48</v>
      </c>
      <c r="B26" s="43" t="s">
        <v>71</v>
      </c>
      <c r="C26" s="43"/>
      <c r="D26" s="43"/>
      <c r="E26" s="43"/>
      <c r="F26" s="43"/>
      <c r="G26" s="43"/>
      <c r="H26" s="43"/>
      <c r="I26" s="77"/>
      <c r="J26" s="77"/>
    </row>
    <row r="27" spans="1:10" ht="14.25" customHeight="1" x14ac:dyDescent="0.25">
      <c r="A27" s="1" t="s">
        <v>72</v>
      </c>
      <c r="B27" s="43" t="s">
        <v>73</v>
      </c>
      <c r="C27" s="43"/>
      <c r="D27" s="43"/>
      <c r="E27" s="43"/>
      <c r="F27" s="43"/>
      <c r="G27" s="43"/>
      <c r="H27" s="43"/>
      <c r="I27" s="77"/>
      <c r="J27" s="77"/>
    </row>
    <row r="28" spans="1:10" ht="14.25" customHeight="1" x14ac:dyDescent="0.25">
      <c r="A28" s="1" t="s">
        <v>74</v>
      </c>
      <c r="B28" s="43" t="s">
        <v>75</v>
      </c>
      <c r="C28" s="43"/>
      <c r="D28" s="43"/>
      <c r="E28" s="43"/>
      <c r="F28" s="43"/>
      <c r="G28" s="43"/>
      <c r="H28" s="43"/>
      <c r="I28" s="77"/>
      <c r="J28" s="77"/>
    </row>
    <row r="29" spans="1:10" ht="14.25" customHeight="1" x14ac:dyDescent="0.25">
      <c r="A29" s="1" t="s">
        <v>76</v>
      </c>
      <c r="B29" s="43" t="s">
        <v>77</v>
      </c>
      <c r="C29" s="43"/>
      <c r="D29" s="43"/>
      <c r="E29" s="43"/>
      <c r="F29" s="43"/>
      <c r="G29" s="43"/>
      <c r="H29" s="43"/>
      <c r="I29" s="77"/>
      <c r="J29" s="77"/>
    </row>
    <row r="30" spans="1:10" ht="15" customHeight="1" x14ac:dyDescent="0.25">
      <c r="A30" s="37" t="s">
        <v>78</v>
      </c>
      <c r="B30" s="37"/>
      <c r="C30" s="37"/>
      <c r="D30" s="37"/>
      <c r="E30" s="37"/>
      <c r="F30" s="37"/>
      <c r="G30" s="37"/>
      <c r="H30" s="37"/>
      <c r="I30" s="75">
        <f>SUM(I23:J29)</f>
        <v>0</v>
      </c>
      <c r="J30" s="75"/>
    </row>
    <row r="31" spans="1:10" x14ac:dyDescent="0.25">
      <c r="A31" s="48" t="s">
        <v>79</v>
      </c>
      <c r="B31" s="48"/>
      <c r="C31" s="48"/>
      <c r="D31" s="48"/>
      <c r="E31" s="48"/>
      <c r="F31" s="48"/>
      <c r="G31" s="48"/>
      <c r="H31" s="48"/>
      <c r="I31" s="48"/>
      <c r="J31" s="48"/>
    </row>
    <row r="32" spans="1:10" ht="14.25" customHeight="1" x14ac:dyDescent="0.25">
      <c r="A32" s="20">
        <v>2</v>
      </c>
      <c r="B32" s="49" t="s">
        <v>80</v>
      </c>
      <c r="C32" s="49"/>
      <c r="D32" s="49"/>
      <c r="E32" s="49"/>
      <c r="F32" s="49"/>
      <c r="G32" s="49"/>
      <c r="H32" s="49"/>
      <c r="I32" s="50" t="s">
        <v>66</v>
      </c>
      <c r="J32" s="50"/>
    </row>
    <row r="33" spans="1:15" ht="14.25" customHeight="1" x14ac:dyDescent="0.25">
      <c r="A33" s="1" t="s">
        <v>67</v>
      </c>
      <c r="B33" s="43" t="s">
        <v>81</v>
      </c>
      <c r="C33" s="43"/>
      <c r="D33" s="43"/>
      <c r="E33" s="43"/>
      <c r="F33" s="43"/>
      <c r="G33" s="43"/>
      <c r="H33" s="43"/>
      <c r="I33" s="70"/>
      <c r="J33" s="70"/>
      <c r="K33" s="76"/>
      <c r="L33" s="76"/>
      <c r="M33" s="76"/>
      <c r="N33" s="76"/>
      <c r="O33" s="76"/>
    </row>
    <row r="34" spans="1:15" ht="15" customHeight="1" x14ac:dyDescent="0.25">
      <c r="A34" s="1" t="s">
        <v>43</v>
      </c>
      <c r="B34" s="43" t="s">
        <v>82</v>
      </c>
      <c r="C34" s="43"/>
      <c r="D34" s="43"/>
      <c r="E34" s="43"/>
      <c r="F34" s="43"/>
      <c r="G34" s="43"/>
      <c r="H34" s="43"/>
      <c r="I34" s="70"/>
      <c r="J34" s="70"/>
      <c r="K34" s="73"/>
      <c r="L34" s="73"/>
      <c r="M34" s="73"/>
      <c r="N34" s="73"/>
      <c r="O34" s="73"/>
    </row>
    <row r="35" spans="1:15" ht="14.25" customHeight="1" x14ac:dyDescent="0.25">
      <c r="A35" s="1" t="s">
        <v>46</v>
      </c>
      <c r="B35" s="43" t="s">
        <v>83</v>
      </c>
      <c r="C35" s="43"/>
      <c r="D35" s="43"/>
      <c r="E35" s="43"/>
      <c r="F35" s="43"/>
      <c r="G35" s="43"/>
      <c r="H35" s="43"/>
      <c r="I35" s="70"/>
      <c r="J35" s="70"/>
    </row>
    <row r="36" spans="1:15" ht="15.75" customHeight="1" x14ac:dyDescent="0.25">
      <c r="A36" s="1" t="s">
        <v>48</v>
      </c>
      <c r="B36" s="43" t="s">
        <v>84</v>
      </c>
      <c r="C36" s="43"/>
      <c r="D36" s="43"/>
      <c r="E36" s="43"/>
      <c r="F36" s="43"/>
      <c r="G36" s="43"/>
      <c r="H36" s="43"/>
      <c r="I36" s="70"/>
      <c r="J36" s="70"/>
      <c r="K36" s="73"/>
      <c r="L36" s="73"/>
      <c r="M36" s="73"/>
      <c r="N36" s="73"/>
      <c r="O36" s="73"/>
    </row>
    <row r="37" spans="1:15" ht="15.75" customHeight="1" x14ac:dyDescent="0.25">
      <c r="A37" s="1" t="s">
        <v>72</v>
      </c>
      <c r="B37" s="43" t="s">
        <v>85</v>
      </c>
      <c r="C37" s="43"/>
      <c r="D37" s="43"/>
      <c r="E37" s="43"/>
      <c r="F37" s="43"/>
      <c r="G37" s="43"/>
      <c r="H37" s="43"/>
      <c r="I37" s="70"/>
      <c r="J37" s="70"/>
    </row>
    <row r="38" spans="1:15" ht="15.75" customHeight="1" x14ac:dyDescent="0.25">
      <c r="A38" s="1" t="s">
        <v>74</v>
      </c>
      <c r="B38" s="43" t="s">
        <v>86</v>
      </c>
      <c r="C38" s="43"/>
      <c r="D38" s="43"/>
      <c r="E38" s="43"/>
      <c r="F38" s="43"/>
      <c r="G38" s="43"/>
      <c r="H38" s="43"/>
      <c r="I38" s="70"/>
      <c r="J38" s="70"/>
      <c r="K38" s="73"/>
      <c r="L38" s="73"/>
      <c r="M38" s="73"/>
      <c r="N38" s="73"/>
      <c r="O38" s="73"/>
    </row>
    <row r="39" spans="1:15" ht="15" hidden="1" customHeight="1" x14ac:dyDescent="0.25">
      <c r="A39" s="1" t="s">
        <v>76</v>
      </c>
      <c r="B39" s="43" t="s">
        <v>87</v>
      </c>
      <c r="C39" s="43"/>
      <c r="D39" s="43"/>
      <c r="E39" s="43"/>
      <c r="F39" s="43"/>
      <c r="G39" s="43"/>
      <c r="H39" s="43"/>
      <c r="I39" s="70"/>
      <c r="J39" s="70"/>
      <c r="K39" s="73"/>
      <c r="L39" s="73"/>
      <c r="M39" s="73"/>
      <c r="N39" s="73"/>
      <c r="O39" s="73"/>
    </row>
    <row r="40" spans="1:15" ht="15" customHeight="1" x14ac:dyDescent="0.25">
      <c r="A40" s="37" t="s">
        <v>88</v>
      </c>
      <c r="B40" s="37"/>
      <c r="C40" s="37"/>
      <c r="D40" s="37"/>
      <c r="E40" s="37"/>
      <c r="F40" s="37"/>
      <c r="G40" s="37"/>
      <c r="H40" s="37"/>
      <c r="I40" s="61">
        <f>SUM(I33:J39)</f>
        <v>0</v>
      </c>
      <c r="J40" s="61"/>
    </row>
    <row r="41" spans="1:15" x14ac:dyDescent="0.25">
      <c r="A41" s="48" t="s">
        <v>89</v>
      </c>
      <c r="B41" s="48"/>
      <c r="C41" s="48"/>
      <c r="D41" s="48"/>
      <c r="E41" s="48"/>
      <c r="F41" s="48"/>
      <c r="G41" s="48"/>
      <c r="H41" s="48"/>
      <c r="I41" s="48"/>
      <c r="J41" s="48"/>
    </row>
    <row r="42" spans="1:15" ht="14.25" customHeight="1" x14ac:dyDescent="0.25">
      <c r="A42" s="21" t="s">
        <v>90</v>
      </c>
      <c r="B42" s="74" t="s">
        <v>91</v>
      </c>
      <c r="C42" s="74"/>
      <c r="D42" s="74"/>
      <c r="E42" s="74"/>
      <c r="F42" s="74"/>
      <c r="G42" s="74"/>
      <c r="H42" s="74"/>
      <c r="I42" s="71" t="s">
        <v>66</v>
      </c>
      <c r="J42" s="71"/>
    </row>
    <row r="43" spans="1:15" ht="14.25" customHeight="1" x14ac:dyDescent="0.25">
      <c r="A43" s="22" t="s">
        <v>67</v>
      </c>
      <c r="B43" s="45" t="s">
        <v>92</v>
      </c>
      <c r="C43" s="45"/>
      <c r="D43" s="45"/>
      <c r="E43" s="45"/>
      <c r="F43" s="45"/>
      <c r="G43" s="45"/>
      <c r="H43" s="45"/>
      <c r="I43" s="70"/>
      <c r="J43" s="70"/>
    </row>
    <row r="44" spans="1:15" ht="14.25" customHeight="1" x14ac:dyDescent="0.25">
      <c r="A44" s="22" t="s">
        <v>43</v>
      </c>
      <c r="B44" s="45" t="s">
        <v>93</v>
      </c>
      <c r="C44" s="45"/>
      <c r="D44" s="45"/>
      <c r="E44" s="45"/>
      <c r="F44" s="45"/>
      <c r="G44" s="45"/>
      <c r="H44" s="45"/>
      <c r="I44" s="70"/>
      <c r="J44" s="70"/>
    </row>
    <row r="45" spans="1:15" ht="14.25" customHeight="1" x14ac:dyDescent="0.25">
      <c r="A45" s="22" t="s">
        <v>46</v>
      </c>
      <c r="B45" s="45" t="s">
        <v>94</v>
      </c>
      <c r="C45" s="45"/>
      <c r="D45" s="45"/>
      <c r="E45" s="45"/>
      <c r="F45" s="45"/>
      <c r="G45" s="45"/>
      <c r="H45" s="45"/>
      <c r="I45" s="70"/>
      <c r="J45" s="70"/>
    </row>
    <row r="46" spans="1:15" ht="15" customHeight="1" x14ac:dyDescent="0.25">
      <c r="A46" s="71" t="s">
        <v>95</v>
      </c>
      <c r="B46" s="71"/>
      <c r="C46" s="71"/>
      <c r="D46" s="71"/>
      <c r="E46" s="71"/>
      <c r="F46" s="71"/>
      <c r="G46" s="71"/>
      <c r="H46" s="71"/>
      <c r="I46" s="72">
        <f>SUM(I43:J45)</f>
        <v>0</v>
      </c>
      <c r="J46" s="72"/>
    </row>
    <row r="47" spans="1:15" x14ac:dyDescent="0.25">
      <c r="A47" s="48" t="s">
        <v>96</v>
      </c>
      <c r="B47" s="48"/>
      <c r="C47" s="48"/>
      <c r="D47" s="48"/>
      <c r="E47" s="48"/>
      <c r="F47" s="48"/>
      <c r="G47" s="48"/>
      <c r="H47" s="48"/>
      <c r="I47" s="48"/>
      <c r="J47" s="48"/>
    </row>
    <row r="48" spans="1:15" ht="14.25" customHeight="1" x14ac:dyDescent="0.25">
      <c r="A48" s="1" t="s">
        <v>97</v>
      </c>
      <c r="B48" s="49" t="s">
        <v>98</v>
      </c>
      <c r="C48" s="49"/>
      <c r="D48" s="49"/>
      <c r="E48" s="49"/>
      <c r="F48" s="49"/>
      <c r="G48" s="50" t="s">
        <v>99</v>
      </c>
      <c r="H48" s="50"/>
      <c r="I48" s="50" t="s">
        <v>66</v>
      </c>
      <c r="J48" s="50"/>
    </row>
    <row r="49" spans="1:10" ht="14.25" customHeight="1" x14ac:dyDescent="0.25">
      <c r="A49" s="1" t="s">
        <v>67</v>
      </c>
      <c r="B49" s="43" t="s">
        <v>100</v>
      </c>
      <c r="C49" s="43"/>
      <c r="D49" s="43"/>
      <c r="E49" s="43"/>
      <c r="F49" s="43"/>
      <c r="G49" s="66">
        <v>0.2</v>
      </c>
      <c r="H49" s="66"/>
      <c r="I49" s="60">
        <f>(G49*I30)</f>
        <v>0</v>
      </c>
      <c r="J49" s="60"/>
    </row>
    <row r="50" spans="1:10" ht="14.25" customHeight="1" x14ac:dyDescent="0.25">
      <c r="A50" s="1" t="s">
        <v>43</v>
      </c>
      <c r="B50" s="43" t="s">
        <v>101</v>
      </c>
      <c r="C50" s="43"/>
      <c r="D50" s="43"/>
      <c r="E50" s="43"/>
      <c r="F50" s="43"/>
      <c r="G50" s="66">
        <v>1.4999999999999999E-2</v>
      </c>
      <c r="H50" s="66"/>
      <c r="I50" s="60">
        <f>(G50*I30)</f>
        <v>0</v>
      </c>
      <c r="J50" s="60"/>
    </row>
    <row r="51" spans="1:10" ht="14.25" customHeight="1" x14ac:dyDescent="0.25">
      <c r="A51" s="1" t="s">
        <v>46</v>
      </c>
      <c r="B51" s="43" t="s">
        <v>102</v>
      </c>
      <c r="C51" s="43"/>
      <c r="D51" s="43"/>
      <c r="E51" s="43"/>
      <c r="F51" s="43"/>
      <c r="G51" s="66">
        <v>0.01</v>
      </c>
      <c r="H51" s="66"/>
      <c r="I51" s="60">
        <f>(G51*I30)</f>
        <v>0</v>
      </c>
      <c r="J51" s="60"/>
    </row>
    <row r="52" spans="1:10" ht="14.25" customHeight="1" x14ac:dyDescent="0.25">
      <c r="A52" s="1" t="s">
        <v>48</v>
      </c>
      <c r="B52" s="43" t="s">
        <v>103</v>
      </c>
      <c r="C52" s="43"/>
      <c r="D52" s="43"/>
      <c r="E52" s="43"/>
      <c r="F52" s="43"/>
      <c r="G52" s="66">
        <v>2E-3</v>
      </c>
      <c r="H52" s="66"/>
      <c r="I52" s="60">
        <f>(G52*I30)</f>
        <v>0</v>
      </c>
      <c r="J52" s="60"/>
    </row>
    <row r="53" spans="1:10" ht="14.25" customHeight="1" x14ac:dyDescent="0.25">
      <c r="A53" s="1" t="s">
        <v>72</v>
      </c>
      <c r="B53" s="43" t="s">
        <v>104</v>
      </c>
      <c r="C53" s="43"/>
      <c r="D53" s="43"/>
      <c r="E53" s="43"/>
      <c r="F53" s="43"/>
      <c r="G53" s="66">
        <v>2.5000000000000001E-2</v>
      </c>
      <c r="H53" s="66"/>
      <c r="I53" s="60">
        <f>(G53*I30)</f>
        <v>0</v>
      </c>
      <c r="J53" s="60"/>
    </row>
    <row r="54" spans="1:10" ht="14.25" customHeight="1" x14ac:dyDescent="0.25">
      <c r="A54" s="1" t="s">
        <v>74</v>
      </c>
      <c r="B54" s="43" t="s">
        <v>105</v>
      </c>
      <c r="C54" s="43"/>
      <c r="D54" s="43"/>
      <c r="E54" s="43"/>
      <c r="F54" s="43"/>
      <c r="G54" s="66">
        <v>0.08</v>
      </c>
      <c r="H54" s="66"/>
      <c r="I54" s="60">
        <f>(G54*I30)</f>
        <v>0</v>
      </c>
      <c r="J54" s="60"/>
    </row>
    <row r="55" spans="1:10" s="24" customFormat="1" ht="15.75" customHeight="1" x14ac:dyDescent="0.25">
      <c r="A55" s="23" t="s">
        <v>76</v>
      </c>
      <c r="B55" s="68" t="s">
        <v>106</v>
      </c>
      <c r="C55" s="68"/>
      <c r="D55" s="68"/>
      <c r="E55" s="68"/>
      <c r="F55" s="68"/>
      <c r="G55" s="66">
        <v>0.03</v>
      </c>
      <c r="H55" s="66"/>
      <c r="I55" s="69">
        <f>(G55*I30)</f>
        <v>0</v>
      </c>
      <c r="J55" s="69"/>
    </row>
    <row r="56" spans="1:10" ht="14.25" customHeight="1" x14ac:dyDescent="0.25">
      <c r="A56" s="1" t="s">
        <v>107</v>
      </c>
      <c r="B56" s="43" t="s">
        <v>108</v>
      </c>
      <c r="C56" s="43"/>
      <c r="D56" s="43"/>
      <c r="E56" s="43"/>
      <c r="F56" s="43"/>
      <c r="G56" s="66">
        <v>6.0000000000000001E-3</v>
      </c>
      <c r="H56" s="66"/>
      <c r="I56" s="60">
        <f>(G56*I30)</f>
        <v>0</v>
      </c>
      <c r="J56" s="60"/>
    </row>
    <row r="57" spans="1:10" ht="14.25" customHeight="1" x14ac:dyDescent="0.25">
      <c r="A57" s="37" t="s">
        <v>109</v>
      </c>
      <c r="B57" s="37"/>
      <c r="C57" s="37"/>
      <c r="D57" s="37"/>
      <c r="E57" s="37"/>
      <c r="F57" s="37"/>
      <c r="G57" s="57">
        <f>SUM(G49:H56)</f>
        <v>0.3680000000000001</v>
      </c>
      <c r="H57" s="57"/>
      <c r="I57" s="61">
        <f>SUM(I49:J56)</f>
        <v>0</v>
      </c>
      <c r="J57" s="61"/>
    </row>
    <row r="58" spans="1:10" x14ac:dyDescent="0.25">
      <c r="A58" s="48" t="s">
        <v>110</v>
      </c>
      <c r="B58" s="48"/>
      <c r="C58" s="48"/>
      <c r="D58" s="48"/>
      <c r="E58" s="48"/>
      <c r="F58" s="48"/>
      <c r="G58" s="48"/>
      <c r="H58" s="48"/>
      <c r="I58" s="48"/>
      <c r="J58" s="48"/>
    </row>
    <row r="59" spans="1:10" ht="14.25" customHeight="1" x14ac:dyDescent="0.25">
      <c r="A59" s="20" t="s">
        <v>111</v>
      </c>
      <c r="B59" s="49" t="s">
        <v>112</v>
      </c>
      <c r="C59" s="49"/>
      <c r="D59" s="49"/>
      <c r="E59" s="49"/>
      <c r="F59" s="49"/>
      <c r="G59" s="49"/>
      <c r="H59" s="49"/>
      <c r="I59" s="50" t="s">
        <v>66</v>
      </c>
      <c r="J59" s="50"/>
    </row>
    <row r="60" spans="1:10" ht="14.25" customHeight="1" x14ac:dyDescent="0.25">
      <c r="A60" s="1" t="s">
        <v>67</v>
      </c>
      <c r="B60" s="43" t="s">
        <v>113</v>
      </c>
      <c r="C60" s="43"/>
      <c r="D60" s="43"/>
      <c r="E60" s="43"/>
      <c r="F60" s="43"/>
      <c r="G60" s="55">
        <v>8.3299999999999999E-2</v>
      </c>
      <c r="H60" s="55"/>
      <c r="I60" s="60">
        <f>(G60*I30)</f>
        <v>0</v>
      </c>
      <c r="J60" s="60"/>
    </row>
    <row r="61" spans="1:10" ht="14.25" customHeight="1" x14ac:dyDescent="0.25">
      <c r="A61" s="1" t="s">
        <v>43</v>
      </c>
      <c r="B61" s="43" t="s">
        <v>114</v>
      </c>
      <c r="C61" s="43"/>
      <c r="D61" s="43"/>
      <c r="E61" s="43"/>
      <c r="F61" s="43"/>
      <c r="G61" s="55">
        <v>2.7799999999999998E-2</v>
      </c>
      <c r="H61" s="55"/>
      <c r="I61" s="60">
        <f>(G61*I30)</f>
        <v>0</v>
      </c>
      <c r="J61" s="60"/>
    </row>
    <row r="62" spans="1:10" ht="14.25" customHeight="1" x14ac:dyDescent="0.25">
      <c r="A62" s="37" t="s">
        <v>109</v>
      </c>
      <c r="B62" s="37"/>
      <c r="C62" s="37"/>
      <c r="D62" s="37"/>
      <c r="E62" s="37"/>
      <c r="F62" s="37"/>
      <c r="G62" s="57">
        <f>SUM(G60:H61)</f>
        <v>0.1111</v>
      </c>
      <c r="H62" s="57"/>
      <c r="I62" s="64">
        <f>SUM(I60:J61)</f>
        <v>0</v>
      </c>
      <c r="J62" s="64"/>
    </row>
    <row r="63" spans="1:10" x14ac:dyDescent="0.25">
      <c r="A63" s="48" t="s">
        <v>115</v>
      </c>
      <c r="B63" s="48"/>
      <c r="C63" s="48"/>
      <c r="D63" s="48"/>
      <c r="E63" s="48"/>
      <c r="F63" s="48"/>
      <c r="G63" s="48"/>
      <c r="H63" s="48"/>
      <c r="I63" s="48"/>
      <c r="J63" s="48"/>
    </row>
    <row r="64" spans="1:10" ht="14.25" customHeight="1" x14ac:dyDescent="0.25">
      <c r="A64" s="20" t="s">
        <v>116</v>
      </c>
      <c r="B64" s="49" t="s">
        <v>117</v>
      </c>
      <c r="C64" s="49"/>
      <c r="D64" s="49"/>
      <c r="E64" s="49"/>
      <c r="F64" s="49"/>
      <c r="G64" s="49"/>
      <c r="H64" s="49"/>
      <c r="I64" s="50" t="s">
        <v>66</v>
      </c>
      <c r="J64" s="50"/>
    </row>
    <row r="65" spans="1:10" ht="14.25" customHeight="1" x14ac:dyDescent="0.25">
      <c r="A65" s="1" t="s">
        <v>67</v>
      </c>
      <c r="B65" s="43" t="s">
        <v>118</v>
      </c>
      <c r="C65" s="43"/>
      <c r="D65" s="43"/>
      <c r="E65" s="43"/>
      <c r="F65" s="43"/>
      <c r="G65" s="66">
        <v>4.1999999999999997E-3</v>
      </c>
      <c r="H65" s="66"/>
      <c r="I65" s="60">
        <f>(G65*I30)</f>
        <v>0</v>
      </c>
      <c r="J65" s="60"/>
    </row>
    <row r="66" spans="1:10" ht="14.25" customHeight="1" x14ac:dyDescent="0.25">
      <c r="A66" s="1" t="s">
        <v>43</v>
      </c>
      <c r="B66" s="43" t="s">
        <v>119</v>
      </c>
      <c r="C66" s="43"/>
      <c r="D66" s="43"/>
      <c r="E66" s="43"/>
      <c r="F66" s="43"/>
      <c r="G66" s="66">
        <v>2.9999999999999997E-4</v>
      </c>
      <c r="H66" s="66"/>
      <c r="I66" s="60">
        <f>(G66*I30)</f>
        <v>0</v>
      </c>
      <c r="J66" s="60"/>
    </row>
    <row r="67" spans="1:10" ht="14.25" customHeight="1" x14ac:dyDescent="0.25">
      <c r="A67" s="1" t="s">
        <v>46</v>
      </c>
      <c r="B67" s="43" t="s">
        <v>120</v>
      </c>
      <c r="C67" s="43"/>
      <c r="D67" s="43"/>
      <c r="E67" s="43"/>
      <c r="F67" s="43"/>
      <c r="G67" s="66">
        <v>3.44E-2</v>
      </c>
      <c r="H67" s="66"/>
      <c r="I67" s="60">
        <f>(G67*I30)</f>
        <v>0</v>
      </c>
      <c r="J67" s="60"/>
    </row>
    <row r="68" spans="1:10" ht="14.25" customHeight="1" x14ac:dyDescent="0.25">
      <c r="A68" s="1" t="s">
        <v>48</v>
      </c>
      <c r="B68" s="67" t="s">
        <v>121</v>
      </c>
      <c r="C68" s="67"/>
      <c r="D68" s="67"/>
      <c r="E68" s="67"/>
      <c r="F68" s="67"/>
      <c r="G68" s="66">
        <v>1.9400000000000001E-2</v>
      </c>
      <c r="H68" s="66"/>
      <c r="I68" s="60">
        <f>(G68*I30)</f>
        <v>0</v>
      </c>
      <c r="J68" s="60"/>
    </row>
    <row r="69" spans="1:10" ht="14.25" customHeight="1" x14ac:dyDescent="0.25">
      <c r="A69" s="1" t="s">
        <v>72</v>
      </c>
      <c r="B69" s="43" t="s">
        <v>122</v>
      </c>
      <c r="C69" s="43"/>
      <c r="D69" s="43"/>
      <c r="E69" s="43"/>
      <c r="F69" s="43"/>
      <c r="G69" s="66">
        <v>7.17412E-3</v>
      </c>
      <c r="H69" s="66"/>
      <c r="I69" s="60">
        <f>(G69*I30)</f>
        <v>0</v>
      </c>
      <c r="J69" s="60"/>
    </row>
    <row r="70" spans="1:10" ht="14.25" customHeight="1" x14ac:dyDescent="0.25">
      <c r="A70" s="1" t="s">
        <v>74</v>
      </c>
      <c r="B70" s="43" t="s">
        <v>123</v>
      </c>
      <c r="C70" s="43"/>
      <c r="D70" s="43"/>
      <c r="E70" s="43"/>
      <c r="F70" s="43"/>
      <c r="G70" s="66">
        <v>5.9999999999999995E-4</v>
      </c>
      <c r="H70" s="66"/>
      <c r="I70" s="60">
        <f>(G70*I30)</f>
        <v>0</v>
      </c>
      <c r="J70" s="60"/>
    </row>
    <row r="71" spans="1:10" ht="14.25" customHeight="1" x14ac:dyDescent="0.25">
      <c r="A71" s="37" t="s">
        <v>109</v>
      </c>
      <c r="B71" s="37"/>
      <c r="C71" s="37"/>
      <c r="D71" s="37"/>
      <c r="E71" s="37"/>
      <c r="F71" s="37"/>
      <c r="G71" s="57">
        <f>SUM(G65:H70)</f>
        <v>6.607412E-2</v>
      </c>
      <c r="H71" s="57"/>
      <c r="I71" s="64">
        <f>SUM(I65:J70)</f>
        <v>0</v>
      </c>
      <c r="J71" s="64"/>
    </row>
    <row r="72" spans="1:10" x14ac:dyDescent="0.25">
      <c r="A72" s="48" t="s">
        <v>124</v>
      </c>
      <c r="B72" s="48"/>
      <c r="C72" s="48"/>
      <c r="D72" s="48"/>
      <c r="E72" s="48"/>
      <c r="F72" s="48"/>
      <c r="G72" s="48"/>
      <c r="H72" s="48"/>
      <c r="I72" s="48"/>
      <c r="J72" s="48"/>
    </row>
    <row r="73" spans="1:10" ht="14.25" customHeight="1" x14ac:dyDescent="0.25">
      <c r="A73" s="20" t="s">
        <v>125</v>
      </c>
      <c r="B73" s="49" t="s">
        <v>126</v>
      </c>
      <c r="C73" s="49"/>
      <c r="D73" s="49"/>
      <c r="E73" s="49"/>
      <c r="F73" s="49"/>
      <c r="G73" s="49"/>
      <c r="H73" s="49"/>
      <c r="I73" s="50" t="s">
        <v>66</v>
      </c>
      <c r="J73" s="50"/>
    </row>
    <row r="74" spans="1:10" ht="14.25" customHeight="1" x14ac:dyDescent="0.25">
      <c r="A74" s="1" t="s">
        <v>67</v>
      </c>
      <c r="B74" s="43" t="s">
        <v>127</v>
      </c>
      <c r="C74" s="43"/>
      <c r="D74" s="43"/>
      <c r="E74" s="43"/>
      <c r="F74" s="43"/>
      <c r="G74" s="55">
        <v>8.3299999999999999E-2</v>
      </c>
      <c r="H74" s="55"/>
      <c r="I74" s="65">
        <f>(G74*I30)</f>
        <v>0</v>
      </c>
      <c r="J74" s="65"/>
    </row>
    <row r="75" spans="1:10" ht="14.25" customHeight="1" x14ac:dyDescent="0.25">
      <c r="A75" s="1" t="s">
        <v>43</v>
      </c>
      <c r="B75" s="43" t="s">
        <v>128</v>
      </c>
      <c r="C75" s="43"/>
      <c r="D75" s="43"/>
      <c r="E75" s="43"/>
      <c r="F75" s="43"/>
      <c r="G75" s="55">
        <v>1.3899999999999999E-2</v>
      </c>
      <c r="H75" s="55"/>
      <c r="I75" s="65">
        <f>(G75*I30)</f>
        <v>0</v>
      </c>
      <c r="J75" s="65"/>
    </row>
    <row r="76" spans="1:10" ht="14.25" customHeight="1" x14ac:dyDescent="0.25">
      <c r="A76" s="1" t="s">
        <v>46</v>
      </c>
      <c r="B76" s="43" t="s">
        <v>129</v>
      </c>
      <c r="C76" s="43"/>
      <c r="D76" s="43"/>
      <c r="E76" s="43"/>
      <c r="F76" s="43"/>
      <c r="G76" s="55">
        <v>2.8999999999999998E-3</v>
      </c>
      <c r="H76" s="55"/>
      <c r="I76" s="65">
        <f>(G76*I30)</f>
        <v>0</v>
      </c>
      <c r="J76" s="65"/>
    </row>
    <row r="77" spans="1:10" ht="14.25" customHeight="1" x14ac:dyDescent="0.25">
      <c r="A77" s="1" t="s">
        <v>48</v>
      </c>
      <c r="B77" s="43" t="s">
        <v>130</v>
      </c>
      <c r="C77" s="43"/>
      <c r="D77" s="43"/>
      <c r="E77" s="43"/>
      <c r="F77" s="43"/>
      <c r="G77" s="55">
        <v>2.0000000000000001E-4</v>
      </c>
      <c r="H77" s="55"/>
      <c r="I77" s="65">
        <f>(G77*I30)</f>
        <v>0</v>
      </c>
      <c r="J77" s="65"/>
    </row>
    <row r="78" spans="1:10" ht="14.25" customHeight="1" x14ac:dyDescent="0.25">
      <c r="A78" s="1" t="s">
        <v>72</v>
      </c>
      <c r="B78" s="43" t="s">
        <v>131</v>
      </c>
      <c r="C78" s="43"/>
      <c r="D78" s="43"/>
      <c r="E78" s="43"/>
      <c r="F78" s="43"/>
      <c r="G78" s="55">
        <v>2.8E-3</v>
      </c>
      <c r="H78" s="55"/>
      <c r="I78" s="65">
        <f>(G78*I30)</f>
        <v>0</v>
      </c>
      <c r="J78" s="65"/>
    </row>
    <row r="79" spans="1:10" ht="14.25" customHeight="1" x14ac:dyDescent="0.25">
      <c r="A79" s="1" t="s">
        <v>74</v>
      </c>
      <c r="B79" s="43" t="s">
        <v>132</v>
      </c>
      <c r="C79" s="43"/>
      <c r="D79" s="43"/>
      <c r="E79" s="43"/>
      <c r="F79" s="43"/>
      <c r="G79" s="55">
        <v>6.9999999999999999E-4</v>
      </c>
      <c r="H79" s="55"/>
      <c r="I79" s="65">
        <f>(G79*I30)</f>
        <v>0</v>
      </c>
      <c r="J79" s="65"/>
    </row>
    <row r="80" spans="1:10" ht="14.25" customHeight="1" x14ac:dyDescent="0.25">
      <c r="A80" s="50" t="s">
        <v>133</v>
      </c>
      <c r="B80" s="50"/>
      <c r="C80" s="50"/>
      <c r="D80" s="50"/>
      <c r="E80" s="50"/>
      <c r="F80" s="50"/>
      <c r="G80" s="62">
        <f>SUM(G74:G79)</f>
        <v>0.1038</v>
      </c>
      <c r="H80" s="62"/>
      <c r="I80" s="63">
        <f>SUM(I74:J79)</f>
        <v>0</v>
      </c>
      <c r="J80" s="63"/>
    </row>
    <row r="81" spans="1:11" ht="14.25" customHeight="1" x14ac:dyDescent="0.25">
      <c r="A81" s="1" t="s">
        <v>76</v>
      </c>
      <c r="B81" s="43" t="s">
        <v>134</v>
      </c>
      <c r="C81" s="43"/>
      <c r="D81" s="43"/>
      <c r="E81" s="43"/>
      <c r="F81" s="43"/>
      <c r="G81" s="55">
        <v>1.9599999999999999E-2</v>
      </c>
      <c r="H81" s="55"/>
      <c r="I81" s="65">
        <f>(G81*I30)</f>
        <v>0</v>
      </c>
      <c r="J81" s="65"/>
    </row>
    <row r="82" spans="1:11" ht="14.25" customHeight="1" x14ac:dyDescent="0.25">
      <c r="A82" s="50" t="s">
        <v>135</v>
      </c>
      <c r="B82" s="50"/>
      <c r="C82" s="50"/>
      <c r="D82" s="50"/>
      <c r="E82" s="50"/>
      <c r="F82" s="50"/>
      <c r="G82" s="62">
        <f>G80+G81</f>
        <v>0.12340000000000001</v>
      </c>
      <c r="H82" s="62"/>
      <c r="I82" s="63">
        <f>SUM(I80:J81)</f>
        <v>0</v>
      </c>
      <c r="J82" s="63"/>
    </row>
    <row r="83" spans="1:11" ht="14.25" customHeight="1" x14ac:dyDescent="0.25">
      <c r="A83" s="1" t="s">
        <v>107</v>
      </c>
      <c r="B83" s="43" t="s">
        <v>136</v>
      </c>
      <c r="C83" s="43"/>
      <c r="D83" s="43"/>
      <c r="E83" s="43"/>
      <c r="F83" s="43"/>
      <c r="G83" s="55">
        <v>4.5400000000000003E-2</v>
      </c>
      <c r="H83" s="55"/>
      <c r="I83" s="60">
        <f>(G83*I30)</f>
        <v>0</v>
      </c>
      <c r="J83" s="60"/>
    </row>
    <row r="84" spans="1:11" ht="14.25" customHeight="1" x14ac:dyDescent="0.25">
      <c r="A84" s="37" t="s">
        <v>109</v>
      </c>
      <c r="B84" s="37"/>
      <c r="C84" s="37"/>
      <c r="D84" s="37"/>
      <c r="E84" s="37"/>
      <c r="F84" s="37"/>
      <c r="G84" s="57">
        <f>G82+G83</f>
        <v>0.16880000000000001</v>
      </c>
      <c r="H84" s="57"/>
      <c r="I84" s="64">
        <f>I82+I83</f>
        <v>0</v>
      </c>
      <c r="J84" s="64"/>
    </row>
    <row r="85" spans="1:11" x14ac:dyDescent="0.25">
      <c r="A85" s="48" t="s">
        <v>137</v>
      </c>
      <c r="B85" s="48"/>
      <c r="C85" s="48"/>
      <c r="D85" s="48"/>
      <c r="E85" s="48"/>
      <c r="F85" s="48"/>
      <c r="G85" s="48"/>
      <c r="H85" s="48"/>
      <c r="I85" s="48"/>
      <c r="J85" s="48"/>
    </row>
    <row r="86" spans="1:11" ht="14.25" customHeight="1" x14ac:dyDescent="0.25">
      <c r="A86" s="1">
        <v>4</v>
      </c>
      <c r="B86" s="49" t="s">
        <v>138</v>
      </c>
      <c r="C86" s="49"/>
      <c r="D86" s="49"/>
      <c r="E86" s="49"/>
      <c r="F86" s="49"/>
      <c r="G86" s="49"/>
      <c r="H86" s="49"/>
      <c r="I86" s="50" t="s">
        <v>66</v>
      </c>
      <c r="J86" s="50"/>
    </row>
    <row r="87" spans="1:11" ht="14.25" customHeight="1" x14ac:dyDescent="0.25">
      <c r="A87" s="1" t="s">
        <v>139</v>
      </c>
      <c r="B87" s="43" t="s">
        <v>98</v>
      </c>
      <c r="C87" s="43"/>
      <c r="D87" s="43"/>
      <c r="E87" s="43"/>
      <c r="F87" s="43"/>
      <c r="G87" s="55">
        <f>G57</f>
        <v>0.3680000000000001</v>
      </c>
      <c r="H87" s="55"/>
      <c r="I87" s="51">
        <f>I57</f>
        <v>0</v>
      </c>
      <c r="J87" s="51"/>
    </row>
    <row r="88" spans="1:11" ht="14.25" customHeight="1" x14ac:dyDescent="0.25">
      <c r="A88" s="1" t="s">
        <v>140</v>
      </c>
      <c r="B88" s="43" t="s">
        <v>141</v>
      </c>
      <c r="C88" s="43"/>
      <c r="D88" s="43"/>
      <c r="E88" s="43"/>
      <c r="F88" s="43"/>
      <c r="G88" s="55">
        <f>G62</f>
        <v>0.1111</v>
      </c>
      <c r="H88" s="55"/>
      <c r="I88" s="60">
        <f>(I62)</f>
        <v>0</v>
      </c>
      <c r="J88" s="60"/>
    </row>
    <row r="89" spans="1:11" ht="14.25" customHeight="1" x14ac:dyDescent="0.25">
      <c r="A89" s="1" t="s">
        <v>142</v>
      </c>
      <c r="B89" s="43" t="s">
        <v>143</v>
      </c>
      <c r="C89" s="43"/>
      <c r="D89" s="43"/>
      <c r="E89" s="43"/>
      <c r="F89" s="43"/>
      <c r="G89" s="55">
        <f>G71</f>
        <v>6.607412E-2</v>
      </c>
      <c r="H89" s="55"/>
      <c r="I89" s="60">
        <f>I71</f>
        <v>0</v>
      </c>
      <c r="J89" s="60"/>
    </row>
    <row r="90" spans="1:11" ht="14.25" customHeight="1" x14ac:dyDescent="0.25">
      <c r="A90" s="1" t="s">
        <v>144</v>
      </c>
      <c r="B90" s="43" t="s">
        <v>145</v>
      </c>
      <c r="C90" s="43"/>
      <c r="D90" s="43"/>
      <c r="E90" s="43"/>
      <c r="F90" s="43"/>
      <c r="G90" s="55">
        <f>G84</f>
        <v>0.16880000000000001</v>
      </c>
      <c r="H90" s="55"/>
      <c r="I90" s="60">
        <f>I84</f>
        <v>0</v>
      </c>
      <c r="J90" s="60"/>
    </row>
    <row r="91" spans="1:11" ht="14.25" customHeight="1" x14ac:dyDescent="0.25">
      <c r="A91" s="37" t="s">
        <v>109</v>
      </c>
      <c r="B91" s="37"/>
      <c r="C91" s="37"/>
      <c r="D91" s="37"/>
      <c r="E91" s="37"/>
      <c r="F91" s="37"/>
      <c r="G91" s="57">
        <f>SUM(G87:H90)</f>
        <v>0.71397412000000005</v>
      </c>
      <c r="H91" s="57"/>
      <c r="I91" s="61">
        <f>SUM(I87:J90)</f>
        <v>0</v>
      </c>
      <c r="J91" s="61"/>
      <c r="K91" s="25"/>
    </row>
    <row r="92" spans="1:11" x14ac:dyDescent="0.25">
      <c r="A92" s="48" t="s">
        <v>146</v>
      </c>
      <c r="B92" s="48"/>
      <c r="C92" s="48"/>
      <c r="D92" s="48"/>
      <c r="E92" s="48"/>
      <c r="F92" s="48"/>
      <c r="G92" s="48"/>
      <c r="H92" s="48"/>
      <c r="I92" s="48"/>
      <c r="J92" s="48"/>
      <c r="K92" s="26"/>
    </row>
    <row r="93" spans="1:11" ht="14.25" customHeight="1" x14ac:dyDescent="0.25">
      <c r="A93" s="20">
        <v>5</v>
      </c>
      <c r="B93" s="49" t="s">
        <v>147</v>
      </c>
      <c r="C93" s="49"/>
      <c r="D93" s="49"/>
      <c r="E93" s="49"/>
      <c r="F93" s="49"/>
      <c r="G93" s="50" t="s">
        <v>99</v>
      </c>
      <c r="H93" s="50"/>
      <c r="I93" s="50" t="s">
        <v>66</v>
      </c>
      <c r="J93" s="50"/>
      <c r="K93" s="27"/>
    </row>
    <row r="94" spans="1:11" ht="14.25" customHeight="1" x14ac:dyDescent="0.25">
      <c r="A94" s="1" t="s">
        <v>67</v>
      </c>
      <c r="B94" s="43" t="s">
        <v>148</v>
      </c>
      <c r="C94" s="43"/>
      <c r="D94" s="43"/>
      <c r="E94" s="43"/>
      <c r="F94" s="43"/>
      <c r="G94" s="55">
        <v>0.05</v>
      </c>
      <c r="H94" s="55"/>
      <c r="I94" s="56">
        <f>(I108*G94)</f>
        <v>0</v>
      </c>
      <c r="J94" s="56"/>
    </row>
    <row r="95" spans="1:11" ht="14.25" customHeight="1" x14ac:dyDescent="0.25">
      <c r="A95" s="1" t="s">
        <v>43</v>
      </c>
      <c r="B95" s="43" t="s">
        <v>149</v>
      </c>
      <c r="C95" s="43"/>
      <c r="D95" s="43"/>
      <c r="E95" s="43"/>
      <c r="F95" s="43"/>
      <c r="G95" s="58"/>
      <c r="H95" s="58"/>
      <c r="I95" s="59"/>
      <c r="J95" s="59"/>
    </row>
    <row r="96" spans="1:11" ht="14.25" customHeight="1" x14ac:dyDescent="0.25">
      <c r="A96" s="1"/>
      <c r="B96" s="43" t="s">
        <v>150</v>
      </c>
      <c r="C96" s="43"/>
      <c r="D96" s="43"/>
      <c r="E96" s="43"/>
      <c r="F96" s="43"/>
      <c r="G96" s="55">
        <v>1.6500000000000001E-2</v>
      </c>
      <c r="H96" s="55"/>
      <c r="I96" s="56">
        <f>K97*G96</f>
        <v>0</v>
      </c>
      <c r="J96" s="56"/>
      <c r="K96" s="26">
        <f>(100%-SUM(G96:H98))/100</f>
        <v>8.5749999999999993E-3</v>
      </c>
    </row>
    <row r="97" spans="1:11" ht="14.25" customHeight="1" x14ac:dyDescent="0.25">
      <c r="A97" s="1"/>
      <c r="B97" s="43" t="s">
        <v>151</v>
      </c>
      <c r="C97" s="43"/>
      <c r="D97" s="43"/>
      <c r="E97" s="43"/>
      <c r="F97" s="43"/>
      <c r="G97" s="55">
        <v>7.5999999999999998E-2</v>
      </c>
      <c r="H97" s="55"/>
      <c r="I97" s="56">
        <f>K97*G97</f>
        <v>0</v>
      </c>
      <c r="J97" s="56"/>
      <c r="K97" s="27">
        <f>(I108+I94+I100)/(100%-SUM(G96:H98))/100*100</f>
        <v>0</v>
      </c>
    </row>
    <row r="98" spans="1:11" ht="14.25" customHeight="1" x14ac:dyDescent="0.25">
      <c r="A98" s="1"/>
      <c r="B98" s="43" t="s">
        <v>152</v>
      </c>
      <c r="C98" s="43"/>
      <c r="D98" s="43"/>
      <c r="E98" s="43"/>
      <c r="F98" s="43"/>
      <c r="G98" s="55">
        <v>0.05</v>
      </c>
      <c r="H98" s="55"/>
      <c r="I98" s="56">
        <f>K97*G98</f>
        <v>0</v>
      </c>
      <c r="J98" s="56"/>
      <c r="K98" s="25"/>
    </row>
    <row r="99" spans="1:11" ht="14.25" customHeight="1" x14ac:dyDescent="0.25">
      <c r="A99" s="1"/>
      <c r="B99" s="43" t="s">
        <v>153</v>
      </c>
      <c r="C99" s="43"/>
      <c r="D99" s="43"/>
      <c r="E99" s="43"/>
      <c r="F99" s="43"/>
      <c r="G99" s="53"/>
      <c r="H99" s="53"/>
      <c r="I99" s="54"/>
      <c r="J99" s="54"/>
    </row>
    <row r="100" spans="1:11" ht="14.25" customHeight="1" x14ac:dyDescent="0.25">
      <c r="A100" s="1" t="s">
        <v>46</v>
      </c>
      <c r="B100" s="43" t="s">
        <v>154</v>
      </c>
      <c r="C100" s="43"/>
      <c r="D100" s="43"/>
      <c r="E100" s="43"/>
      <c r="F100" s="43"/>
      <c r="G100" s="55">
        <v>0.1</v>
      </c>
      <c r="H100" s="55"/>
      <c r="I100" s="56">
        <f>SUM(I108+I94)*G100</f>
        <v>0</v>
      </c>
      <c r="J100" s="56"/>
    </row>
    <row r="101" spans="1:11" ht="14.25" customHeight="1" x14ac:dyDescent="0.25">
      <c r="A101" s="37" t="s">
        <v>109</v>
      </c>
      <c r="B101" s="37"/>
      <c r="C101" s="37"/>
      <c r="D101" s="37"/>
      <c r="E101" s="37"/>
      <c r="F101" s="37"/>
      <c r="G101" s="57">
        <f>SUM(G94:H100)</f>
        <v>0.29249999999999998</v>
      </c>
      <c r="H101" s="57"/>
      <c r="I101" s="38">
        <f>SUM(I100+I99+I98+I97+I96+I94)</f>
        <v>0</v>
      </c>
      <c r="J101" s="38"/>
    </row>
    <row r="102" spans="1:11" x14ac:dyDescent="0.25">
      <c r="A102" s="48" t="s">
        <v>155</v>
      </c>
      <c r="B102" s="48"/>
      <c r="C102" s="48"/>
      <c r="D102" s="48"/>
      <c r="E102" s="48"/>
      <c r="F102" s="48"/>
      <c r="G102" s="48"/>
      <c r="H102" s="48"/>
      <c r="I102" s="48"/>
      <c r="J102" s="48"/>
    </row>
    <row r="103" spans="1:11" ht="14.25" customHeight="1" x14ac:dyDescent="0.25">
      <c r="A103" s="1"/>
      <c r="B103" s="49" t="s">
        <v>156</v>
      </c>
      <c r="C103" s="49"/>
      <c r="D103" s="49"/>
      <c r="E103" s="49"/>
      <c r="F103" s="49"/>
      <c r="G103" s="49"/>
      <c r="H103" s="49"/>
      <c r="I103" s="50" t="s">
        <v>66</v>
      </c>
      <c r="J103" s="50"/>
    </row>
    <row r="104" spans="1:11" ht="14.25" customHeight="1" x14ac:dyDescent="0.25">
      <c r="A104" s="1" t="s">
        <v>67</v>
      </c>
      <c r="B104" s="43" t="s">
        <v>157</v>
      </c>
      <c r="C104" s="43"/>
      <c r="D104" s="43"/>
      <c r="E104" s="43"/>
      <c r="F104" s="43"/>
      <c r="G104" s="43"/>
      <c r="H104" s="43"/>
      <c r="I104" s="44">
        <f>I30</f>
        <v>0</v>
      </c>
      <c r="J104" s="44"/>
    </row>
    <row r="105" spans="1:11" ht="14.25" customHeight="1" x14ac:dyDescent="0.25">
      <c r="A105" s="1" t="s">
        <v>43</v>
      </c>
      <c r="B105" s="43" t="s">
        <v>158</v>
      </c>
      <c r="C105" s="43"/>
      <c r="D105" s="43"/>
      <c r="E105" s="43"/>
      <c r="F105" s="43"/>
      <c r="G105" s="43"/>
      <c r="H105" s="43"/>
      <c r="I105" s="51">
        <f>I40</f>
        <v>0</v>
      </c>
      <c r="J105" s="51"/>
    </row>
    <row r="106" spans="1:11" ht="14.25" customHeight="1" x14ac:dyDescent="0.25">
      <c r="A106" s="22" t="s">
        <v>46</v>
      </c>
      <c r="B106" s="45" t="s">
        <v>159</v>
      </c>
      <c r="C106" s="45"/>
      <c r="D106" s="45"/>
      <c r="E106" s="45"/>
      <c r="F106" s="45"/>
      <c r="G106" s="45"/>
      <c r="H106" s="45"/>
      <c r="I106" s="52">
        <f>I46</f>
        <v>0</v>
      </c>
      <c r="J106" s="52"/>
    </row>
    <row r="107" spans="1:11" ht="14.25" customHeight="1" x14ac:dyDescent="0.25">
      <c r="A107" s="1" t="s">
        <v>48</v>
      </c>
      <c r="B107" s="43" t="s">
        <v>160</v>
      </c>
      <c r="C107" s="43"/>
      <c r="D107" s="43"/>
      <c r="E107" s="43"/>
      <c r="F107" s="43"/>
      <c r="G107" s="43"/>
      <c r="H107" s="43"/>
      <c r="I107" s="44">
        <f>I91</f>
        <v>0</v>
      </c>
      <c r="J107" s="44"/>
    </row>
    <row r="108" spans="1:11" ht="14.25" customHeight="1" x14ac:dyDescent="0.25">
      <c r="A108" s="37" t="s">
        <v>161</v>
      </c>
      <c r="B108" s="37"/>
      <c r="C108" s="37"/>
      <c r="D108" s="37"/>
      <c r="E108" s="37"/>
      <c r="F108" s="37"/>
      <c r="G108" s="37"/>
      <c r="H108" s="37"/>
      <c r="I108" s="38">
        <f>SUM(I104:J107)</f>
        <v>0</v>
      </c>
      <c r="J108" s="38"/>
    </row>
    <row r="109" spans="1:11" ht="14.25" customHeight="1" x14ac:dyDescent="0.25">
      <c r="A109" s="22" t="s">
        <v>72</v>
      </c>
      <c r="B109" s="45" t="s">
        <v>162</v>
      </c>
      <c r="C109" s="45"/>
      <c r="D109" s="45"/>
      <c r="E109" s="45"/>
      <c r="F109" s="45"/>
      <c r="G109" s="45"/>
      <c r="H109" s="45"/>
      <c r="I109" s="46">
        <f>I101</f>
        <v>0</v>
      </c>
      <c r="J109" s="46"/>
    </row>
    <row r="110" spans="1:11" ht="14.25" customHeight="1" x14ac:dyDescent="0.25">
      <c r="A110" s="37" t="s">
        <v>163</v>
      </c>
      <c r="B110" s="37"/>
      <c r="C110" s="37"/>
      <c r="D110" s="37"/>
      <c r="E110" s="37"/>
      <c r="F110" s="37"/>
      <c r="G110" s="37"/>
      <c r="H110" s="37"/>
      <c r="I110" s="38">
        <f>SUM(I108:J109)</f>
        <v>0</v>
      </c>
      <c r="J110" s="38"/>
    </row>
    <row r="111" spans="1:11" x14ac:dyDescent="0.25">
      <c r="A111" s="47"/>
      <c r="B111" s="47"/>
      <c r="C111" s="47"/>
      <c r="D111" s="47"/>
      <c r="E111" s="47"/>
      <c r="F111" s="47"/>
      <c r="G111" s="47"/>
      <c r="H111" s="47"/>
      <c r="I111" s="47"/>
      <c r="J111" s="47"/>
    </row>
    <row r="112" spans="1:11" ht="14.25" customHeight="1" x14ac:dyDescent="0.25">
      <c r="A112" s="37" t="s">
        <v>164</v>
      </c>
      <c r="B112" s="37"/>
      <c r="C112" s="37"/>
      <c r="D112" s="37"/>
      <c r="E112" s="37"/>
      <c r="F112" s="37"/>
      <c r="G112" s="37"/>
      <c r="H112" s="37"/>
      <c r="I112" s="38"/>
      <c r="J112" s="38"/>
    </row>
    <row r="113" spans="1:10" ht="15" customHeight="1" x14ac:dyDescent="0.2">
      <c r="A113" s="39" t="s">
        <v>165</v>
      </c>
      <c r="B113" s="39"/>
      <c r="C113" s="40" t="s">
        <v>166</v>
      </c>
      <c r="D113" s="40"/>
      <c r="E113" s="40"/>
      <c r="F113" s="40"/>
      <c r="G113" s="40"/>
      <c r="H113" s="28">
        <v>1</v>
      </c>
      <c r="I113" s="41"/>
      <c r="J113" s="41"/>
    </row>
    <row r="114" spans="1:10" ht="14.25" customHeight="1" x14ac:dyDescent="0.2">
      <c r="A114" s="39" t="s">
        <v>167</v>
      </c>
      <c r="B114" s="39"/>
      <c r="C114" s="42"/>
      <c r="D114" s="42"/>
      <c r="E114" s="42"/>
      <c r="F114" s="42"/>
      <c r="G114" s="42"/>
      <c r="H114" s="29"/>
      <c r="I114" s="38">
        <f>I110*H113</f>
        <v>0</v>
      </c>
      <c r="J114" s="38"/>
    </row>
  </sheetData>
  <mergeCells count="261"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16"/>
  <sheetViews>
    <sheetView topLeftCell="A97" zoomScaleNormal="100" workbookViewId="0">
      <selection activeCell="I116" sqref="I116"/>
    </sheetView>
  </sheetViews>
  <sheetFormatPr defaultColWidth="9.140625" defaultRowHeight="14.25" customHeight="1" x14ac:dyDescent="0.25"/>
  <cols>
    <col min="1" max="1" width="8.42578125" style="17" customWidth="1"/>
    <col min="2" max="2" width="22.85546875" style="18" customWidth="1"/>
    <col min="3" max="3" width="27.7109375" style="18" customWidth="1"/>
    <col min="4" max="4" width="11.28515625" style="18" customWidth="1"/>
    <col min="5" max="5" width="9.5703125" style="18" customWidth="1"/>
    <col min="6" max="6" width="11.140625" style="18" customWidth="1"/>
    <col min="7" max="7" width="9.7109375" style="18" customWidth="1"/>
    <col min="8" max="8" width="15.42578125" style="18" customWidth="1"/>
    <col min="9" max="9" width="8.5703125" style="18" customWidth="1"/>
    <col min="10" max="10" width="11.42578125" style="18" customWidth="1"/>
    <col min="11" max="11" width="11.5703125" style="19" customWidth="1"/>
    <col min="12" max="14" width="9.140625" style="18"/>
    <col min="15" max="15" width="11.42578125" style="18" customWidth="1"/>
    <col min="16" max="16384" width="9.140625" style="18"/>
  </cols>
  <sheetData>
    <row r="1" spans="1:10" x14ac:dyDescent="0.25">
      <c r="A1" s="85" t="s">
        <v>8</v>
      </c>
      <c r="B1" s="85"/>
      <c r="C1" s="85"/>
      <c r="D1" s="85"/>
      <c r="E1" s="85"/>
      <c r="F1" s="85"/>
      <c r="G1" s="85"/>
      <c r="H1" s="85"/>
      <c r="I1" s="85"/>
      <c r="J1" s="85"/>
    </row>
    <row r="2" spans="1:10" x14ac:dyDescent="0.25">
      <c r="A2" s="86" t="s">
        <v>9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15.75" customHeight="1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15.75" customHeight="1" x14ac:dyDescent="0.25">
      <c r="A4" s="88" t="s">
        <v>38</v>
      </c>
      <c r="B4" s="88"/>
      <c r="C4" s="88"/>
      <c r="D4" s="88"/>
      <c r="E4" s="88"/>
      <c r="F4" s="88"/>
      <c r="G4" s="88"/>
      <c r="H4" s="88"/>
      <c r="I4" s="88"/>
      <c r="J4" s="88"/>
    </row>
    <row r="5" spans="1:10" ht="15.75" customHeight="1" x14ac:dyDescent="0.25">
      <c r="A5" s="89" t="s">
        <v>39</v>
      </c>
      <c r="B5" s="89"/>
      <c r="C5" s="89"/>
      <c r="D5" s="89"/>
      <c r="E5" s="89"/>
      <c r="F5" s="89"/>
      <c r="G5" s="89"/>
      <c r="H5" s="89"/>
      <c r="I5" s="89"/>
      <c r="J5" s="89"/>
    </row>
    <row r="6" spans="1:10" ht="14.25" customHeight="1" x14ac:dyDescent="0.25">
      <c r="A6" s="79" t="s">
        <v>40</v>
      </c>
      <c r="B6" s="79"/>
      <c r="C6" s="79"/>
      <c r="D6" s="79"/>
      <c r="E6" s="79"/>
      <c r="F6" s="79"/>
      <c r="G6" s="79"/>
      <c r="H6" s="79"/>
      <c r="I6" s="79"/>
      <c r="J6" s="79"/>
    </row>
    <row r="7" spans="1:10" ht="14.25" customHeight="1" x14ac:dyDescent="0.25">
      <c r="A7" s="1" t="s">
        <v>41</v>
      </c>
      <c r="B7" s="43" t="s">
        <v>42</v>
      </c>
      <c r="C7" s="43"/>
      <c r="D7" s="43"/>
      <c r="E7" s="43"/>
      <c r="F7" s="43"/>
      <c r="G7" s="91">
        <f>'Sup. Manut. Predial'!G7</f>
        <v>0</v>
      </c>
      <c r="H7" s="91"/>
      <c r="I7" s="91"/>
      <c r="J7" s="91"/>
    </row>
    <row r="8" spans="1:10" ht="14.25" customHeight="1" x14ac:dyDescent="0.25">
      <c r="A8" s="1" t="s">
        <v>43</v>
      </c>
      <c r="B8" s="43" t="s">
        <v>44</v>
      </c>
      <c r="C8" s="43"/>
      <c r="D8" s="43"/>
      <c r="E8" s="43"/>
      <c r="F8" s="43"/>
      <c r="G8" s="82" t="s">
        <v>45</v>
      </c>
      <c r="H8" s="82"/>
      <c r="I8" s="82"/>
      <c r="J8" s="82"/>
    </row>
    <row r="9" spans="1:10" ht="22.5" customHeight="1" x14ac:dyDescent="0.25">
      <c r="A9" s="1" t="s">
        <v>46</v>
      </c>
      <c r="B9" s="43" t="s">
        <v>47</v>
      </c>
      <c r="C9" s="43"/>
      <c r="D9" s="43"/>
      <c r="E9" s="43"/>
      <c r="F9" s="43"/>
      <c r="G9" s="91">
        <f>'Sup. Manut. Predial'!G9</f>
        <v>0</v>
      </c>
      <c r="H9" s="91"/>
      <c r="I9" s="91"/>
      <c r="J9" s="91"/>
    </row>
    <row r="10" spans="1:10" ht="14.25" customHeight="1" x14ac:dyDescent="0.25">
      <c r="A10" s="1" t="s">
        <v>48</v>
      </c>
      <c r="B10" s="43" t="s">
        <v>49</v>
      </c>
      <c r="C10" s="43"/>
      <c r="D10" s="43"/>
      <c r="E10" s="43"/>
      <c r="F10" s="43"/>
      <c r="G10" s="82">
        <v>12</v>
      </c>
      <c r="H10" s="82"/>
      <c r="I10" s="82"/>
      <c r="J10" s="82"/>
    </row>
    <row r="11" spans="1:10" ht="14.25" customHeight="1" x14ac:dyDescent="0.25">
      <c r="A11" s="79" t="s">
        <v>50</v>
      </c>
      <c r="B11" s="79"/>
      <c r="C11" s="79"/>
      <c r="D11" s="79"/>
      <c r="E11" s="79"/>
      <c r="F11" s="79"/>
      <c r="G11" s="79"/>
      <c r="H11" s="79"/>
      <c r="I11" s="79"/>
      <c r="J11" s="79"/>
    </row>
    <row r="12" spans="1:10" ht="25.5" customHeight="1" x14ac:dyDescent="0.25">
      <c r="A12" s="83" t="s">
        <v>51</v>
      </c>
      <c r="B12" s="83"/>
      <c r="C12" s="83"/>
      <c r="D12" s="83" t="s">
        <v>52</v>
      </c>
      <c r="E12" s="83"/>
      <c r="F12" s="83"/>
      <c r="G12" s="83" t="s">
        <v>53</v>
      </c>
      <c r="H12" s="83"/>
      <c r="I12" s="83"/>
      <c r="J12" s="83"/>
    </row>
    <row r="13" spans="1:10" ht="37.5" customHeight="1" x14ac:dyDescent="0.25">
      <c r="A13" s="43" t="s">
        <v>54</v>
      </c>
      <c r="B13" s="43"/>
      <c r="C13" s="43"/>
      <c r="D13" s="82" t="s">
        <v>55</v>
      </c>
      <c r="E13" s="82"/>
      <c r="F13" s="82"/>
      <c r="G13" s="84">
        <v>1</v>
      </c>
      <c r="H13" s="84"/>
      <c r="I13" s="84"/>
      <c r="J13" s="84"/>
    </row>
    <row r="14" spans="1:10" ht="14.25" customHeight="1" x14ac:dyDescent="0.25">
      <c r="A14" s="79" t="s">
        <v>56</v>
      </c>
      <c r="B14" s="79"/>
      <c r="C14" s="79"/>
      <c r="D14" s="79"/>
      <c r="E14" s="79"/>
      <c r="F14" s="79"/>
      <c r="G14" s="79"/>
      <c r="H14" s="79"/>
      <c r="I14" s="79"/>
      <c r="J14" s="79"/>
    </row>
    <row r="15" spans="1:10" ht="14.25" customHeight="1" x14ac:dyDescent="0.25">
      <c r="A15" s="80" t="s">
        <v>57</v>
      </c>
      <c r="B15" s="80"/>
      <c r="C15" s="80"/>
      <c r="D15" s="80"/>
      <c r="E15" s="80"/>
      <c r="F15" s="80"/>
      <c r="G15" s="80"/>
      <c r="H15" s="80"/>
      <c r="I15" s="80"/>
      <c r="J15" s="80"/>
    </row>
    <row r="16" spans="1:10" ht="14.25" customHeight="1" x14ac:dyDescent="0.25">
      <c r="A16" s="49" t="s">
        <v>58</v>
      </c>
      <c r="B16" s="49"/>
      <c r="C16" s="49"/>
      <c r="D16" s="49"/>
      <c r="E16" s="49"/>
      <c r="F16" s="49"/>
      <c r="G16" s="49"/>
      <c r="H16" s="49"/>
      <c r="I16" s="49"/>
      <c r="J16" s="49"/>
    </row>
    <row r="17" spans="1:10" ht="26.25" customHeight="1" x14ac:dyDescent="0.25">
      <c r="A17" s="1">
        <v>1</v>
      </c>
      <c r="B17" s="43" t="s">
        <v>59</v>
      </c>
      <c r="C17" s="43"/>
      <c r="D17" s="43"/>
      <c r="E17" s="43"/>
      <c r="F17" s="43"/>
      <c r="G17" s="43"/>
      <c r="H17" s="43"/>
      <c r="I17" s="50" t="s">
        <v>60</v>
      </c>
      <c r="J17" s="50"/>
    </row>
    <row r="18" spans="1:10" ht="14.25" customHeight="1" x14ac:dyDescent="0.25">
      <c r="A18" s="1">
        <v>2</v>
      </c>
      <c r="B18" s="43" t="s">
        <v>168</v>
      </c>
      <c r="C18" s="43"/>
      <c r="D18" s="43"/>
      <c r="E18" s="43"/>
      <c r="F18" s="43"/>
      <c r="G18" s="43"/>
      <c r="H18" s="43"/>
      <c r="I18" s="92">
        <f>'Sup. Manut. Predial'!I23</f>
        <v>0</v>
      </c>
      <c r="J18" s="92"/>
    </row>
    <row r="19" spans="1:10" ht="14.25" customHeight="1" x14ac:dyDescent="0.25">
      <c r="A19" s="1">
        <v>3</v>
      </c>
      <c r="B19" s="43" t="s">
        <v>62</v>
      </c>
      <c r="C19" s="43"/>
      <c r="D19" s="43"/>
      <c r="E19" s="43"/>
      <c r="F19" s="43"/>
      <c r="G19" s="43"/>
      <c r="H19" s="43"/>
      <c r="I19" s="82"/>
      <c r="J19" s="82"/>
    </row>
    <row r="20" spans="1:10" ht="14.25" customHeight="1" x14ac:dyDescent="0.25">
      <c r="A20" s="1">
        <v>4</v>
      </c>
      <c r="B20" s="43" t="s">
        <v>63</v>
      </c>
      <c r="C20" s="43"/>
      <c r="D20" s="43"/>
      <c r="E20" s="43"/>
      <c r="F20" s="43"/>
      <c r="G20" s="43"/>
      <c r="H20" s="43"/>
      <c r="I20" s="91">
        <f>'Sup. Manut. Predial'!I20</f>
        <v>0</v>
      </c>
      <c r="J20" s="91"/>
    </row>
    <row r="21" spans="1:10" x14ac:dyDescent="0.25">
      <c r="A21" s="48" t="s">
        <v>64</v>
      </c>
      <c r="B21" s="48"/>
      <c r="C21" s="48"/>
      <c r="D21" s="48"/>
      <c r="E21" s="48"/>
      <c r="F21" s="48"/>
      <c r="G21" s="48"/>
      <c r="H21" s="48"/>
      <c r="I21" s="48"/>
      <c r="J21" s="48"/>
    </row>
    <row r="22" spans="1:10" ht="14.25" customHeight="1" x14ac:dyDescent="0.25">
      <c r="A22" s="20">
        <v>1</v>
      </c>
      <c r="B22" s="49" t="s">
        <v>65</v>
      </c>
      <c r="C22" s="49"/>
      <c r="D22" s="49"/>
      <c r="E22" s="49"/>
      <c r="F22" s="49"/>
      <c r="G22" s="49"/>
      <c r="H22" s="49"/>
      <c r="I22" s="50" t="s">
        <v>66</v>
      </c>
      <c r="J22" s="50"/>
    </row>
    <row r="23" spans="1:10" ht="14.25" customHeight="1" x14ac:dyDescent="0.25">
      <c r="A23" s="1" t="s">
        <v>67</v>
      </c>
      <c r="B23" s="43" t="s">
        <v>68</v>
      </c>
      <c r="C23" s="43"/>
      <c r="D23" s="43"/>
      <c r="E23" s="43"/>
      <c r="F23" s="43"/>
      <c r="G23" s="43"/>
      <c r="H23" s="43"/>
      <c r="I23" s="77">
        <v>0</v>
      </c>
      <c r="J23" s="77"/>
    </row>
    <row r="24" spans="1:10" ht="14.25" customHeight="1" x14ac:dyDescent="0.25">
      <c r="A24" s="1" t="s">
        <v>43</v>
      </c>
      <c r="B24" s="43" t="s">
        <v>69</v>
      </c>
      <c r="C24" s="43"/>
      <c r="D24" s="43"/>
      <c r="E24" s="43"/>
      <c r="F24" s="43"/>
      <c r="G24" s="43"/>
      <c r="H24" s="43"/>
      <c r="I24" s="77"/>
      <c r="J24" s="77"/>
    </row>
    <row r="25" spans="1:10" ht="14.25" customHeight="1" x14ac:dyDescent="0.25">
      <c r="A25" s="1" t="s">
        <v>46</v>
      </c>
      <c r="B25" s="43" t="s">
        <v>70</v>
      </c>
      <c r="C25" s="43"/>
      <c r="D25" s="43"/>
      <c r="E25" s="43"/>
      <c r="F25" s="43"/>
      <c r="G25" s="43"/>
      <c r="H25" s="43"/>
      <c r="I25" s="77"/>
      <c r="J25" s="77"/>
    </row>
    <row r="26" spans="1:10" ht="14.25" customHeight="1" x14ac:dyDescent="0.25">
      <c r="A26" s="1" t="s">
        <v>48</v>
      </c>
      <c r="B26" s="43" t="s">
        <v>71</v>
      </c>
      <c r="C26" s="43"/>
      <c r="D26" s="43"/>
      <c r="E26" s="43"/>
      <c r="F26" s="43"/>
      <c r="G26" s="43"/>
      <c r="H26" s="43"/>
      <c r="I26" s="77"/>
      <c r="J26" s="77"/>
    </row>
    <row r="27" spans="1:10" ht="14.25" customHeight="1" x14ac:dyDescent="0.25">
      <c r="A27" s="1" t="s">
        <v>72</v>
      </c>
      <c r="B27" s="43" t="s">
        <v>73</v>
      </c>
      <c r="C27" s="43"/>
      <c r="D27" s="43"/>
      <c r="E27" s="43"/>
      <c r="F27" s="43"/>
      <c r="G27" s="43"/>
      <c r="H27" s="43"/>
      <c r="I27" s="77"/>
      <c r="J27" s="77"/>
    </row>
    <row r="28" spans="1:10" ht="14.25" customHeight="1" x14ac:dyDescent="0.25">
      <c r="A28" s="1" t="s">
        <v>74</v>
      </c>
      <c r="B28" s="43" t="s">
        <v>169</v>
      </c>
      <c r="C28" s="43"/>
      <c r="D28" s="43"/>
      <c r="E28" s="43"/>
      <c r="F28" s="43"/>
      <c r="G28" s="43"/>
      <c r="H28" s="43"/>
      <c r="I28" s="77">
        <f>SUM((I18/220)*1.5*1)</f>
        <v>0</v>
      </c>
      <c r="J28" s="77"/>
    </row>
    <row r="29" spans="1:10" ht="14.25" customHeight="1" x14ac:dyDescent="0.25">
      <c r="A29" s="1" t="s">
        <v>76</v>
      </c>
      <c r="B29" s="43" t="s">
        <v>77</v>
      </c>
      <c r="C29" s="43"/>
      <c r="D29" s="43"/>
      <c r="E29" s="43"/>
      <c r="F29" s="43"/>
      <c r="G29" s="43"/>
      <c r="H29" s="43"/>
      <c r="I29" s="77"/>
      <c r="J29" s="77"/>
    </row>
    <row r="30" spans="1:10" ht="15" customHeight="1" x14ac:dyDescent="0.25">
      <c r="A30" s="37" t="s">
        <v>78</v>
      </c>
      <c r="B30" s="37"/>
      <c r="C30" s="37"/>
      <c r="D30" s="37"/>
      <c r="E30" s="37"/>
      <c r="F30" s="37"/>
      <c r="G30" s="37"/>
      <c r="H30" s="37"/>
      <c r="I30" s="75">
        <f>SUM(I23:J29)</f>
        <v>0</v>
      </c>
      <c r="J30" s="75"/>
    </row>
    <row r="31" spans="1:10" x14ac:dyDescent="0.25">
      <c r="A31" s="48" t="s">
        <v>79</v>
      </c>
      <c r="B31" s="48"/>
      <c r="C31" s="48"/>
      <c r="D31" s="48"/>
      <c r="E31" s="48"/>
      <c r="F31" s="48"/>
      <c r="G31" s="48"/>
      <c r="H31" s="48"/>
      <c r="I31" s="48"/>
      <c r="J31" s="48"/>
    </row>
    <row r="32" spans="1:10" ht="14.25" customHeight="1" x14ac:dyDescent="0.25">
      <c r="A32" s="20">
        <v>2</v>
      </c>
      <c r="B32" s="49" t="s">
        <v>80</v>
      </c>
      <c r="C32" s="49"/>
      <c r="D32" s="49"/>
      <c r="E32" s="49"/>
      <c r="F32" s="49"/>
      <c r="G32" s="49"/>
      <c r="H32" s="49"/>
      <c r="I32" s="50" t="s">
        <v>66</v>
      </c>
      <c r="J32" s="50"/>
    </row>
    <row r="33" spans="1:15" ht="14.25" customHeight="1" x14ac:dyDescent="0.25">
      <c r="A33" s="1" t="s">
        <v>67</v>
      </c>
      <c r="B33" s="43" t="s">
        <v>81</v>
      </c>
      <c r="C33" s="43"/>
      <c r="D33" s="43"/>
      <c r="E33" s="43"/>
      <c r="F33" s="43"/>
      <c r="G33" s="43"/>
      <c r="H33" s="43"/>
      <c r="I33" s="44"/>
      <c r="J33" s="44"/>
      <c r="K33" s="76"/>
      <c r="L33" s="76"/>
      <c r="M33" s="76"/>
      <c r="N33" s="76"/>
      <c r="O33" s="76"/>
    </row>
    <row r="34" spans="1:15" ht="15" customHeight="1" x14ac:dyDescent="0.25">
      <c r="A34" s="1" t="s">
        <v>43</v>
      </c>
      <c r="B34" s="43" t="s">
        <v>82</v>
      </c>
      <c r="C34" s="43"/>
      <c r="D34" s="43"/>
      <c r="E34" s="43"/>
      <c r="F34" s="43"/>
      <c r="G34" s="43"/>
      <c r="H34" s="43"/>
      <c r="I34" s="46">
        <v>0</v>
      </c>
      <c r="J34" s="46"/>
      <c r="K34" s="73"/>
      <c r="L34" s="73"/>
      <c r="M34" s="73"/>
      <c r="N34" s="73"/>
      <c r="O34" s="73"/>
    </row>
    <row r="35" spans="1:15" ht="14.25" customHeight="1" x14ac:dyDescent="0.25">
      <c r="A35" s="1" t="s">
        <v>46</v>
      </c>
      <c r="B35" s="43" t="s">
        <v>83</v>
      </c>
      <c r="C35" s="43"/>
      <c r="D35" s="43"/>
      <c r="E35" s="43"/>
      <c r="F35" s="43"/>
      <c r="G35" s="43"/>
      <c r="H35" s="43"/>
      <c r="I35" s="46">
        <v>0</v>
      </c>
      <c r="J35" s="46"/>
    </row>
    <row r="36" spans="1:15" ht="15.75" customHeight="1" x14ac:dyDescent="0.25">
      <c r="A36" s="1" t="s">
        <v>48</v>
      </c>
      <c r="B36" s="43" t="s">
        <v>84</v>
      </c>
      <c r="C36" s="43"/>
      <c r="D36" s="43"/>
      <c r="E36" s="43"/>
      <c r="F36" s="43"/>
      <c r="G36" s="43"/>
      <c r="H36" s="43"/>
      <c r="I36" s="46">
        <v>0</v>
      </c>
      <c r="J36" s="46"/>
      <c r="K36" s="73"/>
      <c r="L36" s="73"/>
      <c r="M36" s="73"/>
      <c r="N36" s="73"/>
      <c r="O36" s="73"/>
    </row>
    <row r="37" spans="1:15" ht="15.75" customHeight="1" x14ac:dyDescent="0.25">
      <c r="A37" s="1" t="s">
        <v>72</v>
      </c>
      <c r="B37" s="43" t="s">
        <v>85</v>
      </c>
      <c r="C37" s="43"/>
      <c r="D37" s="43"/>
      <c r="E37" s="43"/>
      <c r="F37" s="43"/>
      <c r="G37" s="43"/>
      <c r="H37" s="43"/>
      <c r="I37" s="46">
        <v>0</v>
      </c>
      <c r="J37" s="46"/>
    </row>
    <row r="38" spans="1:15" ht="15.75" customHeight="1" x14ac:dyDescent="0.25">
      <c r="A38" s="1" t="s">
        <v>74</v>
      </c>
      <c r="B38" s="43" t="s">
        <v>86</v>
      </c>
      <c r="C38" s="43"/>
      <c r="D38" s="43"/>
      <c r="E38" s="43"/>
      <c r="F38" s="43"/>
      <c r="G38" s="43"/>
      <c r="H38" s="43"/>
      <c r="I38" s="46">
        <v>0</v>
      </c>
      <c r="J38" s="46"/>
      <c r="K38" s="73"/>
      <c r="L38" s="73"/>
      <c r="M38" s="73"/>
      <c r="N38" s="73"/>
      <c r="O38" s="73"/>
    </row>
    <row r="39" spans="1:15" ht="15" hidden="1" customHeight="1" x14ac:dyDescent="0.25">
      <c r="A39" s="1" t="s">
        <v>76</v>
      </c>
      <c r="B39" s="43" t="s">
        <v>87</v>
      </c>
      <c r="C39" s="43"/>
      <c r="D39" s="43"/>
      <c r="E39" s="43"/>
      <c r="F39" s="43"/>
      <c r="G39" s="43"/>
      <c r="H39" s="43"/>
      <c r="I39" s="44">
        <v>0</v>
      </c>
      <c r="J39" s="44"/>
      <c r="K39" s="73"/>
      <c r="L39" s="73"/>
      <c r="M39" s="73"/>
      <c r="N39" s="73"/>
      <c r="O39" s="73"/>
    </row>
    <row r="40" spans="1:15" ht="15" customHeight="1" x14ac:dyDescent="0.25">
      <c r="A40" s="37" t="s">
        <v>88</v>
      </c>
      <c r="B40" s="37"/>
      <c r="C40" s="37"/>
      <c r="D40" s="37"/>
      <c r="E40" s="37"/>
      <c r="F40" s="37"/>
      <c r="G40" s="37"/>
      <c r="H40" s="37"/>
      <c r="I40" s="61">
        <f>SUM(I33:J39)</f>
        <v>0</v>
      </c>
      <c r="J40" s="61"/>
    </row>
    <row r="41" spans="1:15" x14ac:dyDescent="0.25">
      <c r="A41" s="48" t="s">
        <v>89</v>
      </c>
      <c r="B41" s="48"/>
      <c r="C41" s="48"/>
      <c r="D41" s="48"/>
      <c r="E41" s="48"/>
      <c r="F41" s="48"/>
      <c r="G41" s="48"/>
      <c r="H41" s="48"/>
      <c r="I41" s="48"/>
      <c r="J41" s="48"/>
    </row>
    <row r="42" spans="1:15" ht="14.25" customHeight="1" x14ac:dyDescent="0.25">
      <c r="A42" s="21" t="s">
        <v>90</v>
      </c>
      <c r="B42" s="74" t="s">
        <v>91</v>
      </c>
      <c r="C42" s="74"/>
      <c r="D42" s="74"/>
      <c r="E42" s="74"/>
      <c r="F42" s="74"/>
      <c r="G42" s="74"/>
      <c r="H42" s="74"/>
      <c r="I42" s="71" t="s">
        <v>66</v>
      </c>
      <c r="J42" s="71"/>
    </row>
    <row r="43" spans="1:15" ht="14.25" customHeight="1" x14ac:dyDescent="0.25">
      <c r="A43" s="22" t="s">
        <v>67</v>
      </c>
      <c r="B43" s="45" t="s">
        <v>92</v>
      </c>
      <c r="C43" s="45"/>
      <c r="D43" s="45"/>
      <c r="E43" s="45"/>
      <c r="F43" s="45"/>
      <c r="G43" s="45"/>
      <c r="H43" s="45"/>
      <c r="I43" s="46">
        <v>0</v>
      </c>
      <c r="J43" s="46"/>
    </row>
    <row r="44" spans="1:15" ht="14.25" customHeight="1" x14ac:dyDescent="0.25">
      <c r="A44" s="22" t="s">
        <v>43</v>
      </c>
      <c r="B44" s="45" t="s">
        <v>93</v>
      </c>
      <c r="C44" s="45"/>
      <c r="D44" s="45"/>
      <c r="E44" s="45"/>
      <c r="F44" s="45"/>
      <c r="G44" s="45"/>
      <c r="H44" s="45"/>
      <c r="I44" s="46">
        <v>0</v>
      </c>
      <c r="J44" s="46"/>
    </row>
    <row r="45" spans="1:15" ht="14.25" customHeight="1" x14ac:dyDescent="0.25">
      <c r="A45" s="22" t="s">
        <v>46</v>
      </c>
      <c r="B45" s="45" t="s">
        <v>94</v>
      </c>
      <c r="C45" s="45"/>
      <c r="D45" s="45"/>
      <c r="E45" s="45"/>
      <c r="F45" s="45"/>
      <c r="G45" s="45"/>
      <c r="H45" s="45"/>
      <c r="I45" s="46">
        <v>0</v>
      </c>
      <c r="J45" s="46"/>
    </row>
    <row r="46" spans="1:15" ht="15" customHeight="1" x14ac:dyDescent="0.25">
      <c r="A46" s="71" t="s">
        <v>95</v>
      </c>
      <c r="B46" s="71"/>
      <c r="C46" s="71"/>
      <c r="D46" s="71"/>
      <c r="E46" s="71"/>
      <c r="F46" s="71"/>
      <c r="G46" s="71"/>
      <c r="H46" s="71"/>
      <c r="I46" s="72">
        <f>SUM(I43:J45)</f>
        <v>0</v>
      </c>
      <c r="J46" s="72"/>
    </row>
    <row r="47" spans="1:15" x14ac:dyDescent="0.25">
      <c r="A47" s="48" t="s">
        <v>96</v>
      </c>
      <c r="B47" s="48"/>
      <c r="C47" s="48"/>
      <c r="D47" s="48"/>
      <c r="E47" s="48"/>
      <c r="F47" s="48"/>
      <c r="G47" s="48"/>
      <c r="H47" s="48"/>
      <c r="I47" s="48"/>
      <c r="J47" s="48"/>
    </row>
    <row r="48" spans="1:15" ht="14.25" customHeight="1" x14ac:dyDescent="0.25">
      <c r="A48" s="1" t="s">
        <v>97</v>
      </c>
      <c r="B48" s="49" t="s">
        <v>98</v>
      </c>
      <c r="C48" s="49"/>
      <c r="D48" s="49"/>
      <c r="E48" s="49"/>
      <c r="F48" s="49"/>
      <c r="G48" s="50" t="s">
        <v>99</v>
      </c>
      <c r="H48" s="50"/>
      <c r="I48" s="50" t="s">
        <v>66</v>
      </c>
      <c r="J48" s="50"/>
    </row>
    <row r="49" spans="1:10" ht="14.25" customHeight="1" x14ac:dyDescent="0.25">
      <c r="A49" s="1" t="s">
        <v>67</v>
      </c>
      <c r="B49" s="43" t="s">
        <v>100</v>
      </c>
      <c r="C49" s="43"/>
      <c r="D49" s="43"/>
      <c r="E49" s="43"/>
      <c r="F49" s="43"/>
      <c r="G49" s="66">
        <v>0.2</v>
      </c>
      <c r="H49" s="66"/>
      <c r="I49" s="60">
        <f>(G49*I30)</f>
        <v>0</v>
      </c>
      <c r="J49" s="60"/>
    </row>
    <row r="50" spans="1:10" ht="14.25" customHeight="1" x14ac:dyDescent="0.25">
      <c r="A50" s="1" t="s">
        <v>43</v>
      </c>
      <c r="B50" s="43" t="s">
        <v>101</v>
      </c>
      <c r="C50" s="43"/>
      <c r="D50" s="43"/>
      <c r="E50" s="43"/>
      <c r="F50" s="43"/>
      <c r="G50" s="66">
        <v>1.4999999999999999E-2</v>
      </c>
      <c r="H50" s="66"/>
      <c r="I50" s="60">
        <f>(G50*I30)</f>
        <v>0</v>
      </c>
      <c r="J50" s="60"/>
    </row>
    <row r="51" spans="1:10" ht="14.25" customHeight="1" x14ac:dyDescent="0.25">
      <c r="A51" s="1" t="s">
        <v>46</v>
      </c>
      <c r="B51" s="43" t="s">
        <v>102</v>
      </c>
      <c r="C51" s="43"/>
      <c r="D51" s="43"/>
      <c r="E51" s="43"/>
      <c r="F51" s="43"/>
      <c r="G51" s="66">
        <v>0.01</v>
      </c>
      <c r="H51" s="66"/>
      <c r="I51" s="60">
        <f>(G51*I30)</f>
        <v>0</v>
      </c>
      <c r="J51" s="60"/>
    </row>
    <row r="52" spans="1:10" ht="14.25" customHeight="1" x14ac:dyDescent="0.25">
      <c r="A52" s="1" t="s">
        <v>48</v>
      </c>
      <c r="B52" s="43" t="s">
        <v>103</v>
      </c>
      <c r="C52" s="43"/>
      <c r="D52" s="43"/>
      <c r="E52" s="43"/>
      <c r="F52" s="43"/>
      <c r="G52" s="66">
        <v>2E-3</v>
      </c>
      <c r="H52" s="66"/>
      <c r="I52" s="60">
        <f>(G52*I30)</f>
        <v>0</v>
      </c>
      <c r="J52" s="60"/>
    </row>
    <row r="53" spans="1:10" ht="14.25" customHeight="1" x14ac:dyDescent="0.25">
      <c r="A53" s="1" t="s">
        <v>72</v>
      </c>
      <c r="B53" s="43" t="s">
        <v>104</v>
      </c>
      <c r="C53" s="43"/>
      <c r="D53" s="43"/>
      <c r="E53" s="43"/>
      <c r="F53" s="43"/>
      <c r="G53" s="66">
        <v>2.5000000000000001E-2</v>
      </c>
      <c r="H53" s="66"/>
      <c r="I53" s="60">
        <f>(G53*I30)</f>
        <v>0</v>
      </c>
      <c r="J53" s="60"/>
    </row>
    <row r="54" spans="1:10" ht="14.25" customHeight="1" x14ac:dyDescent="0.25">
      <c r="A54" s="1" t="s">
        <v>74</v>
      </c>
      <c r="B54" s="43" t="s">
        <v>105</v>
      </c>
      <c r="C54" s="43"/>
      <c r="D54" s="43"/>
      <c r="E54" s="43"/>
      <c r="F54" s="43"/>
      <c r="G54" s="66">
        <v>0.08</v>
      </c>
      <c r="H54" s="66"/>
      <c r="I54" s="60">
        <f>(G54*I30)</f>
        <v>0</v>
      </c>
      <c r="J54" s="60"/>
    </row>
    <row r="55" spans="1:10" s="24" customFormat="1" ht="15.75" customHeight="1" x14ac:dyDescent="0.25">
      <c r="A55" s="23" t="s">
        <v>76</v>
      </c>
      <c r="B55" s="68" t="s">
        <v>106</v>
      </c>
      <c r="C55" s="68"/>
      <c r="D55" s="68"/>
      <c r="E55" s="68"/>
      <c r="F55" s="68"/>
      <c r="G55" s="66">
        <v>0.03</v>
      </c>
      <c r="H55" s="66"/>
      <c r="I55" s="69">
        <f>(G55*I30)</f>
        <v>0</v>
      </c>
      <c r="J55" s="69"/>
    </row>
    <row r="56" spans="1:10" ht="14.25" customHeight="1" x14ac:dyDescent="0.25">
      <c r="A56" s="1" t="s">
        <v>107</v>
      </c>
      <c r="B56" s="43" t="s">
        <v>108</v>
      </c>
      <c r="C56" s="43"/>
      <c r="D56" s="43"/>
      <c r="E56" s="43"/>
      <c r="F56" s="43"/>
      <c r="G56" s="66">
        <v>6.0000000000000001E-3</v>
      </c>
      <c r="H56" s="66"/>
      <c r="I56" s="60">
        <f>(G56*I30)</f>
        <v>0</v>
      </c>
      <c r="J56" s="60"/>
    </row>
    <row r="57" spans="1:10" ht="14.25" customHeight="1" x14ac:dyDescent="0.25">
      <c r="A57" s="37" t="s">
        <v>109</v>
      </c>
      <c r="B57" s="37"/>
      <c r="C57" s="37"/>
      <c r="D57" s="37"/>
      <c r="E57" s="37"/>
      <c r="F57" s="37"/>
      <c r="G57" s="57">
        <f>SUM(G49:H56)</f>
        <v>0.3680000000000001</v>
      </c>
      <c r="H57" s="57"/>
      <c r="I57" s="61">
        <f>SUM(I49:J56)</f>
        <v>0</v>
      </c>
      <c r="J57" s="61"/>
    </row>
    <row r="58" spans="1:10" x14ac:dyDescent="0.25">
      <c r="A58" s="48" t="s">
        <v>110</v>
      </c>
      <c r="B58" s="48"/>
      <c r="C58" s="48"/>
      <c r="D58" s="48"/>
      <c r="E58" s="48"/>
      <c r="F58" s="48"/>
      <c r="G58" s="48"/>
      <c r="H58" s="48"/>
      <c r="I58" s="48"/>
      <c r="J58" s="48"/>
    </row>
    <row r="59" spans="1:10" ht="14.25" customHeight="1" x14ac:dyDescent="0.25">
      <c r="A59" s="20" t="s">
        <v>111</v>
      </c>
      <c r="B59" s="49" t="s">
        <v>112</v>
      </c>
      <c r="C59" s="49"/>
      <c r="D59" s="49"/>
      <c r="E59" s="49"/>
      <c r="F59" s="49"/>
      <c r="G59" s="49"/>
      <c r="H59" s="49"/>
      <c r="I59" s="50" t="s">
        <v>66</v>
      </c>
      <c r="J59" s="50"/>
    </row>
    <row r="60" spans="1:10" ht="14.25" customHeight="1" x14ac:dyDescent="0.25">
      <c r="A60" s="1" t="s">
        <v>67</v>
      </c>
      <c r="B60" s="43" t="s">
        <v>113</v>
      </c>
      <c r="C60" s="43"/>
      <c r="D60" s="43"/>
      <c r="E60" s="43"/>
      <c r="F60" s="43"/>
      <c r="G60" s="55">
        <v>8.3299999999999999E-2</v>
      </c>
      <c r="H60" s="55"/>
      <c r="I60" s="60">
        <f>(G60*I30)</f>
        <v>0</v>
      </c>
      <c r="J60" s="60"/>
    </row>
    <row r="61" spans="1:10" ht="14.25" customHeight="1" x14ac:dyDescent="0.25">
      <c r="A61" s="1" t="s">
        <v>43</v>
      </c>
      <c r="B61" s="43" t="s">
        <v>114</v>
      </c>
      <c r="C61" s="43"/>
      <c r="D61" s="43"/>
      <c r="E61" s="43"/>
      <c r="F61" s="43"/>
      <c r="G61" s="55">
        <v>2.7799999999999998E-2</v>
      </c>
      <c r="H61" s="55"/>
      <c r="I61" s="60">
        <f>(G61*I30)</f>
        <v>0</v>
      </c>
      <c r="J61" s="60"/>
    </row>
    <row r="62" spans="1:10" ht="14.25" customHeight="1" x14ac:dyDescent="0.25">
      <c r="A62" s="37" t="s">
        <v>109</v>
      </c>
      <c r="B62" s="37"/>
      <c r="C62" s="37"/>
      <c r="D62" s="37"/>
      <c r="E62" s="37"/>
      <c r="F62" s="37"/>
      <c r="G62" s="57">
        <f>SUM(G60:H61)</f>
        <v>0.1111</v>
      </c>
      <c r="H62" s="57"/>
      <c r="I62" s="64">
        <f>SUM(I60:J61)</f>
        <v>0</v>
      </c>
      <c r="J62" s="64"/>
    </row>
    <row r="63" spans="1:10" x14ac:dyDescent="0.25">
      <c r="A63" s="48" t="s">
        <v>115</v>
      </c>
      <c r="B63" s="48"/>
      <c r="C63" s="48"/>
      <c r="D63" s="48"/>
      <c r="E63" s="48"/>
      <c r="F63" s="48"/>
      <c r="G63" s="48"/>
      <c r="H63" s="48"/>
      <c r="I63" s="48"/>
      <c r="J63" s="48"/>
    </row>
    <row r="64" spans="1:10" ht="14.25" customHeight="1" x14ac:dyDescent="0.25">
      <c r="A64" s="20" t="s">
        <v>116</v>
      </c>
      <c r="B64" s="49" t="s">
        <v>117</v>
      </c>
      <c r="C64" s="49"/>
      <c r="D64" s="49"/>
      <c r="E64" s="49"/>
      <c r="F64" s="49"/>
      <c r="G64" s="49"/>
      <c r="H64" s="49"/>
      <c r="I64" s="50" t="s">
        <v>66</v>
      </c>
      <c r="J64" s="50"/>
    </row>
    <row r="65" spans="1:10" ht="14.25" customHeight="1" x14ac:dyDescent="0.25">
      <c r="A65" s="1" t="s">
        <v>67</v>
      </c>
      <c r="B65" s="43" t="s">
        <v>118</v>
      </c>
      <c r="C65" s="43"/>
      <c r="D65" s="43"/>
      <c r="E65" s="43"/>
      <c r="F65" s="43"/>
      <c r="G65" s="66">
        <v>4.1999999999999997E-3</v>
      </c>
      <c r="H65" s="66"/>
      <c r="I65" s="60">
        <f>(G65*I30)</f>
        <v>0</v>
      </c>
      <c r="J65" s="60"/>
    </row>
    <row r="66" spans="1:10" ht="14.25" customHeight="1" x14ac:dyDescent="0.25">
      <c r="A66" s="1" t="s">
        <v>43</v>
      </c>
      <c r="B66" s="43" t="s">
        <v>119</v>
      </c>
      <c r="C66" s="43"/>
      <c r="D66" s="43"/>
      <c r="E66" s="43"/>
      <c r="F66" s="43"/>
      <c r="G66" s="66">
        <v>2.9999999999999997E-4</v>
      </c>
      <c r="H66" s="66"/>
      <c r="I66" s="60">
        <f>(G66*I30)</f>
        <v>0</v>
      </c>
      <c r="J66" s="60"/>
    </row>
    <row r="67" spans="1:10" ht="14.25" customHeight="1" x14ac:dyDescent="0.25">
      <c r="A67" s="1" t="s">
        <v>46</v>
      </c>
      <c r="B67" s="43" t="s">
        <v>120</v>
      </c>
      <c r="C67" s="43"/>
      <c r="D67" s="43"/>
      <c r="E67" s="43"/>
      <c r="F67" s="43"/>
      <c r="G67" s="66">
        <v>3.44E-2</v>
      </c>
      <c r="H67" s="66"/>
      <c r="I67" s="60">
        <f>(G67*I30)</f>
        <v>0</v>
      </c>
      <c r="J67" s="60"/>
    </row>
    <row r="68" spans="1:10" ht="14.25" customHeight="1" x14ac:dyDescent="0.25">
      <c r="A68" s="1" t="s">
        <v>48</v>
      </c>
      <c r="B68" s="67" t="s">
        <v>121</v>
      </c>
      <c r="C68" s="67"/>
      <c r="D68" s="67"/>
      <c r="E68" s="67"/>
      <c r="F68" s="67"/>
      <c r="G68" s="66">
        <v>1.9400000000000001E-2</v>
      </c>
      <c r="H68" s="66"/>
      <c r="I68" s="60">
        <f>(G68*I30)</f>
        <v>0</v>
      </c>
      <c r="J68" s="60"/>
    </row>
    <row r="69" spans="1:10" ht="14.25" customHeight="1" x14ac:dyDescent="0.25">
      <c r="A69" s="1" t="s">
        <v>72</v>
      </c>
      <c r="B69" s="43" t="s">
        <v>122</v>
      </c>
      <c r="C69" s="43"/>
      <c r="D69" s="43"/>
      <c r="E69" s="43"/>
      <c r="F69" s="43"/>
      <c r="G69" s="66">
        <v>7.17412E-3</v>
      </c>
      <c r="H69" s="66"/>
      <c r="I69" s="60">
        <f>(G69*I30)</f>
        <v>0</v>
      </c>
      <c r="J69" s="60"/>
    </row>
    <row r="70" spans="1:10" ht="14.25" customHeight="1" x14ac:dyDescent="0.25">
      <c r="A70" s="1" t="s">
        <v>74</v>
      </c>
      <c r="B70" s="43" t="s">
        <v>123</v>
      </c>
      <c r="C70" s="43"/>
      <c r="D70" s="43"/>
      <c r="E70" s="43"/>
      <c r="F70" s="43"/>
      <c r="G70" s="66">
        <v>5.9999999999999995E-4</v>
      </c>
      <c r="H70" s="66"/>
      <c r="I70" s="60">
        <f>(G70*I30)</f>
        <v>0</v>
      </c>
      <c r="J70" s="60"/>
    </row>
    <row r="71" spans="1:10" ht="14.25" customHeight="1" x14ac:dyDescent="0.25">
      <c r="A71" s="37" t="s">
        <v>109</v>
      </c>
      <c r="B71" s="37"/>
      <c r="C71" s="37"/>
      <c r="D71" s="37"/>
      <c r="E71" s="37"/>
      <c r="F71" s="37"/>
      <c r="G71" s="57">
        <f>SUM(G65:H70)</f>
        <v>6.607412E-2</v>
      </c>
      <c r="H71" s="57"/>
      <c r="I71" s="64">
        <f>SUM(I65:J70)</f>
        <v>0</v>
      </c>
      <c r="J71" s="64"/>
    </row>
    <row r="72" spans="1:10" x14ac:dyDescent="0.25">
      <c r="A72" s="48" t="s">
        <v>124</v>
      </c>
      <c r="B72" s="48"/>
      <c r="C72" s="48"/>
      <c r="D72" s="48"/>
      <c r="E72" s="48"/>
      <c r="F72" s="48"/>
      <c r="G72" s="48"/>
      <c r="H72" s="48"/>
      <c r="I72" s="48"/>
      <c r="J72" s="48"/>
    </row>
    <row r="73" spans="1:10" ht="14.25" customHeight="1" x14ac:dyDescent="0.25">
      <c r="A73" s="20" t="s">
        <v>125</v>
      </c>
      <c r="B73" s="49" t="s">
        <v>126</v>
      </c>
      <c r="C73" s="49"/>
      <c r="D73" s="49"/>
      <c r="E73" s="49"/>
      <c r="F73" s="49"/>
      <c r="G73" s="49"/>
      <c r="H73" s="49"/>
      <c r="I73" s="50" t="s">
        <v>66</v>
      </c>
      <c r="J73" s="50"/>
    </row>
    <row r="74" spans="1:10" ht="14.25" customHeight="1" x14ac:dyDescent="0.25">
      <c r="A74" s="1" t="s">
        <v>67</v>
      </c>
      <c r="B74" s="43" t="s">
        <v>127</v>
      </c>
      <c r="C74" s="43"/>
      <c r="D74" s="43"/>
      <c r="E74" s="43"/>
      <c r="F74" s="43"/>
      <c r="G74" s="55">
        <v>8.3299999999999999E-2</v>
      </c>
      <c r="H74" s="55"/>
      <c r="I74" s="65">
        <f>(G74*I30)</f>
        <v>0</v>
      </c>
      <c r="J74" s="65"/>
    </row>
    <row r="75" spans="1:10" ht="14.25" customHeight="1" x14ac:dyDescent="0.25">
      <c r="A75" s="1" t="s">
        <v>43</v>
      </c>
      <c r="B75" s="43" t="s">
        <v>128</v>
      </c>
      <c r="C75" s="43"/>
      <c r="D75" s="43"/>
      <c r="E75" s="43"/>
      <c r="F75" s="43"/>
      <c r="G75" s="55">
        <v>1.3899999999999999E-2</v>
      </c>
      <c r="H75" s="55"/>
      <c r="I75" s="65">
        <f>(G75*I30)</f>
        <v>0</v>
      </c>
      <c r="J75" s="65"/>
    </row>
    <row r="76" spans="1:10" ht="14.25" customHeight="1" x14ac:dyDescent="0.25">
      <c r="A76" s="1" t="s">
        <v>46</v>
      </c>
      <c r="B76" s="43" t="s">
        <v>129</v>
      </c>
      <c r="C76" s="43"/>
      <c r="D76" s="43"/>
      <c r="E76" s="43"/>
      <c r="F76" s="43"/>
      <c r="G76" s="55">
        <v>2.8999999999999998E-3</v>
      </c>
      <c r="H76" s="55"/>
      <c r="I76" s="65">
        <f>(G76*I30)</f>
        <v>0</v>
      </c>
      <c r="J76" s="65"/>
    </row>
    <row r="77" spans="1:10" ht="14.25" customHeight="1" x14ac:dyDescent="0.25">
      <c r="A77" s="1" t="s">
        <v>48</v>
      </c>
      <c r="B77" s="43" t="s">
        <v>130</v>
      </c>
      <c r="C77" s="43"/>
      <c r="D77" s="43"/>
      <c r="E77" s="43"/>
      <c r="F77" s="43"/>
      <c r="G77" s="55">
        <v>2.0000000000000001E-4</v>
      </c>
      <c r="H77" s="55"/>
      <c r="I77" s="65">
        <f>(G77*I30)</f>
        <v>0</v>
      </c>
      <c r="J77" s="65"/>
    </row>
    <row r="78" spans="1:10" ht="14.25" customHeight="1" x14ac:dyDescent="0.25">
      <c r="A78" s="1" t="s">
        <v>72</v>
      </c>
      <c r="B78" s="43" t="s">
        <v>131</v>
      </c>
      <c r="C78" s="43"/>
      <c r="D78" s="43"/>
      <c r="E78" s="43"/>
      <c r="F78" s="43"/>
      <c r="G78" s="55">
        <v>2.8E-3</v>
      </c>
      <c r="H78" s="55"/>
      <c r="I78" s="65">
        <f>(G78*I30)</f>
        <v>0</v>
      </c>
      <c r="J78" s="65"/>
    </row>
    <row r="79" spans="1:10" ht="14.25" customHeight="1" x14ac:dyDescent="0.25">
      <c r="A79" s="1" t="s">
        <v>74</v>
      </c>
      <c r="B79" s="43" t="s">
        <v>132</v>
      </c>
      <c r="C79" s="43"/>
      <c r="D79" s="43"/>
      <c r="E79" s="43"/>
      <c r="F79" s="43"/>
      <c r="G79" s="55">
        <v>6.9999999999999999E-4</v>
      </c>
      <c r="H79" s="55"/>
      <c r="I79" s="65">
        <f>(G79*I30)</f>
        <v>0</v>
      </c>
      <c r="J79" s="65"/>
    </row>
    <row r="80" spans="1:10" ht="14.25" customHeight="1" x14ac:dyDescent="0.25">
      <c r="A80" s="50" t="s">
        <v>133</v>
      </c>
      <c r="B80" s="50"/>
      <c r="C80" s="50"/>
      <c r="D80" s="50"/>
      <c r="E80" s="50"/>
      <c r="F80" s="50"/>
      <c r="G80" s="62">
        <f>SUM(G74:G79)</f>
        <v>0.1038</v>
      </c>
      <c r="H80" s="62"/>
      <c r="I80" s="63">
        <f>SUM(I74:J79)</f>
        <v>0</v>
      </c>
      <c r="J80" s="63"/>
    </row>
    <row r="81" spans="1:11" ht="14.25" customHeight="1" x14ac:dyDescent="0.25">
      <c r="A81" s="1" t="s">
        <v>76</v>
      </c>
      <c r="B81" s="43" t="s">
        <v>134</v>
      </c>
      <c r="C81" s="43"/>
      <c r="D81" s="43"/>
      <c r="E81" s="43"/>
      <c r="F81" s="43"/>
      <c r="G81" s="55">
        <v>1.9599999999999999E-2</v>
      </c>
      <c r="H81" s="55"/>
      <c r="I81" s="65">
        <f>(G81*I30)</f>
        <v>0</v>
      </c>
      <c r="J81" s="65"/>
    </row>
    <row r="82" spans="1:11" ht="14.25" customHeight="1" x14ac:dyDescent="0.25">
      <c r="A82" s="50" t="s">
        <v>135</v>
      </c>
      <c r="B82" s="50"/>
      <c r="C82" s="50"/>
      <c r="D82" s="50"/>
      <c r="E82" s="50"/>
      <c r="F82" s="50"/>
      <c r="G82" s="62">
        <f>G80+G81</f>
        <v>0.12340000000000001</v>
      </c>
      <c r="H82" s="62"/>
      <c r="I82" s="63">
        <f>SUM(I80:J81)</f>
        <v>0</v>
      </c>
      <c r="J82" s="63"/>
    </row>
    <row r="83" spans="1:11" ht="14.25" customHeight="1" x14ac:dyDescent="0.25">
      <c r="A83" s="1" t="s">
        <v>107</v>
      </c>
      <c r="B83" s="43" t="s">
        <v>136</v>
      </c>
      <c r="C83" s="43"/>
      <c r="D83" s="43"/>
      <c r="E83" s="43"/>
      <c r="F83" s="43"/>
      <c r="G83" s="55">
        <v>4.5400000000000003E-2</v>
      </c>
      <c r="H83" s="55"/>
      <c r="I83" s="60">
        <f>(G83*I30)</f>
        <v>0</v>
      </c>
      <c r="J83" s="60"/>
    </row>
    <row r="84" spans="1:11" ht="14.25" customHeight="1" x14ac:dyDescent="0.25">
      <c r="A84" s="37" t="s">
        <v>109</v>
      </c>
      <c r="B84" s="37"/>
      <c r="C84" s="37"/>
      <c r="D84" s="37"/>
      <c r="E84" s="37"/>
      <c r="F84" s="37"/>
      <c r="G84" s="57">
        <f>G82+G83</f>
        <v>0.16880000000000001</v>
      </c>
      <c r="H84" s="57"/>
      <c r="I84" s="64">
        <f>I82+I83</f>
        <v>0</v>
      </c>
      <c r="J84" s="64"/>
    </row>
    <row r="85" spans="1:11" x14ac:dyDescent="0.25">
      <c r="A85" s="48" t="s">
        <v>137</v>
      </c>
      <c r="B85" s="48"/>
      <c r="C85" s="48"/>
      <c r="D85" s="48"/>
      <c r="E85" s="48"/>
      <c r="F85" s="48"/>
      <c r="G85" s="48"/>
      <c r="H85" s="48"/>
      <c r="I85" s="48"/>
      <c r="J85" s="48"/>
    </row>
    <row r="86" spans="1:11" ht="14.25" customHeight="1" x14ac:dyDescent="0.25">
      <c r="A86" s="1">
        <v>4</v>
      </c>
      <c r="B86" s="49" t="s">
        <v>138</v>
      </c>
      <c r="C86" s="49"/>
      <c r="D86" s="49"/>
      <c r="E86" s="49"/>
      <c r="F86" s="49"/>
      <c r="G86" s="49"/>
      <c r="H86" s="49"/>
      <c r="I86" s="50" t="s">
        <v>66</v>
      </c>
      <c r="J86" s="50"/>
    </row>
    <row r="87" spans="1:11" ht="14.25" customHeight="1" x14ac:dyDescent="0.25">
      <c r="A87" s="1" t="s">
        <v>139</v>
      </c>
      <c r="B87" s="43" t="s">
        <v>98</v>
      </c>
      <c r="C87" s="43"/>
      <c r="D87" s="43"/>
      <c r="E87" s="43"/>
      <c r="F87" s="43"/>
      <c r="G87" s="55">
        <f>G57</f>
        <v>0.3680000000000001</v>
      </c>
      <c r="H87" s="55"/>
      <c r="I87" s="51">
        <f>I57</f>
        <v>0</v>
      </c>
      <c r="J87" s="51"/>
    </row>
    <row r="88" spans="1:11" ht="14.25" customHeight="1" x14ac:dyDescent="0.25">
      <c r="A88" s="1" t="s">
        <v>140</v>
      </c>
      <c r="B88" s="43" t="s">
        <v>141</v>
      </c>
      <c r="C88" s="43"/>
      <c r="D88" s="43"/>
      <c r="E88" s="43"/>
      <c r="F88" s="43"/>
      <c r="G88" s="55">
        <f>G62</f>
        <v>0.1111</v>
      </c>
      <c r="H88" s="55"/>
      <c r="I88" s="60">
        <f>(I62)</f>
        <v>0</v>
      </c>
      <c r="J88" s="60"/>
    </row>
    <row r="89" spans="1:11" ht="14.25" customHeight="1" x14ac:dyDescent="0.25">
      <c r="A89" s="1" t="s">
        <v>142</v>
      </c>
      <c r="B89" s="43" t="s">
        <v>143</v>
      </c>
      <c r="C89" s="43"/>
      <c r="D89" s="43"/>
      <c r="E89" s="43"/>
      <c r="F89" s="43"/>
      <c r="G89" s="55">
        <f>G71</f>
        <v>6.607412E-2</v>
      </c>
      <c r="H89" s="55"/>
      <c r="I89" s="60">
        <f>I71</f>
        <v>0</v>
      </c>
      <c r="J89" s="60"/>
    </row>
    <row r="90" spans="1:11" ht="14.25" customHeight="1" x14ac:dyDescent="0.25">
      <c r="A90" s="1" t="s">
        <v>144</v>
      </c>
      <c r="B90" s="43" t="s">
        <v>145</v>
      </c>
      <c r="C90" s="43"/>
      <c r="D90" s="43"/>
      <c r="E90" s="43"/>
      <c r="F90" s="43"/>
      <c r="G90" s="55">
        <f>G84</f>
        <v>0.16880000000000001</v>
      </c>
      <c r="H90" s="55"/>
      <c r="I90" s="60">
        <f>I84</f>
        <v>0</v>
      </c>
      <c r="J90" s="60"/>
    </row>
    <row r="91" spans="1:11" ht="14.25" customHeight="1" x14ac:dyDescent="0.25">
      <c r="A91" s="37" t="s">
        <v>109</v>
      </c>
      <c r="B91" s="37"/>
      <c r="C91" s="37"/>
      <c r="D91" s="37"/>
      <c r="E91" s="37"/>
      <c r="F91" s="37"/>
      <c r="G91" s="57">
        <f>SUM(G87:H90)</f>
        <v>0.71397412000000005</v>
      </c>
      <c r="H91" s="57"/>
      <c r="I91" s="61">
        <f>SUM(I87:J90)</f>
        <v>0</v>
      </c>
      <c r="J91" s="61"/>
      <c r="K91" s="25"/>
    </row>
    <row r="92" spans="1:11" x14ac:dyDescent="0.25">
      <c r="A92" s="48" t="s">
        <v>146</v>
      </c>
      <c r="B92" s="48"/>
      <c r="C92" s="48"/>
      <c r="D92" s="48"/>
      <c r="E92" s="48"/>
      <c r="F92" s="48"/>
      <c r="G92" s="48"/>
      <c r="H92" s="48"/>
      <c r="I92" s="48"/>
      <c r="J92" s="48"/>
      <c r="K92" s="26"/>
    </row>
    <row r="93" spans="1:11" ht="14.25" customHeight="1" x14ac:dyDescent="0.25">
      <c r="A93" s="20">
        <v>5</v>
      </c>
      <c r="B93" s="49" t="s">
        <v>147</v>
      </c>
      <c r="C93" s="49"/>
      <c r="D93" s="49"/>
      <c r="E93" s="49"/>
      <c r="F93" s="49"/>
      <c r="G93" s="50" t="s">
        <v>99</v>
      </c>
      <c r="H93" s="50"/>
      <c r="I93" s="50" t="s">
        <v>66</v>
      </c>
      <c r="J93" s="50"/>
      <c r="K93" s="27"/>
    </row>
    <row r="94" spans="1:11" ht="14.25" customHeight="1" x14ac:dyDescent="0.25">
      <c r="A94" s="1" t="s">
        <v>67</v>
      </c>
      <c r="B94" s="43" t="s">
        <v>148</v>
      </c>
      <c r="C94" s="43"/>
      <c r="D94" s="43"/>
      <c r="E94" s="43"/>
      <c r="F94" s="43"/>
      <c r="G94" s="55">
        <v>0.05</v>
      </c>
      <c r="H94" s="55"/>
      <c r="I94" s="56">
        <f>(I108*G94)</f>
        <v>0</v>
      </c>
      <c r="J94" s="56"/>
    </row>
    <row r="95" spans="1:11" ht="14.25" customHeight="1" x14ac:dyDescent="0.25">
      <c r="A95" s="1" t="s">
        <v>43</v>
      </c>
      <c r="B95" s="43" t="s">
        <v>149</v>
      </c>
      <c r="C95" s="43"/>
      <c r="D95" s="43"/>
      <c r="E95" s="43"/>
      <c r="F95" s="43"/>
      <c r="G95" s="58"/>
      <c r="H95" s="58"/>
      <c r="I95" s="59"/>
      <c r="J95" s="59"/>
    </row>
    <row r="96" spans="1:11" ht="14.25" customHeight="1" x14ac:dyDescent="0.25">
      <c r="A96" s="1"/>
      <c r="B96" s="43" t="s">
        <v>150</v>
      </c>
      <c r="C96" s="43"/>
      <c r="D96" s="43"/>
      <c r="E96" s="43"/>
      <c r="F96" s="43"/>
      <c r="G96" s="55">
        <v>1.6500000000000001E-2</v>
      </c>
      <c r="H96" s="55"/>
      <c r="I96" s="56">
        <f>K97*G96</f>
        <v>0</v>
      </c>
      <c r="J96" s="56"/>
      <c r="K96" s="26">
        <f>(100%-SUM(G96:H98))/100</f>
        <v>8.5749999999999993E-3</v>
      </c>
    </row>
    <row r="97" spans="1:11" ht="14.25" customHeight="1" x14ac:dyDescent="0.25">
      <c r="A97" s="1"/>
      <c r="B97" s="43" t="s">
        <v>151</v>
      </c>
      <c r="C97" s="43"/>
      <c r="D97" s="43"/>
      <c r="E97" s="43"/>
      <c r="F97" s="43"/>
      <c r="G97" s="55">
        <v>7.5999999999999998E-2</v>
      </c>
      <c r="H97" s="55"/>
      <c r="I97" s="56">
        <f>K97*G97</f>
        <v>0</v>
      </c>
      <c r="J97" s="56"/>
      <c r="K97" s="27">
        <f>(I108+I94+I100)/(100%-SUM(G96:H98))/100*100</f>
        <v>0</v>
      </c>
    </row>
    <row r="98" spans="1:11" ht="14.25" customHeight="1" x14ac:dyDescent="0.25">
      <c r="A98" s="1"/>
      <c r="B98" s="43" t="s">
        <v>152</v>
      </c>
      <c r="C98" s="43"/>
      <c r="D98" s="43"/>
      <c r="E98" s="43"/>
      <c r="F98" s="43"/>
      <c r="G98" s="55">
        <v>0.05</v>
      </c>
      <c r="H98" s="55"/>
      <c r="I98" s="56">
        <f>K97*G98</f>
        <v>0</v>
      </c>
      <c r="J98" s="56"/>
      <c r="K98" s="25"/>
    </row>
    <row r="99" spans="1:11" ht="14.25" customHeight="1" x14ac:dyDescent="0.25">
      <c r="A99" s="1"/>
      <c r="B99" s="43" t="s">
        <v>153</v>
      </c>
      <c r="C99" s="43"/>
      <c r="D99" s="43"/>
      <c r="E99" s="43"/>
      <c r="F99" s="43"/>
      <c r="G99" s="53"/>
      <c r="H99" s="53"/>
      <c r="I99" s="54"/>
      <c r="J99" s="54"/>
    </row>
    <row r="100" spans="1:11" ht="14.25" customHeight="1" x14ac:dyDescent="0.25">
      <c r="A100" s="1" t="s">
        <v>46</v>
      </c>
      <c r="B100" s="43" t="s">
        <v>154</v>
      </c>
      <c r="C100" s="43"/>
      <c r="D100" s="43"/>
      <c r="E100" s="43"/>
      <c r="F100" s="43"/>
      <c r="G100" s="55">
        <v>0.1</v>
      </c>
      <c r="H100" s="55"/>
      <c r="I100" s="56">
        <f>SUM(I108+I94)*G100</f>
        <v>0</v>
      </c>
      <c r="J100" s="56"/>
    </row>
    <row r="101" spans="1:11" ht="14.25" customHeight="1" x14ac:dyDescent="0.25">
      <c r="A101" s="37" t="s">
        <v>109</v>
      </c>
      <c r="B101" s="37"/>
      <c r="C101" s="37"/>
      <c r="D101" s="37"/>
      <c r="E101" s="37"/>
      <c r="F101" s="37"/>
      <c r="G101" s="57">
        <f>SUM(G94:H100)</f>
        <v>0.29249999999999998</v>
      </c>
      <c r="H101" s="57"/>
      <c r="I101" s="38">
        <f>SUM(I100+I99+I98+I97+I96+I94)</f>
        <v>0</v>
      </c>
      <c r="J101" s="38"/>
    </row>
    <row r="102" spans="1:11" x14ac:dyDescent="0.25">
      <c r="A102" s="48" t="s">
        <v>155</v>
      </c>
      <c r="B102" s="48"/>
      <c r="C102" s="48"/>
      <c r="D102" s="48"/>
      <c r="E102" s="48"/>
      <c r="F102" s="48"/>
      <c r="G102" s="48"/>
      <c r="H102" s="48"/>
      <c r="I102" s="48"/>
      <c r="J102" s="48"/>
    </row>
    <row r="103" spans="1:11" ht="14.25" customHeight="1" x14ac:dyDescent="0.25">
      <c r="A103" s="1"/>
      <c r="B103" s="49" t="s">
        <v>156</v>
      </c>
      <c r="C103" s="49"/>
      <c r="D103" s="49"/>
      <c r="E103" s="49"/>
      <c r="F103" s="49"/>
      <c r="G103" s="49"/>
      <c r="H103" s="49"/>
      <c r="I103" s="50" t="s">
        <v>66</v>
      </c>
      <c r="J103" s="50"/>
    </row>
    <row r="104" spans="1:11" ht="14.25" customHeight="1" x14ac:dyDescent="0.25">
      <c r="A104" s="1" t="s">
        <v>67</v>
      </c>
      <c r="B104" s="43" t="s">
        <v>157</v>
      </c>
      <c r="C104" s="43"/>
      <c r="D104" s="43"/>
      <c r="E104" s="43"/>
      <c r="F104" s="43"/>
      <c r="G104" s="43"/>
      <c r="H104" s="43"/>
      <c r="I104" s="44">
        <f>I30</f>
        <v>0</v>
      </c>
      <c r="J104" s="44"/>
    </row>
    <row r="105" spans="1:11" ht="14.25" customHeight="1" x14ac:dyDescent="0.25">
      <c r="A105" s="1" t="s">
        <v>43</v>
      </c>
      <c r="B105" s="43" t="s">
        <v>158</v>
      </c>
      <c r="C105" s="43"/>
      <c r="D105" s="43"/>
      <c r="E105" s="43"/>
      <c r="F105" s="43"/>
      <c r="G105" s="43"/>
      <c r="H105" s="43"/>
      <c r="I105" s="51">
        <f>I40</f>
        <v>0</v>
      </c>
      <c r="J105" s="51"/>
    </row>
    <row r="106" spans="1:11" ht="14.25" customHeight="1" x14ac:dyDescent="0.25">
      <c r="A106" s="22" t="s">
        <v>46</v>
      </c>
      <c r="B106" s="45" t="s">
        <v>159</v>
      </c>
      <c r="C106" s="45"/>
      <c r="D106" s="45"/>
      <c r="E106" s="45"/>
      <c r="F106" s="45"/>
      <c r="G106" s="45"/>
      <c r="H106" s="45"/>
      <c r="I106" s="52">
        <f>I46</f>
        <v>0</v>
      </c>
      <c r="J106" s="52"/>
    </row>
    <row r="107" spans="1:11" ht="14.25" customHeight="1" x14ac:dyDescent="0.25">
      <c r="A107" s="1" t="s">
        <v>48</v>
      </c>
      <c r="B107" s="43" t="s">
        <v>160</v>
      </c>
      <c r="C107" s="43"/>
      <c r="D107" s="43"/>
      <c r="E107" s="43"/>
      <c r="F107" s="43"/>
      <c r="G107" s="43"/>
      <c r="H107" s="43"/>
      <c r="I107" s="44">
        <f>I91</f>
        <v>0</v>
      </c>
      <c r="J107" s="44"/>
    </row>
    <row r="108" spans="1:11" ht="14.25" customHeight="1" x14ac:dyDescent="0.25">
      <c r="A108" s="37" t="s">
        <v>161</v>
      </c>
      <c r="B108" s="37"/>
      <c r="C108" s="37"/>
      <c r="D108" s="37"/>
      <c r="E108" s="37"/>
      <c r="F108" s="37"/>
      <c r="G108" s="37"/>
      <c r="H108" s="37"/>
      <c r="I108" s="38">
        <f>SUM(I104:J107)</f>
        <v>0</v>
      </c>
      <c r="J108" s="38"/>
    </row>
    <row r="109" spans="1:11" ht="14.25" customHeight="1" x14ac:dyDescent="0.25">
      <c r="A109" s="22" t="s">
        <v>72</v>
      </c>
      <c r="B109" s="45" t="s">
        <v>162</v>
      </c>
      <c r="C109" s="45"/>
      <c r="D109" s="45"/>
      <c r="E109" s="45"/>
      <c r="F109" s="45"/>
      <c r="G109" s="45"/>
      <c r="H109" s="45"/>
      <c r="I109" s="46">
        <f>I101</f>
        <v>0</v>
      </c>
      <c r="J109" s="46"/>
    </row>
    <row r="110" spans="1:11" ht="14.25" customHeight="1" x14ac:dyDescent="0.25">
      <c r="A110" s="37" t="s">
        <v>163</v>
      </c>
      <c r="B110" s="37"/>
      <c r="C110" s="37"/>
      <c r="D110" s="37"/>
      <c r="E110" s="37"/>
      <c r="F110" s="37"/>
      <c r="G110" s="37"/>
      <c r="H110" s="37"/>
      <c r="I110" s="38">
        <f>SUM(I108:J109)</f>
        <v>0</v>
      </c>
      <c r="J110" s="38"/>
    </row>
    <row r="111" spans="1:11" x14ac:dyDescent="0.25">
      <c r="A111" s="47"/>
      <c r="B111" s="47"/>
      <c r="C111" s="47"/>
      <c r="D111" s="47"/>
      <c r="E111" s="47"/>
      <c r="F111" s="47"/>
      <c r="G111" s="47"/>
      <c r="H111" s="47"/>
      <c r="I111" s="47"/>
      <c r="J111" s="47"/>
    </row>
    <row r="112" spans="1:11" ht="14.25" customHeight="1" x14ac:dyDescent="0.25">
      <c r="A112" s="37" t="s">
        <v>170</v>
      </c>
      <c r="B112" s="37"/>
      <c r="C112" s="37"/>
      <c r="D112" s="37"/>
      <c r="E112" s="37"/>
      <c r="F112" s="37"/>
      <c r="G112" s="37"/>
      <c r="H112" s="37"/>
      <c r="I112" s="38"/>
      <c r="J112" s="38"/>
    </row>
    <row r="113" spans="1:10" ht="15" customHeight="1" x14ac:dyDescent="0.2">
      <c r="A113" s="39" t="s">
        <v>165</v>
      </c>
      <c r="B113" s="39"/>
      <c r="C113" s="40" t="s">
        <v>166</v>
      </c>
      <c r="D113" s="40"/>
      <c r="E113" s="40"/>
      <c r="F113" s="40"/>
      <c r="G113" s="40"/>
      <c r="H113" s="28">
        <v>1</v>
      </c>
      <c r="I113" s="72"/>
      <c r="J113" s="72"/>
    </row>
    <row r="114" spans="1:10" ht="15" customHeight="1" x14ac:dyDescent="0.2">
      <c r="A114" s="39" t="s">
        <v>171</v>
      </c>
      <c r="B114" s="39"/>
      <c r="C114" s="40" t="s">
        <v>172</v>
      </c>
      <c r="D114" s="40"/>
      <c r="E114" s="40"/>
      <c r="F114" s="40"/>
      <c r="G114" s="40"/>
      <c r="H114" s="28">
        <v>1</v>
      </c>
      <c r="I114" s="30"/>
      <c r="J114" s="31">
        <f>I110*H114</f>
        <v>0</v>
      </c>
    </row>
    <row r="115" spans="1:10" ht="14.25" customHeight="1" x14ac:dyDescent="0.2">
      <c r="A115" s="39" t="s">
        <v>173</v>
      </c>
      <c r="B115" s="39"/>
      <c r="C115" s="90" t="s">
        <v>174</v>
      </c>
      <c r="D115" s="90"/>
      <c r="E115" s="90"/>
      <c r="F115" s="90"/>
      <c r="G115" s="90"/>
      <c r="H115" s="28">
        <v>2</v>
      </c>
      <c r="I115" s="38">
        <f>J114*H115</f>
        <v>0</v>
      </c>
      <c r="J115" s="38"/>
    </row>
    <row r="116" spans="1:10" ht="14.25" customHeight="1" x14ac:dyDescent="0.2">
      <c r="A116" s="39" t="s">
        <v>175</v>
      </c>
      <c r="B116" s="39"/>
      <c r="C116" s="90" t="s">
        <v>176</v>
      </c>
      <c r="D116" s="90"/>
      <c r="E116" s="90"/>
      <c r="F116" s="90"/>
      <c r="G116" s="90"/>
      <c r="H116" s="28">
        <v>12</v>
      </c>
      <c r="I116" s="38">
        <f>I115*H116</f>
        <v>0</v>
      </c>
      <c r="J116" s="38"/>
    </row>
  </sheetData>
  <mergeCells count="266"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  <mergeCell ref="A116:B116"/>
    <mergeCell ref="C116:G116"/>
    <mergeCell ref="I116:J116"/>
    <mergeCell ref="A112:H112"/>
    <mergeCell ref="I112:J112"/>
    <mergeCell ref="A113:B113"/>
    <mergeCell ref="C113:G113"/>
    <mergeCell ref="I113:J113"/>
    <mergeCell ref="A114:B114"/>
    <mergeCell ref="C114:G114"/>
    <mergeCell ref="A115:B115"/>
    <mergeCell ref="C115:G115"/>
    <mergeCell ref="I115:J115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14"/>
  <sheetViews>
    <sheetView topLeftCell="A25" zoomScaleNormal="100" workbookViewId="0">
      <selection activeCell="K36" sqref="K36"/>
    </sheetView>
  </sheetViews>
  <sheetFormatPr defaultColWidth="9.140625" defaultRowHeight="14.25" customHeight="1" x14ac:dyDescent="0.25"/>
  <cols>
    <col min="1" max="1" width="8.42578125" style="17" customWidth="1"/>
    <col min="2" max="2" width="22.85546875" style="18" customWidth="1"/>
    <col min="3" max="3" width="27.7109375" style="18" customWidth="1"/>
    <col min="4" max="4" width="11.28515625" style="18" customWidth="1"/>
    <col min="5" max="5" width="9.5703125" style="18" customWidth="1"/>
    <col min="6" max="6" width="11.140625" style="18" customWidth="1"/>
    <col min="7" max="7" width="8.7109375" style="18" customWidth="1"/>
    <col min="8" max="8" width="15.42578125" style="18" customWidth="1"/>
    <col min="9" max="9" width="8.5703125" style="18" customWidth="1"/>
    <col min="10" max="10" width="11.42578125" style="18" customWidth="1"/>
    <col min="11" max="11" width="13.5703125" style="19" customWidth="1"/>
    <col min="12" max="14" width="9.140625" style="18"/>
    <col min="15" max="15" width="20.42578125" style="18" customWidth="1"/>
    <col min="16" max="16384" width="9.140625" style="18"/>
  </cols>
  <sheetData>
    <row r="1" spans="1:10" x14ac:dyDescent="0.25">
      <c r="A1" s="85" t="s">
        <v>8</v>
      </c>
      <c r="B1" s="85"/>
      <c r="C1" s="85"/>
      <c r="D1" s="85"/>
      <c r="E1" s="85"/>
      <c r="F1" s="85"/>
      <c r="G1" s="85"/>
      <c r="H1" s="85"/>
      <c r="I1" s="85"/>
      <c r="J1" s="85"/>
    </row>
    <row r="2" spans="1:10" x14ac:dyDescent="0.25">
      <c r="A2" s="86" t="s">
        <v>9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15.75" customHeight="1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15.75" customHeight="1" x14ac:dyDescent="0.25">
      <c r="A4" s="94" t="s">
        <v>38</v>
      </c>
      <c r="B4" s="94"/>
      <c r="C4" s="94"/>
      <c r="D4" s="94"/>
      <c r="E4" s="94"/>
      <c r="F4" s="94"/>
      <c r="G4" s="94"/>
      <c r="H4" s="94"/>
      <c r="I4" s="94"/>
      <c r="J4" s="94"/>
    </row>
    <row r="5" spans="1:10" ht="15.75" customHeight="1" x14ac:dyDescent="0.25">
      <c r="A5" s="89" t="s">
        <v>39</v>
      </c>
      <c r="B5" s="89"/>
      <c r="C5" s="89"/>
      <c r="D5" s="89"/>
      <c r="E5" s="89"/>
      <c r="F5" s="89"/>
      <c r="G5" s="89"/>
      <c r="H5" s="89"/>
      <c r="I5" s="89"/>
      <c r="J5" s="89"/>
    </row>
    <row r="6" spans="1:10" x14ac:dyDescent="0.25">
      <c r="A6" s="79" t="s">
        <v>40</v>
      </c>
      <c r="B6" s="79"/>
      <c r="C6" s="79"/>
      <c r="D6" s="79"/>
      <c r="E6" s="79"/>
      <c r="F6" s="79"/>
      <c r="G6" s="79"/>
      <c r="H6" s="79"/>
      <c r="I6" s="79"/>
      <c r="J6" s="79"/>
    </row>
    <row r="7" spans="1:10" ht="14.25" customHeight="1" x14ac:dyDescent="0.25">
      <c r="A7" s="1" t="s">
        <v>41</v>
      </c>
      <c r="B7" s="43" t="s">
        <v>42</v>
      </c>
      <c r="C7" s="43"/>
      <c r="D7" s="43"/>
      <c r="E7" s="43"/>
      <c r="F7" s="43"/>
      <c r="G7" s="78"/>
      <c r="H7" s="78"/>
      <c r="I7" s="78"/>
      <c r="J7" s="78"/>
    </row>
    <row r="8" spans="1:10" ht="14.25" customHeight="1" x14ac:dyDescent="0.25">
      <c r="A8" s="1" t="s">
        <v>43</v>
      </c>
      <c r="B8" s="43" t="s">
        <v>44</v>
      </c>
      <c r="C8" s="43"/>
      <c r="D8" s="43"/>
      <c r="E8" s="43"/>
      <c r="F8" s="43"/>
      <c r="G8" s="82" t="s">
        <v>45</v>
      </c>
      <c r="H8" s="82"/>
      <c r="I8" s="82"/>
      <c r="J8" s="82"/>
    </row>
    <row r="9" spans="1:10" ht="22.5" customHeight="1" x14ac:dyDescent="0.25">
      <c r="A9" s="1" t="s">
        <v>46</v>
      </c>
      <c r="B9" s="43" t="s">
        <v>47</v>
      </c>
      <c r="C9" s="43"/>
      <c r="D9" s="43"/>
      <c r="E9" s="43"/>
      <c r="F9" s="43"/>
      <c r="G9" s="78"/>
      <c r="H9" s="78"/>
      <c r="I9" s="78"/>
      <c r="J9" s="78"/>
    </row>
    <row r="10" spans="1:10" ht="14.25" customHeight="1" x14ac:dyDescent="0.25">
      <c r="A10" s="1" t="s">
        <v>48</v>
      </c>
      <c r="B10" s="43" t="s">
        <v>49</v>
      </c>
      <c r="C10" s="43"/>
      <c r="D10" s="43"/>
      <c r="E10" s="43"/>
      <c r="F10" s="43"/>
      <c r="G10" s="82">
        <v>12</v>
      </c>
      <c r="H10" s="82"/>
      <c r="I10" s="82"/>
      <c r="J10" s="82"/>
    </row>
    <row r="11" spans="1:10" x14ac:dyDescent="0.25">
      <c r="A11" s="79" t="s">
        <v>50</v>
      </c>
      <c r="B11" s="79"/>
      <c r="C11" s="79"/>
      <c r="D11" s="79"/>
      <c r="E11" s="79"/>
      <c r="F11" s="79"/>
      <c r="G11" s="79"/>
      <c r="H11" s="79"/>
      <c r="I11" s="79"/>
      <c r="J11" s="79"/>
    </row>
    <row r="12" spans="1:10" ht="25.5" customHeight="1" x14ac:dyDescent="0.25">
      <c r="A12" s="83" t="s">
        <v>51</v>
      </c>
      <c r="B12" s="83"/>
      <c r="C12" s="83"/>
      <c r="D12" s="83" t="s">
        <v>52</v>
      </c>
      <c r="E12" s="83"/>
      <c r="F12" s="83"/>
      <c r="G12" s="83" t="s">
        <v>53</v>
      </c>
      <c r="H12" s="83"/>
      <c r="I12" s="83"/>
      <c r="J12" s="83"/>
    </row>
    <row r="13" spans="1:10" ht="37.5" customHeight="1" x14ac:dyDescent="0.25">
      <c r="A13" s="43" t="s">
        <v>177</v>
      </c>
      <c r="B13" s="43"/>
      <c r="C13" s="43"/>
      <c r="D13" s="82" t="s">
        <v>55</v>
      </c>
      <c r="E13" s="82"/>
      <c r="F13" s="82"/>
      <c r="G13" s="84">
        <v>2</v>
      </c>
      <c r="H13" s="84"/>
      <c r="I13" s="84"/>
      <c r="J13" s="84"/>
    </row>
    <row r="14" spans="1:10" x14ac:dyDescent="0.25">
      <c r="A14" s="79" t="s">
        <v>56</v>
      </c>
      <c r="B14" s="79"/>
      <c r="C14" s="79"/>
      <c r="D14" s="79"/>
      <c r="E14" s="79"/>
      <c r="F14" s="79"/>
      <c r="G14" s="79"/>
      <c r="H14" s="79"/>
      <c r="I14" s="79"/>
      <c r="J14" s="79"/>
    </row>
    <row r="15" spans="1:10" x14ac:dyDescent="0.25">
      <c r="A15" s="80" t="s">
        <v>57</v>
      </c>
      <c r="B15" s="80"/>
      <c r="C15" s="80"/>
      <c r="D15" s="80"/>
      <c r="E15" s="80"/>
      <c r="F15" s="80"/>
      <c r="G15" s="80"/>
      <c r="H15" s="80"/>
      <c r="I15" s="80"/>
      <c r="J15" s="80"/>
    </row>
    <row r="16" spans="1:10" ht="14.25" customHeight="1" x14ac:dyDescent="0.25">
      <c r="A16" s="49" t="s">
        <v>58</v>
      </c>
      <c r="B16" s="49"/>
      <c r="C16" s="49"/>
      <c r="D16" s="49"/>
      <c r="E16" s="49"/>
      <c r="F16" s="49"/>
      <c r="G16" s="49"/>
      <c r="H16" s="49"/>
      <c r="I16" s="49"/>
      <c r="J16" s="49"/>
    </row>
    <row r="17" spans="1:12" ht="26.25" customHeight="1" x14ac:dyDescent="0.25">
      <c r="A17" s="1">
        <v>1</v>
      </c>
      <c r="B17" s="43" t="s">
        <v>59</v>
      </c>
      <c r="C17" s="43"/>
      <c r="D17" s="43"/>
      <c r="E17" s="43"/>
      <c r="F17" s="43"/>
      <c r="G17" s="43"/>
      <c r="H17" s="43"/>
      <c r="I17" s="50" t="s">
        <v>178</v>
      </c>
      <c r="J17" s="50"/>
    </row>
    <row r="18" spans="1:12" ht="14.25" customHeight="1" x14ac:dyDescent="0.25">
      <c r="A18" s="1">
        <v>2</v>
      </c>
      <c r="B18" s="43" t="s">
        <v>61</v>
      </c>
      <c r="C18" s="43"/>
      <c r="D18" s="43"/>
      <c r="E18" s="43"/>
      <c r="F18" s="43"/>
      <c r="G18" s="43"/>
      <c r="H18" s="43"/>
      <c r="I18" s="81"/>
      <c r="J18" s="81"/>
      <c r="L18" s="32"/>
    </row>
    <row r="19" spans="1:12" ht="14.25" customHeight="1" x14ac:dyDescent="0.25">
      <c r="A19" s="1">
        <v>3</v>
      </c>
      <c r="B19" s="43" t="s">
        <v>62</v>
      </c>
      <c r="C19" s="43"/>
      <c r="D19" s="43"/>
      <c r="E19" s="43"/>
      <c r="F19" s="43"/>
      <c r="G19" s="43"/>
      <c r="H19" s="43"/>
      <c r="I19" s="82"/>
      <c r="J19" s="82"/>
    </row>
    <row r="20" spans="1:12" ht="14.25" customHeight="1" x14ac:dyDescent="0.25">
      <c r="A20" s="1">
        <v>4</v>
      </c>
      <c r="B20" s="43" t="s">
        <v>63</v>
      </c>
      <c r="C20" s="43"/>
      <c r="D20" s="43"/>
      <c r="E20" s="43"/>
      <c r="F20" s="43"/>
      <c r="G20" s="43"/>
      <c r="H20" s="43"/>
      <c r="I20" s="78"/>
      <c r="J20" s="78"/>
    </row>
    <row r="21" spans="1:12" x14ac:dyDescent="0.25">
      <c r="A21" s="48" t="s">
        <v>64</v>
      </c>
      <c r="B21" s="48"/>
      <c r="C21" s="48"/>
      <c r="D21" s="48"/>
      <c r="E21" s="48"/>
      <c r="F21" s="48"/>
      <c r="G21" s="48"/>
      <c r="H21" s="48"/>
      <c r="I21" s="48"/>
      <c r="J21" s="48"/>
    </row>
    <row r="22" spans="1:12" ht="14.25" customHeight="1" x14ac:dyDescent="0.25">
      <c r="A22" s="20">
        <v>1</v>
      </c>
      <c r="B22" s="49" t="s">
        <v>65</v>
      </c>
      <c r="C22" s="49"/>
      <c r="D22" s="49"/>
      <c r="E22" s="49"/>
      <c r="F22" s="49"/>
      <c r="G22" s="49"/>
      <c r="H22" s="49"/>
      <c r="I22" s="50" t="s">
        <v>66</v>
      </c>
      <c r="J22" s="50"/>
    </row>
    <row r="23" spans="1:12" ht="14.25" customHeight="1" x14ac:dyDescent="0.25">
      <c r="A23" s="1" t="s">
        <v>67</v>
      </c>
      <c r="B23" s="43" t="s">
        <v>68</v>
      </c>
      <c r="C23" s="43"/>
      <c r="D23" s="43"/>
      <c r="E23" s="43"/>
      <c r="F23" s="43"/>
      <c r="G23" s="43"/>
      <c r="H23" s="43"/>
      <c r="I23" s="77">
        <f>I18</f>
        <v>0</v>
      </c>
      <c r="J23" s="77"/>
    </row>
    <row r="24" spans="1:12" ht="14.25" customHeight="1" x14ac:dyDescent="0.25">
      <c r="A24" s="1" t="s">
        <v>43</v>
      </c>
      <c r="B24" s="43" t="s">
        <v>69</v>
      </c>
      <c r="C24" s="43"/>
      <c r="D24" s="43"/>
      <c r="E24" s="43"/>
      <c r="F24" s="43"/>
      <c r="G24" s="43"/>
      <c r="H24" s="43"/>
      <c r="I24" s="77"/>
      <c r="J24" s="77"/>
    </row>
    <row r="25" spans="1:12" ht="14.25" customHeight="1" x14ac:dyDescent="0.25">
      <c r="A25" s="1" t="s">
        <v>46</v>
      </c>
      <c r="B25" s="43" t="s">
        <v>70</v>
      </c>
      <c r="C25" s="43"/>
      <c r="D25" s="43"/>
      <c r="E25" s="43"/>
      <c r="F25" s="43"/>
      <c r="G25" s="43"/>
      <c r="H25" s="43"/>
      <c r="I25" s="77"/>
      <c r="J25" s="77"/>
    </row>
    <row r="26" spans="1:12" ht="14.25" customHeight="1" x14ac:dyDescent="0.25">
      <c r="A26" s="1" t="s">
        <v>48</v>
      </c>
      <c r="B26" s="43" t="s">
        <v>71</v>
      </c>
      <c r="C26" s="43"/>
      <c r="D26" s="43"/>
      <c r="E26" s="43"/>
      <c r="F26" s="43"/>
      <c r="G26" s="43"/>
      <c r="H26" s="43"/>
      <c r="I26" s="77"/>
      <c r="J26" s="77"/>
    </row>
    <row r="27" spans="1:12" ht="14.25" customHeight="1" x14ac:dyDescent="0.25">
      <c r="A27" s="1" t="s">
        <v>72</v>
      </c>
      <c r="B27" s="43" t="s">
        <v>73</v>
      </c>
      <c r="C27" s="43"/>
      <c r="D27" s="43"/>
      <c r="E27" s="43"/>
      <c r="F27" s="43"/>
      <c r="G27" s="43"/>
      <c r="H27" s="43"/>
      <c r="I27" s="77"/>
      <c r="J27" s="77"/>
    </row>
    <row r="28" spans="1:12" ht="14.25" customHeight="1" x14ac:dyDescent="0.25">
      <c r="A28" s="1" t="s">
        <v>74</v>
      </c>
      <c r="B28" s="43" t="s">
        <v>75</v>
      </c>
      <c r="C28" s="43"/>
      <c r="D28" s="43"/>
      <c r="E28" s="43"/>
      <c r="F28" s="43"/>
      <c r="G28" s="43"/>
      <c r="H28" s="43"/>
      <c r="I28" s="77"/>
      <c r="J28" s="77"/>
    </row>
    <row r="29" spans="1:12" ht="14.25" customHeight="1" x14ac:dyDescent="0.25">
      <c r="A29" s="1" t="s">
        <v>76</v>
      </c>
      <c r="B29" s="43" t="s">
        <v>77</v>
      </c>
      <c r="C29" s="43"/>
      <c r="D29" s="43"/>
      <c r="E29" s="43"/>
      <c r="F29" s="43"/>
      <c r="G29" s="43"/>
      <c r="H29" s="43"/>
      <c r="I29" s="77"/>
      <c r="J29" s="77"/>
    </row>
    <row r="30" spans="1:12" ht="15" customHeight="1" x14ac:dyDescent="0.25">
      <c r="A30" s="37" t="s">
        <v>78</v>
      </c>
      <c r="B30" s="37"/>
      <c r="C30" s="37"/>
      <c r="D30" s="37"/>
      <c r="E30" s="37"/>
      <c r="F30" s="37"/>
      <c r="G30" s="37"/>
      <c r="H30" s="37"/>
      <c r="I30" s="75">
        <f>SUM(I23:J29)</f>
        <v>0</v>
      </c>
      <c r="J30" s="75"/>
    </row>
    <row r="31" spans="1:12" x14ac:dyDescent="0.25">
      <c r="A31" s="48" t="s">
        <v>79</v>
      </c>
      <c r="B31" s="48"/>
      <c r="C31" s="48"/>
      <c r="D31" s="48"/>
      <c r="E31" s="48"/>
      <c r="F31" s="48"/>
      <c r="G31" s="48"/>
      <c r="H31" s="48"/>
      <c r="I31" s="48"/>
      <c r="J31" s="48"/>
    </row>
    <row r="32" spans="1:12" ht="14.25" customHeight="1" x14ac:dyDescent="0.25">
      <c r="A32" s="20">
        <v>2</v>
      </c>
      <c r="B32" s="49" t="s">
        <v>80</v>
      </c>
      <c r="C32" s="49"/>
      <c r="D32" s="49"/>
      <c r="E32" s="49"/>
      <c r="F32" s="49"/>
      <c r="G32" s="49"/>
      <c r="H32" s="49"/>
      <c r="I32" s="50" t="s">
        <v>66</v>
      </c>
      <c r="J32" s="50"/>
    </row>
    <row r="33" spans="1:15" ht="14.25" customHeight="1" x14ac:dyDescent="0.25">
      <c r="A33" s="1" t="s">
        <v>67</v>
      </c>
      <c r="B33" s="43" t="s">
        <v>81</v>
      </c>
      <c r="C33" s="43"/>
      <c r="D33" s="43"/>
      <c r="E33" s="43"/>
      <c r="F33" s="43"/>
      <c r="G33" s="43"/>
      <c r="H33" s="43"/>
      <c r="I33" s="70"/>
      <c r="J33" s="70"/>
      <c r="K33" s="93"/>
      <c r="L33" s="93"/>
      <c r="M33" s="93"/>
      <c r="N33" s="93"/>
      <c r="O33" s="93"/>
    </row>
    <row r="34" spans="1:15" ht="15" customHeight="1" x14ac:dyDescent="0.25">
      <c r="A34" s="1" t="s">
        <v>43</v>
      </c>
      <c r="B34" s="43" t="s">
        <v>82</v>
      </c>
      <c r="C34" s="43"/>
      <c r="D34" s="43"/>
      <c r="E34" s="43"/>
      <c r="F34" s="43"/>
      <c r="G34" s="43"/>
      <c r="H34" s="43"/>
      <c r="I34" s="70"/>
      <c r="J34" s="70"/>
      <c r="K34" s="73"/>
      <c r="L34" s="73"/>
      <c r="M34" s="73"/>
      <c r="N34" s="73"/>
      <c r="O34" s="73"/>
    </row>
    <row r="35" spans="1:15" ht="14.25" customHeight="1" x14ac:dyDescent="0.25">
      <c r="A35" s="1" t="s">
        <v>46</v>
      </c>
      <c r="B35" s="43" t="s">
        <v>83</v>
      </c>
      <c r="C35" s="43"/>
      <c r="D35" s="43"/>
      <c r="E35" s="43"/>
      <c r="F35" s="43"/>
      <c r="G35" s="43"/>
      <c r="H35" s="43"/>
      <c r="I35" s="70"/>
      <c r="J35" s="70"/>
    </row>
    <row r="36" spans="1:15" ht="15.75" customHeight="1" x14ac:dyDescent="0.25">
      <c r="A36" s="1" t="s">
        <v>48</v>
      </c>
      <c r="B36" s="43" t="s">
        <v>84</v>
      </c>
      <c r="C36" s="43"/>
      <c r="D36" s="43"/>
      <c r="E36" s="43"/>
      <c r="F36" s="43"/>
      <c r="G36" s="43"/>
      <c r="H36" s="43"/>
      <c r="I36" s="70"/>
      <c r="J36" s="70"/>
      <c r="K36" s="73"/>
      <c r="L36" s="73"/>
      <c r="M36" s="73"/>
      <c r="N36" s="73"/>
      <c r="O36" s="73"/>
    </row>
    <row r="37" spans="1:15" ht="15.75" customHeight="1" x14ac:dyDescent="0.25">
      <c r="A37" s="1" t="s">
        <v>72</v>
      </c>
      <c r="B37" s="43" t="s">
        <v>85</v>
      </c>
      <c r="C37" s="43"/>
      <c r="D37" s="43"/>
      <c r="E37" s="43"/>
      <c r="F37" s="43"/>
      <c r="G37" s="43"/>
      <c r="H37" s="43"/>
      <c r="I37" s="70"/>
      <c r="J37" s="70"/>
    </row>
    <row r="38" spans="1:15" ht="15.75" customHeight="1" x14ac:dyDescent="0.25">
      <c r="A38" s="1" t="s">
        <v>74</v>
      </c>
      <c r="B38" s="43" t="s">
        <v>86</v>
      </c>
      <c r="C38" s="43"/>
      <c r="D38" s="43"/>
      <c r="E38" s="43"/>
      <c r="F38" s="43"/>
      <c r="G38" s="43"/>
      <c r="H38" s="43"/>
      <c r="I38" s="70"/>
      <c r="J38" s="70"/>
      <c r="K38" s="73"/>
      <c r="L38" s="73"/>
      <c r="M38" s="73"/>
      <c r="N38" s="73"/>
      <c r="O38" s="73"/>
    </row>
    <row r="39" spans="1:15" ht="15" hidden="1" customHeight="1" x14ac:dyDescent="0.25">
      <c r="A39" s="1" t="s">
        <v>76</v>
      </c>
      <c r="B39" s="43" t="s">
        <v>87</v>
      </c>
      <c r="C39" s="43"/>
      <c r="D39" s="43"/>
      <c r="E39" s="43"/>
      <c r="F39" s="43"/>
      <c r="G39" s="43"/>
      <c r="H39" s="43"/>
      <c r="I39" s="70"/>
      <c r="J39" s="70"/>
      <c r="K39" s="73"/>
      <c r="L39" s="73"/>
      <c r="M39" s="73"/>
      <c r="N39" s="73"/>
      <c r="O39" s="73"/>
    </row>
    <row r="40" spans="1:15" ht="15" customHeight="1" x14ac:dyDescent="0.25">
      <c r="A40" s="37" t="s">
        <v>88</v>
      </c>
      <c r="B40" s="37"/>
      <c r="C40" s="37"/>
      <c r="D40" s="37"/>
      <c r="E40" s="37"/>
      <c r="F40" s="37"/>
      <c r="G40" s="37"/>
      <c r="H40" s="37"/>
      <c r="I40" s="61">
        <f>SUM(I33:J39)</f>
        <v>0</v>
      </c>
      <c r="J40" s="61"/>
    </row>
    <row r="41" spans="1:15" x14ac:dyDescent="0.25">
      <c r="A41" s="48" t="s">
        <v>89</v>
      </c>
      <c r="B41" s="48"/>
      <c r="C41" s="48"/>
      <c r="D41" s="48"/>
      <c r="E41" s="48"/>
      <c r="F41" s="48"/>
      <c r="G41" s="48"/>
      <c r="H41" s="48"/>
      <c r="I41" s="48"/>
      <c r="J41" s="48"/>
    </row>
    <row r="42" spans="1:15" ht="14.25" customHeight="1" x14ac:dyDescent="0.25">
      <c r="A42" s="21" t="s">
        <v>90</v>
      </c>
      <c r="B42" s="74" t="s">
        <v>91</v>
      </c>
      <c r="C42" s="74"/>
      <c r="D42" s="74"/>
      <c r="E42" s="74"/>
      <c r="F42" s="74"/>
      <c r="G42" s="74"/>
      <c r="H42" s="74"/>
      <c r="I42" s="71" t="s">
        <v>66</v>
      </c>
      <c r="J42" s="71"/>
    </row>
    <row r="43" spans="1:15" ht="14.25" customHeight="1" x14ac:dyDescent="0.25">
      <c r="A43" s="22" t="s">
        <v>67</v>
      </c>
      <c r="B43" s="45" t="s">
        <v>92</v>
      </c>
      <c r="C43" s="45"/>
      <c r="D43" s="45"/>
      <c r="E43" s="45"/>
      <c r="F43" s="45"/>
      <c r="G43" s="45"/>
      <c r="H43" s="45"/>
      <c r="I43" s="70"/>
      <c r="J43" s="70"/>
    </row>
    <row r="44" spans="1:15" ht="14.25" customHeight="1" x14ac:dyDescent="0.25">
      <c r="A44" s="22" t="s">
        <v>43</v>
      </c>
      <c r="B44" s="45" t="s">
        <v>93</v>
      </c>
      <c r="C44" s="45"/>
      <c r="D44" s="45"/>
      <c r="E44" s="45"/>
      <c r="F44" s="45"/>
      <c r="G44" s="45"/>
      <c r="H44" s="45"/>
      <c r="I44" s="70"/>
      <c r="J44" s="70"/>
    </row>
    <row r="45" spans="1:15" ht="14.25" customHeight="1" x14ac:dyDescent="0.25">
      <c r="A45" s="22" t="s">
        <v>46</v>
      </c>
      <c r="B45" s="45" t="s">
        <v>94</v>
      </c>
      <c r="C45" s="45"/>
      <c r="D45" s="45"/>
      <c r="E45" s="45"/>
      <c r="F45" s="45"/>
      <c r="G45" s="45"/>
      <c r="H45" s="45"/>
      <c r="I45" s="70"/>
      <c r="J45" s="70"/>
    </row>
    <row r="46" spans="1:15" ht="15" customHeight="1" x14ac:dyDescent="0.25">
      <c r="A46" s="71" t="s">
        <v>95</v>
      </c>
      <c r="B46" s="71"/>
      <c r="C46" s="71"/>
      <c r="D46" s="71"/>
      <c r="E46" s="71"/>
      <c r="F46" s="71"/>
      <c r="G46" s="71"/>
      <c r="H46" s="71"/>
      <c r="I46" s="72">
        <f>SUM(I43:J45)</f>
        <v>0</v>
      </c>
      <c r="J46" s="72"/>
    </row>
    <row r="47" spans="1:15" x14ac:dyDescent="0.25">
      <c r="A47" s="48" t="s">
        <v>96</v>
      </c>
      <c r="B47" s="48"/>
      <c r="C47" s="48"/>
      <c r="D47" s="48"/>
      <c r="E47" s="48"/>
      <c r="F47" s="48"/>
      <c r="G47" s="48"/>
      <c r="H47" s="48"/>
      <c r="I47" s="48"/>
      <c r="J47" s="48"/>
    </row>
    <row r="48" spans="1:15" ht="14.25" customHeight="1" x14ac:dyDescent="0.25">
      <c r="A48" s="1" t="s">
        <v>97</v>
      </c>
      <c r="B48" s="49" t="s">
        <v>98</v>
      </c>
      <c r="C48" s="49"/>
      <c r="D48" s="49"/>
      <c r="E48" s="49"/>
      <c r="F48" s="49"/>
      <c r="G48" s="50" t="s">
        <v>99</v>
      </c>
      <c r="H48" s="50"/>
      <c r="I48" s="50" t="s">
        <v>66</v>
      </c>
      <c r="J48" s="50"/>
    </row>
    <row r="49" spans="1:10" ht="14.25" customHeight="1" x14ac:dyDescent="0.25">
      <c r="A49" s="1" t="s">
        <v>67</v>
      </c>
      <c r="B49" s="43" t="s">
        <v>100</v>
      </c>
      <c r="C49" s="43"/>
      <c r="D49" s="43"/>
      <c r="E49" s="43"/>
      <c r="F49" s="43"/>
      <c r="G49" s="66">
        <v>0.2</v>
      </c>
      <c r="H49" s="66"/>
      <c r="I49" s="60">
        <f>(G49*I30)</f>
        <v>0</v>
      </c>
      <c r="J49" s="60"/>
    </row>
    <row r="50" spans="1:10" ht="14.25" customHeight="1" x14ac:dyDescent="0.25">
      <c r="A50" s="1" t="s">
        <v>43</v>
      </c>
      <c r="B50" s="43" t="s">
        <v>101</v>
      </c>
      <c r="C50" s="43"/>
      <c r="D50" s="43"/>
      <c r="E50" s="43"/>
      <c r="F50" s="43"/>
      <c r="G50" s="66">
        <v>1.4999999999999999E-2</v>
      </c>
      <c r="H50" s="66"/>
      <c r="I50" s="60">
        <f>(G50*I30)</f>
        <v>0</v>
      </c>
      <c r="J50" s="60"/>
    </row>
    <row r="51" spans="1:10" ht="14.25" customHeight="1" x14ac:dyDescent="0.25">
      <c r="A51" s="1" t="s">
        <v>46</v>
      </c>
      <c r="B51" s="43" t="s">
        <v>102</v>
      </c>
      <c r="C51" s="43"/>
      <c r="D51" s="43"/>
      <c r="E51" s="43"/>
      <c r="F51" s="43"/>
      <c r="G51" s="66">
        <v>0.01</v>
      </c>
      <c r="H51" s="66"/>
      <c r="I51" s="60">
        <f>(G51*I30)</f>
        <v>0</v>
      </c>
      <c r="J51" s="60"/>
    </row>
    <row r="52" spans="1:10" ht="14.25" customHeight="1" x14ac:dyDescent="0.25">
      <c r="A52" s="1" t="s">
        <v>48</v>
      </c>
      <c r="B52" s="43" t="s">
        <v>103</v>
      </c>
      <c r="C52" s="43"/>
      <c r="D52" s="43"/>
      <c r="E52" s="43"/>
      <c r="F52" s="43"/>
      <c r="G52" s="66">
        <v>2E-3</v>
      </c>
      <c r="H52" s="66"/>
      <c r="I52" s="60">
        <f>(G52*I30)</f>
        <v>0</v>
      </c>
      <c r="J52" s="60"/>
    </row>
    <row r="53" spans="1:10" ht="14.25" customHeight="1" x14ac:dyDescent="0.25">
      <c r="A53" s="1" t="s">
        <v>72</v>
      </c>
      <c r="B53" s="43" t="s">
        <v>104</v>
      </c>
      <c r="C53" s="43"/>
      <c r="D53" s="43"/>
      <c r="E53" s="43"/>
      <c r="F53" s="43"/>
      <c r="G53" s="66">
        <v>2.5000000000000001E-2</v>
      </c>
      <c r="H53" s="66"/>
      <c r="I53" s="60">
        <f>(G53*I30)</f>
        <v>0</v>
      </c>
      <c r="J53" s="60"/>
    </row>
    <row r="54" spans="1:10" ht="14.25" customHeight="1" x14ac:dyDescent="0.25">
      <c r="A54" s="1" t="s">
        <v>74</v>
      </c>
      <c r="B54" s="43" t="s">
        <v>105</v>
      </c>
      <c r="C54" s="43"/>
      <c r="D54" s="43"/>
      <c r="E54" s="43"/>
      <c r="F54" s="43"/>
      <c r="G54" s="66">
        <v>0.08</v>
      </c>
      <c r="H54" s="66"/>
      <c r="I54" s="60">
        <f>(G54*I30)</f>
        <v>0</v>
      </c>
      <c r="J54" s="60"/>
    </row>
    <row r="55" spans="1:10" s="24" customFormat="1" ht="15.75" customHeight="1" x14ac:dyDescent="0.25">
      <c r="A55" s="23" t="s">
        <v>76</v>
      </c>
      <c r="B55" s="68" t="s">
        <v>106</v>
      </c>
      <c r="C55" s="68"/>
      <c r="D55" s="68"/>
      <c r="E55" s="68"/>
      <c r="F55" s="68"/>
      <c r="G55" s="66">
        <v>0.03</v>
      </c>
      <c r="H55" s="66"/>
      <c r="I55" s="69">
        <f>(G55*I30)</f>
        <v>0</v>
      </c>
      <c r="J55" s="69"/>
    </row>
    <row r="56" spans="1:10" ht="14.25" customHeight="1" x14ac:dyDescent="0.25">
      <c r="A56" s="1" t="s">
        <v>107</v>
      </c>
      <c r="B56" s="43" t="s">
        <v>108</v>
      </c>
      <c r="C56" s="43"/>
      <c r="D56" s="43"/>
      <c r="E56" s="43"/>
      <c r="F56" s="43"/>
      <c r="G56" s="66">
        <v>6.0000000000000001E-3</v>
      </c>
      <c r="H56" s="66"/>
      <c r="I56" s="60">
        <f>(G56*I30)</f>
        <v>0</v>
      </c>
      <c r="J56" s="60"/>
    </row>
    <row r="57" spans="1:10" ht="14.25" customHeight="1" x14ac:dyDescent="0.25">
      <c r="A57" s="37" t="s">
        <v>109</v>
      </c>
      <c r="B57" s="37"/>
      <c r="C57" s="37"/>
      <c r="D57" s="37"/>
      <c r="E57" s="37"/>
      <c r="F57" s="37"/>
      <c r="G57" s="57">
        <f>SUM(G49:H56)</f>
        <v>0.3680000000000001</v>
      </c>
      <c r="H57" s="57"/>
      <c r="I57" s="61">
        <f>SUM(I49:J56)</f>
        <v>0</v>
      </c>
      <c r="J57" s="61"/>
    </row>
    <row r="58" spans="1:10" x14ac:dyDescent="0.25">
      <c r="A58" s="48" t="s">
        <v>110</v>
      </c>
      <c r="B58" s="48"/>
      <c r="C58" s="48"/>
      <c r="D58" s="48"/>
      <c r="E58" s="48"/>
      <c r="F58" s="48"/>
      <c r="G58" s="48"/>
      <c r="H58" s="48"/>
      <c r="I58" s="48"/>
      <c r="J58" s="48"/>
    </row>
    <row r="59" spans="1:10" ht="14.25" customHeight="1" x14ac:dyDescent="0.25">
      <c r="A59" s="20" t="s">
        <v>111</v>
      </c>
      <c r="B59" s="49" t="s">
        <v>112</v>
      </c>
      <c r="C59" s="49"/>
      <c r="D59" s="49"/>
      <c r="E59" s="49"/>
      <c r="F59" s="49"/>
      <c r="G59" s="49"/>
      <c r="H59" s="49"/>
      <c r="I59" s="50" t="s">
        <v>66</v>
      </c>
      <c r="J59" s="50"/>
    </row>
    <row r="60" spans="1:10" ht="14.25" customHeight="1" x14ac:dyDescent="0.25">
      <c r="A60" s="1" t="s">
        <v>67</v>
      </c>
      <c r="B60" s="43" t="s">
        <v>113</v>
      </c>
      <c r="C60" s="43"/>
      <c r="D60" s="43"/>
      <c r="E60" s="43"/>
      <c r="F60" s="43"/>
      <c r="G60" s="55">
        <v>8.3299999999999999E-2</v>
      </c>
      <c r="H60" s="55"/>
      <c r="I60" s="60">
        <f>(G60*I30)</f>
        <v>0</v>
      </c>
      <c r="J60" s="60"/>
    </row>
    <row r="61" spans="1:10" ht="14.25" customHeight="1" x14ac:dyDescent="0.25">
      <c r="A61" s="1" t="s">
        <v>43</v>
      </c>
      <c r="B61" s="43" t="s">
        <v>114</v>
      </c>
      <c r="C61" s="43"/>
      <c r="D61" s="43"/>
      <c r="E61" s="43"/>
      <c r="F61" s="43"/>
      <c r="G61" s="55">
        <v>2.7799999999999998E-2</v>
      </c>
      <c r="H61" s="55"/>
      <c r="I61" s="60">
        <f>(G61*I30)</f>
        <v>0</v>
      </c>
      <c r="J61" s="60"/>
    </row>
    <row r="62" spans="1:10" ht="14.25" customHeight="1" x14ac:dyDescent="0.25">
      <c r="A62" s="37" t="s">
        <v>109</v>
      </c>
      <c r="B62" s="37"/>
      <c r="C62" s="37"/>
      <c r="D62" s="37"/>
      <c r="E62" s="37"/>
      <c r="F62" s="37"/>
      <c r="G62" s="57">
        <f>SUM(G60:H61)</f>
        <v>0.1111</v>
      </c>
      <c r="H62" s="57"/>
      <c r="I62" s="64">
        <f>SUM(I60:J61)</f>
        <v>0</v>
      </c>
      <c r="J62" s="64"/>
    </row>
    <row r="63" spans="1:10" x14ac:dyDescent="0.25">
      <c r="A63" s="48" t="s">
        <v>115</v>
      </c>
      <c r="B63" s="48"/>
      <c r="C63" s="48"/>
      <c r="D63" s="48"/>
      <c r="E63" s="48"/>
      <c r="F63" s="48"/>
      <c r="G63" s="48"/>
      <c r="H63" s="48"/>
      <c r="I63" s="48"/>
      <c r="J63" s="48"/>
    </row>
    <row r="64" spans="1:10" ht="14.25" customHeight="1" x14ac:dyDescent="0.25">
      <c r="A64" s="20" t="s">
        <v>116</v>
      </c>
      <c r="B64" s="49" t="s">
        <v>117</v>
      </c>
      <c r="C64" s="49"/>
      <c r="D64" s="49"/>
      <c r="E64" s="49"/>
      <c r="F64" s="49"/>
      <c r="G64" s="49"/>
      <c r="H64" s="49"/>
      <c r="I64" s="50" t="s">
        <v>66</v>
      </c>
      <c r="J64" s="50"/>
    </row>
    <row r="65" spans="1:10" ht="14.25" customHeight="1" x14ac:dyDescent="0.25">
      <c r="A65" s="1" t="s">
        <v>67</v>
      </c>
      <c r="B65" s="43" t="s">
        <v>118</v>
      </c>
      <c r="C65" s="43"/>
      <c r="D65" s="43"/>
      <c r="E65" s="43"/>
      <c r="F65" s="43"/>
      <c r="G65" s="66">
        <v>4.1999999999999997E-3</v>
      </c>
      <c r="H65" s="66"/>
      <c r="I65" s="60">
        <f>(G65*I30)</f>
        <v>0</v>
      </c>
      <c r="J65" s="60"/>
    </row>
    <row r="66" spans="1:10" ht="14.25" customHeight="1" x14ac:dyDescent="0.25">
      <c r="A66" s="1" t="s">
        <v>43</v>
      </c>
      <c r="B66" s="43" t="s">
        <v>119</v>
      </c>
      <c r="C66" s="43"/>
      <c r="D66" s="43"/>
      <c r="E66" s="43"/>
      <c r="F66" s="43"/>
      <c r="G66" s="66">
        <v>2.9999999999999997E-4</v>
      </c>
      <c r="H66" s="66"/>
      <c r="I66" s="60">
        <f>(G66*I30)</f>
        <v>0</v>
      </c>
      <c r="J66" s="60"/>
    </row>
    <row r="67" spans="1:10" ht="14.25" customHeight="1" x14ac:dyDescent="0.25">
      <c r="A67" s="1" t="s">
        <v>46</v>
      </c>
      <c r="B67" s="43" t="s">
        <v>120</v>
      </c>
      <c r="C67" s="43"/>
      <c r="D67" s="43"/>
      <c r="E67" s="43"/>
      <c r="F67" s="43"/>
      <c r="G67" s="66">
        <v>3.44E-2</v>
      </c>
      <c r="H67" s="66"/>
      <c r="I67" s="60">
        <f>(G67*I30)</f>
        <v>0</v>
      </c>
      <c r="J67" s="60"/>
    </row>
    <row r="68" spans="1:10" ht="14.25" customHeight="1" x14ac:dyDescent="0.25">
      <c r="A68" s="1" t="s">
        <v>48</v>
      </c>
      <c r="B68" s="67" t="s">
        <v>121</v>
      </c>
      <c r="C68" s="67"/>
      <c r="D68" s="67"/>
      <c r="E68" s="67"/>
      <c r="F68" s="67"/>
      <c r="G68" s="66">
        <v>1.9400000000000001E-2</v>
      </c>
      <c r="H68" s="66"/>
      <c r="I68" s="60">
        <f>(G68*I30)</f>
        <v>0</v>
      </c>
      <c r="J68" s="60"/>
    </row>
    <row r="69" spans="1:10" ht="14.25" customHeight="1" x14ac:dyDescent="0.25">
      <c r="A69" s="1" t="s">
        <v>72</v>
      </c>
      <c r="B69" s="43" t="s">
        <v>122</v>
      </c>
      <c r="C69" s="43"/>
      <c r="D69" s="43"/>
      <c r="E69" s="43"/>
      <c r="F69" s="43"/>
      <c r="G69" s="66">
        <v>7.17412E-3</v>
      </c>
      <c r="H69" s="66"/>
      <c r="I69" s="60">
        <f>(G69*I30)</f>
        <v>0</v>
      </c>
      <c r="J69" s="60"/>
    </row>
    <row r="70" spans="1:10" ht="14.25" customHeight="1" x14ac:dyDescent="0.25">
      <c r="A70" s="1" t="s">
        <v>74</v>
      </c>
      <c r="B70" s="43" t="s">
        <v>123</v>
      </c>
      <c r="C70" s="43"/>
      <c r="D70" s="43"/>
      <c r="E70" s="43"/>
      <c r="F70" s="43"/>
      <c r="G70" s="66">
        <v>5.9999999999999995E-4</v>
      </c>
      <c r="H70" s="66"/>
      <c r="I70" s="60">
        <f>(G70*I30)</f>
        <v>0</v>
      </c>
      <c r="J70" s="60"/>
    </row>
    <row r="71" spans="1:10" ht="14.25" customHeight="1" x14ac:dyDescent="0.25">
      <c r="A71" s="37" t="s">
        <v>109</v>
      </c>
      <c r="B71" s="37"/>
      <c r="C71" s="37"/>
      <c r="D71" s="37"/>
      <c r="E71" s="37"/>
      <c r="F71" s="37"/>
      <c r="G71" s="57">
        <f>SUM(G65:H70)</f>
        <v>6.607412E-2</v>
      </c>
      <c r="H71" s="57"/>
      <c r="I71" s="64">
        <f>SUM(I65:J70)</f>
        <v>0</v>
      </c>
      <c r="J71" s="64"/>
    </row>
    <row r="72" spans="1:10" x14ac:dyDescent="0.25">
      <c r="A72" s="48" t="s">
        <v>124</v>
      </c>
      <c r="B72" s="48"/>
      <c r="C72" s="48"/>
      <c r="D72" s="48"/>
      <c r="E72" s="48"/>
      <c r="F72" s="48"/>
      <c r="G72" s="48"/>
      <c r="H72" s="48"/>
      <c r="I72" s="48"/>
      <c r="J72" s="48"/>
    </row>
    <row r="73" spans="1:10" ht="14.25" customHeight="1" x14ac:dyDescent="0.25">
      <c r="A73" s="20" t="s">
        <v>125</v>
      </c>
      <c r="B73" s="49" t="s">
        <v>126</v>
      </c>
      <c r="C73" s="49"/>
      <c r="D73" s="49"/>
      <c r="E73" s="49"/>
      <c r="F73" s="49"/>
      <c r="G73" s="49"/>
      <c r="H73" s="49"/>
      <c r="I73" s="50" t="s">
        <v>66</v>
      </c>
      <c r="J73" s="50"/>
    </row>
    <row r="74" spans="1:10" ht="14.25" customHeight="1" x14ac:dyDescent="0.25">
      <c r="A74" s="1" t="s">
        <v>67</v>
      </c>
      <c r="B74" s="43" t="s">
        <v>127</v>
      </c>
      <c r="C74" s="43"/>
      <c r="D74" s="43"/>
      <c r="E74" s="43"/>
      <c r="F74" s="43"/>
      <c r="G74" s="55">
        <v>8.3299999999999999E-2</v>
      </c>
      <c r="H74" s="55"/>
      <c r="I74" s="65">
        <f>(G74*I30)</f>
        <v>0</v>
      </c>
      <c r="J74" s="65"/>
    </row>
    <row r="75" spans="1:10" ht="14.25" customHeight="1" x14ac:dyDescent="0.25">
      <c r="A75" s="1" t="s">
        <v>43</v>
      </c>
      <c r="B75" s="43" t="s">
        <v>128</v>
      </c>
      <c r="C75" s="43"/>
      <c r="D75" s="43"/>
      <c r="E75" s="43"/>
      <c r="F75" s="43"/>
      <c r="G75" s="55">
        <v>1.3899999999999999E-2</v>
      </c>
      <c r="H75" s="55"/>
      <c r="I75" s="65">
        <f>(G75*I30)</f>
        <v>0</v>
      </c>
      <c r="J75" s="65"/>
    </row>
    <row r="76" spans="1:10" ht="14.25" customHeight="1" x14ac:dyDescent="0.25">
      <c r="A76" s="1" t="s">
        <v>46</v>
      </c>
      <c r="B76" s="43" t="s">
        <v>129</v>
      </c>
      <c r="C76" s="43"/>
      <c r="D76" s="43"/>
      <c r="E76" s="43"/>
      <c r="F76" s="43"/>
      <c r="G76" s="55">
        <v>2.8999999999999998E-3</v>
      </c>
      <c r="H76" s="55"/>
      <c r="I76" s="65">
        <f>(G76*I30)</f>
        <v>0</v>
      </c>
      <c r="J76" s="65"/>
    </row>
    <row r="77" spans="1:10" ht="14.25" customHeight="1" x14ac:dyDescent="0.25">
      <c r="A77" s="1" t="s">
        <v>48</v>
      </c>
      <c r="B77" s="43" t="s">
        <v>130</v>
      </c>
      <c r="C77" s="43"/>
      <c r="D77" s="43"/>
      <c r="E77" s="43"/>
      <c r="F77" s="43"/>
      <c r="G77" s="55">
        <v>2.0000000000000001E-4</v>
      </c>
      <c r="H77" s="55"/>
      <c r="I77" s="65">
        <f>(G77*I30)</f>
        <v>0</v>
      </c>
      <c r="J77" s="65"/>
    </row>
    <row r="78" spans="1:10" ht="14.25" customHeight="1" x14ac:dyDescent="0.25">
      <c r="A78" s="1" t="s">
        <v>72</v>
      </c>
      <c r="B78" s="43" t="s">
        <v>131</v>
      </c>
      <c r="C78" s="43"/>
      <c r="D78" s="43"/>
      <c r="E78" s="43"/>
      <c r="F78" s="43"/>
      <c r="G78" s="55">
        <v>2.8E-3</v>
      </c>
      <c r="H78" s="55"/>
      <c r="I78" s="65">
        <f>(G78*I30)</f>
        <v>0</v>
      </c>
      <c r="J78" s="65"/>
    </row>
    <row r="79" spans="1:10" ht="14.25" customHeight="1" x14ac:dyDescent="0.25">
      <c r="A79" s="1" t="s">
        <v>74</v>
      </c>
      <c r="B79" s="43" t="s">
        <v>132</v>
      </c>
      <c r="C79" s="43"/>
      <c r="D79" s="43"/>
      <c r="E79" s="43"/>
      <c r="F79" s="43"/>
      <c r="G79" s="55">
        <v>6.9999999999999999E-4</v>
      </c>
      <c r="H79" s="55"/>
      <c r="I79" s="65">
        <f>(G79*I30)</f>
        <v>0</v>
      </c>
      <c r="J79" s="65"/>
    </row>
    <row r="80" spans="1:10" ht="14.25" customHeight="1" x14ac:dyDescent="0.25">
      <c r="A80" s="50" t="s">
        <v>133</v>
      </c>
      <c r="B80" s="50"/>
      <c r="C80" s="50"/>
      <c r="D80" s="50"/>
      <c r="E80" s="50"/>
      <c r="F80" s="50"/>
      <c r="G80" s="62">
        <f>SUM(G74:G79)</f>
        <v>0.1038</v>
      </c>
      <c r="H80" s="62"/>
      <c r="I80" s="63">
        <f>SUM(I74:J79)</f>
        <v>0</v>
      </c>
      <c r="J80" s="63"/>
    </row>
    <row r="81" spans="1:11" ht="14.25" customHeight="1" x14ac:dyDescent="0.25">
      <c r="A81" s="1" t="s">
        <v>76</v>
      </c>
      <c r="B81" s="43" t="s">
        <v>134</v>
      </c>
      <c r="C81" s="43"/>
      <c r="D81" s="43"/>
      <c r="E81" s="43"/>
      <c r="F81" s="43"/>
      <c r="G81" s="55">
        <v>1.9599999999999999E-2</v>
      </c>
      <c r="H81" s="55"/>
      <c r="I81" s="65">
        <f>(G81*I30)</f>
        <v>0</v>
      </c>
      <c r="J81" s="65"/>
    </row>
    <row r="82" spans="1:11" ht="14.25" customHeight="1" x14ac:dyDescent="0.25">
      <c r="A82" s="50" t="s">
        <v>135</v>
      </c>
      <c r="B82" s="50"/>
      <c r="C82" s="50"/>
      <c r="D82" s="50"/>
      <c r="E82" s="50"/>
      <c r="F82" s="50"/>
      <c r="G82" s="62">
        <f>G80+G81</f>
        <v>0.12340000000000001</v>
      </c>
      <c r="H82" s="62"/>
      <c r="I82" s="63">
        <f>SUM(I80:J81)</f>
        <v>0</v>
      </c>
      <c r="J82" s="63"/>
    </row>
    <row r="83" spans="1:11" ht="14.25" customHeight="1" x14ac:dyDescent="0.25">
      <c r="A83" s="1" t="s">
        <v>107</v>
      </c>
      <c r="B83" s="43" t="s">
        <v>136</v>
      </c>
      <c r="C83" s="43"/>
      <c r="D83" s="43"/>
      <c r="E83" s="43"/>
      <c r="F83" s="43"/>
      <c r="G83" s="55">
        <v>4.5400000000000003E-2</v>
      </c>
      <c r="H83" s="55"/>
      <c r="I83" s="60">
        <f>(G83*I30)</f>
        <v>0</v>
      </c>
      <c r="J83" s="60"/>
    </row>
    <row r="84" spans="1:11" ht="14.25" customHeight="1" x14ac:dyDescent="0.25">
      <c r="A84" s="37" t="s">
        <v>109</v>
      </c>
      <c r="B84" s="37"/>
      <c r="C84" s="37"/>
      <c r="D84" s="37"/>
      <c r="E84" s="37"/>
      <c r="F84" s="37"/>
      <c r="G84" s="57">
        <f>G82+G83</f>
        <v>0.16880000000000001</v>
      </c>
      <c r="H84" s="57"/>
      <c r="I84" s="64">
        <f>I82+I83</f>
        <v>0</v>
      </c>
      <c r="J84" s="64"/>
    </row>
    <row r="85" spans="1:11" x14ac:dyDescent="0.25">
      <c r="A85" s="48" t="s">
        <v>137</v>
      </c>
      <c r="B85" s="48"/>
      <c r="C85" s="48"/>
      <c r="D85" s="48"/>
      <c r="E85" s="48"/>
      <c r="F85" s="48"/>
      <c r="G85" s="48"/>
      <c r="H85" s="48"/>
      <c r="I85" s="48"/>
      <c r="J85" s="48"/>
    </row>
    <row r="86" spans="1:11" ht="14.25" customHeight="1" x14ac:dyDescent="0.25">
      <c r="A86" s="1">
        <v>4</v>
      </c>
      <c r="B86" s="49" t="s">
        <v>138</v>
      </c>
      <c r="C86" s="49"/>
      <c r="D86" s="49"/>
      <c r="E86" s="49"/>
      <c r="F86" s="49"/>
      <c r="G86" s="49"/>
      <c r="H86" s="49"/>
      <c r="I86" s="50" t="s">
        <v>66</v>
      </c>
      <c r="J86" s="50"/>
    </row>
    <row r="87" spans="1:11" ht="14.25" customHeight="1" x14ac:dyDescent="0.25">
      <c r="A87" s="1" t="s">
        <v>139</v>
      </c>
      <c r="B87" s="43" t="s">
        <v>98</v>
      </c>
      <c r="C87" s="43"/>
      <c r="D87" s="43"/>
      <c r="E87" s="43"/>
      <c r="F87" s="43"/>
      <c r="G87" s="55">
        <f>G57</f>
        <v>0.3680000000000001</v>
      </c>
      <c r="H87" s="55"/>
      <c r="I87" s="51">
        <f>I57</f>
        <v>0</v>
      </c>
      <c r="J87" s="51"/>
    </row>
    <row r="88" spans="1:11" ht="14.25" customHeight="1" x14ac:dyDescent="0.25">
      <c r="A88" s="1" t="s">
        <v>140</v>
      </c>
      <c r="B88" s="43" t="s">
        <v>141</v>
      </c>
      <c r="C88" s="43"/>
      <c r="D88" s="43"/>
      <c r="E88" s="43"/>
      <c r="F88" s="43"/>
      <c r="G88" s="55">
        <f>G62</f>
        <v>0.1111</v>
      </c>
      <c r="H88" s="55"/>
      <c r="I88" s="60">
        <f>(I62)</f>
        <v>0</v>
      </c>
      <c r="J88" s="60"/>
    </row>
    <row r="89" spans="1:11" ht="14.25" customHeight="1" x14ac:dyDescent="0.25">
      <c r="A89" s="1" t="s">
        <v>142</v>
      </c>
      <c r="B89" s="43" t="s">
        <v>143</v>
      </c>
      <c r="C89" s="43"/>
      <c r="D89" s="43"/>
      <c r="E89" s="43"/>
      <c r="F89" s="43"/>
      <c r="G89" s="55">
        <f>G71</f>
        <v>6.607412E-2</v>
      </c>
      <c r="H89" s="55"/>
      <c r="I89" s="60">
        <f>I71</f>
        <v>0</v>
      </c>
      <c r="J89" s="60"/>
    </row>
    <row r="90" spans="1:11" ht="14.25" customHeight="1" x14ac:dyDescent="0.25">
      <c r="A90" s="1" t="s">
        <v>144</v>
      </c>
      <c r="B90" s="43" t="s">
        <v>145</v>
      </c>
      <c r="C90" s="43"/>
      <c r="D90" s="43"/>
      <c r="E90" s="43"/>
      <c r="F90" s="43"/>
      <c r="G90" s="55">
        <f>G84</f>
        <v>0.16880000000000001</v>
      </c>
      <c r="H90" s="55"/>
      <c r="I90" s="60">
        <f>I84</f>
        <v>0</v>
      </c>
      <c r="J90" s="60"/>
    </row>
    <row r="91" spans="1:11" ht="14.25" customHeight="1" x14ac:dyDescent="0.25">
      <c r="A91" s="37" t="s">
        <v>109</v>
      </c>
      <c r="B91" s="37"/>
      <c r="C91" s="37"/>
      <c r="D91" s="37"/>
      <c r="E91" s="37"/>
      <c r="F91" s="37"/>
      <c r="G91" s="57">
        <f>SUM(G87:H90)</f>
        <v>0.71397412000000005</v>
      </c>
      <c r="H91" s="57"/>
      <c r="I91" s="61">
        <f>SUM(I87:J90)</f>
        <v>0</v>
      </c>
      <c r="J91" s="61"/>
      <c r="K91" s="25"/>
    </row>
    <row r="92" spans="1:11" x14ac:dyDescent="0.25">
      <c r="A92" s="48" t="s">
        <v>146</v>
      </c>
      <c r="B92" s="48"/>
      <c r="C92" s="48"/>
      <c r="D92" s="48"/>
      <c r="E92" s="48"/>
      <c r="F92" s="48"/>
      <c r="G92" s="48"/>
      <c r="H92" s="48"/>
      <c r="I92" s="48"/>
      <c r="J92" s="48"/>
    </row>
    <row r="93" spans="1:11" ht="14.25" customHeight="1" x14ac:dyDescent="0.25">
      <c r="A93" s="20">
        <v>5</v>
      </c>
      <c r="B93" s="49" t="s">
        <v>147</v>
      </c>
      <c r="C93" s="49"/>
      <c r="D93" s="49"/>
      <c r="E93" s="49"/>
      <c r="F93" s="49"/>
      <c r="G93" s="50" t="s">
        <v>99</v>
      </c>
      <c r="H93" s="50"/>
      <c r="I93" s="50" t="s">
        <v>66</v>
      </c>
      <c r="J93" s="50"/>
    </row>
    <row r="94" spans="1:11" ht="14.25" customHeight="1" x14ac:dyDescent="0.25">
      <c r="A94" s="1" t="s">
        <v>67</v>
      </c>
      <c r="B94" s="43" t="s">
        <v>148</v>
      </c>
      <c r="C94" s="43"/>
      <c r="D94" s="43"/>
      <c r="E94" s="43"/>
      <c r="F94" s="43"/>
      <c r="G94" s="55">
        <v>0.05</v>
      </c>
      <c r="H94" s="55"/>
      <c r="I94" s="56">
        <f>(I108*G94)</f>
        <v>0</v>
      </c>
      <c r="J94" s="56"/>
    </row>
    <row r="95" spans="1:11" ht="14.25" customHeight="1" x14ac:dyDescent="0.25">
      <c r="A95" s="1" t="s">
        <v>43</v>
      </c>
      <c r="B95" s="43" t="s">
        <v>149</v>
      </c>
      <c r="C95" s="43"/>
      <c r="D95" s="43"/>
      <c r="E95" s="43"/>
      <c r="F95" s="43"/>
      <c r="G95" s="58"/>
      <c r="H95" s="58"/>
      <c r="I95" s="59"/>
      <c r="J95" s="59"/>
    </row>
    <row r="96" spans="1:11" ht="14.25" customHeight="1" x14ac:dyDescent="0.25">
      <c r="A96" s="1"/>
      <c r="B96" s="43" t="s">
        <v>179</v>
      </c>
      <c r="C96" s="43"/>
      <c r="D96" s="43"/>
      <c r="E96" s="43"/>
      <c r="F96" s="43"/>
      <c r="G96" s="55">
        <v>1.6500000000000001E-2</v>
      </c>
      <c r="H96" s="55"/>
      <c r="I96" s="56">
        <f>K97*G96</f>
        <v>0</v>
      </c>
      <c r="J96" s="56"/>
      <c r="K96" s="26">
        <f>(100%-SUM(G96:H98))/100</f>
        <v>8.5749999999999993E-3</v>
      </c>
    </row>
    <row r="97" spans="1:11" ht="14.25" customHeight="1" x14ac:dyDescent="0.25">
      <c r="A97" s="1"/>
      <c r="B97" s="43" t="s">
        <v>151</v>
      </c>
      <c r="C97" s="43"/>
      <c r="D97" s="43"/>
      <c r="E97" s="43"/>
      <c r="F97" s="43"/>
      <c r="G97" s="55">
        <v>7.5999999999999998E-2</v>
      </c>
      <c r="H97" s="55"/>
      <c r="I97" s="56">
        <f>K97*G97</f>
        <v>0</v>
      </c>
      <c r="J97" s="56"/>
      <c r="K97" s="27">
        <f>(I108+I94+I100)/(100%-SUM(G96:H98))/100*100</f>
        <v>0</v>
      </c>
    </row>
    <row r="98" spans="1:11" ht="14.25" customHeight="1" x14ac:dyDescent="0.25">
      <c r="A98" s="1"/>
      <c r="B98" s="43" t="s">
        <v>152</v>
      </c>
      <c r="C98" s="43"/>
      <c r="D98" s="43"/>
      <c r="E98" s="43"/>
      <c r="F98" s="43"/>
      <c r="G98" s="55">
        <v>0.05</v>
      </c>
      <c r="H98" s="55"/>
      <c r="I98" s="56">
        <f>K97*G98</f>
        <v>0</v>
      </c>
      <c r="J98" s="56"/>
      <c r="K98" s="25"/>
    </row>
    <row r="99" spans="1:11" ht="14.25" customHeight="1" x14ac:dyDescent="0.25">
      <c r="A99" s="1"/>
      <c r="B99" s="43" t="s">
        <v>153</v>
      </c>
      <c r="C99" s="43"/>
      <c r="D99" s="43"/>
      <c r="E99" s="43"/>
      <c r="F99" s="43"/>
      <c r="G99" s="53"/>
      <c r="H99" s="53"/>
      <c r="I99" s="54"/>
      <c r="J99" s="54"/>
    </row>
    <row r="100" spans="1:11" ht="14.25" customHeight="1" x14ac:dyDescent="0.25">
      <c r="A100" s="1" t="s">
        <v>46</v>
      </c>
      <c r="B100" s="43" t="s">
        <v>154</v>
      </c>
      <c r="C100" s="43"/>
      <c r="D100" s="43"/>
      <c r="E100" s="43"/>
      <c r="F100" s="43"/>
      <c r="G100" s="55">
        <v>0.1</v>
      </c>
      <c r="H100" s="55"/>
      <c r="I100" s="56">
        <f>SUM(I108+I94)*G100</f>
        <v>0</v>
      </c>
      <c r="J100" s="56"/>
    </row>
    <row r="101" spans="1:11" ht="14.25" customHeight="1" x14ac:dyDescent="0.25">
      <c r="A101" s="37" t="s">
        <v>109</v>
      </c>
      <c r="B101" s="37"/>
      <c r="C101" s="37"/>
      <c r="D101" s="37"/>
      <c r="E101" s="37"/>
      <c r="F101" s="37"/>
      <c r="G101" s="57">
        <f>SUM(G94:H100)</f>
        <v>0.29249999999999998</v>
      </c>
      <c r="H101" s="57"/>
      <c r="I101" s="38">
        <f>SUM(I100+I99+I98+I97+I96+I94)</f>
        <v>0</v>
      </c>
      <c r="J101" s="38"/>
    </row>
    <row r="102" spans="1:11" x14ac:dyDescent="0.25">
      <c r="A102" s="48" t="s">
        <v>155</v>
      </c>
      <c r="B102" s="48"/>
      <c r="C102" s="48"/>
      <c r="D102" s="48"/>
      <c r="E102" s="48"/>
      <c r="F102" s="48"/>
      <c r="G102" s="48"/>
      <c r="H102" s="48"/>
      <c r="I102" s="48"/>
      <c r="J102" s="48"/>
    </row>
    <row r="103" spans="1:11" ht="14.25" customHeight="1" x14ac:dyDescent="0.25">
      <c r="A103" s="1"/>
      <c r="B103" s="49" t="s">
        <v>156</v>
      </c>
      <c r="C103" s="49"/>
      <c r="D103" s="49"/>
      <c r="E103" s="49"/>
      <c r="F103" s="49"/>
      <c r="G103" s="49"/>
      <c r="H103" s="49"/>
      <c r="I103" s="50" t="s">
        <v>66</v>
      </c>
      <c r="J103" s="50"/>
    </row>
    <row r="104" spans="1:11" ht="14.25" customHeight="1" x14ac:dyDescent="0.25">
      <c r="A104" s="1" t="s">
        <v>67</v>
      </c>
      <c r="B104" s="43" t="s">
        <v>157</v>
      </c>
      <c r="C104" s="43"/>
      <c r="D104" s="43"/>
      <c r="E104" s="43"/>
      <c r="F104" s="43"/>
      <c r="G104" s="43"/>
      <c r="H104" s="43"/>
      <c r="I104" s="44">
        <f>I30</f>
        <v>0</v>
      </c>
      <c r="J104" s="44"/>
    </row>
    <row r="105" spans="1:11" ht="14.25" customHeight="1" x14ac:dyDescent="0.25">
      <c r="A105" s="1" t="s">
        <v>43</v>
      </c>
      <c r="B105" s="43" t="s">
        <v>158</v>
      </c>
      <c r="C105" s="43"/>
      <c r="D105" s="43"/>
      <c r="E105" s="43"/>
      <c r="F105" s="43"/>
      <c r="G105" s="43"/>
      <c r="H105" s="43"/>
      <c r="I105" s="51">
        <f>I40</f>
        <v>0</v>
      </c>
      <c r="J105" s="51"/>
    </row>
    <row r="106" spans="1:11" ht="14.25" customHeight="1" x14ac:dyDescent="0.25">
      <c r="A106" s="22" t="s">
        <v>46</v>
      </c>
      <c r="B106" s="45" t="s">
        <v>159</v>
      </c>
      <c r="C106" s="45"/>
      <c r="D106" s="45"/>
      <c r="E106" s="45"/>
      <c r="F106" s="45"/>
      <c r="G106" s="45"/>
      <c r="H106" s="45"/>
      <c r="I106" s="52">
        <f>I46</f>
        <v>0</v>
      </c>
      <c r="J106" s="52"/>
    </row>
    <row r="107" spans="1:11" ht="14.25" customHeight="1" x14ac:dyDescent="0.25">
      <c r="A107" s="1" t="s">
        <v>48</v>
      </c>
      <c r="B107" s="43" t="s">
        <v>160</v>
      </c>
      <c r="C107" s="43"/>
      <c r="D107" s="43"/>
      <c r="E107" s="43"/>
      <c r="F107" s="43"/>
      <c r="G107" s="43"/>
      <c r="H107" s="43"/>
      <c r="I107" s="44">
        <f>I91</f>
        <v>0</v>
      </c>
      <c r="J107" s="44"/>
    </row>
    <row r="108" spans="1:11" ht="14.25" customHeight="1" x14ac:dyDescent="0.25">
      <c r="A108" s="37" t="s">
        <v>161</v>
      </c>
      <c r="B108" s="37"/>
      <c r="C108" s="37"/>
      <c r="D108" s="37"/>
      <c r="E108" s="37"/>
      <c r="F108" s="37"/>
      <c r="G108" s="37"/>
      <c r="H108" s="37"/>
      <c r="I108" s="38">
        <f>SUM(I104:J107)</f>
        <v>0</v>
      </c>
      <c r="J108" s="38"/>
    </row>
    <row r="109" spans="1:11" ht="14.25" customHeight="1" x14ac:dyDescent="0.25">
      <c r="A109" s="22" t="s">
        <v>72</v>
      </c>
      <c r="B109" s="45" t="s">
        <v>162</v>
      </c>
      <c r="C109" s="45"/>
      <c r="D109" s="45"/>
      <c r="E109" s="45"/>
      <c r="F109" s="45"/>
      <c r="G109" s="45"/>
      <c r="H109" s="45"/>
      <c r="I109" s="46">
        <f>I101</f>
        <v>0</v>
      </c>
      <c r="J109" s="46"/>
    </row>
    <row r="110" spans="1:11" ht="14.25" customHeight="1" x14ac:dyDescent="0.25">
      <c r="A110" s="37" t="s">
        <v>163</v>
      </c>
      <c r="B110" s="37"/>
      <c r="C110" s="37"/>
      <c r="D110" s="37"/>
      <c r="E110" s="37"/>
      <c r="F110" s="37"/>
      <c r="G110" s="37"/>
      <c r="H110" s="37"/>
      <c r="I110" s="38">
        <f>SUM(I108:J109)</f>
        <v>0</v>
      </c>
      <c r="J110" s="38"/>
    </row>
    <row r="111" spans="1:11" x14ac:dyDescent="0.25">
      <c r="A111" s="47"/>
      <c r="B111" s="47"/>
      <c r="C111" s="47"/>
      <c r="D111" s="47"/>
      <c r="E111" s="47"/>
      <c r="F111" s="47"/>
      <c r="G111" s="47"/>
      <c r="H111" s="47"/>
      <c r="I111" s="47"/>
      <c r="J111" s="47"/>
    </row>
    <row r="112" spans="1:11" ht="14.25" customHeight="1" x14ac:dyDescent="0.25">
      <c r="A112" s="37" t="s">
        <v>164</v>
      </c>
      <c r="B112" s="37"/>
      <c r="C112" s="37"/>
      <c r="D112" s="37"/>
      <c r="E112" s="37"/>
      <c r="F112" s="37"/>
      <c r="G112" s="37"/>
      <c r="H112" s="37"/>
      <c r="I112" s="38"/>
      <c r="J112" s="38"/>
    </row>
    <row r="113" spans="1:10" ht="15" customHeight="1" x14ac:dyDescent="0.2">
      <c r="A113" s="39" t="s">
        <v>165</v>
      </c>
      <c r="B113" s="39"/>
      <c r="C113" s="40" t="s">
        <v>180</v>
      </c>
      <c r="D113" s="40"/>
      <c r="E113" s="40"/>
      <c r="F113" s="40"/>
      <c r="G113" s="40"/>
      <c r="H113" s="28">
        <v>2</v>
      </c>
      <c r="I113" s="41"/>
      <c r="J113" s="41"/>
    </row>
    <row r="114" spans="1:10" ht="14.25" customHeight="1" x14ac:dyDescent="0.2">
      <c r="A114" s="39" t="s">
        <v>167</v>
      </c>
      <c r="B114" s="39"/>
      <c r="C114" s="42"/>
      <c r="D114" s="42"/>
      <c r="E114" s="42"/>
      <c r="F114" s="42"/>
      <c r="G114" s="42"/>
      <c r="H114" s="29"/>
      <c r="I114" s="38">
        <f>I110*H113</f>
        <v>0</v>
      </c>
      <c r="J114" s="38"/>
    </row>
  </sheetData>
  <mergeCells count="261"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16"/>
  <sheetViews>
    <sheetView topLeftCell="B22" zoomScaleNormal="100" workbookViewId="0">
      <selection activeCell="I116" sqref="I116"/>
    </sheetView>
  </sheetViews>
  <sheetFormatPr defaultColWidth="9.140625" defaultRowHeight="14.25" customHeight="1" x14ac:dyDescent="0.25"/>
  <cols>
    <col min="1" max="1" width="8.42578125" style="17" customWidth="1"/>
    <col min="2" max="2" width="22.85546875" style="18" customWidth="1"/>
    <col min="3" max="3" width="27.7109375" style="18" customWidth="1"/>
    <col min="4" max="4" width="11.28515625" style="18" customWidth="1"/>
    <col min="5" max="5" width="9.5703125" style="18" customWidth="1"/>
    <col min="6" max="6" width="11.140625" style="18" customWidth="1"/>
    <col min="7" max="7" width="9.7109375" style="18" customWidth="1"/>
    <col min="8" max="8" width="15.42578125" style="18" customWidth="1"/>
    <col min="9" max="9" width="8.5703125" style="18" customWidth="1"/>
    <col min="10" max="10" width="11.42578125" style="18" customWidth="1"/>
    <col min="11" max="11" width="11.5703125" style="19" customWidth="1"/>
    <col min="12" max="14" width="9.140625" style="18"/>
    <col min="15" max="15" width="11.42578125" style="18" customWidth="1"/>
    <col min="16" max="16384" width="9.140625" style="18"/>
  </cols>
  <sheetData>
    <row r="1" spans="1:10" x14ac:dyDescent="0.25">
      <c r="A1" s="85" t="s">
        <v>8</v>
      </c>
      <c r="B1" s="85"/>
      <c r="C1" s="85"/>
      <c r="D1" s="85"/>
      <c r="E1" s="85"/>
      <c r="F1" s="85"/>
      <c r="G1" s="85"/>
      <c r="H1" s="85"/>
      <c r="I1" s="85"/>
      <c r="J1" s="85"/>
    </row>
    <row r="2" spans="1:10" x14ac:dyDescent="0.25">
      <c r="A2" s="86" t="s">
        <v>9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15.75" customHeight="1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15.75" customHeight="1" x14ac:dyDescent="0.25">
      <c r="A4" s="88" t="s">
        <v>38</v>
      </c>
      <c r="B4" s="88"/>
      <c r="C4" s="88"/>
      <c r="D4" s="88"/>
      <c r="E4" s="88"/>
      <c r="F4" s="88"/>
      <c r="G4" s="88"/>
      <c r="H4" s="88"/>
      <c r="I4" s="88"/>
      <c r="J4" s="88"/>
    </row>
    <row r="5" spans="1:10" ht="15.75" customHeight="1" x14ac:dyDescent="0.25">
      <c r="A5" s="89" t="s">
        <v>39</v>
      </c>
      <c r="B5" s="89"/>
      <c r="C5" s="89"/>
      <c r="D5" s="89"/>
      <c r="E5" s="89"/>
      <c r="F5" s="89"/>
      <c r="G5" s="89"/>
      <c r="H5" s="89"/>
      <c r="I5" s="89"/>
      <c r="J5" s="89"/>
    </row>
    <row r="6" spans="1:10" ht="14.25" customHeight="1" x14ac:dyDescent="0.25">
      <c r="A6" s="79" t="s">
        <v>40</v>
      </c>
      <c r="B6" s="79"/>
      <c r="C6" s="79"/>
      <c r="D6" s="79"/>
      <c r="E6" s="79"/>
      <c r="F6" s="79"/>
      <c r="G6" s="79"/>
      <c r="H6" s="79"/>
      <c r="I6" s="79"/>
      <c r="J6" s="79"/>
    </row>
    <row r="7" spans="1:10" ht="14.25" customHeight="1" x14ac:dyDescent="0.25">
      <c r="A7" s="1" t="s">
        <v>41</v>
      </c>
      <c r="B7" s="43" t="s">
        <v>42</v>
      </c>
      <c r="C7" s="43"/>
      <c r="D7" s="43"/>
      <c r="E7" s="43"/>
      <c r="F7" s="43"/>
      <c r="G7" s="91">
        <f>'Aux. Op. Manut. Predial'!G7</f>
        <v>0</v>
      </c>
      <c r="H7" s="91"/>
      <c r="I7" s="91"/>
      <c r="J7" s="91"/>
    </row>
    <row r="8" spans="1:10" ht="14.25" customHeight="1" x14ac:dyDescent="0.25">
      <c r="A8" s="1" t="s">
        <v>43</v>
      </c>
      <c r="B8" s="43" t="s">
        <v>44</v>
      </c>
      <c r="C8" s="43"/>
      <c r="D8" s="43"/>
      <c r="E8" s="43"/>
      <c r="F8" s="43"/>
      <c r="G8" s="82" t="s">
        <v>45</v>
      </c>
      <c r="H8" s="82"/>
      <c r="I8" s="82"/>
      <c r="J8" s="82"/>
    </row>
    <row r="9" spans="1:10" ht="22.5" customHeight="1" x14ac:dyDescent="0.25">
      <c r="A9" s="1" t="s">
        <v>46</v>
      </c>
      <c r="B9" s="43" t="s">
        <v>47</v>
      </c>
      <c r="C9" s="43"/>
      <c r="D9" s="43"/>
      <c r="E9" s="43"/>
      <c r="F9" s="43"/>
      <c r="G9" s="91">
        <f>'Aux. Op. Manut. Predial'!G9</f>
        <v>0</v>
      </c>
      <c r="H9" s="91"/>
      <c r="I9" s="91"/>
      <c r="J9" s="91"/>
    </row>
    <row r="10" spans="1:10" ht="14.25" customHeight="1" x14ac:dyDescent="0.25">
      <c r="A10" s="1" t="s">
        <v>48</v>
      </c>
      <c r="B10" s="43" t="s">
        <v>49</v>
      </c>
      <c r="C10" s="43"/>
      <c r="D10" s="43"/>
      <c r="E10" s="43"/>
      <c r="F10" s="43"/>
      <c r="G10" s="82">
        <v>12</v>
      </c>
      <c r="H10" s="82"/>
      <c r="I10" s="82"/>
      <c r="J10" s="82"/>
    </row>
    <row r="11" spans="1:10" ht="14.25" customHeight="1" x14ac:dyDescent="0.25">
      <c r="A11" s="79" t="s">
        <v>50</v>
      </c>
      <c r="B11" s="79"/>
      <c r="C11" s="79"/>
      <c r="D11" s="79"/>
      <c r="E11" s="79"/>
      <c r="F11" s="79"/>
      <c r="G11" s="79"/>
      <c r="H11" s="79"/>
      <c r="I11" s="79"/>
      <c r="J11" s="79"/>
    </row>
    <row r="12" spans="1:10" ht="25.5" customHeight="1" x14ac:dyDescent="0.25">
      <c r="A12" s="83" t="s">
        <v>51</v>
      </c>
      <c r="B12" s="83"/>
      <c r="C12" s="83"/>
      <c r="D12" s="83" t="s">
        <v>52</v>
      </c>
      <c r="E12" s="83"/>
      <c r="F12" s="83"/>
      <c r="G12" s="83" t="s">
        <v>53</v>
      </c>
      <c r="H12" s="83"/>
      <c r="I12" s="83"/>
      <c r="J12" s="83"/>
    </row>
    <row r="13" spans="1:10" ht="37.5" customHeight="1" x14ac:dyDescent="0.25">
      <c r="A13" s="43" t="s">
        <v>177</v>
      </c>
      <c r="B13" s="43"/>
      <c r="C13" s="43"/>
      <c r="D13" s="82" t="s">
        <v>55</v>
      </c>
      <c r="E13" s="82"/>
      <c r="F13" s="82"/>
      <c r="G13" s="84">
        <v>2</v>
      </c>
      <c r="H13" s="84"/>
      <c r="I13" s="84"/>
      <c r="J13" s="84"/>
    </row>
    <row r="14" spans="1:10" ht="14.25" customHeight="1" x14ac:dyDescent="0.25">
      <c r="A14" s="79" t="s">
        <v>56</v>
      </c>
      <c r="B14" s="79"/>
      <c r="C14" s="79"/>
      <c r="D14" s="79"/>
      <c r="E14" s="79"/>
      <c r="F14" s="79"/>
      <c r="G14" s="79"/>
      <c r="H14" s="79"/>
      <c r="I14" s="79"/>
      <c r="J14" s="79"/>
    </row>
    <row r="15" spans="1:10" ht="14.25" customHeight="1" x14ac:dyDescent="0.25">
      <c r="A15" s="80" t="s">
        <v>57</v>
      </c>
      <c r="B15" s="80"/>
      <c r="C15" s="80"/>
      <c r="D15" s="80"/>
      <c r="E15" s="80"/>
      <c r="F15" s="80"/>
      <c r="G15" s="80"/>
      <c r="H15" s="80"/>
      <c r="I15" s="80"/>
      <c r="J15" s="80"/>
    </row>
    <row r="16" spans="1:10" ht="14.25" customHeight="1" x14ac:dyDescent="0.25">
      <c r="A16" s="49" t="s">
        <v>58</v>
      </c>
      <c r="B16" s="49"/>
      <c r="C16" s="49"/>
      <c r="D16" s="49"/>
      <c r="E16" s="49"/>
      <c r="F16" s="49"/>
      <c r="G16" s="49"/>
      <c r="H16" s="49"/>
      <c r="I16" s="49"/>
      <c r="J16" s="49"/>
    </row>
    <row r="17" spans="1:10" ht="26.25" customHeight="1" x14ac:dyDescent="0.25">
      <c r="A17" s="1">
        <v>1</v>
      </c>
      <c r="B17" s="43" t="s">
        <v>59</v>
      </c>
      <c r="C17" s="43"/>
      <c r="D17" s="43"/>
      <c r="E17" s="43"/>
      <c r="F17" s="43"/>
      <c r="G17" s="43"/>
      <c r="H17" s="43"/>
      <c r="I17" s="50" t="s">
        <v>178</v>
      </c>
      <c r="J17" s="50"/>
    </row>
    <row r="18" spans="1:10" ht="14.25" customHeight="1" x14ac:dyDescent="0.25">
      <c r="A18" s="1">
        <v>2</v>
      </c>
      <c r="B18" s="43" t="s">
        <v>168</v>
      </c>
      <c r="C18" s="43"/>
      <c r="D18" s="43"/>
      <c r="E18" s="43"/>
      <c r="F18" s="43"/>
      <c r="G18" s="43"/>
      <c r="H18" s="43"/>
      <c r="I18" s="92">
        <f>'Aux. Op. Manut. Predial'!I23</f>
        <v>0</v>
      </c>
      <c r="J18" s="92"/>
    </row>
    <row r="19" spans="1:10" ht="14.25" customHeight="1" x14ac:dyDescent="0.25">
      <c r="A19" s="1">
        <v>3</v>
      </c>
      <c r="B19" s="43" t="s">
        <v>62</v>
      </c>
      <c r="C19" s="43"/>
      <c r="D19" s="43"/>
      <c r="E19" s="43"/>
      <c r="F19" s="43"/>
      <c r="G19" s="43"/>
      <c r="H19" s="43"/>
      <c r="I19" s="82"/>
      <c r="J19" s="82"/>
    </row>
    <row r="20" spans="1:10" ht="14.25" customHeight="1" x14ac:dyDescent="0.25">
      <c r="A20" s="1">
        <v>4</v>
      </c>
      <c r="B20" s="43" t="s">
        <v>63</v>
      </c>
      <c r="C20" s="43"/>
      <c r="D20" s="43"/>
      <c r="E20" s="43"/>
      <c r="F20" s="43"/>
      <c r="G20" s="43"/>
      <c r="H20" s="43"/>
      <c r="I20" s="91">
        <f>'Aux. Op. Manut. Predial'!I20</f>
        <v>0</v>
      </c>
      <c r="J20" s="91"/>
    </row>
    <row r="21" spans="1:10" x14ac:dyDescent="0.25">
      <c r="A21" s="48" t="s">
        <v>64</v>
      </c>
      <c r="B21" s="48"/>
      <c r="C21" s="48"/>
      <c r="D21" s="48"/>
      <c r="E21" s="48"/>
      <c r="F21" s="48"/>
      <c r="G21" s="48"/>
      <c r="H21" s="48"/>
      <c r="I21" s="48"/>
      <c r="J21" s="48"/>
    </row>
    <row r="22" spans="1:10" ht="14.25" customHeight="1" x14ac:dyDescent="0.25">
      <c r="A22" s="20">
        <v>1</v>
      </c>
      <c r="B22" s="49" t="s">
        <v>65</v>
      </c>
      <c r="C22" s="49"/>
      <c r="D22" s="49"/>
      <c r="E22" s="49"/>
      <c r="F22" s="49"/>
      <c r="G22" s="49"/>
      <c r="H22" s="49"/>
      <c r="I22" s="50" t="s">
        <v>66</v>
      </c>
      <c r="J22" s="50"/>
    </row>
    <row r="23" spans="1:10" ht="14.25" customHeight="1" x14ac:dyDescent="0.25">
      <c r="A23" s="1" t="s">
        <v>67</v>
      </c>
      <c r="B23" s="43" t="s">
        <v>68</v>
      </c>
      <c r="C23" s="43"/>
      <c r="D23" s="43"/>
      <c r="E23" s="43"/>
      <c r="F23" s="43"/>
      <c r="G23" s="43"/>
      <c r="H23" s="43"/>
      <c r="I23" s="77">
        <v>0</v>
      </c>
      <c r="J23" s="77"/>
    </row>
    <row r="24" spans="1:10" ht="14.25" customHeight="1" x14ac:dyDescent="0.25">
      <c r="A24" s="1" t="s">
        <v>43</v>
      </c>
      <c r="B24" s="43" t="s">
        <v>69</v>
      </c>
      <c r="C24" s="43"/>
      <c r="D24" s="43"/>
      <c r="E24" s="43"/>
      <c r="F24" s="43"/>
      <c r="G24" s="43"/>
      <c r="H24" s="43"/>
      <c r="I24" s="77"/>
      <c r="J24" s="77"/>
    </row>
    <row r="25" spans="1:10" ht="14.25" customHeight="1" x14ac:dyDescent="0.25">
      <c r="A25" s="1" t="s">
        <v>46</v>
      </c>
      <c r="B25" s="43" t="s">
        <v>70</v>
      </c>
      <c r="C25" s="43"/>
      <c r="D25" s="43"/>
      <c r="E25" s="43"/>
      <c r="F25" s="43"/>
      <c r="G25" s="43"/>
      <c r="H25" s="43"/>
      <c r="I25" s="77"/>
      <c r="J25" s="77"/>
    </row>
    <row r="26" spans="1:10" ht="14.25" customHeight="1" x14ac:dyDescent="0.25">
      <c r="A26" s="1" t="s">
        <v>48</v>
      </c>
      <c r="B26" s="43" t="s">
        <v>71</v>
      </c>
      <c r="C26" s="43"/>
      <c r="D26" s="43"/>
      <c r="E26" s="43"/>
      <c r="F26" s="43"/>
      <c r="G26" s="43"/>
      <c r="H26" s="43"/>
      <c r="I26" s="77"/>
      <c r="J26" s="77"/>
    </row>
    <row r="27" spans="1:10" ht="14.25" customHeight="1" x14ac:dyDescent="0.25">
      <c r="A27" s="1" t="s">
        <v>72</v>
      </c>
      <c r="B27" s="43" t="s">
        <v>73</v>
      </c>
      <c r="C27" s="43"/>
      <c r="D27" s="43"/>
      <c r="E27" s="43"/>
      <c r="F27" s="43"/>
      <c r="G27" s="43"/>
      <c r="H27" s="43"/>
      <c r="I27" s="77"/>
      <c r="J27" s="77"/>
    </row>
    <row r="28" spans="1:10" ht="14.25" customHeight="1" x14ac:dyDescent="0.25">
      <c r="A28" s="1" t="s">
        <v>74</v>
      </c>
      <c r="B28" s="43" t="s">
        <v>169</v>
      </c>
      <c r="C28" s="43"/>
      <c r="D28" s="43"/>
      <c r="E28" s="43"/>
      <c r="F28" s="43"/>
      <c r="G28" s="43"/>
      <c r="H28" s="43"/>
      <c r="I28" s="77">
        <f>SUM((I18/220)*1.5*1)</f>
        <v>0</v>
      </c>
      <c r="J28" s="77"/>
    </row>
    <row r="29" spans="1:10" ht="14.25" customHeight="1" x14ac:dyDescent="0.25">
      <c r="A29" s="1" t="s">
        <v>76</v>
      </c>
      <c r="B29" s="43" t="s">
        <v>77</v>
      </c>
      <c r="C29" s="43"/>
      <c r="D29" s="43"/>
      <c r="E29" s="43"/>
      <c r="F29" s="43"/>
      <c r="G29" s="43"/>
      <c r="H29" s="43"/>
      <c r="I29" s="77"/>
      <c r="J29" s="77"/>
    </row>
    <row r="30" spans="1:10" ht="15" customHeight="1" x14ac:dyDescent="0.25">
      <c r="A30" s="37" t="s">
        <v>78</v>
      </c>
      <c r="B30" s="37"/>
      <c r="C30" s="37"/>
      <c r="D30" s="37"/>
      <c r="E30" s="37"/>
      <c r="F30" s="37"/>
      <c r="G30" s="37"/>
      <c r="H30" s="37"/>
      <c r="I30" s="75">
        <f>SUM(I23:J29)</f>
        <v>0</v>
      </c>
      <c r="J30" s="75"/>
    </row>
    <row r="31" spans="1:10" x14ac:dyDescent="0.25">
      <c r="A31" s="48" t="s">
        <v>79</v>
      </c>
      <c r="B31" s="48"/>
      <c r="C31" s="48"/>
      <c r="D31" s="48"/>
      <c r="E31" s="48"/>
      <c r="F31" s="48"/>
      <c r="G31" s="48"/>
      <c r="H31" s="48"/>
      <c r="I31" s="48"/>
      <c r="J31" s="48"/>
    </row>
    <row r="32" spans="1:10" ht="14.25" customHeight="1" x14ac:dyDescent="0.25">
      <c r="A32" s="20">
        <v>2</v>
      </c>
      <c r="B32" s="49" t="s">
        <v>80</v>
      </c>
      <c r="C32" s="49"/>
      <c r="D32" s="49"/>
      <c r="E32" s="49"/>
      <c r="F32" s="49"/>
      <c r="G32" s="49"/>
      <c r="H32" s="49"/>
      <c r="I32" s="50" t="s">
        <v>66</v>
      </c>
      <c r="J32" s="50"/>
    </row>
    <row r="33" spans="1:15" ht="14.25" customHeight="1" x14ac:dyDescent="0.25">
      <c r="A33" s="1" t="s">
        <v>67</v>
      </c>
      <c r="B33" s="43" t="s">
        <v>81</v>
      </c>
      <c r="C33" s="43"/>
      <c r="D33" s="43"/>
      <c r="E33" s="43"/>
      <c r="F33" s="43"/>
      <c r="G33" s="43"/>
      <c r="H33" s="43"/>
      <c r="I33" s="44"/>
      <c r="J33" s="44"/>
      <c r="K33" s="76"/>
      <c r="L33" s="76"/>
      <c r="M33" s="76"/>
      <c r="N33" s="76"/>
      <c r="O33" s="76"/>
    </row>
    <row r="34" spans="1:15" ht="15" customHeight="1" x14ac:dyDescent="0.25">
      <c r="A34" s="1" t="s">
        <v>43</v>
      </c>
      <c r="B34" s="43" t="s">
        <v>82</v>
      </c>
      <c r="C34" s="43"/>
      <c r="D34" s="43"/>
      <c r="E34" s="43"/>
      <c r="F34" s="43"/>
      <c r="G34" s="43"/>
      <c r="H34" s="43"/>
      <c r="I34" s="46">
        <v>0</v>
      </c>
      <c r="J34" s="46"/>
      <c r="K34" s="73"/>
      <c r="L34" s="73"/>
      <c r="M34" s="73"/>
      <c r="N34" s="73"/>
      <c r="O34" s="73"/>
    </row>
    <row r="35" spans="1:15" ht="14.25" customHeight="1" x14ac:dyDescent="0.25">
      <c r="A35" s="1" t="s">
        <v>46</v>
      </c>
      <c r="B35" s="43" t="s">
        <v>83</v>
      </c>
      <c r="C35" s="43"/>
      <c r="D35" s="43"/>
      <c r="E35" s="43"/>
      <c r="F35" s="43"/>
      <c r="G35" s="43"/>
      <c r="H35" s="43"/>
      <c r="I35" s="46">
        <v>0</v>
      </c>
      <c r="J35" s="46"/>
    </row>
    <row r="36" spans="1:15" ht="15.75" customHeight="1" x14ac:dyDescent="0.25">
      <c r="A36" s="1" t="s">
        <v>48</v>
      </c>
      <c r="B36" s="43" t="s">
        <v>84</v>
      </c>
      <c r="C36" s="43"/>
      <c r="D36" s="43"/>
      <c r="E36" s="43"/>
      <c r="F36" s="43"/>
      <c r="G36" s="43"/>
      <c r="H36" s="43"/>
      <c r="I36" s="46">
        <v>0</v>
      </c>
      <c r="J36" s="46"/>
      <c r="K36" s="73"/>
      <c r="L36" s="73"/>
      <c r="M36" s="73"/>
      <c r="N36" s="73"/>
      <c r="O36" s="73"/>
    </row>
    <row r="37" spans="1:15" ht="15.75" customHeight="1" x14ac:dyDescent="0.25">
      <c r="A37" s="1" t="s">
        <v>72</v>
      </c>
      <c r="B37" s="43" t="s">
        <v>85</v>
      </c>
      <c r="C37" s="43"/>
      <c r="D37" s="43"/>
      <c r="E37" s="43"/>
      <c r="F37" s="43"/>
      <c r="G37" s="43"/>
      <c r="H37" s="43"/>
      <c r="I37" s="46">
        <v>0</v>
      </c>
      <c r="J37" s="46"/>
    </row>
    <row r="38" spans="1:15" ht="15.75" customHeight="1" x14ac:dyDescent="0.25">
      <c r="A38" s="1" t="s">
        <v>74</v>
      </c>
      <c r="B38" s="43" t="s">
        <v>86</v>
      </c>
      <c r="C38" s="43"/>
      <c r="D38" s="43"/>
      <c r="E38" s="43"/>
      <c r="F38" s="43"/>
      <c r="G38" s="43"/>
      <c r="H38" s="43"/>
      <c r="I38" s="46">
        <v>0</v>
      </c>
      <c r="J38" s="46"/>
      <c r="K38" s="73"/>
      <c r="L38" s="73"/>
      <c r="M38" s="73"/>
      <c r="N38" s="73"/>
      <c r="O38" s="73"/>
    </row>
    <row r="39" spans="1:15" ht="15" hidden="1" customHeight="1" x14ac:dyDescent="0.25">
      <c r="A39" s="1" t="s">
        <v>76</v>
      </c>
      <c r="B39" s="43" t="s">
        <v>87</v>
      </c>
      <c r="C39" s="43"/>
      <c r="D39" s="43"/>
      <c r="E39" s="43"/>
      <c r="F39" s="43"/>
      <c r="G39" s="43"/>
      <c r="H39" s="43"/>
      <c r="I39" s="44">
        <v>0</v>
      </c>
      <c r="J39" s="44"/>
      <c r="K39" s="73"/>
      <c r="L39" s="73"/>
      <c r="M39" s="73"/>
      <c r="N39" s="73"/>
      <c r="O39" s="73"/>
    </row>
    <row r="40" spans="1:15" ht="15" customHeight="1" x14ac:dyDescent="0.25">
      <c r="A40" s="37" t="s">
        <v>88</v>
      </c>
      <c r="B40" s="37"/>
      <c r="C40" s="37"/>
      <c r="D40" s="37"/>
      <c r="E40" s="37"/>
      <c r="F40" s="37"/>
      <c r="G40" s="37"/>
      <c r="H40" s="37"/>
      <c r="I40" s="61">
        <f>SUM(I33:J39)</f>
        <v>0</v>
      </c>
      <c r="J40" s="61"/>
    </row>
    <row r="41" spans="1:15" x14ac:dyDescent="0.25">
      <c r="A41" s="48" t="s">
        <v>89</v>
      </c>
      <c r="B41" s="48"/>
      <c r="C41" s="48"/>
      <c r="D41" s="48"/>
      <c r="E41" s="48"/>
      <c r="F41" s="48"/>
      <c r="G41" s="48"/>
      <c r="H41" s="48"/>
      <c r="I41" s="48"/>
      <c r="J41" s="48"/>
    </row>
    <row r="42" spans="1:15" ht="14.25" customHeight="1" x14ac:dyDescent="0.25">
      <c r="A42" s="21" t="s">
        <v>90</v>
      </c>
      <c r="B42" s="74" t="s">
        <v>91</v>
      </c>
      <c r="C42" s="74"/>
      <c r="D42" s="74"/>
      <c r="E42" s="74"/>
      <c r="F42" s="74"/>
      <c r="G42" s="74"/>
      <c r="H42" s="74"/>
      <c r="I42" s="71" t="s">
        <v>66</v>
      </c>
      <c r="J42" s="71"/>
    </row>
    <row r="43" spans="1:15" ht="14.25" customHeight="1" x14ac:dyDescent="0.25">
      <c r="A43" s="22" t="s">
        <v>67</v>
      </c>
      <c r="B43" s="45" t="s">
        <v>92</v>
      </c>
      <c r="C43" s="45"/>
      <c r="D43" s="45"/>
      <c r="E43" s="45"/>
      <c r="F43" s="45"/>
      <c r="G43" s="45"/>
      <c r="H43" s="45"/>
      <c r="I43" s="46">
        <v>0</v>
      </c>
      <c r="J43" s="46"/>
    </row>
    <row r="44" spans="1:15" ht="14.25" customHeight="1" x14ac:dyDescent="0.25">
      <c r="A44" s="22" t="s">
        <v>43</v>
      </c>
      <c r="B44" s="45" t="s">
        <v>93</v>
      </c>
      <c r="C44" s="45"/>
      <c r="D44" s="45"/>
      <c r="E44" s="45"/>
      <c r="F44" s="45"/>
      <c r="G44" s="45"/>
      <c r="H44" s="45"/>
      <c r="I44" s="46">
        <v>0</v>
      </c>
      <c r="J44" s="46"/>
    </row>
    <row r="45" spans="1:15" ht="14.25" customHeight="1" x14ac:dyDescent="0.25">
      <c r="A45" s="22" t="s">
        <v>46</v>
      </c>
      <c r="B45" s="45" t="s">
        <v>94</v>
      </c>
      <c r="C45" s="45"/>
      <c r="D45" s="45"/>
      <c r="E45" s="45"/>
      <c r="F45" s="45"/>
      <c r="G45" s="45"/>
      <c r="H45" s="45"/>
      <c r="I45" s="46">
        <v>0</v>
      </c>
      <c r="J45" s="46"/>
    </row>
    <row r="46" spans="1:15" ht="15" customHeight="1" x14ac:dyDescent="0.25">
      <c r="A46" s="71" t="s">
        <v>95</v>
      </c>
      <c r="B46" s="71"/>
      <c r="C46" s="71"/>
      <c r="D46" s="71"/>
      <c r="E46" s="71"/>
      <c r="F46" s="71"/>
      <c r="G46" s="71"/>
      <c r="H46" s="71"/>
      <c r="I46" s="72">
        <f>SUM(I43:J45)</f>
        <v>0</v>
      </c>
      <c r="J46" s="72"/>
    </row>
    <row r="47" spans="1:15" x14ac:dyDescent="0.25">
      <c r="A47" s="48" t="s">
        <v>96</v>
      </c>
      <c r="B47" s="48"/>
      <c r="C47" s="48"/>
      <c r="D47" s="48"/>
      <c r="E47" s="48"/>
      <c r="F47" s="48"/>
      <c r="G47" s="48"/>
      <c r="H47" s="48"/>
      <c r="I47" s="48"/>
      <c r="J47" s="48"/>
    </row>
    <row r="48" spans="1:15" ht="14.25" customHeight="1" x14ac:dyDescent="0.25">
      <c r="A48" s="1" t="s">
        <v>97</v>
      </c>
      <c r="B48" s="49" t="s">
        <v>98</v>
      </c>
      <c r="C48" s="49"/>
      <c r="D48" s="49"/>
      <c r="E48" s="49"/>
      <c r="F48" s="49"/>
      <c r="G48" s="50" t="s">
        <v>99</v>
      </c>
      <c r="H48" s="50"/>
      <c r="I48" s="50" t="s">
        <v>66</v>
      </c>
      <c r="J48" s="50"/>
    </row>
    <row r="49" spans="1:10" ht="14.25" customHeight="1" x14ac:dyDescent="0.25">
      <c r="A49" s="1" t="s">
        <v>67</v>
      </c>
      <c r="B49" s="43" t="s">
        <v>100</v>
      </c>
      <c r="C49" s="43"/>
      <c r="D49" s="43"/>
      <c r="E49" s="43"/>
      <c r="F49" s="43"/>
      <c r="G49" s="66">
        <v>0.2</v>
      </c>
      <c r="H49" s="66"/>
      <c r="I49" s="60">
        <f>(G49*I30)</f>
        <v>0</v>
      </c>
      <c r="J49" s="60"/>
    </row>
    <row r="50" spans="1:10" ht="14.25" customHeight="1" x14ac:dyDescent="0.25">
      <c r="A50" s="1" t="s">
        <v>43</v>
      </c>
      <c r="B50" s="43" t="s">
        <v>101</v>
      </c>
      <c r="C50" s="43"/>
      <c r="D50" s="43"/>
      <c r="E50" s="43"/>
      <c r="F50" s="43"/>
      <c r="G50" s="66">
        <v>1.4999999999999999E-2</v>
      </c>
      <c r="H50" s="66"/>
      <c r="I50" s="60">
        <f>(G50*I30)</f>
        <v>0</v>
      </c>
      <c r="J50" s="60"/>
    </row>
    <row r="51" spans="1:10" ht="14.25" customHeight="1" x14ac:dyDescent="0.25">
      <c r="A51" s="1" t="s">
        <v>46</v>
      </c>
      <c r="B51" s="43" t="s">
        <v>102</v>
      </c>
      <c r="C51" s="43"/>
      <c r="D51" s="43"/>
      <c r="E51" s="43"/>
      <c r="F51" s="43"/>
      <c r="G51" s="66">
        <v>0.01</v>
      </c>
      <c r="H51" s="66"/>
      <c r="I51" s="60">
        <f>(G51*I30)</f>
        <v>0</v>
      </c>
      <c r="J51" s="60"/>
    </row>
    <row r="52" spans="1:10" ht="14.25" customHeight="1" x14ac:dyDescent="0.25">
      <c r="A52" s="1" t="s">
        <v>48</v>
      </c>
      <c r="B52" s="43" t="s">
        <v>103</v>
      </c>
      <c r="C52" s="43"/>
      <c r="D52" s="43"/>
      <c r="E52" s="43"/>
      <c r="F52" s="43"/>
      <c r="G52" s="66">
        <v>2E-3</v>
      </c>
      <c r="H52" s="66"/>
      <c r="I52" s="60">
        <f>(G52*I30)</f>
        <v>0</v>
      </c>
      <c r="J52" s="60"/>
    </row>
    <row r="53" spans="1:10" ht="14.25" customHeight="1" x14ac:dyDescent="0.25">
      <c r="A53" s="1" t="s">
        <v>72</v>
      </c>
      <c r="B53" s="43" t="s">
        <v>104</v>
      </c>
      <c r="C53" s="43"/>
      <c r="D53" s="43"/>
      <c r="E53" s="43"/>
      <c r="F53" s="43"/>
      <c r="G53" s="66">
        <v>2.5000000000000001E-2</v>
      </c>
      <c r="H53" s="66"/>
      <c r="I53" s="60">
        <f>(G53*I30)</f>
        <v>0</v>
      </c>
      <c r="J53" s="60"/>
    </row>
    <row r="54" spans="1:10" ht="14.25" customHeight="1" x14ac:dyDescent="0.25">
      <c r="A54" s="1" t="s">
        <v>74</v>
      </c>
      <c r="B54" s="43" t="s">
        <v>105</v>
      </c>
      <c r="C54" s="43"/>
      <c r="D54" s="43"/>
      <c r="E54" s="43"/>
      <c r="F54" s="43"/>
      <c r="G54" s="66">
        <v>0.08</v>
      </c>
      <c r="H54" s="66"/>
      <c r="I54" s="60">
        <f>(G54*I30)</f>
        <v>0</v>
      </c>
      <c r="J54" s="60"/>
    </row>
    <row r="55" spans="1:10" s="24" customFormat="1" ht="15.75" customHeight="1" x14ac:dyDescent="0.25">
      <c r="A55" s="23" t="s">
        <v>76</v>
      </c>
      <c r="B55" s="68" t="s">
        <v>106</v>
      </c>
      <c r="C55" s="68"/>
      <c r="D55" s="68"/>
      <c r="E55" s="68"/>
      <c r="F55" s="68"/>
      <c r="G55" s="66">
        <v>0.03</v>
      </c>
      <c r="H55" s="66"/>
      <c r="I55" s="69">
        <f>(G55*I30)</f>
        <v>0</v>
      </c>
      <c r="J55" s="69"/>
    </row>
    <row r="56" spans="1:10" ht="14.25" customHeight="1" x14ac:dyDescent="0.25">
      <c r="A56" s="1" t="s">
        <v>107</v>
      </c>
      <c r="B56" s="43" t="s">
        <v>108</v>
      </c>
      <c r="C56" s="43"/>
      <c r="D56" s="43"/>
      <c r="E56" s="43"/>
      <c r="F56" s="43"/>
      <c r="G56" s="66">
        <v>6.0000000000000001E-3</v>
      </c>
      <c r="H56" s="66"/>
      <c r="I56" s="60">
        <f>(G56*I30)</f>
        <v>0</v>
      </c>
      <c r="J56" s="60"/>
    </row>
    <row r="57" spans="1:10" ht="14.25" customHeight="1" x14ac:dyDescent="0.25">
      <c r="A57" s="37" t="s">
        <v>109</v>
      </c>
      <c r="B57" s="37"/>
      <c r="C57" s="37"/>
      <c r="D57" s="37"/>
      <c r="E57" s="37"/>
      <c r="F57" s="37"/>
      <c r="G57" s="57">
        <f>SUM(G49:H56)</f>
        <v>0.3680000000000001</v>
      </c>
      <c r="H57" s="57"/>
      <c r="I57" s="61">
        <f>SUM(I49:J56)</f>
        <v>0</v>
      </c>
      <c r="J57" s="61"/>
    </row>
    <row r="58" spans="1:10" x14ac:dyDescent="0.25">
      <c r="A58" s="48" t="s">
        <v>110</v>
      </c>
      <c r="B58" s="48"/>
      <c r="C58" s="48"/>
      <c r="D58" s="48"/>
      <c r="E58" s="48"/>
      <c r="F58" s="48"/>
      <c r="G58" s="48"/>
      <c r="H58" s="48"/>
      <c r="I58" s="48"/>
      <c r="J58" s="48"/>
    </row>
    <row r="59" spans="1:10" ht="14.25" customHeight="1" x14ac:dyDescent="0.25">
      <c r="A59" s="20" t="s">
        <v>111</v>
      </c>
      <c r="B59" s="49" t="s">
        <v>112</v>
      </c>
      <c r="C59" s="49"/>
      <c r="D59" s="49"/>
      <c r="E59" s="49"/>
      <c r="F59" s="49"/>
      <c r="G59" s="49"/>
      <c r="H59" s="49"/>
      <c r="I59" s="50" t="s">
        <v>66</v>
      </c>
      <c r="J59" s="50"/>
    </row>
    <row r="60" spans="1:10" ht="14.25" customHeight="1" x14ac:dyDescent="0.25">
      <c r="A60" s="1" t="s">
        <v>67</v>
      </c>
      <c r="B60" s="43" t="s">
        <v>113</v>
      </c>
      <c r="C60" s="43"/>
      <c r="D60" s="43"/>
      <c r="E60" s="43"/>
      <c r="F60" s="43"/>
      <c r="G60" s="55">
        <v>8.3299999999999999E-2</v>
      </c>
      <c r="H60" s="55"/>
      <c r="I60" s="60">
        <f>(G60*I30)</f>
        <v>0</v>
      </c>
      <c r="J60" s="60"/>
    </row>
    <row r="61" spans="1:10" ht="14.25" customHeight="1" x14ac:dyDescent="0.25">
      <c r="A61" s="1" t="s">
        <v>43</v>
      </c>
      <c r="B61" s="43" t="s">
        <v>114</v>
      </c>
      <c r="C61" s="43"/>
      <c r="D61" s="43"/>
      <c r="E61" s="43"/>
      <c r="F61" s="43"/>
      <c r="G61" s="55">
        <v>2.7799999999999998E-2</v>
      </c>
      <c r="H61" s="55"/>
      <c r="I61" s="60">
        <f>(G61*I30)</f>
        <v>0</v>
      </c>
      <c r="J61" s="60"/>
    </row>
    <row r="62" spans="1:10" ht="14.25" customHeight="1" x14ac:dyDescent="0.25">
      <c r="A62" s="37" t="s">
        <v>109</v>
      </c>
      <c r="B62" s="37"/>
      <c r="C62" s="37"/>
      <c r="D62" s="37"/>
      <c r="E62" s="37"/>
      <c r="F62" s="37"/>
      <c r="G62" s="57">
        <f>SUM(G60:H61)</f>
        <v>0.1111</v>
      </c>
      <c r="H62" s="57"/>
      <c r="I62" s="64">
        <f>SUM(I60:J61)</f>
        <v>0</v>
      </c>
      <c r="J62" s="64"/>
    </row>
    <row r="63" spans="1:10" x14ac:dyDescent="0.25">
      <c r="A63" s="48" t="s">
        <v>115</v>
      </c>
      <c r="B63" s="48"/>
      <c r="C63" s="48"/>
      <c r="D63" s="48"/>
      <c r="E63" s="48"/>
      <c r="F63" s="48"/>
      <c r="G63" s="48"/>
      <c r="H63" s="48"/>
      <c r="I63" s="48"/>
      <c r="J63" s="48"/>
    </row>
    <row r="64" spans="1:10" ht="14.25" customHeight="1" x14ac:dyDescent="0.25">
      <c r="A64" s="20" t="s">
        <v>116</v>
      </c>
      <c r="B64" s="49" t="s">
        <v>117</v>
      </c>
      <c r="C64" s="49"/>
      <c r="D64" s="49"/>
      <c r="E64" s="49"/>
      <c r="F64" s="49"/>
      <c r="G64" s="49"/>
      <c r="H64" s="49"/>
      <c r="I64" s="50" t="s">
        <v>66</v>
      </c>
      <c r="J64" s="50"/>
    </row>
    <row r="65" spans="1:10" ht="14.25" customHeight="1" x14ac:dyDescent="0.25">
      <c r="A65" s="1" t="s">
        <v>67</v>
      </c>
      <c r="B65" s="43" t="s">
        <v>118</v>
      </c>
      <c r="C65" s="43"/>
      <c r="D65" s="43"/>
      <c r="E65" s="43"/>
      <c r="F65" s="43"/>
      <c r="G65" s="66">
        <v>4.1999999999999997E-3</v>
      </c>
      <c r="H65" s="66"/>
      <c r="I65" s="60">
        <f>(G65*I30)</f>
        <v>0</v>
      </c>
      <c r="J65" s="60"/>
    </row>
    <row r="66" spans="1:10" ht="14.25" customHeight="1" x14ac:dyDescent="0.25">
      <c r="A66" s="1" t="s">
        <v>43</v>
      </c>
      <c r="B66" s="43" t="s">
        <v>119</v>
      </c>
      <c r="C66" s="43"/>
      <c r="D66" s="43"/>
      <c r="E66" s="43"/>
      <c r="F66" s="43"/>
      <c r="G66" s="66">
        <v>2.9999999999999997E-4</v>
      </c>
      <c r="H66" s="66"/>
      <c r="I66" s="60">
        <f>(G66*I30)</f>
        <v>0</v>
      </c>
      <c r="J66" s="60"/>
    </row>
    <row r="67" spans="1:10" ht="14.25" customHeight="1" x14ac:dyDescent="0.25">
      <c r="A67" s="1" t="s">
        <v>46</v>
      </c>
      <c r="B67" s="43" t="s">
        <v>120</v>
      </c>
      <c r="C67" s="43"/>
      <c r="D67" s="43"/>
      <c r="E67" s="43"/>
      <c r="F67" s="43"/>
      <c r="G67" s="66">
        <v>3.44E-2</v>
      </c>
      <c r="H67" s="66"/>
      <c r="I67" s="60">
        <f>(G67*I30)</f>
        <v>0</v>
      </c>
      <c r="J67" s="60"/>
    </row>
    <row r="68" spans="1:10" ht="14.25" customHeight="1" x14ac:dyDescent="0.25">
      <c r="A68" s="1" t="s">
        <v>48</v>
      </c>
      <c r="B68" s="67" t="s">
        <v>121</v>
      </c>
      <c r="C68" s="67"/>
      <c r="D68" s="67"/>
      <c r="E68" s="67"/>
      <c r="F68" s="67"/>
      <c r="G68" s="66">
        <v>1.9400000000000001E-2</v>
      </c>
      <c r="H68" s="66"/>
      <c r="I68" s="60">
        <f>(G68*I30)</f>
        <v>0</v>
      </c>
      <c r="J68" s="60"/>
    </row>
    <row r="69" spans="1:10" ht="14.25" customHeight="1" x14ac:dyDescent="0.25">
      <c r="A69" s="1" t="s">
        <v>72</v>
      </c>
      <c r="B69" s="43" t="s">
        <v>122</v>
      </c>
      <c r="C69" s="43"/>
      <c r="D69" s="43"/>
      <c r="E69" s="43"/>
      <c r="F69" s="43"/>
      <c r="G69" s="66">
        <v>7.17412E-3</v>
      </c>
      <c r="H69" s="66"/>
      <c r="I69" s="60">
        <f>(G69*I30)</f>
        <v>0</v>
      </c>
      <c r="J69" s="60"/>
    </row>
    <row r="70" spans="1:10" ht="14.25" customHeight="1" x14ac:dyDescent="0.25">
      <c r="A70" s="1" t="s">
        <v>74</v>
      </c>
      <c r="B70" s="43" t="s">
        <v>123</v>
      </c>
      <c r="C70" s="43"/>
      <c r="D70" s="43"/>
      <c r="E70" s="43"/>
      <c r="F70" s="43"/>
      <c r="G70" s="66">
        <v>5.9999999999999995E-4</v>
      </c>
      <c r="H70" s="66"/>
      <c r="I70" s="60">
        <f>(G70*I30)</f>
        <v>0</v>
      </c>
      <c r="J70" s="60"/>
    </row>
    <row r="71" spans="1:10" ht="14.25" customHeight="1" x14ac:dyDescent="0.25">
      <c r="A71" s="37" t="s">
        <v>109</v>
      </c>
      <c r="B71" s="37"/>
      <c r="C71" s="37"/>
      <c r="D71" s="37"/>
      <c r="E71" s="37"/>
      <c r="F71" s="37"/>
      <c r="G71" s="57">
        <f>SUM(G65:H70)</f>
        <v>6.607412E-2</v>
      </c>
      <c r="H71" s="57"/>
      <c r="I71" s="64">
        <f>SUM(I65:J70)</f>
        <v>0</v>
      </c>
      <c r="J71" s="64"/>
    </row>
    <row r="72" spans="1:10" x14ac:dyDescent="0.25">
      <c r="A72" s="48" t="s">
        <v>124</v>
      </c>
      <c r="B72" s="48"/>
      <c r="C72" s="48"/>
      <c r="D72" s="48"/>
      <c r="E72" s="48"/>
      <c r="F72" s="48"/>
      <c r="G72" s="48"/>
      <c r="H72" s="48"/>
      <c r="I72" s="48"/>
      <c r="J72" s="48"/>
    </row>
    <row r="73" spans="1:10" ht="14.25" customHeight="1" x14ac:dyDescent="0.25">
      <c r="A73" s="20" t="s">
        <v>125</v>
      </c>
      <c r="B73" s="49" t="s">
        <v>126</v>
      </c>
      <c r="C73" s="49"/>
      <c r="D73" s="49"/>
      <c r="E73" s="49"/>
      <c r="F73" s="49"/>
      <c r="G73" s="49"/>
      <c r="H73" s="49"/>
      <c r="I73" s="50" t="s">
        <v>66</v>
      </c>
      <c r="J73" s="50"/>
    </row>
    <row r="74" spans="1:10" ht="14.25" customHeight="1" x14ac:dyDescent="0.25">
      <c r="A74" s="1" t="s">
        <v>67</v>
      </c>
      <c r="B74" s="43" t="s">
        <v>127</v>
      </c>
      <c r="C74" s="43"/>
      <c r="D74" s="43"/>
      <c r="E74" s="43"/>
      <c r="F74" s="43"/>
      <c r="G74" s="55">
        <v>8.3299999999999999E-2</v>
      </c>
      <c r="H74" s="55"/>
      <c r="I74" s="65">
        <f>(G74*I30)</f>
        <v>0</v>
      </c>
      <c r="J74" s="65"/>
    </row>
    <row r="75" spans="1:10" ht="14.25" customHeight="1" x14ac:dyDescent="0.25">
      <c r="A75" s="1" t="s">
        <v>43</v>
      </c>
      <c r="B75" s="43" t="s">
        <v>128</v>
      </c>
      <c r="C75" s="43"/>
      <c r="D75" s="43"/>
      <c r="E75" s="43"/>
      <c r="F75" s="43"/>
      <c r="G75" s="55">
        <v>1.3899999999999999E-2</v>
      </c>
      <c r="H75" s="55"/>
      <c r="I75" s="65">
        <f>(G75*I30)</f>
        <v>0</v>
      </c>
      <c r="J75" s="65"/>
    </row>
    <row r="76" spans="1:10" ht="14.25" customHeight="1" x14ac:dyDescent="0.25">
      <c r="A76" s="1" t="s">
        <v>46</v>
      </c>
      <c r="B76" s="43" t="s">
        <v>129</v>
      </c>
      <c r="C76" s="43"/>
      <c r="D76" s="43"/>
      <c r="E76" s="43"/>
      <c r="F76" s="43"/>
      <c r="G76" s="55">
        <v>2.8999999999999998E-3</v>
      </c>
      <c r="H76" s="55"/>
      <c r="I76" s="65">
        <f>(G76*I30)</f>
        <v>0</v>
      </c>
      <c r="J76" s="65"/>
    </row>
    <row r="77" spans="1:10" ht="14.25" customHeight="1" x14ac:dyDescent="0.25">
      <c r="A77" s="1" t="s">
        <v>48</v>
      </c>
      <c r="B77" s="43" t="s">
        <v>130</v>
      </c>
      <c r="C77" s="43"/>
      <c r="D77" s="43"/>
      <c r="E77" s="43"/>
      <c r="F77" s="43"/>
      <c r="G77" s="55">
        <v>2.0000000000000001E-4</v>
      </c>
      <c r="H77" s="55"/>
      <c r="I77" s="65">
        <f>(G77*I30)</f>
        <v>0</v>
      </c>
      <c r="J77" s="65"/>
    </row>
    <row r="78" spans="1:10" ht="14.25" customHeight="1" x14ac:dyDescent="0.25">
      <c r="A78" s="1" t="s">
        <v>72</v>
      </c>
      <c r="B78" s="43" t="s">
        <v>131</v>
      </c>
      <c r="C78" s="43"/>
      <c r="D78" s="43"/>
      <c r="E78" s="43"/>
      <c r="F78" s="43"/>
      <c r="G78" s="55">
        <v>2.8E-3</v>
      </c>
      <c r="H78" s="55"/>
      <c r="I78" s="65">
        <f>(G78*I30)</f>
        <v>0</v>
      </c>
      <c r="J78" s="65"/>
    </row>
    <row r="79" spans="1:10" ht="14.25" customHeight="1" x14ac:dyDescent="0.25">
      <c r="A79" s="1" t="s">
        <v>74</v>
      </c>
      <c r="B79" s="43" t="s">
        <v>132</v>
      </c>
      <c r="C79" s="43"/>
      <c r="D79" s="43"/>
      <c r="E79" s="43"/>
      <c r="F79" s="43"/>
      <c r="G79" s="55">
        <v>6.9999999999999999E-4</v>
      </c>
      <c r="H79" s="55"/>
      <c r="I79" s="65">
        <f>(G79*I30)</f>
        <v>0</v>
      </c>
      <c r="J79" s="65"/>
    </row>
    <row r="80" spans="1:10" ht="14.25" customHeight="1" x14ac:dyDescent="0.25">
      <c r="A80" s="50" t="s">
        <v>133</v>
      </c>
      <c r="B80" s="50"/>
      <c r="C80" s="50"/>
      <c r="D80" s="50"/>
      <c r="E80" s="50"/>
      <c r="F80" s="50"/>
      <c r="G80" s="62">
        <f>SUM(G74:G79)</f>
        <v>0.1038</v>
      </c>
      <c r="H80" s="62"/>
      <c r="I80" s="63">
        <f>SUM(I74:J79)</f>
        <v>0</v>
      </c>
      <c r="J80" s="63"/>
    </row>
    <row r="81" spans="1:11" ht="14.25" customHeight="1" x14ac:dyDescent="0.25">
      <c r="A81" s="1" t="s">
        <v>76</v>
      </c>
      <c r="B81" s="43" t="s">
        <v>134</v>
      </c>
      <c r="C81" s="43"/>
      <c r="D81" s="43"/>
      <c r="E81" s="43"/>
      <c r="F81" s="43"/>
      <c r="G81" s="55">
        <v>1.9599999999999999E-2</v>
      </c>
      <c r="H81" s="55"/>
      <c r="I81" s="65">
        <f>(G81*I30)</f>
        <v>0</v>
      </c>
      <c r="J81" s="65"/>
    </row>
    <row r="82" spans="1:11" ht="14.25" customHeight="1" x14ac:dyDescent="0.25">
      <c r="A82" s="50" t="s">
        <v>135</v>
      </c>
      <c r="B82" s="50"/>
      <c r="C82" s="50"/>
      <c r="D82" s="50"/>
      <c r="E82" s="50"/>
      <c r="F82" s="50"/>
      <c r="G82" s="62">
        <f>G80+G81</f>
        <v>0.12340000000000001</v>
      </c>
      <c r="H82" s="62"/>
      <c r="I82" s="63">
        <f>SUM(I80:J81)</f>
        <v>0</v>
      </c>
      <c r="J82" s="63"/>
    </row>
    <row r="83" spans="1:11" ht="14.25" customHeight="1" x14ac:dyDescent="0.25">
      <c r="A83" s="1" t="s">
        <v>107</v>
      </c>
      <c r="B83" s="43" t="s">
        <v>136</v>
      </c>
      <c r="C83" s="43"/>
      <c r="D83" s="43"/>
      <c r="E83" s="43"/>
      <c r="F83" s="43"/>
      <c r="G83" s="55">
        <v>4.5400000000000003E-2</v>
      </c>
      <c r="H83" s="55"/>
      <c r="I83" s="60">
        <f>(G83*I30)</f>
        <v>0</v>
      </c>
      <c r="J83" s="60"/>
    </row>
    <row r="84" spans="1:11" ht="14.25" customHeight="1" x14ac:dyDescent="0.25">
      <c r="A84" s="37" t="s">
        <v>109</v>
      </c>
      <c r="B84" s="37"/>
      <c r="C84" s="37"/>
      <c r="D84" s="37"/>
      <c r="E84" s="37"/>
      <c r="F84" s="37"/>
      <c r="G84" s="57">
        <f>G82+G83</f>
        <v>0.16880000000000001</v>
      </c>
      <c r="H84" s="57"/>
      <c r="I84" s="64">
        <f>I82+I83</f>
        <v>0</v>
      </c>
      <c r="J84" s="64"/>
    </row>
    <row r="85" spans="1:11" x14ac:dyDescent="0.25">
      <c r="A85" s="48" t="s">
        <v>137</v>
      </c>
      <c r="B85" s="48"/>
      <c r="C85" s="48"/>
      <c r="D85" s="48"/>
      <c r="E85" s="48"/>
      <c r="F85" s="48"/>
      <c r="G85" s="48"/>
      <c r="H85" s="48"/>
      <c r="I85" s="48"/>
      <c r="J85" s="48"/>
    </row>
    <row r="86" spans="1:11" ht="14.25" customHeight="1" x14ac:dyDescent="0.25">
      <c r="A86" s="1">
        <v>4</v>
      </c>
      <c r="B86" s="49" t="s">
        <v>138</v>
      </c>
      <c r="C86" s="49"/>
      <c r="D86" s="49"/>
      <c r="E86" s="49"/>
      <c r="F86" s="49"/>
      <c r="G86" s="49"/>
      <c r="H86" s="49"/>
      <c r="I86" s="50" t="s">
        <v>66</v>
      </c>
      <c r="J86" s="50"/>
    </row>
    <row r="87" spans="1:11" ht="14.25" customHeight="1" x14ac:dyDescent="0.25">
      <c r="A87" s="1" t="s">
        <v>139</v>
      </c>
      <c r="B87" s="43" t="s">
        <v>98</v>
      </c>
      <c r="C87" s="43"/>
      <c r="D87" s="43"/>
      <c r="E87" s="43"/>
      <c r="F87" s="43"/>
      <c r="G87" s="55">
        <f>G57</f>
        <v>0.3680000000000001</v>
      </c>
      <c r="H87" s="55"/>
      <c r="I87" s="51">
        <f>I57</f>
        <v>0</v>
      </c>
      <c r="J87" s="51"/>
    </row>
    <row r="88" spans="1:11" ht="14.25" customHeight="1" x14ac:dyDescent="0.25">
      <c r="A88" s="1" t="s">
        <v>140</v>
      </c>
      <c r="B88" s="43" t="s">
        <v>141</v>
      </c>
      <c r="C88" s="43"/>
      <c r="D88" s="43"/>
      <c r="E88" s="43"/>
      <c r="F88" s="43"/>
      <c r="G88" s="55">
        <f>G62</f>
        <v>0.1111</v>
      </c>
      <c r="H88" s="55"/>
      <c r="I88" s="60">
        <f>(I62)</f>
        <v>0</v>
      </c>
      <c r="J88" s="60"/>
    </row>
    <row r="89" spans="1:11" ht="14.25" customHeight="1" x14ac:dyDescent="0.25">
      <c r="A89" s="1" t="s">
        <v>142</v>
      </c>
      <c r="B89" s="43" t="s">
        <v>143</v>
      </c>
      <c r="C89" s="43"/>
      <c r="D89" s="43"/>
      <c r="E89" s="43"/>
      <c r="F89" s="43"/>
      <c r="G89" s="55">
        <f>G71</f>
        <v>6.607412E-2</v>
      </c>
      <c r="H89" s="55"/>
      <c r="I89" s="60">
        <f>I71</f>
        <v>0</v>
      </c>
      <c r="J89" s="60"/>
    </row>
    <row r="90" spans="1:11" ht="14.25" customHeight="1" x14ac:dyDescent="0.25">
      <c r="A90" s="1" t="s">
        <v>144</v>
      </c>
      <c r="B90" s="43" t="s">
        <v>145</v>
      </c>
      <c r="C90" s="43"/>
      <c r="D90" s="43"/>
      <c r="E90" s="43"/>
      <c r="F90" s="43"/>
      <c r="G90" s="55">
        <f>G84</f>
        <v>0.16880000000000001</v>
      </c>
      <c r="H90" s="55"/>
      <c r="I90" s="60">
        <f>I84</f>
        <v>0</v>
      </c>
      <c r="J90" s="60"/>
    </row>
    <row r="91" spans="1:11" ht="14.25" customHeight="1" x14ac:dyDescent="0.25">
      <c r="A91" s="37" t="s">
        <v>109</v>
      </c>
      <c r="B91" s="37"/>
      <c r="C91" s="37"/>
      <c r="D91" s="37"/>
      <c r="E91" s="37"/>
      <c r="F91" s="37"/>
      <c r="G91" s="57">
        <f>SUM(G87:H90)</f>
        <v>0.71397412000000005</v>
      </c>
      <c r="H91" s="57"/>
      <c r="I91" s="61">
        <f>SUM(I87:J90)</f>
        <v>0</v>
      </c>
      <c r="J91" s="61"/>
      <c r="K91" s="25"/>
    </row>
    <row r="92" spans="1:11" x14ac:dyDescent="0.25">
      <c r="A92" s="48" t="s">
        <v>146</v>
      </c>
      <c r="B92" s="48"/>
      <c r="C92" s="48"/>
      <c r="D92" s="48"/>
      <c r="E92" s="48"/>
      <c r="F92" s="48"/>
      <c r="G92" s="48"/>
      <c r="H92" s="48"/>
      <c r="I92" s="48"/>
      <c r="J92" s="48"/>
      <c r="K92" s="26"/>
    </row>
    <row r="93" spans="1:11" ht="14.25" customHeight="1" x14ac:dyDescent="0.25">
      <c r="A93" s="20">
        <v>5</v>
      </c>
      <c r="B93" s="49" t="s">
        <v>147</v>
      </c>
      <c r="C93" s="49"/>
      <c r="D93" s="49"/>
      <c r="E93" s="49"/>
      <c r="F93" s="49"/>
      <c r="G93" s="50" t="s">
        <v>99</v>
      </c>
      <c r="H93" s="50"/>
      <c r="I93" s="50" t="s">
        <v>66</v>
      </c>
      <c r="J93" s="50"/>
      <c r="K93" s="27"/>
    </row>
    <row r="94" spans="1:11" ht="14.25" customHeight="1" x14ac:dyDescent="0.25">
      <c r="A94" s="1" t="s">
        <v>67</v>
      </c>
      <c r="B94" s="43" t="s">
        <v>148</v>
      </c>
      <c r="C94" s="43"/>
      <c r="D94" s="43"/>
      <c r="E94" s="43"/>
      <c r="F94" s="43"/>
      <c r="G94" s="55">
        <v>0.05</v>
      </c>
      <c r="H94" s="55"/>
      <c r="I94" s="56">
        <f>(I108*G94)</f>
        <v>0</v>
      </c>
      <c r="J94" s="56"/>
    </row>
    <row r="95" spans="1:11" ht="14.25" customHeight="1" x14ac:dyDescent="0.25">
      <c r="A95" s="1" t="s">
        <v>43</v>
      </c>
      <c r="B95" s="43" t="s">
        <v>149</v>
      </c>
      <c r="C95" s="43"/>
      <c r="D95" s="43"/>
      <c r="E95" s="43"/>
      <c r="F95" s="43"/>
      <c r="G95" s="58"/>
      <c r="H95" s="58"/>
      <c r="I95" s="59"/>
      <c r="J95" s="59"/>
    </row>
    <row r="96" spans="1:11" ht="14.25" customHeight="1" x14ac:dyDescent="0.25">
      <c r="A96" s="1"/>
      <c r="B96" s="43" t="s">
        <v>150</v>
      </c>
      <c r="C96" s="43"/>
      <c r="D96" s="43"/>
      <c r="E96" s="43"/>
      <c r="F96" s="43"/>
      <c r="G96" s="55">
        <v>1.6500000000000001E-2</v>
      </c>
      <c r="H96" s="55"/>
      <c r="I96" s="56">
        <f>K97*G96</f>
        <v>0</v>
      </c>
      <c r="J96" s="56"/>
      <c r="K96" s="26">
        <f>(100%-SUM(G96:H98))/100</f>
        <v>8.5749999999999993E-3</v>
      </c>
    </row>
    <row r="97" spans="1:11" ht="14.25" customHeight="1" x14ac:dyDescent="0.25">
      <c r="A97" s="1"/>
      <c r="B97" s="43" t="s">
        <v>151</v>
      </c>
      <c r="C97" s="43"/>
      <c r="D97" s="43"/>
      <c r="E97" s="43"/>
      <c r="F97" s="43"/>
      <c r="G97" s="55">
        <v>7.5999999999999998E-2</v>
      </c>
      <c r="H97" s="55"/>
      <c r="I97" s="56">
        <f>K97*G97</f>
        <v>0</v>
      </c>
      <c r="J97" s="56"/>
      <c r="K97" s="27">
        <f>(I108+I94+I100)/(100%-SUM(G96:H98))/100*100</f>
        <v>0</v>
      </c>
    </row>
    <row r="98" spans="1:11" ht="14.25" customHeight="1" x14ac:dyDescent="0.25">
      <c r="A98" s="1"/>
      <c r="B98" s="43" t="s">
        <v>152</v>
      </c>
      <c r="C98" s="43"/>
      <c r="D98" s="43"/>
      <c r="E98" s="43"/>
      <c r="F98" s="43"/>
      <c r="G98" s="55">
        <v>0.05</v>
      </c>
      <c r="H98" s="55"/>
      <c r="I98" s="56">
        <f>K97*G98</f>
        <v>0</v>
      </c>
      <c r="J98" s="56"/>
      <c r="K98" s="25"/>
    </row>
    <row r="99" spans="1:11" ht="14.25" customHeight="1" x14ac:dyDescent="0.25">
      <c r="A99" s="1"/>
      <c r="B99" s="43" t="s">
        <v>153</v>
      </c>
      <c r="C99" s="43"/>
      <c r="D99" s="43"/>
      <c r="E99" s="43"/>
      <c r="F99" s="43"/>
      <c r="G99" s="53"/>
      <c r="H99" s="53"/>
      <c r="I99" s="54"/>
      <c r="J99" s="54"/>
    </row>
    <row r="100" spans="1:11" ht="14.25" customHeight="1" x14ac:dyDescent="0.25">
      <c r="A100" s="1" t="s">
        <v>46</v>
      </c>
      <c r="B100" s="43" t="s">
        <v>154</v>
      </c>
      <c r="C100" s="43"/>
      <c r="D100" s="43"/>
      <c r="E100" s="43"/>
      <c r="F100" s="43"/>
      <c r="G100" s="55">
        <v>0.1</v>
      </c>
      <c r="H100" s="55"/>
      <c r="I100" s="56">
        <f>SUM(I108+I94)*G100</f>
        <v>0</v>
      </c>
      <c r="J100" s="56"/>
    </row>
    <row r="101" spans="1:11" ht="14.25" customHeight="1" x14ac:dyDescent="0.25">
      <c r="A101" s="37" t="s">
        <v>109</v>
      </c>
      <c r="B101" s="37"/>
      <c r="C101" s="37"/>
      <c r="D101" s="37"/>
      <c r="E101" s="37"/>
      <c r="F101" s="37"/>
      <c r="G101" s="57">
        <f>SUM(G94:H100)</f>
        <v>0.29249999999999998</v>
      </c>
      <c r="H101" s="57"/>
      <c r="I101" s="38">
        <f>SUM(I100+I99+I98+I97+I96+I94)</f>
        <v>0</v>
      </c>
      <c r="J101" s="38"/>
    </row>
    <row r="102" spans="1:11" x14ac:dyDescent="0.25">
      <c r="A102" s="48" t="s">
        <v>155</v>
      </c>
      <c r="B102" s="48"/>
      <c r="C102" s="48"/>
      <c r="D102" s="48"/>
      <c r="E102" s="48"/>
      <c r="F102" s="48"/>
      <c r="G102" s="48"/>
      <c r="H102" s="48"/>
      <c r="I102" s="48"/>
      <c r="J102" s="48"/>
    </row>
    <row r="103" spans="1:11" ht="14.25" customHeight="1" x14ac:dyDescent="0.25">
      <c r="A103" s="1"/>
      <c r="B103" s="49" t="s">
        <v>156</v>
      </c>
      <c r="C103" s="49"/>
      <c r="D103" s="49"/>
      <c r="E103" s="49"/>
      <c r="F103" s="49"/>
      <c r="G103" s="49"/>
      <c r="H103" s="49"/>
      <c r="I103" s="50" t="s">
        <v>66</v>
      </c>
      <c r="J103" s="50"/>
    </row>
    <row r="104" spans="1:11" ht="14.25" customHeight="1" x14ac:dyDescent="0.25">
      <c r="A104" s="1" t="s">
        <v>67</v>
      </c>
      <c r="B104" s="43" t="s">
        <v>157</v>
      </c>
      <c r="C104" s="43"/>
      <c r="D104" s="43"/>
      <c r="E104" s="43"/>
      <c r="F104" s="43"/>
      <c r="G104" s="43"/>
      <c r="H104" s="43"/>
      <c r="I104" s="44">
        <f>I30</f>
        <v>0</v>
      </c>
      <c r="J104" s="44"/>
    </row>
    <row r="105" spans="1:11" ht="14.25" customHeight="1" x14ac:dyDescent="0.25">
      <c r="A105" s="1" t="s">
        <v>43</v>
      </c>
      <c r="B105" s="43" t="s">
        <v>158</v>
      </c>
      <c r="C105" s="43"/>
      <c r="D105" s="43"/>
      <c r="E105" s="43"/>
      <c r="F105" s="43"/>
      <c r="G105" s="43"/>
      <c r="H105" s="43"/>
      <c r="I105" s="51">
        <f>I40</f>
        <v>0</v>
      </c>
      <c r="J105" s="51"/>
    </row>
    <row r="106" spans="1:11" ht="14.25" customHeight="1" x14ac:dyDescent="0.25">
      <c r="A106" s="22" t="s">
        <v>46</v>
      </c>
      <c r="B106" s="45" t="s">
        <v>159</v>
      </c>
      <c r="C106" s="45"/>
      <c r="D106" s="45"/>
      <c r="E106" s="45"/>
      <c r="F106" s="45"/>
      <c r="G106" s="45"/>
      <c r="H106" s="45"/>
      <c r="I106" s="52">
        <f>I46</f>
        <v>0</v>
      </c>
      <c r="J106" s="52"/>
    </row>
    <row r="107" spans="1:11" ht="14.25" customHeight="1" x14ac:dyDescent="0.25">
      <c r="A107" s="1" t="s">
        <v>48</v>
      </c>
      <c r="B107" s="43" t="s">
        <v>160</v>
      </c>
      <c r="C107" s="43"/>
      <c r="D107" s="43"/>
      <c r="E107" s="43"/>
      <c r="F107" s="43"/>
      <c r="G107" s="43"/>
      <c r="H107" s="43"/>
      <c r="I107" s="44">
        <f>I91</f>
        <v>0</v>
      </c>
      <c r="J107" s="44"/>
    </row>
    <row r="108" spans="1:11" ht="14.25" customHeight="1" x14ac:dyDescent="0.25">
      <c r="A108" s="37" t="s">
        <v>161</v>
      </c>
      <c r="B108" s="37"/>
      <c r="C108" s="37"/>
      <c r="D108" s="37"/>
      <c r="E108" s="37"/>
      <c r="F108" s="37"/>
      <c r="G108" s="37"/>
      <c r="H108" s="37"/>
      <c r="I108" s="38">
        <f>SUM(I104:J107)</f>
        <v>0</v>
      </c>
      <c r="J108" s="38"/>
    </row>
    <row r="109" spans="1:11" ht="14.25" customHeight="1" x14ac:dyDescent="0.25">
      <c r="A109" s="22" t="s">
        <v>72</v>
      </c>
      <c r="B109" s="45" t="s">
        <v>162</v>
      </c>
      <c r="C109" s="45"/>
      <c r="D109" s="45"/>
      <c r="E109" s="45"/>
      <c r="F109" s="45"/>
      <c r="G109" s="45"/>
      <c r="H109" s="45"/>
      <c r="I109" s="46">
        <f>I101</f>
        <v>0</v>
      </c>
      <c r="J109" s="46"/>
    </row>
    <row r="110" spans="1:11" ht="14.25" customHeight="1" x14ac:dyDescent="0.25">
      <c r="A110" s="37" t="s">
        <v>163</v>
      </c>
      <c r="B110" s="37"/>
      <c r="C110" s="37"/>
      <c r="D110" s="37"/>
      <c r="E110" s="37"/>
      <c r="F110" s="37"/>
      <c r="G110" s="37"/>
      <c r="H110" s="37"/>
      <c r="I110" s="38">
        <f>SUM(I108:J109)</f>
        <v>0</v>
      </c>
      <c r="J110" s="38"/>
    </row>
    <row r="111" spans="1:11" x14ac:dyDescent="0.25">
      <c r="A111" s="47"/>
      <c r="B111" s="47"/>
      <c r="C111" s="47"/>
      <c r="D111" s="47"/>
      <c r="E111" s="47"/>
      <c r="F111" s="47"/>
      <c r="G111" s="47"/>
      <c r="H111" s="47"/>
      <c r="I111" s="47"/>
      <c r="J111" s="47"/>
    </row>
    <row r="112" spans="1:11" ht="14.25" customHeight="1" x14ac:dyDescent="0.25">
      <c r="A112" s="37" t="s">
        <v>170</v>
      </c>
      <c r="B112" s="37"/>
      <c r="C112" s="37"/>
      <c r="D112" s="37"/>
      <c r="E112" s="37"/>
      <c r="F112" s="37"/>
      <c r="G112" s="37"/>
      <c r="H112" s="37"/>
      <c r="I112" s="38"/>
      <c r="J112" s="38"/>
    </row>
    <row r="113" spans="1:10" ht="15" customHeight="1" x14ac:dyDescent="0.2">
      <c r="A113" s="39" t="s">
        <v>165</v>
      </c>
      <c r="B113" s="39"/>
      <c r="C113" s="40" t="s">
        <v>181</v>
      </c>
      <c r="D113" s="40"/>
      <c r="E113" s="40"/>
      <c r="F113" s="40"/>
      <c r="G113" s="40"/>
      <c r="H113" s="28">
        <v>2</v>
      </c>
      <c r="I113" s="72"/>
      <c r="J113" s="72"/>
    </row>
    <row r="114" spans="1:10" ht="15" customHeight="1" x14ac:dyDescent="0.2">
      <c r="A114" s="39" t="s">
        <v>171</v>
      </c>
      <c r="B114" s="39"/>
      <c r="C114" s="40" t="s">
        <v>182</v>
      </c>
      <c r="D114" s="40"/>
      <c r="E114" s="40"/>
      <c r="F114" s="40"/>
      <c r="G114" s="40"/>
      <c r="H114" s="28">
        <v>2</v>
      </c>
      <c r="I114" s="38">
        <f>I110*H114</f>
        <v>0</v>
      </c>
      <c r="J114" s="38"/>
    </row>
    <row r="115" spans="1:10" ht="14.25" customHeight="1" x14ac:dyDescent="0.2">
      <c r="A115" s="39" t="s">
        <v>173</v>
      </c>
      <c r="B115" s="39"/>
      <c r="C115" s="90" t="s">
        <v>174</v>
      </c>
      <c r="D115" s="90"/>
      <c r="E115" s="90"/>
      <c r="F115" s="90"/>
      <c r="G115" s="90"/>
      <c r="H115" s="28">
        <v>2</v>
      </c>
      <c r="I115" s="38">
        <f>I114*H115</f>
        <v>0</v>
      </c>
      <c r="J115" s="38"/>
    </row>
    <row r="116" spans="1:10" ht="14.25" customHeight="1" x14ac:dyDescent="0.2">
      <c r="A116" s="39" t="s">
        <v>175</v>
      </c>
      <c r="B116" s="39"/>
      <c r="C116" s="90" t="s">
        <v>176</v>
      </c>
      <c r="D116" s="90"/>
      <c r="E116" s="90"/>
      <c r="F116" s="90"/>
      <c r="G116" s="90"/>
      <c r="H116" s="28">
        <v>12</v>
      </c>
      <c r="I116" s="38">
        <f>I115*H116</f>
        <v>0</v>
      </c>
      <c r="J116" s="38"/>
    </row>
  </sheetData>
  <mergeCells count="267"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  <mergeCell ref="A116:B116"/>
    <mergeCell ref="C116:G116"/>
    <mergeCell ref="I116:J116"/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A115:B115"/>
    <mergeCell ref="C115:G115"/>
    <mergeCell ref="I115:J115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114"/>
  <sheetViews>
    <sheetView topLeftCell="A26" zoomScaleNormal="100" workbookViewId="0">
      <selection activeCell="K42" sqref="K42"/>
    </sheetView>
  </sheetViews>
  <sheetFormatPr defaultColWidth="9.140625" defaultRowHeight="14.25" customHeight="1" x14ac:dyDescent="0.25"/>
  <cols>
    <col min="1" max="1" width="8.42578125" style="17" customWidth="1"/>
    <col min="2" max="2" width="22.85546875" style="18" customWidth="1"/>
    <col min="3" max="3" width="27.7109375" style="18" customWidth="1"/>
    <col min="4" max="4" width="11.28515625" style="18" customWidth="1"/>
    <col min="5" max="5" width="9.5703125" style="18" customWidth="1"/>
    <col min="6" max="6" width="11.140625" style="18" customWidth="1"/>
    <col min="7" max="7" width="8.7109375" style="18" customWidth="1"/>
    <col min="8" max="8" width="15.42578125" style="18" customWidth="1"/>
    <col min="9" max="9" width="8.5703125" style="18" customWidth="1"/>
    <col min="10" max="10" width="11.42578125" style="18" customWidth="1"/>
    <col min="11" max="11" width="13.5703125" style="19" customWidth="1"/>
    <col min="12" max="14" width="9.140625" style="18"/>
    <col min="15" max="15" width="22.85546875" style="18" customWidth="1"/>
    <col min="16" max="16384" width="9.140625" style="18"/>
  </cols>
  <sheetData>
    <row r="1" spans="1:10" x14ac:dyDescent="0.25">
      <c r="A1" s="85" t="s">
        <v>8</v>
      </c>
      <c r="B1" s="85"/>
      <c r="C1" s="85"/>
      <c r="D1" s="85"/>
      <c r="E1" s="85"/>
      <c r="F1" s="85"/>
      <c r="G1" s="85"/>
      <c r="H1" s="85"/>
      <c r="I1" s="85"/>
      <c r="J1" s="85"/>
    </row>
    <row r="2" spans="1:10" x14ac:dyDescent="0.25">
      <c r="A2" s="86" t="s">
        <v>9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15.75" customHeight="1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15.75" customHeight="1" x14ac:dyDescent="0.25">
      <c r="A4" s="94" t="s">
        <v>38</v>
      </c>
      <c r="B4" s="94"/>
      <c r="C4" s="94"/>
      <c r="D4" s="94"/>
      <c r="E4" s="94"/>
      <c r="F4" s="94"/>
      <c r="G4" s="94"/>
      <c r="H4" s="94"/>
      <c r="I4" s="94"/>
      <c r="J4" s="94"/>
    </row>
    <row r="5" spans="1:10" ht="15.75" customHeight="1" x14ac:dyDescent="0.25">
      <c r="A5" s="89" t="s">
        <v>39</v>
      </c>
      <c r="B5" s="89"/>
      <c r="C5" s="89"/>
      <c r="D5" s="89"/>
      <c r="E5" s="89"/>
      <c r="F5" s="89"/>
      <c r="G5" s="89"/>
      <c r="H5" s="89"/>
      <c r="I5" s="89"/>
      <c r="J5" s="89"/>
    </row>
    <row r="6" spans="1:10" x14ac:dyDescent="0.25">
      <c r="A6" s="79" t="s">
        <v>40</v>
      </c>
      <c r="B6" s="79"/>
      <c r="C6" s="79"/>
      <c r="D6" s="79"/>
      <c r="E6" s="79"/>
      <c r="F6" s="79"/>
      <c r="G6" s="79"/>
      <c r="H6" s="79"/>
      <c r="I6" s="79"/>
      <c r="J6" s="79"/>
    </row>
    <row r="7" spans="1:10" ht="14.25" customHeight="1" x14ac:dyDescent="0.25">
      <c r="A7" s="1" t="s">
        <v>41</v>
      </c>
      <c r="B7" s="43" t="s">
        <v>42</v>
      </c>
      <c r="C7" s="43"/>
      <c r="D7" s="43"/>
      <c r="E7" s="43"/>
      <c r="F7" s="43"/>
      <c r="G7" s="78"/>
      <c r="H7" s="78"/>
      <c r="I7" s="78"/>
      <c r="J7" s="78"/>
    </row>
    <row r="8" spans="1:10" ht="14.25" customHeight="1" x14ac:dyDescent="0.25">
      <c r="A8" s="1" t="s">
        <v>43</v>
      </c>
      <c r="B8" s="43" t="s">
        <v>44</v>
      </c>
      <c r="C8" s="43"/>
      <c r="D8" s="43"/>
      <c r="E8" s="43"/>
      <c r="F8" s="43"/>
      <c r="G8" s="82" t="s">
        <v>45</v>
      </c>
      <c r="H8" s="82"/>
      <c r="I8" s="82"/>
      <c r="J8" s="82"/>
    </row>
    <row r="9" spans="1:10" ht="22.5" customHeight="1" x14ac:dyDescent="0.25">
      <c r="A9" s="1" t="s">
        <v>46</v>
      </c>
      <c r="B9" s="43" t="s">
        <v>47</v>
      </c>
      <c r="C9" s="43"/>
      <c r="D9" s="43"/>
      <c r="E9" s="43"/>
      <c r="F9" s="43"/>
      <c r="G9" s="78"/>
      <c r="H9" s="78"/>
      <c r="I9" s="78"/>
      <c r="J9" s="78"/>
    </row>
    <row r="10" spans="1:10" ht="14.25" customHeight="1" x14ac:dyDescent="0.25">
      <c r="A10" s="1" t="s">
        <v>48</v>
      </c>
      <c r="B10" s="43" t="s">
        <v>49</v>
      </c>
      <c r="C10" s="43"/>
      <c r="D10" s="43"/>
      <c r="E10" s="43"/>
      <c r="F10" s="43"/>
      <c r="G10" s="82">
        <v>12</v>
      </c>
      <c r="H10" s="82"/>
      <c r="I10" s="82"/>
      <c r="J10" s="82"/>
    </row>
    <row r="11" spans="1:10" x14ac:dyDescent="0.25">
      <c r="A11" s="79" t="s">
        <v>50</v>
      </c>
      <c r="B11" s="79"/>
      <c r="C11" s="79"/>
      <c r="D11" s="79"/>
      <c r="E11" s="79"/>
      <c r="F11" s="79"/>
      <c r="G11" s="79"/>
      <c r="H11" s="79"/>
      <c r="I11" s="79"/>
      <c r="J11" s="79"/>
    </row>
    <row r="12" spans="1:10" ht="25.5" customHeight="1" x14ac:dyDescent="0.25">
      <c r="A12" s="83" t="s">
        <v>51</v>
      </c>
      <c r="B12" s="83"/>
      <c r="C12" s="83"/>
      <c r="D12" s="83" t="s">
        <v>52</v>
      </c>
      <c r="E12" s="83"/>
      <c r="F12" s="83"/>
      <c r="G12" s="83" t="s">
        <v>53</v>
      </c>
      <c r="H12" s="83"/>
      <c r="I12" s="83"/>
      <c r="J12" s="83"/>
    </row>
    <row r="13" spans="1:10" ht="37.5" customHeight="1" x14ac:dyDescent="0.25">
      <c r="A13" s="43" t="s">
        <v>183</v>
      </c>
      <c r="B13" s="43"/>
      <c r="C13" s="43"/>
      <c r="D13" s="82" t="s">
        <v>55</v>
      </c>
      <c r="E13" s="82"/>
      <c r="F13" s="82"/>
      <c r="G13" s="84">
        <v>2</v>
      </c>
      <c r="H13" s="84"/>
      <c r="I13" s="84"/>
      <c r="J13" s="84"/>
    </row>
    <row r="14" spans="1:10" x14ac:dyDescent="0.25">
      <c r="A14" s="79" t="s">
        <v>56</v>
      </c>
      <c r="B14" s="79"/>
      <c r="C14" s="79"/>
      <c r="D14" s="79"/>
      <c r="E14" s="79"/>
      <c r="F14" s="79"/>
      <c r="G14" s="79"/>
      <c r="H14" s="79"/>
      <c r="I14" s="79"/>
      <c r="J14" s="79"/>
    </row>
    <row r="15" spans="1:10" x14ac:dyDescent="0.25">
      <c r="A15" s="80" t="s">
        <v>57</v>
      </c>
      <c r="B15" s="80"/>
      <c r="C15" s="80"/>
      <c r="D15" s="80"/>
      <c r="E15" s="80"/>
      <c r="F15" s="80"/>
      <c r="G15" s="80"/>
      <c r="H15" s="80"/>
      <c r="I15" s="80"/>
      <c r="J15" s="80"/>
    </row>
    <row r="16" spans="1:10" ht="14.25" customHeight="1" x14ac:dyDescent="0.25">
      <c r="A16" s="49" t="s">
        <v>58</v>
      </c>
      <c r="B16" s="49"/>
      <c r="C16" s="49"/>
      <c r="D16" s="49"/>
      <c r="E16" s="49"/>
      <c r="F16" s="49"/>
      <c r="G16" s="49"/>
      <c r="H16" s="49"/>
      <c r="I16" s="49"/>
      <c r="J16" s="49"/>
    </row>
    <row r="17" spans="1:13" ht="26.25" customHeight="1" x14ac:dyDescent="0.25">
      <c r="A17" s="1">
        <v>1</v>
      </c>
      <c r="B17" s="43" t="s">
        <v>59</v>
      </c>
      <c r="C17" s="43"/>
      <c r="D17" s="43"/>
      <c r="E17" s="43"/>
      <c r="F17" s="43"/>
      <c r="G17" s="43"/>
      <c r="H17" s="43"/>
      <c r="I17" s="50" t="s">
        <v>184</v>
      </c>
      <c r="J17" s="50"/>
    </row>
    <row r="18" spans="1:13" ht="14.25" customHeight="1" x14ac:dyDescent="0.25">
      <c r="A18" s="1">
        <v>2</v>
      </c>
      <c r="B18" s="43" t="s">
        <v>61</v>
      </c>
      <c r="C18" s="43"/>
      <c r="D18" s="43"/>
      <c r="E18" s="43"/>
      <c r="F18" s="43"/>
      <c r="G18" s="43"/>
      <c r="H18" s="43"/>
      <c r="I18" s="81"/>
      <c r="J18" s="81"/>
      <c r="L18" s="32"/>
      <c r="M18" s="32"/>
    </row>
    <row r="19" spans="1:13" ht="14.25" customHeight="1" x14ac:dyDescent="0.25">
      <c r="A19" s="1">
        <v>3</v>
      </c>
      <c r="B19" s="43" t="s">
        <v>62</v>
      </c>
      <c r="C19" s="43"/>
      <c r="D19" s="43"/>
      <c r="E19" s="43"/>
      <c r="F19" s="43"/>
      <c r="G19" s="43"/>
      <c r="H19" s="43"/>
      <c r="I19" s="82"/>
      <c r="J19" s="82"/>
    </row>
    <row r="20" spans="1:13" ht="14.25" customHeight="1" x14ac:dyDescent="0.25">
      <c r="A20" s="1">
        <v>4</v>
      </c>
      <c r="B20" s="43" t="s">
        <v>63</v>
      </c>
      <c r="C20" s="43"/>
      <c r="D20" s="43"/>
      <c r="E20" s="43"/>
      <c r="F20" s="43"/>
      <c r="G20" s="43"/>
      <c r="H20" s="43"/>
      <c r="I20" s="78"/>
      <c r="J20" s="78"/>
    </row>
    <row r="21" spans="1:13" x14ac:dyDescent="0.25">
      <c r="A21" s="48" t="s">
        <v>64</v>
      </c>
      <c r="B21" s="48"/>
      <c r="C21" s="48"/>
      <c r="D21" s="48"/>
      <c r="E21" s="48"/>
      <c r="F21" s="48"/>
      <c r="G21" s="48"/>
      <c r="H21" s="48"/>
      <c r="I21" s="48"/>
      <c r="J21" s="48"/>
    </row>
    <row r="22" spans="1:13" ht="14.25" customHeight="1" x14ac:dyDescent="0.25">
      <c r="A22" s="20">
        <v>1</v>
      </c>
      <c r="B22" s="49" t="s">
        <v>65</v>
      </c>
      <c r="C22" s="49"/>
      <c r="D22" s="49"/>
      <c r="E22" s="49"/>
      <c r="F22" s="49"/>
      <c r="G22" s="49"/>
      <c r="H22" s="49"/>
      <c r="I22" s="50" t="s">
        <v>66</v>
      </c>
      <c r="J22" s="50"/>
    </row>
    <row r="23" spans="1:13" ht="14.25" customHeight="1" x14ac:dyDescent="0.25">
      <c r="A23" s="1" t="s">
        <v>67</v>
      </c>
      <c r="B23" s="43" t="s">
        <v>68</v>
      </c>
      <c r="C23" s="43"/>
      <c r="D23" s="43"/>
      <c r="E23" s="43"/>
      <c r="F23" s="43"/>
      <c r="G23" s="43"/>
      <c r="H23" s="43"/>
      <c r="I23" s="77">
        <f>I18</f>
        <v>0</v>
      </c>
      <c r="J23" s="77"/>
    </row>
    <row r="24" spans="1:13" ht="14.25" customHeight="1" x14ac:dyDescent="0.25">
      <c r="A24" s="1" t="s">
        <v>43</v>
      </c>
      <c r="B24" s="43" t="s">
        <v>69</v>
      </c>
      <c r="C24" s="43"/>
      <c r="D24" s="43"/>
      <c r="E24" s="43"/>
      <c r="F24" s="43"/>
      <c r="G24" s="43"/>
      <c r="H24" s="43"/>
      <c r="I24" s="77">
        <f>I23*30%</f>
        <v>0</v>
      </c>
      <c r="J24" s="77"/>
    </row>
    <row r="25" spans="1:13" ht="14.25" customHeight="1" x14ac:dyDescent="0.25">
      <c r="A25" s="1" t="s">
        <v>46</v>
      </c>
      <c r="B25" s="43" t="s">
        <v>70</v>
      </c>
      <c r="C25" s="43"/>
      <c r="D25" s="43"/>
      <c r="E25" s="43"/>
      <c r="F25" s="43"/>
      <c r="G25" s="43"/>
      <c r="H25" s="43"/>
      <c r="I25" s="77"/>
      <c r="J25" s="77"/>
    </row>
    <row r="26" spans="1:13" ht="14.25" customHeight="1" x14ac:dyDescent="0.25">
      <c r="A26" s="1" t="s">
        <v>48</v>
      </c>
      <c r="B26" s="43" t="s">
        <v>71</v>
      </c>
      <c r="C26" s="43"/>
      <c r="D26" s="43"/>
      <c r="E26" s="43"/>
      <c r="F26" s="43"/>
      <c r="G26" s="43"/>
      <c r="H26" s="43"/>
      <c r="I26" s="77"/>
      <c r="J26" s="77"/>
    </row>
    <row r="27" spans="1:13" ht="14.25" customHeight="1" x14ac:dyDescent="0.25">
      <c r="A27" s="1" t="s">
        <v>72</v>
      </c>
      <c r="B27" s="43" t="s">
        <v>73</v>
      </c>
      <c r="C27" s="43"/>
      <c r="D27" s="43"/>
      <c r="E27" s="43"/>
      <c r="F27" s="43"/>
      <c r="G27" s="43"/>
      <c r="H27" s="43"/>
      <c r="I27" s="77"/>
      <c r="J27" s="77"/>
    </row>
    <row r="28" spans="1:13" ht="14.25" customHeight="1" x14ac:dyDescent="0.25">
      <c r="A28" s="1" t="s">
        <v>74</v>
      </c>
      <c r="B28" s="43" t="s">
        <v>75</v>
      </c>
      <c r="C28" s="43"/>
      <c r="D28" s="43"/>
      <c r="E28" s="43"/>
      <c r="F28" s="43"/>
      <c r="G28" s="43"/>
      <c r="H28" s="43"/>
      <c r="I28" s="77"/>
      <c r="J28" s="77"/>
    </row>
    <row r="29" spans="1:13" ht="14.25" customHeight="1" x14ac:dyDescent="0.25">
      <c r="A29" s="1" t="s">
        <v>76</v>
      </c>
      <c r="B29" s="43" t="s">
        <v>77</v>
      </c>
      <c r="C29" s="43"/>
      <c r="D29" s="43"/>
      <c r="E29" s="43"/>
      <c r="F29" s="43"/>
      <c r="G29" s="43"/>
      <c r="H29" s="43"/>
      <c r="I29" s="77"/>
      <c r="J29" s="77"/>
    </row>
    <row r="30" spans="1:13" ht="15" customHeight="1" x14ac:dyDescent="0.25">
      <c r="A30" s="37" t="s">
        <v>78</v>
      </c>
      <c r="B30" s="37"/>
      <c r="C30" s="37"/>
      <c r="D30" s="37"/>
      <c r="E30" s="37"/>
      <c r="F30" s="37"/>
      <c r="G30" s="37"/>
      <c r="H30" s="37"/>
      <c r="I30" s="75">
        <f>SUM(I23:J29)</f>
        <v>0</v>
      </c>
      <c r="J30" s="75"/>
    </row>
    <row r="31" spans="1:13" x14ac:dyDescent="0.25">
      <c r="A31" s="48" t="s">
        <v>79</v>
      </c>
      <c r="B31" s="48"/>
      <c r="C31" s="48"/>
      <c r="D31" s="48"/>
      <c r="E31" s="48"/>
      <c r="F31" s="48"/>
      <c r="G31" s="48"/>
      <c r="H31" s="48"/>
      <c r="I31" s="48"/>
      <c r="J31" s="48"/>
    </row>
    <row r="32" spans="1:13" ht="14.25" customHeight="1" x14ac:dyDescent="0.25">
      <c r="A32" s="20">
        <v>2</v>
      </c>
      <c r="B32" s="49" t="s">
        <v>80</v>
      </c>
      <c r="C32" s="49"/>
      <c r="D32" s="49"/>
      <c r="E32" s="49"/>
      <c r="F32" s="49"/>
      <c r="G32" s="49"/>
      <c r="H32" s="49"/>
      <c r="I32" s="50" t="s">
        <v>66</v>
      </c>
      <c r="J32" s="50"/>
    </row>
    <row r="33" spans="1:15" ht="14.25" customHeight="1" x14ac:dyDescent="0.25">
      <c r="A33" s="1" t="s">
        <v>67</v>
      </c>
      <c r="B33" s="43" t="s">
        <v>81</v>
      </c>
      <c r="C33" s="43"/>
      <c r="D33" s="43"/>
      <c r="E33" s="43"/>
      <c r="F33" s="43"/>
      <c r="G33" s="43"/>
      <c r="H33" s="43"/>
      <c r="I33" s="70"/>
      <c r="J33" s="70"/>
      <c r="K33" s="93"/>
      <c r="L33" s="93"/>
      <c r="M33" s="93"/>
      <c r="N33" s="93"/>
      <c r="O33" s="93"/>
    </row>
    <row r="34" spans="1:15" ht="15" customHeight="1" x14ac:dyDescent="0.25">
      <c r="A34" s="1" t="s">
        <v>43</v>
      </c>
      <c r="B34" s="43" t="s">
        <v>82</v>
      </c>
      <c r="C34" s="43"/>
      <c r="D34" s="43"/>
      <c r="E34" s="43"/>
      <c r="F34" s="43"/>
      <c r="G34" s="43"/>
      <c r="H34" s="43"/>
      <c r="I34" s="70"/>
      <c r="J34" s="70"/>
      <c r="K34" s="73"/>
      <c r="L34" s="73"/>
      <c r="M34" s="73"/>
      <c r="N34" s="73"/>
      <c r="O34" s="73"/>
    </row>
    <row r="35" spans="1:15" ht="14.25" customHeight="1" x14ac:dyDescent="0.25">
      <c r="A35" s="1" t="s">
        <v>46</v>
      </c>
      <c r="B35" s="43" t="s">
        <v>83</v>
      </c>
      <c r="C35" s="43"/>
      <c r="D35" s="43"/>
      <c r="E35" s="43"/>
      <c r="F35" s="43"/>
      <c r="G35" s="43"/>
      <c r="H35" s="43"/>
      <c r="I35" s="70"/>
      <c r="J35" s="70"/>
    </row>
    <row r="36" spans="1:15" ht="15.75" customHeight="1" x14ac:dyDescent="0.25">
      <c r="A36" s="1" t="s">
        <v>48</v>
      </c>
      <c r="B36" s="43" t="s">
        <v>84</v>
      </c>
      <c r="C36" s="43"/>
      <c r="D36" s="43"/>
      <c r="E36" s="43"/>
      <c r="F36" s="43"/>
      <c r="G36" s="43"/>
      <c r="H36" s="43"/>
      <c r="I36" s="70"/>
      <c r="J36" s="70"/>
      <c r="K36" s="73"/>
      <c r="L36" s="73"/>
      <c r="M36" s="73"/>
      <c r="N36" s="73"/>
      <c r="O36" s="73"/>
    </row>
    <row r="37" spans="1:15" ht="15.75" customHeight="1" x14ac:dyDescent="0.25">
      <c r="A37" s="1" t="s">
        <v>72</v>
      </c>
      <c r="B37" s="43" t="s">
        <v>85</v>
      </c>
      <c r="C37" s="43"/>
      <c r="D37" s="43"/>
      <c r="E37" s="43"/>
      <c r="F37" s="43"/>
      <c r="G37" s="43"/>
      <c r="H37" s="43"/>
      <c r="I37" s="70"/>
      <c r="J37" s="70"/>
    </row>
    <row r="38" spans="1:15" ht="15.75" customHeight="1" x14ac:dyDescent="0.25">
      <c r="A38" s="1" t="s">
        <v>74</v>
      </c>
      <c r="B38" s="43" t="s">
        <v>86</v>
      </c>
      <c r="C38" s="43"/>
      <c r="D38" s="43"/>
      <c r="E38" s="43"/>
      <c r="F38" s="43"/>
      <c r="G38" s="43"/>
      <c r="H38" s="43"/>
      <c r="I38" s="70"/>
      <c r="J38" s="70"/>
      <c r="K38" s="73"/>
      <c r="L38" s="73"/>
      <c r="M38" s="73"/>
      <c r="N38" s="73"/>
      <c r="O38" s="73"/>
    </row>
    <row r="39" spans="1:15" ht="15" hidden="1" customHeight="1" x14ac:dyDescent="0.25">
      <c r="A39" s="1" t="s">
        <v>76</v>
      </c>
      <c r="B39" s="43" t="s">
        <v>87</v>
      </c>
      <c r="C39" s="43"/>
      <c r="D39" s="43"/>
      <c r="E39" s="43"/>
      <c r="F39" s="43"/>
      <c r="G39" s="43"/>
      <c r="H39" s="43"/>
      <c r="I39" s="70"/>
      <c r="J39" s="70"/>
      <c r="K39" s="73"/>
      <c r="L39" s="73"/>
      <c r="M39" s="73"/>
      <c r="N39" s="73"/>
      <c r="O39" s="73"/>
    </row>
    <row r="40" spans="1:15" ht="15" customHeight="1" x14ac:dyDescent="0.25">
      <c r="A40" s="37" t="s">
        <v>88</v>
      </c>
      <c r="B40" s="37"/>
      <c r="C40" s="37"/>
      <c r="D40" s="37"/>
      <c r="E40" s="37"/>
      <c r="F40" s="37"/>
      <c r="G40" s="37"/>
      <c r="H40" s="37"/>
      <c r="I40" s="61">
        <f>SUM(I33:J39)</f>
        <v>0</v>
      </c>
      <c r="J40" s="61"/>
    </row>
    <row r="41" spans="1:15" x14ac:dyDescent="0.25">
      <c r="A41" s="48" t="s">
        <v>89</v>
      </c>
      <c r="B41" s="48"/>
      <c r="C41" s="48"/>
      <c r="D41" s="48"/>
      <c r="E41" s="48"/>
      <c r="F41" s="48"/>
      <c r="G41" s="48"/>
      <c r="H41" s="48"/>
      <c r="I41" s="48"/>
      <c r="J41" s="48"/>
    </row>
    <row r="42" spans="1:15" ht="14.25" customHeight="1" x14ac:dyDescent="0.25">
      <c r="A42" s="21" t="s">
        <v>90</v>
      </c>
      <c r="B42" s="74" t="s">
        <v>91</v>
      </c>
      <c r="C42" s="74"/>
      <c r="D42" s="74"/>
      <c r="E42" s="74"/>
      <c r="F42" s="74"/>
      <c r="G42" s="74"/>
      <c r="H42" s="74"/>
      <c r="I42" s="71" t="s">
        <v>66</v>
      </c>
      <c r="J42" s="71"/>
    </row>
    <row r="43" spans="1:15" ht="14.25" customHeight="1" x14ac:dyDescent="0.25">
      <c r="A43" s="22" t="s">
        <v>67</v>
      </c>
      <c r="B43" s="45" t="s">
        <v>92</v>
      </c>
      <c r="C43" s="45"/>
      <c r="D43" s="45"/>
      <c r="E43" s="45"/>
      <c r="F43" s="45"/>
      <c r="G43" s="45"/>
      <c r="H43" s="45"/>
      <c r="I43" s="70"/>
      <c r="J43" s="70"/>
    </row>
    <row r="44" spans="1:15" ht="14.25" customHeight="1" x14ac:dyDescent="0.25">
      <c r="A44" s="22" t="s">
        <v>43</v>
      </c>
      <c r="B44" s="45" t="s">
        <v>93</v>
      </c>
      <c r="C44" s="45"/>
      <c r="D44" s="45"/>
      <c r="E44" s="45"/>
      <c r="F44" s="45"/>
      <c r="G44" s="45"/>
      <c r="H44" s="45"/>
      <c r="I44" s="70"/>
      <c r="J44" s="70"/>
    </row>
    <row r="45" spans="1:15" ht="14.25" customHeight="1" x14ac:dyDescent="0.25">
      <c r="A45" s="22" t="s">
        <v>46</v>
      </c>
      <c r="B45" s="45" t="s">
        <v>94</v>
      </c>
      <c r="C45" s="45"/>
      <c r="D45" s="45"/>
      <c r="E45" s="45"/>
      <c r="F45" s="45"/>
      <c r="G45" s="45"/>
      <c r="H45" s="45"/>
      <c r="I45" s="70"/>
      <c r="J45" s="70"/>
    </row>
    <row r="46" spans="1:15" ht="15" customHeight="1" x14ac:dyDescent="0.25">
      <c r="A46" s="71" t="s">
        <v>95</v>
      </c>
      <c r="B46" s="71"/>
      <c r="C46" s="71"/>
      <c r="D46" s="71"/>
      <c r="E46" s="71"/>
      <c r="F46" s="71"/>
      <c r="G46" s="71"/>
      <c r="H46" s="71"/>
      <c r="I46" s="72">
        <f>SUM(I43:J45)</f>
        <v>0</v>
      </c>
      <c r="J46" s="72"/>
    </row>
    <row r="47" spans="1:15" x14ac:dyDescent="0.25">
      <c r="A47" s="48" t="s">
        <v>96</v>
      </c>
      <c r="B47" s="48"/>
      <c r="C47" s="48"/>
      <c r="D47" s="48"/>
      <c r="E47" s="48"/>
      <c r="F47" s="48"/>
      <c r="G47" s="48"/>
      <c r="H47" s="48"/>
      <c r="I47" s="48"/>
      <c r="J47" s="48"/>
    </row>
    <row r="48" spans="1:15" ht="14.25" customHeight="1" x14ac:dyDescent="0.25">
      <c r="A48" s="1" t="s">
        <v>97</v>
      </c>
      <c r="B48" s="49" t="s">
        <v>98</v>
      </c>
      <c r="C48" s="49"/>
      <c r="D48" s="49"/>
      <c r="E48" s="49"/>
      <c r="F48" s="49"/>
      <c r="G48" s="50" t="s">
        <v>99</v>
      </c>
      <c r="H48" s="50"/>
      <c r="I48" s="50" t="s">
        <v>66</v>
      </c>
      <c r="J48" s="50"/>
    </row>
    <row r="49" spans="1:10" ht="14.25" customHeight="1" x14ac:dyDescent="0.25">
      <c r="A49" s="1" t="s">
        <v>67</v>
      </c>
      <c r="B49" s="43" t="s">
        <v>100</v>
      </c>
      <c r="C49" s="43"/>
      <c r="D49" s="43"/>
      <c r="E49" s="43"/>
      <c r="F49" s="43"/>
      <c r="G49" s="66">
        <v>0.2</v>
      </c>
      <c r="H49" s="66"/>
      <c r="I49" s="60">
        <f>(G49*I30)</f>
        <v>0</v>
      </c>
      <c r="J49" s="60"/>
    </row>
    <row r="50" spans="1:10" ht="14.25" customHeight="1" x14ac:dyDescent="0.25">
      <c r="A50" s="1" t="s">
        <v>43</v>
      </c>
      <c r="B50" s="43" t="s">
        <v>101</v>
      </c>
      <c r="C50" s="43"/>
      <c r="D50" s="43"/>
      <c r="E50" s="43"/>
      <c r="F50" s="43"/>
      <c r="G50" s="66">
        <v>1.4999999999999999E-2</v>
      </c>
      <c r="H50" s="66"/>
      <c r="I50" s="60">
        <f>(G50*I30)</f>
        <v>0</v>
      </c>
      <c r="J50" s="60"/>
    </row>
    <row r="51" spans="1:10" ht="14.25" customHeight="1" x14ac:dyDescent="0.25">
      <c r="A51" s="1" t="s">
        <v>46</v>
      </c>
      <c r="B51" s="43" t="s">
        <v>102</v>
      </c>
      <c r="C51" s="43"/>
      <c r="D51" s="43"/>
      <c r="E51" s="43"/>
      <c r="F51" s="43"/>
      <c r="G51" s="66">
        <v>0.01</v>
      </c>
      <c r="H51" s="66"/>
      <c r="I51" s="60">
        <f>(G51*I30)</f>
        <v>0</v>
      </c>
      <c r="J51" s="60"/>
    </row>
    <row r="52" spans="1:10" ht="14.25" customHeight="1" x14ac:dyDescent="0.25">
      <c r="A52" s="1" t="s">
        <v>48</v>
      </c>
      <c r="B52" s="43" t="s">
        <v>103</v>
      </c>
      <c r="C52" s="43"/>
      <c r="D52" s="43"/>
      <c r="E52" s="43"/>
      <c r="F52" s="43"/>
      <c r="G52" s="66">
        <v>2E-3</v>
      </c>
      <c r="H52" s="66"/>
      <c r="I52" s="60">
        <f>(G52*I30)</f>
        <v>0</v>
      </c>
      <c r="J52" s="60"/>
    </row>
    <row r="53" spans="1:10" ht="14.25" customHeight="1" x14ac:dyDescent="0.25">
      <c r="A53" s="1" t="s">
        <v>72</v>
      </c>
      <c r="B53" s="43" t="s">
        <v>104</v>
      </c>
      <c r="C53" s="43"/>
      <c r="D53" s="43"/>
      <c r="E53" s="43"/>
      <c r="F53" s="43"/>
      <c r="G53" s="66">
        <v>2.5000000000000001E-2</v>
      </c>
      <c r="H53" s="66"/>
      <c r="I53" s="60">
        <f>(G53*I30)</f>
        <v>0</v>
      </c>
      <c r="J53" s="60"/>
    </row>
    <row r="54" spans="1:10" ht="14.25" customHeight="1" x14ac:dyDescent="0.25">
      <c r="A54" s="1" t="s">
        <v>74</v>
      </c>
      <c r="B54" s="43" t="s">
        <v>105</v>
      </c>
      <c r="C54" s="43"/>
      <c r="D54" s="43"/>
      <c r="E54" s="43"/>
      <c r="F54" s="43"/>
      <c r="G54" s="66">
        <v>0.08</v>
      </c>
      <c r="H54" s="66"/>
      <c r="I54" s="60">
        <f>(G54*I30)</f>
        <v>0</v>
      </c>
      <c r="J54" s="60"/>
    </row>
    <row r="55" spans="1:10" s="24" customFormat="1" ht="15.75" customHeight="1" x14ac:dyDescent="0.25">
      <c r="A55" s="23" t="s">
        <v>76</v>
      </c>
      <c r="B55" s="68" t="s">
        <v>106</v>
      </c>
      <c r="C55" s="68"/>
      <c r="D55" s="68"/>
      <c r="E55" s="68"/>
      <c r="F55" s="68"/>
      <c r="G55" s="66">
        <v>0.03</v>
      </c>
      <c r="H55" s="66"/>
      <c r="I55" s="69">
        <f>(G55*I30)</f>
        <v>0</v>
      </c>
      <c r="J55" s="69"/>
    </row>
    <row r="56" spans="1:10" ht="14.25" customHeight="1" x14ac:dyDescent="0.25">
      <c r="A56" s="1" t="s">
        <v>107</v>
      </c>
      <c r="B56" s="43" t="s">
        <v>108</v>
      </c>
      <c r="C56" s="43"/>
      <c r="D56" s="43"/>
      <c r="E56" s="43"/>
      <c r="F56" s="43"/>
      <c r="G56" s="66">
        <v>6.0000000000000001E-3</v>
      </c>
      <c r="H56" s="66"/>
      <c r="I56" s="60">
        <f>(G56*I30)</f>
        <v>0</v>
      </c>
      <c r="J56" s="60"/>
    </row>
    <row r="57" spans="1:10" ht="14.25" customHeight="1" x14ac:dyDescent="0.25">
      <c r="A57" s="37" t="s">
        <v>109</v>
      </c>
      <c r="B57" s="37"/>
      <c r="C57" s="37"/>
      <c r="D57" s="37"/>
      <c r="E57" s="37"/>
      <c r="F57" s="37"/>
      <c r="G57" s="57">
        <f>SUM(G49:H56)</f>
        <v>0.3680000000000001</v>
      </c>
      <c r="H57" s="57"/>
      <c r="I57" s="61">
        <f>SUM(I49:J56)</f>
        <v>0</v>
      </c>
      <c r="J57" s="61"/>
    </row>
    <row r="58" spans="1:10" x14ac:dyDescent="0.25">
      <c r="A58" s="48" t="s">
        <v>110</v>
      </c>
      <c r="B58" s="48"/>
      <c r="C58" s="48"/>
      <c r="D58" s="48"/>
      <c r="E58" s="48"/>
      <c r="F58" s="48"/>
      <c r="G58" s="48"/>
      <c r="H58" s="48"/>
      <c r="I58" s="48"/>
      <c r="J58" s="48"/>
    </row>
    <row r="59" spans="1:10" ht="14.25" customHeight="1" x14ac:dyDescent="0.25">
      <c r="A59" s="20" t="s">
        <v>111</v>
      </c>
      <c r="B59" s="49" t="s">
        <v>112</v>
      </c>
      <c r="C59" s="49"/>
      <c r="D59" s="49"/>
      <c r="E59" s="49"/>
      <c r="F59" s="49"/>
      <c r="G59" s="49"/>
      <c r="H59" s="49"/>
      <c r="I59" s="50" t="s">
        <v>66</v>
      </c>
      <c r="J59" s="50"/>
    </row>
    <row r="60" spans="1:10" ht="14.25" customHeight="1" x14ac:dyDescent="0.25">
      <c r="A60" s="1" t="s">
        <v>67</v>
      </c>
      <c r="B60" s="43" t="s">
        <v>113</v>
      </c>
      <c r="C60" s="43"/>
      <c r="D60" s="43"/>
      <c r="E60" s="43"/>
      <c r="F60" s="43"/>
      <c r="G60" s="55">
        <v>8.3299999999999999E-2</v>
      </c>
      <c r="H60" s="55"/>
      <c r="I60" s="60">
        <f>(G60*I30)</f>
        <v>0</v>
      </c>
      <c r="J60" s="60"/>
    </row>
    <row r="61" spans="1:10" ht="14.25" customHeight="1" x14ac:dyDescent="0.25">
      <c r="A61" s="1" t="s">
        <v>43</v>
      </c>
      <c r="B61" s="43" t="s">
        <v>114</v>
      </c>
      <c r="C61" s="43"/>
      <c r="D61" s="43"/>
      <c r="E61" s="43"/>
      <c r="F61" s="43"/>
      <c r="G61" s="55">
        <v>2.7799999999999998E-2</v>
      </c>
      <c r="H61" s="55"/>
      <c r="I61" s="60">
        <f>(G61*I30)</f>
        <v>0</v>
      </c>
      <c r="J61" s="60"/>
    </row>
    <row r="62" spans="1:10" ht="14.25" customHeight="1" x14ac:dyDescent="0.25">
      <c r="A62" s="37" t="s">
        <v>109</v>
      </c>
      <c r="B62" s="37"/>
      <c r="C62" s="37"/>
      <c r="D62" s="37"/>
      <c r="E62" s="37"/>
      <c r="F62" s="37"/>
      <c r="G62" s="57">
        <f>SUM(G60:H61)</f>
        <v>0.1111</v>
      </c>
      <c r="H62" s="57"/>
      <c r="I62" s="64">
        <f>SUM(I60:J61)</f>
        <v>0</v>
      </c>
      <c r="J62" s="64"/>
    </row>
    <row r="63" spans="1:10" x14ac:dyDescent="0.25">
      <c r="A63" s="48" t="s">
        <v>115</v>
      </c>
      <c r="B63" s="48"/>
      <c r="C63" s="48"/>
      <c r="D63" s="48"/>
      <c r="E63" s="48"/>
      <c r="F63" s="48"/>
      <c r="G63" s="48"/>
      <c r="H63" s="48"/>
      <c r="I63" s="48"/>
      <c r="J63" s="48"/>
    </row>
    <row r="64" spans="1:10" ht="14.25" customHeight="1" x14ac:dyDescent="0.25">
      <c r="A64" s="20" t="s">
        <v>116</v>
      </c>
      <c r="B64" s="49" t="s">
        <v>117</v>
      </c>
      <c r="C64" s="49"/>
      <c r="D64" s="49"/>
      <c r="E64" s="49"/>
      <c r="F64" s="49"/>
      <c r="G64" s="49"/>
      <c r="H64" s="49"/>
      <c r="I64" s="50" t="s">
        <v>66</v>
      </c>
      <c r="J64" s="50"/>
    </row>
    <row r="65" spans="1:10" ht="14.25" customHeight="1" x14ac:dyDescent="0.25">
      <c r="A65" s="1" t="s">
        <v>67</v>
      </c>
      <c r="B65" s="43" t="s">
        <v>118</v>
      </c>
      <c r="C65" s="43"/>
      <c r="D65" s="43"/>
      <c r="E65" s="43"/>
      <c r="F65" s="43"/>
      <c r="G65" s="66">
        <v>4.1999999999999997E-3</v>
      </c>
      <c r="H65" s="66"/>
      <c r="I65" s="60">
        <f>(G65*I30)</f>
        <v>0</v>
      </c>
      <c r="J65" s="60"/>
    </row>
    <row r="66" spans="1:10" ht="14.25" customHeight="1" x14ac:dyDescent="0.25">
      <c r="A66" s="1" t="s">
        <v>43</v>
      </c>
      <c r="B66" s="43" t="s">
        <v>119</v>
      </c>
      <c r="C66" s="43"/>
      <c r="D66" s="43"/>
      <c r="E66" s="43"/>
      <c r="F66" s="43"/>
      <c r="G66" s="66">
        <v>2.9999999999999997E-4</v>
      </c>
      <c r="H66" s="66"/>
      <c r="I66" s="60">
        <f>(G66*I30)</f>
        <v>0</v>
      </c>
      <c r="J66" s="60"/>
    </row>
    <row r="67" spans="1:10" ht="14.25" customHeight="1" x14ac:dyDescent="0.25">
      <c r="A67" s="1" t="s">
        <v>46</v>
      </c>
      <c r="B67" s="43" t="s">
        <v>120</v>
      </c>
      <c r="C67" s="43"/>
      <c r="D67" s="43"/>
      <c r="E67" s="43"/>
      <c r="F67" s="43"/>
      <c r="G67" s="66">
        <v>3.44E-2</v>
      </c>
      <c r="H67" s="66"/>
      <c r="I67" s="60">
        <f>(G67*I30)</f>
        <v>0</v>
      </c>
      <c r="J67" s="60"/>
    </row>
    <row r="68" spans="1:10" ht="14.25" customHeight="1" x14ac:dyDescent="0.25">
      <c r="A68" s="1" t="s">
        <v>48</v>
      </c>
      <c r="B68" s="67" t="s">
        <v>121</v>
      </c>
      <c r="C68" s="67"/>
      <c r="D68" s="67"/>
      <c r="E68" s="67"/>
      <c r="F68" s="67"/>
      <c r="G68" s="66">
        <v>1.9400000000000001E-2</v>
      </c>
      <c r="H68" s="66"/>
      <c r="I68" s="60">
        <f>(G68*I30)</f>
        <v>0</v>
      </c>
      <c r="J68" s="60"/>
    </row>
    <row r="69" spans="1:10" ht="14.25" customHeight="1" x14ac:dyDescent="0.25">
      <c r="A69" s="1" t="s">
        <v>72</v>
      </c>
      <c r="B69" s="43" t="s">
        <v>122</v>
      </c>
      <c r="C69" s="43"/>
      <c r="D69" s="43"/>
      <c r="E69" s="43"/>
      <c r="F69" s="43"/>
      <c r="G69" s="66">
        <v>7.17412E-3</v>
      </c>
      <c r="H69" s="66"/>
      <c r="I69" s="60">
        <f>(G69*I30)</f>
        <v>0</v>
      </c>
      <c r="J69" s="60"/>
    </row>
    <row r="70" spans="1:10" ht="14.25" customHeight="1" x14ac:dyDescent="0.25">
      <c r="A70" s="1" t="s">
        <v>74</v>
      </c>
      <c r="B70" s="43" t="s">
        <v>123</v>
      </c>
      <c r="C70" s="43"/>
      <c r="D70" s="43"/>
      <c r="E70" s="43"/>
      <c r="F70" s="43"/>
      <c r="G70" s="66">
        <v>5.9999999999999995E-4</v>
      </c>
      <c r="H70" s="66"/>
      <c r="I70" s="60">
        <f>(G70*I30)</f>
        <v>0</v>
      </c>
      <c r="J70" s="60"/>
    </row>
    <row r="71" spans="1:10" ht="14.25" customHeight="1" x14ac:dyDescent="0.25">
      <c r="A71" s="37" t="s">
        <v>109</v>
      </c>
      <c r="B71" s="37"/>
      <c r="C71" s="37"/>
      <c r="D71" s="37"/>
      <c r="E71" s="37"/>
      <c r="F71" s="37"/>
      <c r="G71" s="57">
        <f>SUM(G65:H70)</f>
        <v>6.607412E-2</v>
      </c>
      <c r="H71" s="57"/>
      <c r="I71" s="64">
        <f>SUM(I65:J70)</f>
        <v>0</v>
      </c>
      <c r="J71" s="64"/>
    </row>
    <row r="72" spans="1:10" x14ac:dyDescent="0.25">
      <c r="A72" s="48" t="s">
        <v>124</v>
      </c>
      <c r="B72" s="48"/>
      <c r="C72" s="48"/>
      <c r="D72" s="48"/>
      <c r="E72" s="48"/>
      <c r="F72" s="48"/>
      <c r="G72" s="48"/>
      <c r="H72" s="48"/>
      <c r="I72" s="48"/>
      <c r="J72" s="48"/>
    </row>
    <row r="73" spans="1:10" ht="14.25" customHeight="1" x14ac:dyDescent="0.25">
      <c r="A73" s="20" t="s">
        <v>125</v>
      </c>
      <c r="B73" s="49" t="s">
        <v>126</v>
      </c>
      <c r="C73" s="49"/>
      <c r="D73" s="49"/>
      <c r="E73" s="49"/>
      <c r="F73" s="49"/>
      <c r="G73" s="49"/>
      <c r="H73" s="49"/>
      <c r="I73" s="50" t="s">
        <v>66</v>
      </c>
      <c r="J73" s="50"/>
    </row>
    <row r="74" spans="1:10" ht="14.25" customHeight="1" x14ac:dyDescent="0.25">
      <c r="A74" s="1" t="s">
        <v>67</v>
      </c>
      <c r="B74" s="43" t="s">
        <v>127</v>
      </c>
      <c r="C74" s="43"/>
      <c r="D74" s="43"/>
      <c r="E74" s="43"/>
      <c r="F74" s="43"/>
      <c r="G74" s="55">
        <v>8.3299999999999999E-2</v>
      </c>
      <c r="H74" s="55"/>
      <c r="I74" s="65">
        <f>(G74*I30)</f>
        <v>0</v>
      </c>
      <c r="J74" s="65"/>
    </row>
    <row r="75" spans="1:10" ht="14.25" customHeight="1" x14ac:dyDescent="0.25">
      <c r="A75" s="1" t="s">
        <v>43</v>
      </c>
      <c r="B75" s="43" t="s">
        <v>128</v>
      </c>
      <c r="C75" s="43"/>
      <c r="D75" s="43"/>
      <c r="E75" s="43"/>
      <c r="F75" s="43"/>
      <c r="G75" s="55">
        <v>1.3899999999999999E-2</v>
      </c>
      <c r="H75" s="55"/>
      <c r="I75" s="65">
        <f>(G75*I30)</f>
        <v>0</v>
      </c>
      <c r="J75" s="65"/>
    </row>
    <row r="76" spans="1:10" ht="14.25" customHeight="1" x14ac:dyDescent="0.25">
      <c r="A76" s="1" t="s">
        <v>46</v>
      </c>
      <c r="B76" s="43" t="s">
        <v>129</v>
      </c>
      <c r="C76" s="43"/>
      <c r="D76" s="43"/>
      <c r="E76" s="43"/>
      <c r="F76" s="43"/>
      <c r="G76" s="55">
        <v>2.8999999999999998E-3</v>
      </c>
      <c r="H76" s="55"/>
      <c r="I76" s="65">
        <f>(G76*I30)</f>
        <v>0</v>
      </c>
      <c r="J76" s="65"/>
    </row>
    <row r="77" spans="1:10" ht="14.25" customHeight="1" x14ac:dyDescent="0.25">
      <c r="A77" s="1" t="s">
        <v>48</v>
      </c>
      <c r="B77" s="43" t="s">
        <v>130</v>
      </c>
      <c r="C77" s="43"/>
      <c r="D77" s="43"/>
      <c r="E77" s="43"/>
      <c r="F77" s="43"/>
      <c r="G77" s="55">
        <v>2.0000000000000001E-4</v>
      </c>
      <c r="H77" s="55"/>
      <c r="I77" s="65">
        <f>(G77*I30)</f>
        <v>0</v>
      </c>
      <c r="J77" s="65"/>
    </row>
    <row r="78" spans="1:10" ht="14.25" customHeight="1" x14ac:dyDescent="0.25">
      <c r="A78" s="1" t="s">
        <v>72</v>
      </c>
      <c r="B78" s="43" t="s">
        <v>131</v>
      </c>
      <c r="C78" s="43"/>
      <c r="D78" s="43"/>
      <c r="E78" s="43"/>
      <c r="F78" s="43"/>
      <c r="G78" s="55">
        <v>2.8E-3</v>
      </c>
      <c r="H78" s="55"/>
      <c r="I78" s="65">
        <f>(G78*I30)</f>
        <v>0</v>
      </c>
      <c r="J78" s="65"/>
    </row>
    <row r="79" spans="1:10" ht="14.25" customHeight="1" x14ac:dyDescent="0.25">
      <c r="A79" s="1" t="s">
        <v>74</v>
      </c>
      <c r="B79" s="43" t="s">
        <v>132</v>
      </c>
      <c r="C79" s="43"/>
      <c r="D79" s="43"/>
      <c r="E79" s="43"/>
      <c r="F79" s="43"/>
      <c r="G79" s="55">
        <v>6.9999999999999999E-4</v>
      </c>
      <c r="H79" s="55"/>
      <c r="I79" s="65">
        <f>(G79*I30)</f>
        <v>0</v>
      </c>
      <c r="J79" s="65"/>
    </row>
    <row r="80" spans="1:10" ht="14.25" customHeight="1" x14ac:dyDescent="0.25">
      <c r="A80" s="50" t="s">
        <v>133</v>
      </c>
      <c r="B80" s="50"/>
      <c r="C80" s="50"/>
      <c r="D80" s="50"/>
      <c r="E80" s="50"/>
      <c r="F80" s="50"/>
      <c r="G80" s="62">
        <f>SUM(G74:G79)</f>
        <v>0.1038</v>
      </c>
      <c r="H80" s="62"/>
      <c r="I80" s="63">
        <f>SUM(I74:J79)</f>
        <v>0</v>
      </c>
      <c r="J80" s="63"/>
    </row>
    <row r="81" spans="1:11" ht="14.25" customHeight="1" x14ac:dyDescent="0.25">
      <c r="A81" s="1" t="s">
        <v>76</v>
      </c>
      <c r="B81" s="43" t="s">
        <v>134</v>
      </c>
      <c r="C81" s="43"/>
      <c r="D81" s="43"/>
      <c r="E81" s="43"/>
      <c r="F81" s="43"/>
      <c r="G81" s="55">
        <v>1.9599999999999999E-2</v>
      </c>
      <c r="H81" s="55"/>
      <c r="I81" s="65">
        <f>(G81*I30)</f>
        <v>0</v>
      </c>
      <c r="J81" s="65"/>
    </row>
    <row r="82" spans="1:11" ht="14.25" customHeight="1" x14ac:dyDescent="0.25">
      <c r="A82" s="50" t="s">
        <v>135</v>
      </c>
      <c r="B82" s="50"/>
      <c r="C82" s="50"/>
      <c r="D82" s="50"/>
      <c r="E82" s="50"/>
      <c r="F82" s="50"/>
      <c r="G82" s="62">
        <f>G80+G81</f>
        <v>0.12340000000000001</v>
      </c>
      <c r="H82" s="62"/>
      <c r="I82" s="63">
        <f>SUM(I80:J81)</f>
        <v>0</v>
      </c>
      <c r="J82" s="63"/>
    </row>
    <row r="83" spans="1:11" ht="14.25" customHeight="1" x14ac:dyDescent="0.25">
      <c r="A83" s="1" t="s">
        <v>107</v>
      </c>
      <c r="B83" s="43" t="s">
        <v>136</v>
      </c>
      <c r="C83" s="43"/>
      <c r="D83" s="43"/>
      <c r="E83" s="43"/>
      <c r="F83" s="43"/>
      <c r="G83" s="55">
        <v>4.5400000000000003E-2</v>
      </c>
      <c r="H83" s="55"/>
      <c r="I83" s="60">
        <f>(G83*I30)</f>
        <v>0</v>
      </c>
      <c r="J83" s="60"/>
    </row>
    <row r="84" spans="1:11" ht="14.25" customHeight="1" x14ac:dyDescent="0.25">
      <c r="A84" s="37" t="s">
        <v>109</v>
      </c>
      <c r="B84" s="37"/>
      <c r="C84" s="37"/>
      <c r="D84" s="37"/>
      <c r="E84" s="37"/>
      <c r="F84" s="37"/>
      <c r="G84" s="57">
        <f>G82+G83</f>
        <v>0.16880000000000001</v>
      </c>
      <c r="H84" s="57"/>
      <c r="I84" s="64">
        <f>I82+I83</f>
        <v>0</v>
      </c>
      <c r="J84" s="64"/>
    </row>
    <row r="85" spans="1:11" x14ac:dyDescent="0.25">
      <c r="A85" s="48" t="s">
        <v>137</v>
      </c>
      <c r="B85" s="48"/>
      <c r="C85" s="48"/>
      <c r="D85" s="48"/>
      <c r="E85" s="48"/>
      <c r="F85" s="48"/>
      <c r="G85" s="48"/>
      <c r="H85" s="48"/>
      <c r="I85" s="48"/>
      <c r="J85" s="48"/>
    </row>
    <row r="86" spans="1:11" ht="14.25" customHeight="1" x14ac:dyDescent="0.25">
      <c r="A86" s="1">
        <v>4</v>
      </c>
      <c r="B86" s="49" t="s">
        <v>138</v>
      </c>
      <c r="C86" s="49"/>
      <c r="D86" s="49"/>
      <c r="E86" s="49"/>
      <c r="F86" s="49"/>
      <c r="G86" s="49"/>
      <c r="H86" s="49"/>
      <c r="I86" s="50" t="s">
        <v>66</v>
      </c>
      <c r="J86" s="50"/>
    </row>
    <row r="87" spans="1:11" ht="14.25" customHeight="1" x14ac:dyDescent="0.25">
      <c r="A87" s="1" t="s">
        <v>139</v>
      </c>
      <c r="B87" s="43" t="s">
        <v>98</v>
      </c>
      <c r="C87" s="43"/>
      <c r="D87" s="43"/>
      <c r="E87" s="43"/>
      <c r="F87" s="43"/>
      <c r="G87" s="55">
        <f>G57</f>
        <v>0.3680000000000001</v>
      </c>
      <c r="H87" s="55"/>
      <c r="I87" s="51">
        <f>I57</f>
        <v>0</v>
      </c>
      <c r="J87" s="51"/>
    </row>
    <row r="88" spans="1:11" ht="14.25" customHeight="1" x14ac:dyDescent="0.25">
      <c r="A88" s="1" t="s">
        <v>140</v>
      </c>
      <c r="B88" s="43" t="s">
        <v>141</v>
      </c>
      <c r="C88" s="43"/>
      <c r="D88" s="43"/>
      <c r="E88" s="43"/>
      <c r="F88" s="43"/>
      <c r="G88" s="55">
        <f>G62</f>
        <v>0.1111</v>
      </c>
      <c r="H88" s="55"/>
      <c r="I88" s="60">
        <f>(I62)</f>
        <v>0</v>
      </c>
      <c r="J88" s="60"/>
    </row>
    <row r="89" spans="1:11" ht="14.25" customHeight="1" x14ac:dyDescent="0.25">
      <c r="A89" s="1" t="s">
        <v>142</v>
      </c>
      <c r="B89" s="43" t="s">
        <v>143</v>
      </c>
      <c r="C89" s="43"/>
      <c r="D89" s="43"/>
      <c r="E89" s="43"/>
      <c r="F89" s="43"/>
      <c r="G89" s="55">
        <f>G71</f>
        <v>6.607412E-2</v>
      </c>
      <c r="H89" s="55"/>
      <c r="I89" s="60">
        <f>I71</f>
        <v>0</v>
      </c>
      <c r="J89" s="60"/>
    </row>
    <row r="90" spans="1:11" ht="14.25" customHeight="1" x14ac:dyDescent="0.25">
      <c r="A90" s="1" t="s">
        <v>144</v>
      </c>
      <c r="B90" s="43" t="s">
        <v>145</v>
      </c>
      <c r="C90" s="43"/>
      <c r="D90" s="43"/>
      <c r="E90" s="43"/>
      <c r="F90" s="43"/>
      <c r="G90" s="55">
        <f>G84</f>
        <v>0.16880000000000001</v>
      </c>
      <c r="H90" s="55"/>
      <c r="I90" s="60">
        <f>I84</f>
        <v>0</v>
      </c>
      <c r="J90" s="60"/>
    </row>
    <row r="91" spans="1:11" ht="14.25" customHeight="1" x14ac:dyDescent="0.25">
      <c r="A91" s="37" t="s">
        <v>109</v>
      </c>
      <c r="B91" s="37"/>
      <c r="C91" s="37"/>
      <c r="D91" s="37"/>
      <c r="E91" s="37"/>
      <c r="F91" s="37"/>
      <c r="G91" s="57">
        <f>SUM(G87:H90)</f>
        <v>0.71397412000000005</v>
      </c>
      <c r="H91" s="57"/>
      <c r="I91" s="61">
        <f>SUM(I87:J90)</f>
        <v>0</v>
      </c>
      <c r="J91" s="61"/>
      <c r="K91" s="25"/>
    </row>
    <row r="92" spans="1:11" x14ac:dyDescent="0.25">
      <c r="A92" s="48" t="s">
        <v>146</v>
      </c>
      <c r="B92" s="48"/>
      <c r="C92" s="48"/>
      <c r="D92" s="48"/>
      <c r="E92" s="48"/>
      <c r="F92" s="48"/>
      <c r="G92" s="48"/>
      <c r="H92" s="48"/>
      <c r="I92" s="48"/>
      <c r="J92" s="48"/>
    </row>
    <row r="93" spans="1:11" ht="14.25" customHeight="1" x14ac:dyDescent="0.25">
      <c r="A93" s="20">
        <v>5</v>
      </c>
      <c r="B93" s="49" t="s">
        <v>147</v>
      </c>
      <c r="C93" s="49"/>
      <c r="D93" s="49"/>
      <c r="E93" s="49"/>
      <c r="F93" s="49"/>
      <c r="G93" s="50" t="s">
        <v>99</v>
      </c>
      <c r="H93" s="50"/>
      <c r="I93" s="50" t="s">
        <v>66</v>
      </c>
      <c r="J93" s="50"/>
    </row>
    <row r="94" spans="1:11" ht="14.25" customHeight="1" x14ac:dyDescent="0.25">
      <c r="A94" s="1" t="s">
        <v>67</v>
      </c>
      <c r="B94" s="43" t="s">
        <v>148</v>
      </c>
      <c r="C94" s="43"/>
      <c r="D94" s="43"/>
      <c r="E94" s="43"/>
      <c r="F94" s="43"/>
      <c r="G94" s="55">
        <v>0.05</v>
      </c>
      <c r="H94" s="55"/>
      <c r="I94" s="56">
        <f>(I108*G94)</f>
        <v>0</v>
      </c>
      <c r="J94" s="56"/>
    </row>
    <row r="95" spans="1:11" ht="14.25" customHeight="1" x14ac:dyDescent="0.25">
      <c r="A95" s="1" t="s">
        <v>43</v>
      </c>
      <c r="B95" s="43" t="s">
        <v>149</v>
      </c>
      <c r="C95" s="43"/>
      <c r="D95" s="43"/>
      <c r="E95" s="43"/>
      <c r="F95" s="43"/>
      <c r="G95" s="58"/>
      <c r="H95" s="58"/>
      <c r="I95" s="59"/>
      <c r="J95" s="59"/>
    </row>
    <row r="96" spans="1:11" ht="14.25" customHeight="1" x14ac:dyDescent="0.25">
      <c r="A96" s="1"/>
      <c r="B96" s="43" t="s">
        <v>179</v>
      </c>
      <c r="C96" s="43"/>
      <c r="D96" s="43"/>
      <c r="E96" s="43"/>
      <c r="F96" s="43"/>
      <c r="G96" s="55">
        <v>1.6500000000000001E-2</v>
      </c>
      <c r="H96" s="55"/>
      <c r="I96" s="56">
        <f>K97*G96</f>
        <v>0</v>
      </c>
      <c r="J96" s="56"/>
      <c r="K96" s="26">
        <f>(100%-SUM(G96:H98))/100</f>
        <v>8.5749999999999993E-3</v>
      </c>
    </row>
    <row r="97" spans="1:11" ht="14.25" customHeight="1" x14ac:dyDescent="0.25">
      <c r="A97" s="1"/>
      <c r="B97" s="43" t="s">
        <v>151</v>
      </c>
      <c r="C97" s="43"/>
      <c r="D97" s="43"/>
      <c r="E97" s="43"/>
      <c r="F97" s="43"/>
      <c r="G97" s="55">
        <v>7.5999999999999998E-2</v>
      </c>
      <c r="H97" s="55"/>
      <c r="I97" s="56">
        <f>K97*G97</f>
        <v>0</v>
      </c>
      <c r="J97" s="56"/>
      <c r="K97" s="27">
        <f>(I108+I94+I100)/(100%-SUM(G96:H98))/100*100</f>
        <v>0</v>
      </c>
    </row>
    <row r="98" spans="1:11" ht="14.25" customHeight="1" x14ac:dyDescent="0.25">
      <c r="A98" s="1"/>
      <c r="B98" s="43" t="s">
        <v>152</v>
      </c>
      <c r="C98" s="43"/>
      <c r="D98" s="43"/>
      <c r="E98" s="43"/>
      <c r="F98" s="43"/>
      <c r="G98" s="55">
        <v>0.05</v>
      </c>
      <c r="H98" s="55"/>
      <c r="I98" s="56">
        <f>K97*G98</f>
        <v>0</v>
      </c>
      <c r="J98" s="56"/>
      <c r="K98" s="25"/>
    </row>
    <row r="99" spans="1:11" ht="14.25" customHeight="1" x14ac:dyDescent="0.25">
      <c r="A99" s="1"/>
      <c r="B99" s="43" t="s">
        <v>153</v>
      </c>
      <c r="C99" s="43"/>
      <c r="D99" s="43"/>
      <c r="E99" s="43"/>
      <c r="F99" s="43"/>
      <c r="G99" s="53"/>
      <c r="H99" s="53"/>
      <c r="I99" s="54"/>
      <c r="J99" s="54"/>
    </row>
    <row r="100" spans="1:11" ht="14.25" customHeight="1" x14ac:dyDescent="0.25">
      <c r="A100" s="1" t="s">
        <v>46</v>
      </c>
      <c r="B100" s="43" t="s">
        <v>154</v>
      </c>
      <c r="C100" s="43"/>
      <c r="D100" s="43"/>
      <c r="E100" s="43"/>
      <c r="F100" s="43"/>
      <c r="G100" s="55">
        <v>0.1</v>
      </c>
      <c r="H100" s="55"/>
      <c r="I100" s="56">
        <f>SUM(I108+I94)*G100</f>
        <v>0</v>
      </c>
      <c r="J100" s="56"/>
    </row>
    <row r="101" spans="1:11" ht="14.25" customHeight="1" x14ac:dyDescent="0.25">
      <c r="A101" s="37" t="s">
        <v>109</v>
      </c>
      <c r="B101" s="37"/>
      <c r="C101" s="37"/>
      <c r="D101" s="37"/>
      <c r="E101" s="37"/>
      <c r="F101" s="37"/>
      <c r="G101" s="57">
        <f>SUM(G94:H100)</f>
        <v>0.29249999999999998</v>
      </c>
      <c r="H101" s="57"/>
      <c r="I101" s="38">
        <f>SUM(I100+I99+I98+I97+I96+I94)</f>
        <v>0</v>
      </c>
      <c r="J101" s="38"/>
    </row>
    <row r="102" spans="1:11" x14ac:dyDescent="0.25">
      <c r="A102" s="48" t="s">
        <v>155</v>
      </c>
      <c r="B102" s="48"/>
      <c r="C102" s="48"/>
      <c r="D102" s="48"/>
      <c r="E102" s="48"/>
      <c r="F102" s="48"/>
      <c r="G102" s="48"/>
      <c r="H102" s="48"/>
      <c r="I102" s="48"/>
      <c r="J102" s="48"/>
    </row>
    <row r="103" spans="1:11" ht="14.25" customHeight="1" x14ac:dyDescent="0.25">
      <c r="A103" s="1"/>
      <c r="B103" s="49" t="s">
        <v>156</v>
      </c>
      <c r="C103" s="49"/>
      <c r="D103" s="49"/>
      <c r="E103" s="49"/>
      <c r="F103" s="49"/>
      <c r="G103" s="49"/>
      <c r="H103" s="49"/>
      <c r="I103" s="50" t="s">
        <v>66</v>
      </c>
      <c r="J103" s="50"/>
    </row>
    <row r="104" spans="1:11" ht="14.25" customHeight="1" x14ac:dyDescent="0.25">
      <c r="A104" s="1" t="s">
        <v>67</v>
      </c>
      <c r="B104" s="43" t="s">
        <v>157</v>
      </c>
      <c r="C104" s="43"/>
      <c r="D104" s="43"/>
      <c r="E104" s="43"/>
      <c r="F104" s="43"/>
      <c r="G104" s="43"/>
      <c r="H104" s="43"/>
      <c r="I104" s="44">
        <f>I30</f>
        <v>0</v>
      </c>
      <c r="J104" s="44"/>
    </row>
    <row r="105" spans="1:11" ht="14.25" customHeight="1" x14ac:dyDescent="0.25">
      <c r="A105" s="1" t="s">
        <v>43</v>
      </c>
      <c r="B105" s="43" t="s">
        <v>158</v>
      </c>
      <c r="C105" s="43"/>
      <c r="D105" s="43"/>
      <c r="E105" s="43"/>
      <c r="F105" s="43"/>
      <c r="G105" s="43"/>
      <c r="H105" s="43"/>
      <c r="I105" s="51">
        <f>I40</f>
        <v>0</v>
      </c>
      <c r="J105" s="51"/>
    </row>
    <row r="106" spans="1:11" ht="14.25" customHeight="1" x14ac:dyDescent="0.25">
      <c r="A106" s="22" t="s">
        <v>46</v>
      </c>
      <c r="B106" s="45" t="s">
        <v>159</v>
      </c>
      <c r="C106" s="45"/>
      <c r="D106" s="45"/>
      <c r="E106" s="45"/>
      <c r="F106" s="45"/>
      <c r="G106" s="45"/>
      <c r="H106" s="45"/>
      <c r="I106" s="52">
        <f>I46</f>
        <v>0</v>
      </c>
      <c r="J106" s="52"/>
    </row>
    <row r="107" spans="1:11" ht="14.25" customHeight="1" x14ac:dyDescent="0.25">
      <c r="A107" s="1" t="s">
        <v>48</v>
      </c>
      <c r="B107" s="43" t="s">
        <v>160</v>
      </c>
      <c r="C107" s="43"/>
      <c r="D107" s="43"/>
      <c r="E107" s="43"/>
      <c r="F107" s="43"/>
      <c r="G107" s="43"/>
      <c r="H107" s="43"/>
      <c r="I107" s="44">
        <f>I91</f>
        <v>0</v>
      </c>
      <c r="J107" s="44"/>
    </row>
    <row r="108" spans="1:11" ht="14.25" customHeight="1" x14ac:dyDescent="0.25">
      <c r="A108" s="37" t="s">
        <v>161</v>
      </c>
      <c r="B108" s="37"/>
      <c r="C108" s="37"/>
      <c r="D108" s="37"/>
      <c r="E108" s="37"/>
      <c r="F108" s="37"/>
      <c r="G108" s="37"/>
      <c r="H108" s="37"/>
      <c r="I108" s="38">
        <f>SUM(I104:J107)</f>
        <v>0</v>
      </c>
      <c r="J108" s="38"/>
    </row>
    <row r="109" spans="1:11" ht="14.25" customHeight="1" x14ac:dyDescent="0.25">
      <c r="A109" s="22" t="s">
        <v>72</v>
      </c>
      <c r="B109" s="45" t="s">
        <v>162</v>
      </c>
      <c r="C109" s="45"/>
      <c r="D109" s="45"/>
      <c r="E109" s="45"/>
      <c r="F109" s="45"/>
      <c r="G109" s="45"/>
      <c r="H109" s="45"/>
      <c r="I109" s="46">
        <f>I101</f>
        <v>0</v>
      </c>
      <c r="J109" s="46"/>
    </row>
    <row r="110" spans="1:11" ht="14.25" customHeight="1" x14ac:dyDescent="0.25">
      <c r="A110" s="37" t="s">
        <v>163</v>
      </c>
      <c r="B110" s="37"/>
      <c r="C110" s="37"/>
      <c r="D110" s="37"/>
      <c r="E110" s="37"/>
      <c r="F110" s="37"/>
      <c r="G110" s="37"/>
      <c r="H110" s="37"/>
      <c r="I110" s="38">
        <f>SUM(I108:J109)</f>
        <v>0</v>
      </c>
      <c r="J110" s="38"/>
    </row>
    <row r="111" spans="1:11" x14ac:dyDescent="0.25">
      <c r="A111" s="47"/>
      <c r="B111" s="47"/>
      <c r="C111" s="47"/>
      <c r="D111" s="47"/>
      <c r="E111" s="47"/>
      <c r="F111" s="47"/>
      <c r="G111" s="47"/>
      <c r="H111" s="47"/>
      <c r="I111" s="47"/>
      <c r="J111" s="47"/>
    </row>
    <row r="112" spans="1:11" ht="14.25" customHeight="1" x14ac:dyDescent="0.25">
      <c r="A112" s="37" t="s">
        <v>164</v>
      </c>
      <c r="B112" s="37"/>
      <c r="C112" s="37"/>
      <c r="D112" s="37"/>
      <c r="E112" s="37"/>
      <c r="F112" s="37"/>
      <c r="G112" s="37"/>
      <c r="H112" s="37"/>
      <c r="I112" s="38"/>
      <c r="J112" s="38"/>
    </row>
    <row r="113" spans="1:10" ht="15" customHeight="1" x14ac:dyDescent="0.2">
      <c r="A113" s="39" t="s">
        <v>165</v>
      </c>
      <c r="B113" s="39"/>
      <c r="C113" s="40" t="s">
        <v>185</v>
      </c>
      <c r="D113" s="40"/>
      <c r="E113" s="40"/>
      <c r="F113" s="40"/>
      <c r="G113" s="40"/>
      <c r="H113" s="28">
        <v>2</v>
      </c>
      <c r="I113" s="41"/>
      <c r="J113" s="41"/>
    </row>
    <row r="114" spans="1:10" ht="14.25" customHeight="1" x14ac:dyDescent="0.2">
      <c r="A114" s="39" t="s">
        <v>167</v>
      </c>
      <c r="B114" s="39"/>
      <c r="C114" s="42"/>
      <c r="D114" s="42"/>
      <c r="E114" s="42"/>
      <c r="F114" s="42"/>
      <c r="G114" s="42"/>
      <c r="H114" s="29"/>
      <c r="I114" s="38">
        <f>I110*H113</f>
        <v>0</v>
      </c>
      <c r="J114" s="38"/>
    </row>
  </sheetData>
  <mergeCells count="261"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116"/>
  <sheetViews>
    <sheetView topLeftCell="A94" zoomScaleNormal="100" workbookViewId="0">
      <selection activeCell="L102" sqref="L102"/>
    </sheetView>
  </sheetViews>
  <sheetFormatPr defaultColWidth="9.140625" defaultRowHeight="14.25" customHeight="1" x14ac:dyDescent="0.25"/>
  <cols>
    <col min="1" max="1" width="8.42578125" style="17" customWidth="1"/>
    <col min="2" max="2" width="22.85546875" style="18" customWidth="1"/>
    <col min="3" max="3" width="27.7109375" style="18" customWidth="1"/>
    <col min="4" max="4" width="11.28515625" style="18" customWidth="1"/>
    <col min="5" max="5" width="9.5703125" style="18" customWidth="1"/>
    <col min="6" max="6" width="11.140625" style="18" customWidth="1"/>
    <col min="7" max="7" width="9.7109375" style="18" customWidth="1"/>
    <col min="8" max="8" width="15.42578125" style="18" customWidth="1"/>
    <col min="9" max="9" width="8.5703125" style="18" customWidth="1"/>
    <col min="10" max="10" width="11.42578125" style="18" customWidth="1"/>
    <col min="11" max="11" width="11.5703125" style="19" customWidth="1"/>
    <col min="12" max="14" width="9.140625" style="18"/>
    <col min="15" max="15" width="11.42578125" style="18" customWidth="1"/>
    <col min="16" max="16384" width="9.140625" style="18"/>
  </cols>
  <sheetData>
    <row r="1" spans="1:10" x14ac:dyDescent="0.25">
      <c r="A1" s="85" t="s">
        <v>8</v>
      </c>
      <c r="B1" s="85"/>
      <c r="C1" s="85"/>
      <c r="D1" s="85"/>
      <c r="E1" s="85"/>
      <c r="F1" s="85"/>
      <c r="G1" s="85"/>
      <c r="H1" s="85"/>
      <c r="I1" s="85"/>
      <c r="J1" s="85"/>
    </row>
    <row r="2" spans="1:10" x14ac:dyDescent="0.25">
      <c r="A2" s="86" t="s">
        <v>9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ht="15.75" customHeight="1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15.75" customHeight="1" x14ac:dyDescent="0.25">
      <c r="A4" s="88" t="s">
        <v>38</v>
      </c>
      <c r="B4" s="88"/>
      <c r="C4" s="88"/>
      <c r="D4" s="88"/>
      <c r="E4" s="88"/>
      <c r="F4" s="88"/>
      <c r="G4" s="88"/>
      <c r="H4" s="88"/>
      <c r="I4" s="88"/>
      <c r="J4" s="88"/>
    </row>
    <row r="5" spans="1:10" ht="15.75" customHeight="1" x14ac:dyDescent="0.25">
      <c r="A5" s="89" t="s">
        <v>39</v>
      </c>
      <c r="B5" s="89"/>
      <c r="C5" s="89"/>
      <c r="D5" s="89"/>
      <c r="E5" s="89"/>
      <c r="F5" s="89"/>
      <c r="G5" s="89"/>
      <c r="H5" s="89"/>
      <c r="I5" s="89"/>
      <c r="J5" s="89"/>
    </row>
    <row r="6" spans="1:10" ht="14.25" customHeight="1" x14ac:dyDescent="0.25">
      <c r="A6" s="79" t="s">
        <v>40</v>
      </c>
      <c r="B6" s="79"/>
      <c r="C6" s="79"/>
      <c r="D6" s="79"/>
      <c r="E6" s="79"/>
      <c r="F6" s="79"/>
      <c r="G6" s="79"/>
      <c r="H6" s="79"/>
      <c r="I6" s="79"/>
      <c r="J6" s="79"/>
    </row>
    <row r="7" spans="1:10" ht="14.25" customHeight="1" x14ac:dyDescent="0.25">
      <c r="A7" s="1" t="s">
        <v>41</v>
      </c>
      <c r="B7" s="43" t="s">
        <v>42</v>
      </c>
      <c r="C7" s="43"/>
      <c r="D7" s="43"/>
      <c r="E7" s="43"/>
      <c r="F7" s="43"/>
      <c r="G7" s="91">
        <f>Eletricista!G7</f>
        <v>0</v>
      </c>
      <c r="H7" s="91"/>
      <c r="I7" s="91"/>
      <c r="J7" s="91"/>
    </row>
    <row r="8" spans="1:10" ht="14.25" customHeight="1" x14ac:dyDescent="0.25">
      <c r="A8" s="1" t="s">
        <v>43</v>
      </c>
      <c r="B8" s="43" t="s">
        <v>44</v>
      </c>
      <c r="C8" s="43"/>
      <c r="D8" s="43"/>
      <c r="E8" s="43"/>
      <c r="F8" s="43"/>
      <c r="G8" s="82" t="s">
        <v>45</v>
      </c>
      <c r="H8" s="82"/>
      <c r="I8" s="82"/>
      <c r="J8" s="82"/>
    </row>
    <row r="9" spans="1:10" ht="22.5" customHeight="1" x14ac:dyDescent="0.25">
      <c r="A9" s="1" t="s">
        <v>46</v>
      </c>
      <c r="B9" s="43" t="s">
        <v>47</v>
      </c>
      <c r="C9" s="43"/>
      <c r="D9" s="43"/>
      <c r="E9" s="43"/>
      <c r="F9" s="43"/>
      <c r="G9" s="91">
        <f>Eletricista!G9</f>
        <v>0</v>
      </c>
      <c r="H9" s="91"/>
      <c r="I9" s="91"/>
      <c r="J9" s="91"/>
    </row>
    <row r="10" spans="1:10" ht="14.25" customHeight="1" x14ac:dyDescent="0.25">
      <c r="A10" s="1" t="s">
        <v>48</v>
      </c>
      <c r="B10" s="43" t="s">
        <v>49</v>
      </c>
      <c r="C10" s="43"/>
      <c r="D10" s="43"/>
      <c r="E10" s="43"/>
      <c r="F10" s="43"/>
      <c r="G10" s="82">
        <v>12</v>
      </c>
      <c r="H10" s="82"/>
      <c r="I10" s="82"/>
      <c r="J10" s="82"/>
    </row>
    <row r="11" spans="1:10" ht="14.25" customHeight="1" x14ac:dyDescent="0.25">
      <c r="A11" s="79" t="s">
        <v>50</v>
      </c>
      <c r="B11" s="79"/>
      <c r="C11" s="79"/>
      <c r="D11" s="79"/>
      <c r="E11" s="79"/>
      <c r="F11" s="79"/>
      <c r="G11" s="79"/>
      <c r="H11" s="79"/>
      <c r="I11" s="79"/>
      <c r="J11" s="79"/>
    </row>
    <row r="12" spans="1:10" ht="25.5" customHeight="1" x14ac:dyDescent="0.25">
      <c r="A12" s="83" t="s">
        <v>51</v>
      </c>
      <c r="B12" s="83"/>
      <c r="C12" s="83"/>
      <c r="D12" s="83" t="s">
        <v>52</v>
      </c>
      <c r="E12" s="83"/>
      <c r="F12" s="83"/>
      <c r="G12" s="83" t="s">
        <v>53</v>
      </c>
      <c r="H12" s="83"/>
      <c r="I12" s="83"/>
      <c r="J12" s="83"/>
    </row>
    <row r="13" spans="1:10" ht="37.5" customHeight="1" x14ac:dyDescent="0.25">
      <c r="A13" s="43" t="s">
        <v>183</v>
      </c>
      <c r="B13" s="43"/>
      <c r="C13" s="43"/>
      <c r="D13" s="82" t="s">
        <v>55</v>
      </c>
      <c r="E13" s="82"/>
      <c r="F13" s="82"/>
      <c r="G13" s="84">
        <v>2</v>
      </c>
      <c r="H13" s="84"/>
      <c r="I13" s="84"/>
      <c r="J13" s="84"/>
    </row>
    <row r="14" spans="1:10" ht="14.25" customHeight="1" x14ac:dyDescent="0.25">
      <c r="A14" s="79" t="s">
        <v>56</v>
      </c>
      <c r="B14" s="79"/>
      <c r="C14" s="79"/>
      <c r="D14" s="79"/>
      <c r="E14" s="79"/>
      <c r="F14" s="79"/>
      <c r="G14" s="79"/>
      <c r="H14" s="79"/>
      <c r="I14" s="79"/>
      <c r="J14" s="79"/>
    </row>
    <row r="15" spans="1:10" ht="14.25" customHeight="1" x14ac:dyDescent="0.25">
      <c r="A15" s="80" t="s">
        <v>57</v>
      </c>
      <c r="B15" s="80"/>
      <c r="C15" s="80"/>
      <c r="D15" s="80"/>
      <c r="E15" s="80"/>
      <c r="F15" s="80"/>
      <c r="G15" s="80"/>
      <c r="H15" s="80"/>
      <c r="I15" s="80"/>
      <c r="J15" s="80"/>
    </row>
    <row r="16" spans="1:10" ht="14.25" customHeight="1" x14ac:dyDescent="0.25">
      <c r="A16" s="49" t="s">
        <v>58</v>
      </c>
      <c r="B16" s="49"/>
      <c r="C16" s="49"/>
      <c r="D16" s="49"/>
      <c r="E16" s="49"/>
      <c r="F16" s="49"/>
      <c r="G16" s="49"/>
      <c r="H16" s="49"/>
      <c r="I16" s="49"/>
      <c r="J16" s="49"/>
    </row>
    <row r="17" spans="1:10" ht="26.25" customHeight="1" x14ac:dyDescent="0.25">
      <c r="A17" s="1">
        <v>1</v>
      </c>
      <c r="B17" s="43" t="s">
        <v>59</v>
      </c>
      <c r="C17" s="43"/>
      <c r="D17" s="43"/>
      <c r="E17" s="43"/>
      <c r="F17" s="43"/>
      <c r="G17" s="43"/>
      <c r="H17" s="43"/>
      <c r="I17" s="50" t="s">
        <v>184</v>
      </c>
      <c r="J17" s="50"/>
    </row>
    <row r="18" spans="1:10" ht="14.25" customHeight="1" x14ac:dyDescent="0.25">
      <c r="A18" s="1">
        <v>2</v>
      </c>
      <c r="B18" s="43" t="s">
        <v>168</v>
      </c>
      <c r="C18" s="43"/>
      <c r="D18" s="43"/>
      <c r="E18" s="43"/>
      <c r="F18" s="43"/>
      <c r="G18" s="43"/>
      <c r="H18" s="43"/>
      <c r="I18" s="92">
        <f>Eletricista!I23+Eletricista!I24</f>
        <v>0</v>
      </c>
      <c r="J18" s="92"/>
    </row>
    <row r="19" spans="1:10" ht="14.25" customHeight="1" x14ac:dyDescent="0.25">
      <c r="A19" s="1">
        <v>3</v>
      </c>
      <c r="B19" s="43" t="s">
        <v>62</v>
      </c>
      <c r="C19" s="43"/>
      <c r="D19" s="43"/>
      <c r="E19" s="43"/>
      <c r="F19" s="43"/>
      <c r="G19" s="43"/>
      <c r="H19" s="43"/>
      <c r="I19" s="82"/>
      <c r="J19" s="82"/>
    </row>
    <row r="20" spans="1:10" ht="14.25" customHeight="1" x14ac:dyDescent="0.25">
      <c r="A20" s="1">
        <v>4</v>
      </c>
      <c r="B20" s="43" t="s">
        <v>63</v>
      </c>
      <c r="C20" s="43"/>
      <c r="D20" s="43"/>
      <c r="E20" s="43"/>
      <c r="F20" s="43"/>
      <c r="G20" s="43"/>
      <c r="H20" s="43"/>
      <c r="I20" s="91">
        <f>Eletricista!I20</f>
        <v>0</v>
      </c>
      <c r="J20" s="91"/>
    </row>
    <row r="21" spans="1:10" x14ac:dyDescent="0.25">
      <c r="A21" s="48" t="s">
        <v>64</v>
      </c>
      <c r="B21" s="48"/>
      <c r="C21" s="48"/>
      <c r="D21" s="48"/>
      <c r="E21" s="48"/>
      <c r="F21" s="48"/>
      <c r="G21" s="48"/>
      <c r="H21" s="48"/>
      <c r="I21" s="48"/>
      <c r="J21" s="48"/>
    </row>
    <row r="22" spans="1:10" ht="14.25" customHeight="1" x14ac:dyDescent="0.25">
      <c r="A22" s="20">
        <v>1</v>
      </c>
      <c r="B22" s="49" t="s">
        <v>65</v>
      </c>
      <c r="C22" s="49"/>
      <c r="D22" s="49"/>
      <c r="E22" s="49"/>
      <c r="F22" s="49"/>
      <c r="G22" s="49"/>
      <c r="H22" s="49"/>
      <c r="I22" s="50" t="s">
        <v>66</v>
      </c>
      <c r="J22" s="50"/>
    </row>
    <row r="23" spans="1:10" ht="14.25" customHeight="1" x14ac:dyDescent="0.25">
      <c r="A23" s="1" t="s">
        <v>67</v>
      </c>
      <c r="B23" s="43" t="s">
        <v>68</v>
      </c>
      <c r="C23" s="43"/>
      <c r="D23" s="43"/>
      <c r="E23" s="43"/>
      <c r="F23" s="43"/>
      <c r="G23" s="43"/>
      <c r="H23" s="43"/>
      <c r="I23" s="77"/>
      <c r="J23" s="77"/>
    </row>
    <row r="24" spans="1:10" ht="14.25" customHeight="1" x14ac:dyDescent="0.25">
      <c r="A24" s="1" t="s">
        <v>43</v>
      </c>
      <c r="B24" s="43" t="s">
        <v>69</v>
      </c>
      <c r="C24" s="43"/>
      <c r="D24" s="43"/>
      <c r="E24" s="43"/>
      <c r="F24" s="43"/>
      <c r="G24" s="43"/>
      <c r="H24" s="43"/>
      <c r="I24" s="77"/>
      <c r="J24" s="77"/>
    </row>
    <row r="25" spans="1:10" ht="14.25" customHeight="1" x14ac:dyDescent="0.25">
      <c r="A25" s="1" t="s">
        <v>46</v>
      </c>
      <c r="B25" s="43" t="s">
        <v>70</v>
      </c>
      <c r="C25" s="43"/>
      <c r="D25" s="43"/>
      <c r="E25" s="43"/>
      <c r="F25" s="43"/>
      <c r="G25" s="43"/>
      <c r="H25" s="43"/>
      <c r="I25" s="77"/>
      <c r="J25" s="77"/>
    </row>
    <row r="26" spans="1:10" ht="14.25" customHeight="1" x14ac:dyDescent="0.25">
      <c r="A26" s="1" t="s">
        <v>48</v>
      </c>
      <c r="B26" s="43" t="s">
        <v>71</v>
      </c>
      <c r="C26" s="43"/>
      <c r="D26" s="43"/>
      <c r="E26" s="43"/>
      <c r="F26" s="43"/>
      <c r="G26" s="43"/>
      <c r="H26" s="43"/>
      <c r="I26" s="77"/>
      <c r="J26" s="77"/>
    </row>
    <row r="27" spans="1:10" ht="14.25" customHeight="1" x14ac:dyDescent="0.25">
      <c r="A27" s="1" t="s">
        <v>72</v>
      </c>
      <c r="B27" s="43" t="s">
        <v>73</v>
      </c>
      <c r="C27" s="43"/>
      <c r="D27" s="43"/>
      <c r="E27" s="43"/>
      <c r="F27" s="43"/>
      <c r="G27" s="43"/>
      <c r="H27" s="43"/>
      <c r="I27" s="77"/>
      <c r="J27" s="77"/>
    </row>
    <row r="28" spans="1:10" ht="14.25" customHeight="1" x14ac:dyDescent="0.25">
      <c r="A28" s="1" t="s">
        <v>74</v>
      </c>
      <c r="B28" s="43" t="s">
        <v>169</v>
      </c>
      <c r="C28" s="43"/>
      <c r="D28" s="43"/>
      <c r="E28" s="43"/>
      <c r="F28" s="43"/>
      <c r="G28" s="43"/>
      <c r="H28" s="43"/>
      <c r="I28" s="77">
        <f>SUM((I18/220)*1.5*1)</f>
        <v>0</v>
      </c>
      <c r="J28" s="77"/>
    </row>
    <row r="29" spans="1:10" ht="14.25" customHeight="1" x14ac:dyDescent="0.25">
      <c r="A29" s="1" t="s">
        <v>76</v>
      </c>
      <c r="B29" s="43" t="s">
        <v>77</v>
      </c>
      <c r="C29" s="43"/>
      <c r="D29" s="43"/>
      <c r="E29" s="43"/>
      <c r="F29" s="43"/>
      <c r="G29" s="43"/>
      <c r="H29" s="43"/>
      <c r="I29" s="77"/>
      <c r="J29" s="77"/>
    </row>
    <row r="30" spans="1:10" ht="15" customHeight="1" x14ac:dyDescent="0.25">
      <c r="A30" s="37" t="s">
        <v>78</v>
      </c>
      <c r="B30" s="37"/>
      <c r="C30" s="37"/>
      <c r="D30" s="37"/>
      <c r="E30" s="37"/>
      <c r="F30" s="37"/>
      <c r="G30" s="37"/>
      <c r="H30" s="37"/>
      <c r="I30" s="75">
        <f>SUM(I23:J29)</f>
        <v>0</v>
      </c>
      <c r="J30" s="75"/>
    </row>
    <row r="31" spans="1:10" x14ac:dyDescent="0.25">
      <c r="A31" s="48" t="s">
        <v>79</v>
      </c>
      <c r="B31" s="48"/>
      <c r="C31" s="48"/>
      <c r="D31" s="48"/>
      <c r="E31" s="48"/>
      <c r="F31" s="48"/>
      <c r="G31" s="48"/>
      <c r="H31" s="48"/>
      <c r="I31" s="48"/>
      <c r="J31" s="48"/>
    </row>
    <row r="32" spans="1:10" ht="14.25" customHeight="1" x14ac:dyDescent="0.25">
      <c r="A32" s="20">
        <v>2</v>
      </c>
      <c r="B32" s="49" t="s">
        <v>80</v>
      </c>
      <c r="C32" s="49"/>
      <c r="D32" s="49"/>
      <c r="E32" s="49"/>
      <c r="F32" s="49"/>
      <c r="G32" s="49"/>
      <c r="H32" s="49"/>
      <c r="I32" s="50" t="s">
        <v>66</v>
      </c>
      <c r="J32" s="50"/>
    </row>
    <row r="33" spans="1:15" ht="14.25" customHeight="1" x14ac:dyDescent="0.25">
      <c r="A33" s="1" t="s">
        <v>67</v>
      </c>
      <c r="B33" s="43" t="s">
        <v>81</v>
      </c>
      <c r="C33" s="43"/>
      <c r="D33" s="43"/>
      <c r="E33" s="43"/>
      <c r="F33" s="43"/>
      <c r="G33" s="43"/>
      <c r="H33" s="43"/>
      <c r="I33" s="44"/>
      <c r="J33" s="44"/>
      <c r="K33" s="76"/>
      <c r="L33" s="76"/>
      <c r="M33" s="76"/>
      <c r="N33" s="76"/>
      <c r="O33" s="76"/>
    </row>
    <row r="34" spans="1:15" ht="15" customHeight="1" x14ac:dyDescent="0.25">
      <c r="A34" s="1" t="s">
        <v>43</v>
      </c>
      <c r="B34" s="43" t="s">
        <v>82</v>
      </c>
      <c r="C34" s="43"/>
      <c r="D34" s="43"/>
      <c r="E34" s="43"/>
      <c r="F34" s="43"/>
      <c r="G34" s="43"/>
      <c r="H34" s="43"/>
      <c r="I34" s="46">
        <v>0</v>
      </c>
      <c r="J34" s="46"/>
      <c r="K34" s="73"/>
      <c r="L34" s="73"/>
      <c r="M34" s="73"/>
      <c r="N34" s="73"/>
      <c r="O34" s="73"/>
    </row>
    <row r="35" spans="1:15" ht="14.25" customHeight="1" x14ac:dyDescent="0.25">
      <c r="A35" s="1" t="s">
        <v>46</v>
      </c>
      <c r="B35" s="43" t="s">
        <v>83</v>
      </c>
      <c r="C35" s="43"/>
      <c r="D35" s="43"/>
      <c r="E35" s="43"/>
      <c r="F35" s="43"/>
      <c r="G35" s="43"/>
      <c r="H35" s="43"/>
      <c r="I35" s="46">
        <v>0</v>
      </c>
      <c r="J35" s="46"/>
    </row>
    <row r="36" spans="1:15" ht="15.75" customHeight="1" x14ac:dyDescent="0.25">
      <c r="A36" s="1" t="s">
        <v>48</v>
      </c>
      <c r="B36" s="43" t="s">
        <v>84</v>
      </c>
      <c r="C36" s="43"/>
      <c r="D36" s="43"/>
      <c r="E36" s="43"/>
      <c r="F36" s="43"/>
      <c r="G36" s="43"/>
      <c r="H36" s="43"/>
      <c r="I36" s="46">
        <v>0</v>
      </c>
      <c r="J36" s="46"/>
      <c r="K36" s="73"/>
      <c r="L36" s="73"/>
      <c r="M36" s="73"/>
      <c r="N36" s="73"/>
      <c r="O36" s="73"/>
    </row>
    <row r="37" spans="1:15" ht="15.75" customHeight="1" x14ac:dyDescent="0.25">
      <c r="A37" s="1" t="s">
        <v>72</v>
      </c>
      <c r="B37" s="43" t="s">
        <v>85</v>
      </c>
      <c r="C37" s="43"/>
      <c r="D37" s="43"/>
      <c r="E37" s="43"/>
      <c r="F37" s="43"/>
      <c r="G37" s="43"/>
      <c r="H37" s="43"/>
      <c r="I37" s="46">
        <v>0</v>
      </c>
      <c r="J37" s="46"/>
    </row>
    <row r="38" spans="1:15" ht="15.75" customHeight="1" x14ac:dyDescent="0.25">
      <c r="A38" s="1" t="s">
        <v>74</v>
      </c>
      <c r="B38" s="43" t="s">
        <v>86</v>
      </c>
      <c r="C38" s="43"/>
      <c r="D38" s="43"/>
      <c r="E38" s="43"/>
      <c r="F38" s="43"/>
      <c r="G38" s="43"/>
      <c r="H38" s="43"/>
      <c r="I38" s="46">
        <v>0</v>
      </c>
      <c r="J38" s="46"/>
      <c r="K38" s="73"/>
      <c r="L38" s="73"/>
      <c r="M38" s="73"/>
      <c r="N38" s="73"/>
      <c r="O38" s="73"/>
    </row>
    <row r="39" spans="1:15" ht="15" hidden="1" customHeight="1" x14ac:dyDescent="0.25">
      <c r="A39" s="1" t="s">
        <v>76</v>
      </c>
      <c r="B39" s="43" t="s">
        <v>87</v>
      </c>
      <c r="C39" s="43"/>
      <c r="D39" s="43"/>
      <c r="E39" s="43"/>
      <c r="F39" s="43"/>
      <c r="G39" s="43"/>
      <c r="H39" s="43"/>
      <c r="I39" s="44">
        <v>0</v>
      </c>
      <c r="J39" s="44"/>
      <c r="K39" s="73"/>
      <c r="L39" s="73"/>
      <c r="M39" s="73"/>
      <c r="N39" s="73"/>
      <c r="O39" s="73"/>
    </row>
    <row r="40" spans="1:15" ht="15" customHeight="1" x14ac:dyDescent="0.25">
      <c r="A40" s="37" t="s">
        <v>88</v>
      </c>
      <c r="B40" s="37"/>
      <c r="C40" s="37"/>
      <c r="D40" s="37"/>
      <c r="E40" s="37"/>
      <c r="F40" s="37"/>
      <c r="G40" s="37"/>
      <c r="H40" s="37"/>
      <c r="I40" s="61">
        <f>SUM(I33:J39)</f>
        <v>0</v>
      </c>
      <c r="J40" s="61"/>
    </row>
    <row r="41" spans="1:15" x14ac:dyDescent="0.25">
      <c r="A41" s="48" t="s">
        <v>89</v>
      </c>
      <c r="B41" s="48"/>
      <c r="C41" s="48"/>
      <c r="D41" s="48"/>
      <c r="E41" s="48"/>
      <c r="F41" s="48"/>
      <c r="G41" s="48"/>
      <c r="H41" s="48"/>
      <c r="I41" s="48"/>
      <c r="J41" s="48"/>
    </row>
    <row r="42" spans="1:15" ht="14.25" customHeight="1" x14ac:dyDescent="0.25">
      <c r="A42" s="21" t="s">
        <v>90</v>
      </c>
      <c r="B42" s="74" t="s">
        <v>91</v>
      </c>
      <c r="C42" s="74"/>
      <c r="D42" s="74"/>
      <c r="E42" s="74"/>
      <c r="F42" s="74"/>
      <c r="G42" s="74"/>
      <c r="H42" s="74"/>
      <c r="I42" s="71" t="s">
        <v>66</v>
      </c>
      <c r="J42" s="71"/>
    </row>
    <row r="43" spans="1:15" ht="14.25" customHeight="1" x14ac:dyDescent="0.25">
      <c r="A43" s="22" t="s">
        <v>67</v>
      </c>
      <c r="B43" s="45" t="s">
        <v>92</v>
      </c>
      <c r="C43" s="45"/>
      <c r="D43" s="45"/>
      <c r="E43" s="45"/>
      <c r="F43" s="45"/>
      <c r="G43" s="45"/>
      <c r="H43" s="45"/>
      <c r="I43" s="46">
        <v>0</v>
      </c>
      <c r="J43" s="46"/>
    </row>
    <row r="44" spans="1:15" ht="14.25" customHeight="1" x14ac:dyDescent="0.25">
      <c r="A44" s="22" t="s">
        <v>43</v>
      </c>
      <c r="B44" s="45" t="s">
        <v>93</v>
      </c>
      <c r="C44" s="45"/>
      <c r="D44" s="45"/>
      <c r="E44" s="45"/>
      <c r="F44" s="45"/>
      <c r="G44" s="45"/>
      <c r="H44" s="45"/>
      <c r="I44" s="46">
        <v>0</v>
      </c>
      <c r="J44" s="46"/>
    </row>
    <row r="45" spans="1:15" ht="14.25" customHeight="1" x14ac:dyDescent="0.25">
      <c r="A45" s="22" t="s">
        <v>46</v>
      </c>
      <c r="B45" s="45" t="s">
        <v>94</v>
      </c>
      <c r="C45" s="45"/>
      <c r="D45" s="45"/>
      <c r="E45" s="45"/>
      <c r="F45" s="45"/>
      <c r="G45" s="45"/>
      <c r="H45" s="45"/>
      <c r="I45" s="46">
        <v>0</v>
      </c>
      <c r="J45" s="46"/>
    </row>
    <row r="46" spans="1:15" ht="15" customHeight="1" x14ac:dyDescent="0.25">
      <c r="A46" s="71" t="s">
        <v>95</v>
      </c>
      <c r="B46" s="71"/>
      <c r="C46" s="71"/>
      <c r="D46" s="71"/>
      <c r="E46" s="71"/>
      <c r="F46" s="71"/>
      <c r="G46" s="71"/>
      <c r="H46" s="71"/>
      <c r="I46" s="72">
        <f>SUM(I43:J45)</f>
        <v>0</v>
      </c>
      <c r="J46" s="72"/>
    </row>
    <row r="47" spans="1:15" x14ac:dyDescent="0.25">
      <c r="A47" s="48" t="s">
        <v>96</v>
      </c>
      <c r="B47" s="48"/>
      <c r="C47" s="48"/>
      <c r="D47" s="48"/>
      <c r="E47" s="48"/>
      <c r="F47" s="48"/>
      <c r="G47" s="48"/>
      <c r="H47" s="48"/>
      <c r="I47" s="48"/>
      <c r="J47" s="48"/>
    </row>
    <row r="48" spans="1:15" ht="14.25" customHeight="1" x14ac:dyDescent="0.25">
      <c r="A48" s="1" t="s">
        <v>97</v>
      </c>
      <c r="B48" s="49" t="s">
        <v>98</v>
      </c>
      <c r="C48" s="49"/>
      <c r="D48" s="49"/>
      <c r="E48" s="49"/>
      <c r="F48" s="49"/>
      <c r="G48" s="50" t="s">
        <v>99</v>
      </c>
      <c r="H48" s="50"/>
      <c r="I48" s="50" t="s">
        <v>66</v>
      </c>
      <c r="J48" s="50"/>
    </row>
    <row r="49" spans="1:10" ht="14.25" customHeight="1" x14ac:dyDescent="0.25">
      <c r="A49" s="1" t="s">
        <v>67</v>
      </c>
      <c r="B49" s="43" t="s">
        <v>100</v>
      </c>
      <c r="C49" s="43"/>
      <c r="D49" s="43"/>
      <c r="E49" s="43"/>
      <c r="F49" s="43"/>
      <c r="G49" s="66">
        <v>0.2</v>
      </c>
      <c r="H49" s="66"/>
      <c r="I49" s="60">
        <f>(G49*I30)</f>
        <v>0</v>
      </c>
      <c r="J49" s="60"/>
    </row>
    <row r="50" spans="1:10" ht="14.25" customHeight="1" x14ac:dyDescent="0.25">
      <c r="A50" s="1" t="s">
        <v>43</v>
      </c>
      <c r="B50" s="43" t="s">
        <v>101</v>
      </c>
      <c r="C50" s="43"/>
      <c r="D50" s="43"/>
      <c r="E50" s="43"/>
      <c r="F50" s="43"/>
      <c r="G50" s="66">
        <v>1.4999999999999999E-2</v>
      </c>
      <c r="H50" s="66"/>
      <c r="I50" s="60">
        <f>(G50*I30)</f>
        <v>0</v>
      </c>
      <c r="J50" s="60"/>
    </row>
    <row r="51" spans="1:10" ht="14.25" customHeight="1" x14ac:dyDescent="0.25">
      <c r="A51" s="1" t="s">
        <v>46</v>
      </c>
      <c r="B51" s="43" t="s">
        <v>102</v>
      </c>
      <c r="C51" s="43"/>
      <c r="D51" s="43"/>
      <c r="E51" s="43"/>
      <c r="F51" s="43"/>
      <c r="G51" s="66">
        <v>0.01</v>
      </c>
      <c r="H51" s="66"/>
      <c r="I51" s="60">
        <f>(G51*I30)</f>
        <v>0</v>
      </c>
      <c r="J51" s="60"/>
    </row>
    <row r="52" spans="1:10" ht="14.25" customHeight="1" x14ac:dyDescent="0.25">
      <c r="A52" s="1" t="s">
        <v>48</v>
      </c>
      <c r="B52" s="43" t="s">
        <v>103</v>
      </c>
      <c r="C52" s="43"/>
      <c r="D52" s="43"/>
      <c r="E52" s="43"/>
      <c r="F52" s="43"/>
      <c r="G52" s="66">
        <v>2E-3</v>
      </c>
      <c r="H52" s="66"/>
      <c r="I52" s="60">
        <f>(G52*I30)</f>
        <v>0</v>
      </c>
      <c r="J52" s="60"/>
    </row>
    <row r="53" spans="1:10" ht="14.25" customHeight="1" x14ac:dyDescent="0.25">
      <c r="A53" s="1" t="s">
        <v>72</v>
      </c>
      <c r="B53" s="43" t="s">
        <v>104</v>
      </c>
      <c r="C53" s="43"/>
      <c r="D53" s="43"/>
      <c r="E53" s="43"/>
      <c r="F53" s="43"/>
      <c r="G53" s="66">
        <v>2.5000000000000001E-2</v>
      </c>
      <c r="H53" s="66"/>
      <c r="I53" s="60">
        <f>(G53*I30)</f>
        <v>0</v>
      </c>
      <c r="J53" s="60"/>
    </row>
    <row r="54" spans="1:10" ht="14.25" customHeight="1" x14ac:dyDescent="0.25">
      <c r="A54" s="1" t="s">
        <v>74</v>
      </c>
      <c r="B54" s="43" t="s">
        <v>105</v>
      </c>
      <c r="C54" s="43"/>
      <c r="D54" s="43"/>
      <c r="E54" s="43"/>
      <c r="F54" s="43"/>
      <c r="G54" s="66">
        <v>0.08</v>
      </c>
      <c r="H54" s="66"/>
      <c r="I54" s="60">
        <f>(G54*I30)</f>
        <v>0</v>
      </c>
      <c r="J54" s="60"/>
    </row>
    <row r="55" spans="1:10" s="24" customFormat="1" ht="15.75" customHeight="1" x14ac:dyDescent="0.25">
      <c r="A55" s="23" t="s">
        <v>76</v>
      </c>
      <c r="B55" s="68" t="s">
        <v>106</v>
      </c>
      <c r="C55" s="68"/>
      <c r="D55" s="68"/>
      <c r="E55" s="68"/>
      <c r="F55" s="68"/>
      <c r="G55" s="66">
        <v>0.03</v>
      </c>
      <c r="H55" s="66"/>
      <c r="I55" s="69">
        <f>(G55*I30)</f>
        <v>0</v>
      </c>
      <c r="J55" s="69"/>
    </row>
    <row r="56" spans="1:10" ht="14.25" customHeight="1" x14ac:dyDescent="0.25">
      <c r="A56" s="1" t="s">
        <v>107</v>
      </c>
      <c r="B56" s="43" t="s">
        <v>108</v>
      </c>
      <c r="C56" s="43"/>
      <c r="D56" s="43"/>
      <c r="E56" s="43"/>
      <c r="F56" s="43"/>
      <c r="G56" s="66">
        <v>6.0000000000000001E-3</v>
      </c>
      <c r="H56" s="66"/>
      <c r="I56" s="60">
        <f>(G56*I30)</f>
        <v>0</v>
      </c>
      <c r="J56" s="60"/>
    </row>
    <row r="57" spans="1:10" ht="14.25" customHeight="1" x14ac:dyDescent="0.25">
      <c r="A57" s="37" t="s">
        <v>109</v>
      </c>
      <c r="B57" s="37"/>
      <c r="C57" s="37"/>
      <c r="D57" s="37"/>
      <c r="E57" s="37"/>
      <c r="F57" s="37"/>
      <c r="G57" s="57">
        <f>SUM(G49:H56)</f>
        <v>0.3680000000000001</v>
      </c>
      <c r="H57" s="57"/>
      <c r="I57" s="61">
        <f>SUM(I49:J56)</f>
        <v>0</v>
      </c>
      <c r="J57" s="61"/>
    </row>
    <row r="58" spans="1:10" x14ac:dyDescent="0.25">
      <c r="A58" s="48" t="s">
        <v>110</v>
      </c>
      <c r="B58" s="48"/>
      <c r="C58" s="48"/>
      <c r="D58" s="48"/>
      <c r="E58" s="48"/>
      <c r="F58" s="48"/>
      <c r="G58" s="48"/>
      <c r="H58" s="48"/>
      <c r="I58" s="48"/>
      <c r="J58" s="48"/>
    </row>
    <row r="59" spans="1:10" ht="14.25" customHeight="1" x14ac:dyDescent="0.25">
      <c r="A59" s="20" t="s">
        <v>111</v>
      </c>
      <c r="B59" s="49" t="s">
        <v>112</v>
      </c>
      <c r="C59" s="49"/>
      <c r="D59" s="49"/>
      <c r="E59" s="49"/>
      <c r="F59" s="49"/>
      <c r="G59" s="49"/>
      <c r="H59" s="49"/>
      <c r="I59" s="50" t="s">
        <v>66</v>
      </c>
      <c r="J59" s="50"/>
    </row>
    <row r="60" spans="1:10" ht="14.25" customHeight="1" x14ac:dyDescent="0.25">
      <c r="A60" s="1" t="s">
        <v>67</v>
      </c>
      <c r="B60" s="43" t="s">
        <v>113</v>
      </c>
      <c r="C60" s="43"/>
      <c r="D60" s="43"/>
      <c r="E60" s="43"/>
      <c r="F60" s="43"/>
      <c r="G60" s="55">
        <v>8.3299999999999999E-2</v>
      </c>
      <c r="H60" s="55"/>
      <c r="I60" s="60">
        <f>(G60*I30)</f>
        <v>0</v>
      </c>
      <c r="J60" s="60"/>
    </row>
    <row r="61" spans="1:10" ht="14.25" customHeight="1" x14ac:dyDescent="0.25">
      <c r="A61" s="1" t="s">
        <v>43</v>
      </c>
      <c r="B61" s="43" t="s">
        <v>114</v>
      </c>
      <c r="C61" s="43"/>
      <c r="D61" s="43"/>
      <c r="E61" s="43"/>
      <c r="F61" s="43"/>
      <c r="G61" s="55">
        <v>2.7799999999999998E-2</v>
      </c>
      <c r="H61" s="55"/>
      <c r="I61" s="60">
        <f>(G61*I30)</f>
        <v>0</v>
      </c>
      <c r="J61" s="60"/>
    </row>
    <row r="62" spans="1:10" ht="14.25" customHeight="1" x14ac:dyDescent="0.25">
      <c r="A62" s="37" t="s">
        <v>109</v>
      </c>
      <c r="B62" s="37"/>
      <c r="C62" s="37"/>
      <c r="D62" s="37"/>
      <c r="E62" s="37"/>
      <c r="F62" s="37"/>
      <c r="G62" s="57">
        <f>SUM(G60:H61)</f>
        <v>0.1111</v>
      </c>
      <c r="H62" s="57"/>
      <c r="I62" s="64">
        <f>SUM(I60:J61)</f>
        <v>0</v>
      </c>
      <c r="J62" s="64"/>
    </row>
    <row r="63" spans="1:10" x14ac:dyDescent="0.25">
      <c r="A63" s="48" t="s">
        <v>115</v>
      </c>
      <c r="B63" s="48"/>
      <c r="C63" s="48"/>
      <c r="D63" s="48"/>
      <c r="E63" s="48"/>
      <c r="F63" s="48"/>
      <c r="G63" s="48"/>
      <c r="H63" s="48"/>
      <c r="I63" s="48"/>
      <c r="J63" s="48"/>
    </row>
    <row r="64" spans="1:10" ht="14.25" customHeight="1" x14ac:dyDescent="0.25">
      <c r="A64" s="20" t="s">
        <v>116</v>
      </c>
      <c r="B64" s="49" t="s">
        <v>117</v>
      </c>
      <c r="C64" s="49"/>
      <c r="D64" s="49"/>
      <c r="E64" s="49"/>
      <c r="F64" s="49"/>
      <c r="G64" s="49"/>
      <c r="H64" s="49"/>
      <c r="I64" s="50" t="s">
        <v>66</v>
      </c>
      <c r="J64" s="50"/>
    </row>
    <row r="65" spans="1:10" ht="14.25" customHeight="1" x14ac:dyDescent="0.25">
      <c r="A65" s="1" t="s">
        <v>67</v>
      </c>
      <c r="B65" s="43" t="s">
        <v>118</v>
      </c>
      <c r="C65" s="43"/>
      <c r="D65" s="43"/>
      <c r="E65" s="43"/>
      <c r="F65" s="43"/>
      <c r="G65" s="66">
        <v>4.1999999999999997E-3</v>
      </c>
      <c r="H65" s="66"/>
      <c r="I65" s="60">
        <f>(G65*I30)</f>
        <v>0</v>
      </c>
      <c r="J65" s="60"/>
    </row>
    <row r="66" spans="1:10" ht="14.25" customHeight="1" x14ac:dyDescent="0.25">
      <c r="A66" s="1" t="s">
        <v>43</v>
      </c>
      <c r="B66" s="43" t="s">
        <v>119</v>
      </c>
      <c r="C66" s="43"/>
      <c r="D66" s="43"/>
      <c r="E66" s="43"/>
      <c r="F66" s="43"/>
      <c r="G66" s="66">
        <v>2.9999999999999997E-4</v>
      </c>
      <c r="H66" s="66"/>
      <c r="I66" s="60">
        <f>(G66*I30)</f>
        <v>0</v>
      </c>
      <c r="J66" s="60"/>
    </row>
    <row r="67" spans="1:10" ht="14.25" customHeight="1" x14ac:dyDescent="0.25">
      <c r="A67" s="1" t="s">
        <v>46</v>
      </c>
      <c r="B67" s="43" t="s">
        <v>120</v>
      </c>
      <c r="C67" s="43"/>
      <c r="D67" s="43"/>
      <c r="E67" s="43"/>
      <c r="F67" s="43"/>
      <c r="G67" s="66">
        <v>3.44E-2</v>
      </c>
      <c r="H67" s="66"/>
      <c r="I67" s="60">
        <f>(G67*I30)</f>
        <v>0</v>
      </c>
      <c r="J67" s="60"/>
    </row>
    <row r="68" spans="1:10" ht="14.25" customHeight="1" x14ac:dyDescent="0.25">
      <c r="A68" s="1" t="s">
        <v>48</v>
      </c>
      <c r="B68" s="67" t="s">
        <v>121</v>
      </c>
      <c r="C68" s="67"/>
      <c r="D68" s="67"/>
      <c r="E68" s="67"/>
      <c r="F68" s="67"/>
      <c r="G68" s="66">
        <v>1.9400000000000001E-2</v>
      </c>
      <c r="H68" s="66"/>
      <c r="I68" s="60">
        <f>(G68*I30)</f>
        <v>0</v>
      </c>
      <c r="J68" s="60"/>
    </row>
    <row r="69" spans="1:10" ht="14.25" customHeight="1" x14ac:dyDescent="0.25">
      <c r="A69" s="1" t="s">
        <v>72</v>
      </c>
      <c r="B69" s="43" t="s">
        <v>122</v>
      </c>
      <c r="C69" s="43"/>
      <c r="D69" s="43"/>
      <c r="E69" s="43"/>
      <c r="F69" s="43"/>
      <c r="G69" s="66">
        <v>7.17412E-3</v>
      </c>
      <c r="H69" s="66"/>
      <c r="I69" s="60">
        <f>(G69*I30)</f>
        <v>0</v>
      </c>
      <c r="J69" s="60"/>
    </row>
    <row r="70" spans="1:10" ht="14.25" customHeight="1" x14ac:dyDescent="0.25">
      <c r="A70" s="1" t="s">
        <v>74</v>
      </c>
      <c r="B70" s="43" t="s">
        <v>123</v>
      </c>
      <c r="C70" s="43"/>
      <c r="D70" s="43"/>
      <c r="E70" s="43"/>
      <c r="F70" s="43"/>
      <c r="G70" s="66">
        <v>5.9999999999999995E-4</v>
      </c>
      <c r="H70" s="66"/>
      <c r="I70" s="60">
        <f>(G70*I30)</f>
        <v>0</v>
      </c>
      <c r="J70" s="60"/>
    </row>
    <row r="71" spans="1:10" ht="14.25" customHeight="1" x14ac:dyDescent="0.25">
      <c r="A71" s="37" t="s">
        <v>109</v>
      </c>
      <c r="B71" s="37"/>
      <c r="C71" s="37"/>
      <c r="D71" s="37"/>
      <c r="E71" s="37"/>
      <c r="F71" s="37"/>
      <c r="G71" s="57">
        <f>SUM(G65:H70)</f>
        <v>6.607412E-2</v>
      </c>
      <c r="H71" s="57"/>
      <c r="I71" s="64">
        <f>SUM(I65:J70)</f>
        <v>0</v>
      </c>
      <c r="J71" s="64"/>
    </row>
    <row r="72" spans="1:10" x14ac:dyDescent="0.25">
      <c r="A72" s="48" t="s">
        <v>124</v>
      </c>
      <c r="B72" s="48"/>
      <c r="C72" s="48"/>
      <c r="D72" s="48"/>
      <c r="E72" s="48"/>
      <c r="F72" s="48"/>
      <c r="G72" s="48"/>
      <c r="H72" s="48"/>
      <c r="I72" s="48"/>
      <c r="J72" s="48"/>
    </row>
    <row r="73" spans="1:10" ht="14.25" customHeight="1" x14ac:dyDescent="0.25">
      <c r="A73" s="20" t="s">
        <v>125</v>
      </c>
      <c r="B73" s="49" t="s">
        <v>126</v>
      </c>
      <c r="C73" s="49"/>
      <c r="D73" s="49"/>
      <c r="E73" s="49"/>
      <c r="F73" s="49"/>
      <c r="G73" s="49"/>
      <c r="H73" s="49"/>
      <c r="I73" s="50" t="s">
        <v>66</v>
      </c>
      <c r="J73" s="50"/>
    </row>
    <row r="74" spans="1:10" ht="14.25" customHeight="1" x14ac:dyDescent="0.25">
      <c r="A74" s="1" t="s">
        <v>67</v>
      </c>
      <c r="B74" s="43" t="s">
        <v>127</v>
      </c>
      <c r="C74" s="43"/>
      <c r="D74" s="43"/>
      <c r="E74" s="43"/>
      <c r="F74" s="43"/>
      <c r="G74" s="55">
        <v>8.3299999999999999E-2</v>
      </c>
      <c r="H74" s="55"/>
      <c r="I74" s="65">
        <f>(G74*I30)</f>
        <v>0</v>
      </c>
      <c r="J74" s="65"/>
    </row>
    <row r="75" spans="1:10" ht="14.25" customHeight="1" x14ac:dyDescent="0.25">
      <c r="A75" s="1" t="s">
        <v>43</v>
      </c>
      <c r="B75" s="43" t="s">
        <v>128</v>
      </c>
      <c r="C75" s="43"/>
      <c r="D75" s="43"/>
      <c r="E75" s="43"/>
      <c r="F75" s="43"/>
      <c r="G75" s="55">
        <v>1.3899999999999999E-2</v>
      </c>
      <c r="H75" s="55"/>
      <c r="I75" s="65">
        <f>(G75*I30)</f>
        <v>0</v>
      </c>
      <c r="J75" s="65"/>
    </row>
    <row r="76" spans="1:10" ht="14.25" customHeight="1" x14ac:dyDescent="0.25">
      <c r="A76" s="1" t="s">
        <v>46</v>
      </c>
      <c r="B76" s="43" t="s">
        <v>129</v>
      </c>
      <c r="C76" s="43"/>
      <c r="D76" s="43"/>
      <c r="E76" s="43"/>
      <c r="F76" s="43"/>
      <c r="G76" s="55">
        <v>2.8999999999999998E-3</v>
      </c>
      <c r="H76" s="55"/>
      <c r="I76" s="65">
        <f>(G76*I30)</f>
        <v>0</v>
      </c>
      <c r="J76" s="65"/>
    </row>
    <row r="77" spans="1:10" ht="14.25" customHeight="1" x14ac:dyDescent="0.25">
      <c r="A77" s="1" t="s">
        <v>48</v>
      </c>
      <c r="B77" s="43" t="s">
        <v>130</v>
      </c>
      <c r="C77" s="43"/>
      <c r="D77" s="43"/>
      <c r="E77" s="43"/>
      <c r="F77" s="43"/>
      <c r="G77" s="55">
        <v>2.0000000000000001E-4</v>
      </c>
      <c r="H77" s="55"/>
      <c r="I77" s="65">
        <f>(G77*I30)</f>
        <v>0</v>
      </c>
      <c r="J77" s="65"/>
    </row>
    <row r="78" spans="1:10" ht="14.25" customHeight="1" x14ac:dyDescent="0.25">
      <c r="A78" s="1" t="s">
        <v>72</v>
      </c>
      <c r="B78" s="43" t="s">
        <v>131</v>
      </c>
      <c r="C78" s="43"/>
      <c r="D78" s="43"/>
      <c r="E78" s="43"/>
      <c r="F78" s="43"/>
      <c r="G78" s="55">
        <v>2.8E-3</v>
      </c>
      <c r="H78" s="55"/>
      <c r="I78" s="65">
        <f>(G78*I30)</f>
        <v>0</v>
      </c>
      <c r="J78" s="65"/>
    </row>
    <row r="79" spans="1:10" ht="14.25" customHeight="1" x14ac:dyDescent="0.25">
      <c r="A79" s="1" t="s">
        <v>74</v>
      </c>
      <c r="B79" s="43" t="s">
        <v>132</v>
      </c>
      <c r="C79" s="43"/>
      <c r="D79" s="43"/>
      <c r="E79" s="43"/>
      <c r="F79" s="43"/>
      <c r="G79" s="55">
        <v>6.9999999999999999E-4</v>
      </c>
      <c r="H79" s="55"/>
      <c r="I79" s="65">
        <f>(G79*I30)</f>
        <v>0</v>
      </c>
      <c r="J79" s="65"/>
    </row>
    <row r="80" spans="1:10" ht="14.25" customHeight="1" x14ac:dyDescent="0.25">
      <c r="A80" s="50" t="s">
        <v>133</v>
      </c>
      <c r="B80" s="50"/>
      <c r="C80" s="50"/>
      <c r="D80" s="50"/>
      <c r="E80" s="50"/>
      <c r="F80" s="50"/>
      <c r="G80" s="62">
        <f>SUM(G74:G79)</f>
        <v>0.1038</v>
      </c>
      <c r="H80" s="62"/>
      <c r="I80" s="63">
        <f>SUM(I74:J79)</f>
        <v>0</v>
      </c>
      <c r="J80" s="63"/>
    </row>
    <row r="81" spans="1:11" ht="14.25" customHeight="1" x14ac:dyDescent="0.25">
      <c r="A81" s="1" t="s">
        <v>76</v>
      </c>
      <c r="B81" s="43" t="s">
        <v>134</v>
      </c>
      <c r="C81" s="43"/>
      <c r="D81" s="43"/>
      <c r="E81" s="43"/>
      <c r="F81" s="43"/>
      <c r="G81" s="55">
        <v>1.9599999999999999E-2</v>
      </c>
      <c r="H81" s="55"/>
      <c r="I81" s="65">
        <f>(G81*I30)</f>
        <v>0</v>
      </c>
      <c r="J81" s="65"/>
    </row>
    <row r="82" spans="1:11" ht="14.25" customHeight="1" x14ac:dyDescent="0.25">
      <c r="A82" s="50" t="s">
        <v>135</v>
      </c>
      <c r="B82" s="50"/>
      <c r="C82" s="50"/>
      <c r="D82" s="50"/>
      <c r="E82" s="50"/>
      <c r="F82" s="50"/>
      <c r="G82" s="62">
        <f>G80+G81</f>
        <v>0.12340000000000001</v>
      </c>
      <c r="H82" s="62"/>
      <c r="I82" s="63">
        <f>SUM(I80:J81)</f>
        <v>0</v>
      </c>
      <c r="J82" s="63"/>
    </row>
    <row r="83" spans="1:11" ht="14.25" customHeight="1" x14ac:dyDescent="0.25">
      <c r="A83" s="1" t="s">
        <v>107</v>
      </c>
      <c r="B83" s="43" t="s">
        <v>136</v>
      </c>
      <c r="C83" s="43"/>
      <c r="D83" s="43"/>
      <c r="E83" s="43"/>
      <c r="F83" s="43"/>
      <c r="G83" s="55">
        <v>4.5400000000000003E-2</v>
      </c>
      <c r="H83" s="55"/>
      <c r="I83" s="60">
        <f>(G83*I30)</f>
        <v>0</v>
      </c>
      <c r="J83" s="60"/>
    </row>
    <row r="84" spans="1:11" ht="14.25" customHeight="1" x14ac:dyDescent="0.25">
      <c r="A84" s="37" t="s">
        <v>109</v>
      </c>
      <c r="B84" s="37"/>
      <c r="C84" s="37"/>
      <c r="D84" s="37"/>
      <c r="E84" s="37"/>
      <c r="F84" s="37"/>
      <c r="G84" s="57">
        <f>G82+G83</f>
        <v>0.16880000000000001</v>
      </c>
      <c r="H84" s="57"/>
      <c r="I84" s="64">
        <f>I82+I83</f>
        <v>0</v>
      </c>
      <c r="J84" s="64"/>
    </row>
    <row r="85" spans="1:11" x14ac:dyDescent="0.25">
      <c r="A85" s="48" t="s">
        <v>137</v>
      </c>
      <c r="B85" s="48"/>
      <c r="C85" s="48"/>
      <c r="D85" s="48"/>
      <c r="E85" s="48"/>
      <c r="F85" s="48"/>
      <c r="G85" s="48"/>
      <c r="H85" s="48"/>
      <c r="I85" s="48"/>
      <c r="J85" s="48"/>
    </row>
    <row r="86" spans="1:11" ht="14.25" customHeight="1" x14ac:dyDescent="0.25">
      <c r="A86" s="1">
        <v>4</v>
      </c>
      <c r="B86" s="49" t="s">
        <v>138</v>
      </c>
      <c r="C86" s="49"/>
      <c r="D86" s="49"/>
      <c r="E86" s="49"/>
      <c r="F86" s="49"/>
      <c r="G86" s="49"/>
      <c r="H86" s="49"/>
      <c r="I86" s="50" t="s">
        <v>66</v>
      </c>
      <c r="J86" s="50"/>
    </row>
    <row r="87" spans="1:11" ht="14.25" customHeight="1" x14ac:dyDescent="0.25">
      <c r="A87" s="1" t="s">
        <v>139</v>
      </c>
      <c r="B87" s="43" t="s">
        <v>98</v>
      </c>
      <c r="C87" s="43"/>
      <c r="D87" s="43"/>
      <c r="E87" s="43"/>
      <c r="F87" s="43"/>
      <c r="G87" s="55">
        <f>G57</f>
        <v>0.3680000000000001</v>
      </c>
      <c r="H87" s="55"/>
      <c r="I87" s="51">
        <f>I57</f>
        <v>0</v>
      </c>
      <c r="J87" s="51"/>
    </row>
    <row r="88" spans="1:11" ht="14.25" customHeight="1" x14ac:dyDescent="0.25">
      <c r="A88" s="1" t="s">
        <v>140</v>
      </c>
      <c r="B88" s="43" t="s">
        <v>141</v>
      </c>
      <c r="C88" s="43"/>
      <c r="D88" s="43"/>
      <c r="E88" s="43"/>
      <c r="F88" s="43"/>
      <c r="G88" s="55">
        <f>G62</f>
        <v>0.1111</v>
      </c>
      <c r="H88" s="55"/>
      <c r="I88" s="60">
        <f>(I62)</f>
        <v>0</v>
      </c>
      <c r="J88" s="60"/>
    </row>
    <row r="89" spans="1:11" ht="14.25" customHeight="1" x14ac:dyDescent="0.25">
      <c r="A89" s="1" t="s">
        <v>142</v>
      </c>
      <c r="B89" s="43" t="s">
        <v>143</v>
      </c>
      <c r="C89" s="43"/>
      <c r="D89" s="43"/>
      <c r="E89" s="43"/>
      <c r="F89" s="43"/>
      <c r="G89" s="55">
        <f>G71</f>
        <v>6.607412E-2</v>
      </c>
      <c r="H89" s="55"/>
      <c r="I89" s="60">
        <f>I71</f>
        <v>0</v>
      </c>
      <c r="J89" s="60"/>
    </row>
    <row r="90" spans="1:11" ht="14.25" customHeight="1" x14ac:dyDescent="0.25">
      <c r="A90" s="1" t="s">
        <v>144</v>
      </c>
      <c r="B90" s="43" t="s">
        <v>145</v>
      </c>
      <c r="C90" s="43"/>
      <c r="D90" s="43"/>
      <c r="E90" s="43"/>
      <c r="F90" s="43"/>
      <c r="G90" s="55">
        <f>G84</f>
        <v>0.16880000000000001</v>
      </c>
      <c r="H90" s="55"/>
      <c r="I90" s="60">
        <f>I84</f>
        <v>0</v>
      </c>
      <c r="J90" s="60"/>
    </row>
    <row r="91" spans="1:11" ht="14.25" customHeight="1" x14ac:dyDescent="0.25">
      <c r="A91" s="37" t="s">
        <v>109</v>
      </c>
      <c r="B91" s="37"/>
      <c r="C91" s="37"/>
      <c r="D91" s="37"/>
      <c r="E91" s="37"/>
      <c r="F91" s="37"/>
      <c r="G91" s="57">
        <f>SUM(G87:H90)</f>
        <v>0.71397412000000005</v>
      </c>
      <c r="H91" s="57"/>
      <c r="I91" s="61">
        <f>SUM(I87:J90)</f>
        <v>0</v>
      </c>
      <c r="J91" s="61"/>
      <c r="K91" s="25"/>
    </row>
    <row r="92" spans="1:11" x14ac:dyDescent="0.25">
      <c r="A92" s="48" t="s">
        <v>146</v>
      </c>
      <c r="B92" s="48"/>
      <c r="C92" s="48"/>
      <c r="D92" s="48"/>
      <c r="E92" s="48"/>
      <c r="F92" s="48"/>
      <c r="G92" s="48"/>
      <c r="H92" s="48"/>
      <c r="I92" s="48"/>
      <c r="J92" s="48"/>
      <c r="K92" s="26"/>
    </row>
    <row r="93" spans="1:11" ht="14.25" customHeight="1" x14ac:dyDescent="0.25">
      <c r="A93" s="20">
        <v>5</v>
      </c>
      <c r="B93" s="49" t="s">
        <v>147</v>
      </c>
      <c r="C93" s="49"/>
      <c r="D93" s="49"/>
      <c r="E93" s="49"/>
      <c r="F93" s="49"/>
      <c r="G93" s="50" t="s">
        <v>99</v>
      </c>
      <c r="H93" s="50"/>
      <c r="I93" s="50" t="s">
        <v>66</v>
      </c>
      <c r="J93" s="50"/>
      <c r="K93" s="27"/>
    </row>
    <row r="94" spans="1:11" ht="14.25" customHeight="1" x14ac:dyDescent="0.25">
      <c r="A94" s="1" t="s">
        <v>67</v>
      </c>
      <c r="B94" s="43" t="s">
        <v>148</v>
      </c>
      <c r="C94" s="43"/>
      <c r="D94" s="43"/>
      <c r="E94" s="43"/>
      <c r="F94" s="43"/>
      <c r="G94" s="55">
        <v>0.05</v>
      </c>
      <c r="H94" s="55"/>
      <c r="I94" s="56">
        <f>(I108*G94)</f>
        <v>0</v>
      </c>
      <c r="J94" s="56"/>
    </row>
    <row r="95" spans="1:11" ht="14.25" customHeight="1" x14ac:dyDescent="0.25">
      <c r="A95" s="1" t="s">
        <v>43</v>
      </c>
      <c r="B95" s="43" t="s">
        <v>149</v>
      </c>
      <c r="C95" s="43"/>
      <c r="D95" s="43"/>
      <c r="E95" s="43"/>
      <c r="F95" s="43"/>
      <c r="G95" s="58"/>
      <c r="H95" s="58"/>
      <c r="I95" s="59"/>
      <c r="J95" s="59"/>
    </row>
    <row r="96" spans="1:11" ht="14.25" customHeight="1" x14ac:dyDescent="0.25">
      <c r="A96" s="1"/>
      <c r="B96" s="43" t="s">
        <v>150</v>
      </c>
      <c r="C96" s="43"/>
      <c r="D96" s="43"/>
      <c r="E96" s="43"/>
      <c r="F96" s="43"/>
      <c r="G96" s="55">
        <v>1.6500000000000001E-2</v>
      </c>
      <c r="H96" s="55"/>
      <c r="I96" s="56">
        <f>K97*G96</f>
        <v>0</v>
      </c>
      <c r="J96" s="56"/>
      <c r="K96" s="26">
        <f>(100%-SUM(G96:H98))/100</f>
        <v>8.5749999999999993E-3</v>
      </c>
    </row>
    <row r="97" spans="1:11" ht="14.25" customHeight="1" x14ac:dyDescent="0.25">
      <c r="A97" s="1"/>
      <c r="B97" s="43" t="s">
        <v>151</v>
      </c>
      <c r="C97" s="43"/>
      <c r="D97" s="43"/>
      <c r="E97" s="43"/>
      <c r="F97" s="43"/>
      <c r="G97" s="55">
        <v>7.5999999999999998E-2</v>
      </c>
      <c r="H97" s="55"/>
      <c r="I97" s="56">
        <f>K97*G97</f>
        <v>0</v>
      </c>
      <c r="J97" s="56"/>
      <c r="K97" s="27">
        <f>(I108+I94+I100)/(100%-SUM(G96:H98))/100*100</f>
        <v>0</v>
      </c>
    </row>
    <row r="98" spans="1:11" ht="14.25" customHeight="1" x14ac:dyDescent="0.25">
      <c r="A98" s="1"/>
      <c r="B98" s="43" t="s">
        <v>152</v>
      </c>
      <c r="C98" s="43"/>
      <c r="D98" s="43"/>
      <c r="E98" s="43"/>
      <c r="F98" s="43"/>
      <c r="G98" s="55">
        <v>0.05</v>
      </c>
      <c r="H98" s="55"/>
      <c r="I98" s="56">
        <f>K97*G98</f>
        <v>0</v>
      </c>
      <c r="J98" s="56"/>
      <c r="K98" s="25"/>
    </row>
    <row r="99" spans="1:11" ht="14.25" customHeight="1" x14ac:dyDescent="0.25">
      <c r="A99" s="1"/>
      <c r="B99" s="43" t="s">
        <v>153</v>
      </c>
      <c r="C99" s="43"/>
      <c r="D99" s="43"/>
      <c r="E99" s="43"/>
      <c r="F99" s="43"/>
      <c r="G99" s="53"/>
      <c r="H99" s="53"/>
      <c r="I99" s="54"/>
      <c r="J99" s="54"/>
    </row>
    <row r="100" spans="1:11" ht="14.25" customHeight="1" x14ac:dyDescent="0.25">
      <c r="A100" s="1" t="s">
        <v>46</v>
      </c>
      <c r="B100" s="43" t="s">
        <v>154</v>
      </c>
      <c r="C100" s="43"/>
      <c r="D100" s="43"/>
      <c r="E100" s="43"/>
      <c r="F100" s="43"/>
      <c r="G100" s="55">
        <v>0.1</v>
      </c>
      <c r="H100" s="55"/>
      <c r="I100" s="56">
        <f>SUM(I108+I94)*G100</f>
        <v>0</v>
      </c>
      <c r="J100" s="56"/>
    </row>
    <row r="101" spans="1:11" ht="14.25" customHeight="1" x14ac:dyDescent="0.25">
      <c r="A101" s="37" t="s">
        <v>109</v>
      </c>
      <c r="B101" s="37"/>
      <c r="C101" s="37"/>
      <c r="D101" s="37"/>
      <c r="E101" s="37"/>
      <c r="F101" s="37"/>
      <c r="G101" s="57">
        <f>SUM(G94:H100)</f>
        <v>0.29249999999999998</v>
      </c>
      <c r="H101" s="57"/>
      <c r="I101" s="38">
        <f>SUM(I100+I99+I98+I97+I96+I94)</f>
        <v>0</v>
      </c>
      <c r="J101" s="38"/>
    </row>
    <row r="102" spans="1:11" x14ac:dyDescent="0.25">
      <c r="A102" s="48" t="s">
        <v>155</v>
      </c>
      <c r="B102" s="48"/>
      <c r="C102" s="48"/>
      <c r="D102" s="48"/>
      <c r="E102" s="48"/>
      <c r="F102" s="48"/>
      <c r="G102" s="48"/>
      <c r="H102" s="48"/>
      <c r="I102" s="48"/>
      <c r="J102" s="48"/>
    </row>
    <row r="103" spans="1:11" ht="14.25" customHeight="1" x14ac:dyDescent="0.25">
      <c r="A103" s="1"/>
      <c r="B103" s="49" t="s">
        <v>156</v>
      </c>
      <c r="C103" s="49"/>
      <c r="D103" s="49"/>
      <c r="E103" s="49"/>
      <c r="F103" s="49"/>
      <c r="G103" s="49"/>
      <c r="H103" s="49"/>
      <c r="I103" s="50" t="s">
        <v>66</v>
      </c>
      <c r="J103" s="50"/>
    </row>
    <row r="104" spans="1:11" ht="14.25" customHeight="1" x14ac:dyDescent="0.25">
      <c r="A104" s="1" t="s">
        <v>67</v>
      </c>
      <c r="B104" s="43" t="s">
        <v>157</v>
      </c>
      <c r="C104" s="43"/>
      <c r="D104" s="43"/>
      <c r="E104" s="43"/>
      <c r="F104" s="43"/>
      <c r="G104" s="43"/>
      <c r="H104" s="43"/>
      <c r="I104" s="44">
        <f>I30</f>
        <v>0</v>
      </c>
      <c r="J104" s="44"/>
    </row>
    <row r="105" spans="1:11" ht="14.25" customHeight="1" x14ac:dyDescent="0.25">
      <c r="A105" s="1" t="s">
        <v>43</v>
      </c>
      <c r="B105" s="43" t="s">
        <v>158</v>
      </c>
      <c r="C105" s="43"/>
      <c r="D105" s="43"/>
      <c r="E105" s="43"/>
      <c r="F105" s="43"/>
      <c r="G105" s="43"/>
      <c r="H105" s="43"/>
      <c r="I105" s="51">
        <f>I40</f>
        <v>0</v>
      </c>
      <c r="J105" s="51"/>
    </row>
    <row r="106" spans="1:11" ht="14.25" customHeight="1" x14ac:dyDescent="0.25">
      <c r="A106" s="22" t="s">
        <v>46</v>
      </c>
      <c r="B106" s="45" t="s">
        <v>159</v>
      </c>
      <c r="C106" s="45"/>
      <c r="D106" s="45"/>
      <c r="E106" s="45"/>
      <c r="F106" s="45"/>
      <c r="G106" s="45"/>
      <c r="H106" s="45"/>
      <c r="I106" s="52">
        <f>I46</f>
        <v>0</v>
      </c>
      <c r="J106" s="52"/>
    </row>
    <row r="107" spans="1:11" ht="14.25" customHeight="1" x14ac:dyDescent="0.25">
      <c r="A107" s="1" t="s">
        <v>48</v>
      </c>
      <c r="B107" s="43" t="s">
        <v>160</v>
      </c>
      <c r="C107" s="43"/>
      <c r="D107" s="43"/>
      <c r="E107" s="43"/>
      <c r="F107" s="43"/>
      <c r="G107" s="43"/>
      <c r="H107" s="43"/>
      <c r="I107" s="44">
        <f>I91</f>
        <v>0</v>
      </c>
      <c r="J107" s="44"/>
    </row>
    <row r="108" spans="1:11" ht="14.25" customHeight="1" x14ac:dyDescent="0.25">
      <c r="A108" s="37" t="s">
        <v>161</v>
      </c>
      <c r="B108" s="37"/>
      <c r="C108" s="37"/>
      <c r="D108" s="37"/>
      <c r="E108" s="37"/>
      <c r="F108" s="37"/>
      <c r="G108" s="37"/>
      <c r="H108" s="37"/>
      <c r="I108" s="38">
        <f>SUM(I104:J107)</f>
        <v>0</v>
      </c>
      <c r="J108" s="38"/>
    </row>
    <row r="109" spans="1:11" ht="14.25" customHeight="1" x14ac:dyDescent="0.25">
      <c r="A109" s="22" t="s">
        <v>72</v>
      </c>
      <c r="B109" s="45" t="s">
        <v>162</v>
      </c>
      <c r="C109" s="45"/>
      <c r="D109" s="45"/>
      <c r="E109" s="45"/>
      <c r="F109" s="45"/>
      <c r="G109" s="45"/>
      <c r="H109" s="45"/>
      <c r="I109" s="46">
        <f>I101</f>
        <v>0</v>
      </c>
      <c r="J109" s="46"/>
    </row>
    <row r="110" spans="1:11" ht="14.25" customHeight="1" x14ac:dyDescent="0.25">
      <c r="A110" s="37" t="s">
        <v>163</v>
      </c>
      <c r="B110" s="37"/>
      <c r="C110" s="37"/>
      <c r="D110" s="37"/>
      <c r="E110" s="37"/>
      <c r="F110" s="37"/>
      <c r="G110" s="37"/>
      <c r="H110" s="37"/>
      <c r="I110" s="38">
        <f>SUM(I108:J109)</f>
        <v>0</v>
      </c>
      <c r="J110" s="38"/>
    </row>
    <row r="111" spans="1:11" x14ac:dyDescent="0.25">
      <c r="A111" s="47"/>
      <c r="B111" s="47"/>
      <c r="C111" s="47"/>
      <c r="D111" s="47"/>
      <c r="E111" s="47"/>
      <c r="F111" s="47"/>
      <c r="G111" s="47"/>
      <c r="H111" s="47"/>
      <c r="I111" s="47"/>
      <c r="J111" s="47"/>
    </row>
    <row r="112" spans="1:11" ht="14.25" customHeight="1" x14ac:dyDescent="0.25">
      <c r="A112" s="37" t="s">
        <v>170</v>
      </c>
      <c r="B112" s="37"/>
      <c r="C112" s="37"/>
      <c r="D112" s="37"/>
      <c r="E112" s="37"/>
      <c r="F112" s="37"/>
      <c r="G112" s="37"/>
      <c r="H112" s="37"/>
      <c r="I112" s="38"/>
      <c r="J112" s="38"/>
    </row>
    <row r="113" spans="1:10" ht="15" customHeight="1" x14ac:dyDescent="0.2">
      <c r="A113" s="39" t="s">
        <v>165</v>
      </c>
      <c r="B113" s="39"/>
      <c r="C113" s="40" t="s">
        <v>185</v>
      </c>
      <c r="D113" s="40"/>
      <c r="E113" s="40"/>
      <c r="F113" s="40"/>
      <c r="G113" s="40"/>
      <c r="H113" s="28">
        <v>2</v>
      </c>
      <c r="I113" s="72"/>
      <c r="J113" s="72"/>
    </row>
    <row r="114" spans="1:10" ht="15" customHeight="1" x14ac:dyDescent="0.2">
      <c r="A114" s="39" t="s">
        <v>171</v>
      </c>
      <c r="B114" s="39"/>
      <c r="C114" s="40" t="s">
        <v>182</v>
      </c>
      <c r="D114" s="40"/>
      <c r="E114" s="40"/>
      <c r="F114" s="40"/>
      <c r="G114" s="40"/>
      <c r="H114" s="28">
        <v>2</v>
      </c>
      <c r="I114" s="38">
        <f>I110*H114</f>
        <v>0</v>
      </c>
      <c r="J114" s="38"/>
    </row>
    <row r="115" spans="1:10" ht="14.25" customHeight="1" x14ac:dyDescent="0.2">
      <c r="A115" s="39" t="s">
        <v>173</v>
      </c>
      <c r="B115" s="39"/>
      <c r="C115" s="90" t="s">
        <v>174</v>
      </c>
      <c r="D115" s="90"/>
      <c r="E115" s="90"/>
      <c r="F115" s="90"/>
      <c r="G115" s="90"/>
      <c r="H115" s="28">
        <v>2</v>
      </c>
      <c r="I115" s="38">
        <f>I114*H115</f>
        <v>0</v>
      </c>
      <c r="J115" s="38"/>
    </row>
    <row r="116" spans="1:10" ht="14.25" customHeight="1" x14ac:dyDescent="0.2">
      <c r="A116" s="39" t="s">
        <v>175</v>
      </c>
      <c r="B116" s="39"/>
      <c r="C116" s="90" t="s">
        <v>176</v>
      </c>
      <c r="D116" s="90"/>
      <c r="E116" s="90"/>
      <c r="F116" s="90"/>
      <c r="G116" s="90"/>
      <c r="H116" s="28">
        <v>12</v>
      </c>
      <c r="I116" s="38">
        <f>I115*H116</f>
        <v>0</v>
      </c>
      <c r="J116" s="38"/>
    </row>
  </sheetData>
  <mergeCells count="267"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  <mergeCell ref="A116:B116"/>
    <mergeCell ref="C116:G116"/>
    <mergeCell ref="I116:J116"/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A115:B115"/>
    <mergeCell ref="C115:G115"/>
    <mergeCell ref="I115:J115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114"/>
  <sheetViews>
    <sheetView topLeftCell="A97" zoomScaleNormal="100" workbookViewId="0">
      <selection activeCell="I98" sqref="I98"/>
    </sheetView>
  </sheetViews>
  <sheetFormatPr defaultColWidth="9.140625" defaultRowHeight="14.25" customHeight="1" x14ac:dyDescent="0.25"/>
  <cols>
    <col min="1" max="1" width="8.42578125" style="17" customWidth="1"/>
    <col min="2" max="2" width="22.85546875" style="18" customWidth="1"/>
    <col min="3" max="3" width="27.7109375" style="18" customWidth="1"/>
    <col min="4" max="4" width="11.28515625" style="18" customWidth="1"/>
    <col min="5" max="5" width="9.5703125" style="18" customWidth="1"/>
    <col min="6" max="6" width="11.140625" style="18" customWidth="1"/>
    <col min="7" max="7" width="8.7109375" style="18" customWidth="1"/>
    <col min="8" max="8" width="15.42578125" style="18" customWidth="1"/>
    <col min="9" max="9" width="8.5703125" style="18" customWidth="1"/>
    <col min="10" max="10" width="11.42578125" style="18" customWidth="1"/>
    <col min="11" max="11" width="13.5703125" style="19" customWidth="1"/>
    <col min="12" max="14" width="9.140625" style="18"/>
    <col min="15" max="15" width="22.85546875" style="18" customWidth="1"/>
    <col min="16" max="16384" width="9.140625" style="18"/>
  </cols>
  <sheetData>
    <row r="1" spans="1:10" s="19" customFormat="1" x14ac:dyDescent="0.25">
      <c r="A1" s="85" t="s">
        <v>8</v>
      </c>
      <c r="B1" s="85"/>
      <c r="C1" s="85"/>
      <c r="D1" s="85"/>
      <c r="E1" s="85"/>
      <c r="F1" s="85"/>
      <c r="G1" s="85"/>
      <c r="H1" s="85"/>
      <c r="I1" s="85"/>
      <c r="J1" s="85"/>
    </row>
    <row r="2" spans="1:10" s="19" customFormat="1" x14ac:dyDescent="0.25">
      <c r="A2" s="86" t="s">
        <v>9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s="19" customFormat="1" ht="15.75" customHeight="1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s="19" customFormat="1" ht="15.75" customHeight="1" x14ac:dyDescent="0.25">
      <c r="A4" s="94" t="s">
        <v>38</v>
      </c>
      <c r="B4" s="94"/>
      <c r="C4" s="94"/>
      <c r="D4" s="94"/>
      <c r="E4" s="94"/>
      <c r="F4" s="94"/>
      <c r="G4" s="94"/>
      <c r="H4" s="94"/>
      <c r="I4" s="94"/>
      <c r="J4" s="94"/>
    </row>
    <row r="5" spans="1:10" s="19" customFormat="1" ht="15.75" customHeight="1" x14ac:dyDescent="0.25">
      <c r="A5" s="89" t="s">
        <v>39</v>
      </c>
      <c r="B5" s="89"/>
      <c r="C5" s="89"/>
      <c r="D5" s="89"/>
      <c r="E5" s="89"/>
      <c r="F5" s="89"/>
      <c r="G5" s="89"/>
      <c r="H5" s="89"/>
      <c r="I5" s="89"/>
      <c r="J5" s="89"/>
    </row>
    <row r="6" spans="1:10" s="19" customFormat="1" x14ac:dyDescent="0.25">
      <c r="A6" s="79" t="s">
        <v>40</v>
      </c>
      <c r="B6" s="79"/>
      <c r="C6" s="79"/>
      <c r="D6" s="79"/>
      <c r="E6" s="79"/>
      <c r="F6" s="79"/>
      <c r="G6" s="79"/>
      <c r="H6" s="79"/>
      <c r="I6" s="79"/>
      <c r="J6" s="79"/>
    </row>
    <row r="7" spans="1:10" s="19" customFormat="1" ht="14.25" customHeight="1" x14ac:dyDescent="0.25">
      <c r="A7" s="1" t="s">
        <v>41</v>
      </c>
      <c r="B7" s="43" t="s">
        <v>42</v>
      </c>
      <c r="C7" s="43"/>
      <c r="D7" s="43"/>
      <c r="E7" s="43"/>
      <c r="F7" s="43"/>
      <c r="G7" s="91">
        <f>'Sup. Manut. Predial'!G7</f>
        <v>0</v>
      </c>
      <c r="H7" s="91"/>
      <c r="I7" s="91"/>
      <c r="J7" s="91"/>
    </row>
    <row r="8" spans="1:10" s="19" customFormat="1" ht="14.25" customHeight="1" x14ac:dyDescent="0.25">
      <c r="A8" s="1" t="s">
        <v>43</v>
      </c>
      <c r="B8" s="43" t="s">
        <v>44</v>
      </c>
      <c r="C8" s="43"/>
      <c r="D8" s="43"/>
      <c r="E8" s="43"/>
      <c r="F8" s="43"/>
      <c r="G8" s="82" t="s">
        <v>45</v>
      </c>
      <c r="H8" s="82"/>
      <c r="I8" s="82"/>
      <c r="J8" s="82"/>
    </row>
    <row r="9" spans="1:10" s="19" customFormat="1" ht="22.5" customHeight="1" x14ac:dyDescent="0.25">
      <c r="A9" s="1" t="s">
        <v>46</v>
      </c>
      <c r="B9" s="43" t="s">
        <v>47</v>
      </c>
      <c r="C9" s="43"/>
      <c r="D9" s="43"/>
      <c r="E9" s="43"/>
      <c r="F9" s="43"/>
      <c r="G9" s="91">
        <f>'Sup. Manut. Predial'!G9</f>
        <v>0</v>
      </c>
      <c r="H9" s="91"/>
      <c r="I9" s="91"/>
      <c r="J9" s="91"/>
    </row>
    <row r="10" spans="1:10" s="19" customFormat="1" ht="14.25" customHeight="1" x14ac:dyDescent="0.25">
      <c r="A10" s="1" t="s">
        <v>48</v>
      </c>
      <c r="B10" s="43" t="s">
        <v>49</v>
      </c>
      <c r="C10" s="43"/>
      <c r="D10" s="43"/>
      <c r="E10" s="43"/>
      <c r="F10" s="43"/>
      <c r="G10" s="82">
        <v>12</v>
      </c>
      <c r="H10" s="82"/>
      <c r="I10" s="82"/>
      <c r="J10" s="82"/>
    </row>
    <row r="11" spans="1:10" s="19" customFormat="1" x14ac:dyDescent="0.25">
      <c r="A11" s="79" t="s">
        <v>50</v>
      </c>
      <c r="B11" s="79"/>
      <c r="C11" s="79"/>
      <c r="D11" s="79"/>
      <c r="E11" s="79"/>
      <c r="F11" s="79"/>
      <c r="G11" s="79"/>
      <c r="H11" s="79"/>
      <c r="I11" s="79"/>
      <c r="J11" s="79"/>
    </row>
    <row r="12" spans="1:10" s="19" customFormat="1" ht="25.5" customHeight="1" x14ac:dyDescent="0.25">
      <c r="A12" s="83" t="s">
        <v>51</v>
      </c>
      <c r="B12" s="83"/>
      <c r="C12" s="83"/>
      <c r="D12" s="83" t="s">
        <v>52</v>
      </c>
      <c r="E12" s="83"/>
      <c r="F12" s="83"/>
      <c r="G12" s="83" t="s">
        <v>186</v>
      </c>
      <c r="H12" s="83"/>
      <c r="I12" s="83"/>
      <c r="J12" s="83"/>
    </row>
    <row r="13" spans="1:10" s="19" customFormat="1" ht="37.5" customHeight="1" x14ac:dyDescent="0.25">
      <c r="A13" s="43" t="s">
        <v>187</v>
      </c>
      <c r="B13" s="43"/>
      <c r="C13" s="43"/>
      <c r="D13" s="82" t="s">
        <v>188</v>
      </c>
      <c r="E13" s="82"/>
      <c r="F13" s="82"/>
      <c r="G13" s="84">
        <v>11</v>
      </c>
      <c r="H13" s="84"/>
      <c r="I13" s="84"/>
      <c r="J13" s="84"/>
    </row>
    <row r="14" spans="1:10" s="19" customFormat="1" x14ac:dyDescent="0.25">
      <c r="A14" s="79" t="s">
        <v>56</v>
      </c>
      <c r="B14" s="79"/>
      <c r="C14" s="79"/>
      <c r="D14" s="79"/>
      <c r="E14" s="79"/>
      <c r="F14" s="79"/>
      <c r="G14" s="79"/>
      <c r="H14" s="79"/>
      <c r="I14" s="79"/>
      <c r="J14" s="79"/>
    </row>
    <row r="15" spans="1:10" s="19" customFormat="1" x14ac:dyDescent="0.25">
      <c r="A15" s="80" t="s">
        <v>57</v>
      </c>
      <c r="B15" s="80"/>
      <c r="C15" s="80"/>
      <c r="D15" s="80"/>
      <c r="E15" s="80"/>
      <c r="F15" s="80"/>
      <c r="G15" s="80"/>
      <c r="H15" s="80"/>
      <c r="I15" s="80"/>
      <c r="J15" s="80"/>
    </row>
    <row r="16" spans="1:10" s="19" customFormat="1" ht="14.25" customHeight="1" x14ac:dyDescent="0.25">
      <c r="A16" s="49" t="s">
        <v>58</v>
      </c>
      <c r="B16" s="49"/>
      <c r="C16" s="49"/>
      <c r="D16" s="49"/>
      <c r="E16" s="49"/>
      <c r="F16" s="49"/>
      <c r="G16" s="49"/>
      <c r="H16" s="49"/>
      <c r="I16" s="49"/>
      <c r="J16" s="49"/>
    </row>
    <row r="17" spans="1:13" ht="26.25" customHeight="1" x14ac:dyDescent="0.25">
      <c r="A17" s="1">
        <v>1</v>
      </c>
      <c r="B17" s="43" t="s">
        <v>59</v>
      </c>
      <c r="C17" s="43"/>
      <c r="D17" s="43"/>
      <c r="E17" s="43"/>
      <c r="F17" s="43"/>
      <c r="G17" s="43"/>
      <c r="H17" s="43"/>
      <c r="I17" s="50" t="s">
        <v>189</v>
      </c>
      <c r="J17" s="50"/>
    </row>
    <row r="18" spans="1:13" ht="23.25" customHeight="1" x14ac:dyDescent="0.25">
      <c r="A18" s="1">
        <v>2</v>
      </c>
      <c r="B18" s="43" t="s">
        <v>190</v>
      </c>
      <c r="C18" s="43"/>
      <c r="D18" s="43"/>
      <c r="E18" s="43"/>
      <c r="F18" s="43"/>
      <c r="G18" s="43"/>
      <c r="H18" s="43"/>
      <c r="I18" s="92">
        <v>500</v>
      </c>
      <c r="J18" s="92"/>
      <c r="L18" s="32"/>
      <c r="M18" s="32"/>
    </row>
    <row r="19" spans="1:13" x14ac:dyDescent="0.25">
      <c r="A19" s="1">
        <v>3</v>
      </c>
      <c r="B19" s="43"/>
      <c r="C19" s="43"/>
      <c r="D19" s="43"/>
      <c r="E19" s="43"/>
      <c r="F19" s="43"/>
      <c r="G19" s="43"/>
      <c r="H19" s="43"/>
      <c r="I19" s="82"/>
      <c r="J19" s="82"/>
    </row>
    <row r="20" spans="1:13" x14ac:dyDescent="0.25">
      <c r="A20" s="1">
        <v>4</v>
      </c>
      <c r="B20" s="43"/>
      <c r="C20" s="43"/>
      <c r="D20" s="43"/>
      <c r="E20" s="43"/>
      <c r="F20" s="43"/>
      <c r="G20" s="43"/>
      <c r="H20" s="43"/>
      <c r="I20" s="91"/>
      <c r="J20" s="91"/>
    </row>
    <row r="21" spans="1:13" x14ac:dyDescent="0.25">
      <c r="A21" s="48" t="s">
        <v>64</v>
      </c>
      <c r="B21" s="48"/>
      <c r="C21" s="48"/>
      <c r="D21" s="48"/>
      <c r="E21" s="48"/>
      <c r="F21" s="48"/>
      <c r="G21" s="48"/>
      <c r="H21" s="48"/>
      <c r="I21" s="48"/>
      <c r="J21" s="48"/>
    </row>
    <row r="22" spans="1:13" ht="14.25" customHeight="1" x14ac:dyDescent="0.25">
      <c r="A22" s="20">
        <v>1</v>
      </c>
      <c r="B22" s="49" t="s">
        <v>65</v>
      </c>
      <c r="C22" s="49"/>
      <c r="D22" s="49"/>
      <c r="E22" s="49"/>
      <c r="F22" s="49"/>
      <c r="G22" s="49"/>
      <c r="H22" s="49"/>
      <c r="I22" s="50" t="s">
        <v>66</v>
      </c>
      <c r="J22" s="50"/>
    </row>
    <row r="23" spans="1:13" ht="14.25" customHeight="1" x14ac:dyDescent="0.25">
      <c r="A23" s="1" t="s">
        <v>67</v>
      </c>
      <c r="B23" s="43" t="s">
        <v>191</v>
      </c>
      <c r="C23" s="43"/>
      <c r="D23" s="43"/>
      <c r="E23" s="43"/>
      <c r="F23" s="43"/>
      <c r="G23" s="43"/>
      <c r="H23" s="43"/>
      <c r="I23" s="77">
        <f>I18</f>
        <v>500</v>
      </c>
      <c r="J23" s="77"/>
    </row>
    <row r="24" spans="1:13" x14ac:dyDescent="0.25">
      <c r="A24" s="1" t="s">
        <v>43</v>
      </c>
      <c r="B24" s="43"/>
      <c r="C24" s="43"/>
      <c r="D24" s="43"/>
      <c r="E24" s="43"/>
      <c r="F24" s="43"/>
      <c r="G24" s="43"/>
      <c r="H24" s="43"/>
      <c r="I24" s="77"/>
      <c r="J24" s="77"/>
    </row>
    <row r="25" spans="1:13" x14ac:dyDescent="0.25">
      <c r="A25" s="1" t="s">
        <v>46</v>
      </c>
      <c r="B25" s="43"/>
      <c r="C25" s="43"/>
      <c r="D25" s="43"/>
      <c r="E25" s="43"/>
      <c r="F25" s="43"/>
      <c r="G25" s="43"/>
      <c r="H25" s="43"/>
      <c r="I25" s="77"/>
      <c r="J25" s="77"/>
    </row>
    <row r="26" spans="1:13" x14ac:dyDescent="0.25">
      <c r="A26" s="1" t="s">
        <v>48</v>
      </c>
      <c r="B26" s="43"/>
      <c r="C26" s="43"/>
      <c r="D26" s="43"/>
      <c r="E26" s="43"/>
      <c r="F26" s="43"/>
      <c r="G26" s="43"/>
      <c r="H26" s="43"/>
      <c r="I26" s="77"/>
      <c r="J26" s="77"/>
    </row>
    <row r="27" spans="1:13" x14ac:dyDescent="0.25">
      <c r="A27" s="1" t="s">
        <v>72</v>
      </c>
      <c r="B27" s="43"/>
      <c r="C27" s="43"/>
      <c r="D27" s="43"/>
      <c r="E27" s="43"/>
      <c r="F27" s="43"/>
      <c r="G27" s="43"/>
      <c r="H27" s="43"/>
      <c r="I27" s="77"/>
      <c r="J27" s="77"/>
    </row>
    <row r="28" spans="1:13" x14ac:dyDescent="0.25">
      <c r="A28" s="1" t="s">
        <v>74</v>
      </c>
      <c r="B28" s="43"/>
      <c r="C28" s="43"/>
      <c r="D28" s="43"/>
      <c r="E28" s="43"/>
      <c r="F28" s="43"/>
      <c r="G28" s="43"/>
      <c r="H28" s="43"/>
      <c r="I28" s="77"/>
      <c r="J28" s="77"/>
    </row>
    <row r="29" spans="1:13" x14ac:dyDescent="0.25">
      <c r="A29" s="1" t="s">
        <v>76</v>
      </c>
      <c r="B29" s="43"/>
      <c r="C29" s="43"/>
      <c r="D29" s="43"/>
      <c r="E29" s="43"/>
      <c r="F29" s="43"/>
      <c r="G29" s="43"/>
      <c r="H29" s="43"/>
      <c r="I29" s="77"/>
      <c r="J29" s="77"/>
    </row>
    <row r="30" spans="1:13" ht="15" customHeight="1" x14ac:dyDescent="0.25">
      <c r="A30" s="37" t="s">
        <v>78</v>
      </c>
      <c r="B30" s="37"/>
      <c r="C30" s="37"/>
      <c r="D30" s="37"/>
      <c r="E30" s="37"/>
      <c r="F30" s="37"/>
      <c r="G30" s="37"/>
      <c r="H30" s="37"/>
      <c r="I30" s="75">
        <f>SUM(I23:J29)</f>
        <v>500</v>
      </c>
      <c r="J30" s="75"/>
    </row>
    <row r="31" spans="1:13" x14ac:dyDescent="0.25">
      <c r="A31" s="48" t="s">
        <v>79</v>
      </c>
      <c r="B31" s="48"/>
      <c r="C31" s="48"/>
      <c r="D31" s="48"/>
      <c r="E31" s="48"/>
      <c r="F31" s="48"/>
      <c r="G31" s="48"/>
      <c r="H31" s="48"/>
      <c r="I31" s="48"/>
      <c r="J31" s="48"/>
    </row>
    <row r="32" spans="1:13" ht="14.25" customHeight="1" x14ac:dyDescent="0.25">
      <c r="A32" s="20">
        <v>2</v>
      </c>
      <c r="B32" s="49" t="s">
        <v>80</v>
      </c>
      <c r="C32" s="49"/>
      <c r="D32" s="49"/>
      <c r="E32" s="49"/>
      <c r="F32" s="49"/>
      <c r="G32" s="49"/>
      <c r="H32" s="49"/>
      <c r="I32" s="50" t="s">
        <v>66</v>
      </c>
      <c r="J32" s="50"/>
    </row>
    <row r="33" spans="1:15" ht="14.25" customHeight="1" x14ac:dyDescent="0.25">
      <c r="A33" s="1" t="s">
        <v>67</v>
      </c>
      <c r="B33" s="43" t="s">
        <v>81</v>
      </c>
      <c r="C33" s="43"/>
      <c r="D33" s="43"/>
      <c r="E33" s="43"/>
      <c r="F33" s="43"/>
      <c r="G33" s="43"/>
      <c r="H33" s="43"/>
      <c r="I33" s="46">
        <v>0</v>
      </c>
      <c r="J33" s="46"/>
      <c r="K33" s="93"/>
      <c r="L33" s="93"/>
      <c r="M33" s="93"/>
      <c r="N33" s="93"/>
      <c r="O33" s="93"/>
    </row>
    <row r="34" spans="1:15" ht="15" customHeight="1" x14ac:dyDescent="0.25">
      <c r="A34" s="1" t="s">
        <v>43</v>
      </c>
      <c r="B34" s="43" t="s">
        <v>82</v>
      </c>
      <c r="C34" s="43"/>
      <c r="D34" s="43"/>
      <c r="E34" s="43"/>
      <c r="F34" s="43"/>
      <c r="G34" s="43"/>
      <c r="H34" s="43"/>
      <c r="I34" s="46">
        <v>0</v>
      </c>
      <c r="J34" s="46"/>
      <c r="K34" s="73"/>
      <c r="L34" s="73"/>
      <c r="M34" s="73"/>
      <c r="N34" s="73"/>
      <c r="O34" s="73"/>
    </row>
    <row r="35" spans="1:15" ht="14.25" customHeight="1" x14ac:dyDescent="0.25">
      <c r="A35" s="1" t="s">
        <v>46</v>
      </c>
      <c r="B35" s="43" t="s">
        <v>83</v>
      </c>
      <c r="C35" s="43"/>
      <c r="D35" s="43"/>
      <c r="E35" s="43"/>
      <c r="F35" s="43"/>
      <c r="G35" s="43"/>
      <c r="H35" s="43"/>
      <c r="I35" s="46">
        <v>0</v>
      </c>
      <c r="J35" s="46"/>
    </row>
    <row r="36" spans="1:15" ht="15.75" customHeight="1" x14ac:dyDescent="0.25">
      <c r="A36" s="1" t="s">
        <v>48</v>
      </c>
      <c r="B36" s="43" t="s">
        <v>84</v>
      </c>
      <c r="C36" s="43"/>
      <c r="D36" s="43"/>
      <c r="E36" s="43"/>
      <c r="F36" s="43"/>
      <c r="G36" s="43"/>
      <c r="H36" s="43"/>
      <c r="I36" s="46">
        <v>0</v>
      </c>
      <c r="J36" s="46"/>
      <c r="K36" s="73"/>
      <c r="L36" s="73"/>
      <c r="M36" s="73"/>
      <c r="N36" s="73"/>
      <c r="O36" s="73"/>
    </row>
    <row r="37" spans="1:15" ht="15.75" customHeight="1" x14ac:dyDescent="0.25">
      <c r="A37" s="1" t="s">
        <v>72</v>
      </c>
      <c r="B37" s="43" t="s">
        <v>85</v>
      </c>
      <c r="C37" s="43"/>
      <c r="D37" s="43"/>
      <c r="E37" s="43"/>
      <c r="F37" s="43"/>
      <c r="G37" s="43"/>
      <c r="H37" s="43"/>
      <c r="I37" s="46">
        <v>0</v>
      </c>
      <c r="J37" s="46"/>
    </row>
    <row r="38" spans="1:15" ht="15.75" customHeight="1" x14ac:dyDescent="0.25">
      <c r="A38" s="1" t="s">
        <v>74</v>
      </c>
      <c r="B38" s="43" t="s">
        <v>86</v>
      </c>
      <c r="C38" s="43"/>
      <c r="D38" s="43"/>
      <c r="E38" s="43"/>
      <c r="F38" s="43"/>
      <c r="G38" s="43"/>
      <c r="H38" s="43"/>
      <c r="I38" s="46">
        <v>0</v>
      </c>
      <c r="J38" s="46"/>
      <c r="K38" s="73"/>
      <c r="L38" s="73"/>
      <c r="M38" s="73"/>
      <c r="N38" s="73"/>
      <c r="O38" s="73"/>
    </row>
    <row r="39" spans="1:15" ht="15" hidden="1" customHeight="1" x14ac:dyDescent="0.25">
      <c r="A39" s="1" t="s">
        <v>76</v>
      </c>
      <c r="B39" s="43" t="s">
        <v>87</v>
      </c>
      <c r="C39" s="43"/>
      <c r="D39" s="43"/>
      <c r="E39" s="43"/>
      <c r="F39" s="43"/>
      <c r="G39" s="43"/>
      <c r="H39" s="43"/>
      <c r="I39" s="44">
        <f>'Sup. Manut. Predial'!I39</f>
        <v>0</v>
      </c>
      <c r="J39" s="44"/>
      <c r="K39" s="73">
        <f>'Sup. Manut. Predial'!K39</f>
        <v>0</v>
      </c>
      <c r="L39" s="73"/>
      <c r="M39" s="73"/>
      <c r="N39" s="73"/>
      <c r="O39" s="73"/>
    </row>
    <row r="40" spans="1:15" ht="15" customHeight="1" x14ac:dyDescent="0.25">
      <c r="A40" s="37" t="s">
        <v>88</v>
      </c>
      <c r="B40" s="37"/>
      <c r="C40" s="37"/>
      <c r="D40" s="37"/>
      <c r="E40" s="37"/>
      <c r="F40" s="37"/>
      <c r="G40" s="37"/>
      <c r="H40" s="37"/>
      <c r="I40" s="61">
        <f>SUM(I33:J39)</f>
        <v>0</v>
      </c>
      <c r="J40" s="61"/>
    </row>
    <row r="41" spans="1:15" x14ac:dyDescent="0.25">
      <c r="A41" s="48" t="s">
        <v>89</v>
      </c>
      <c r="B41" s="48"/>
      <c r="C41" s="48"/>
      <c r="D41" s="48"/>
      <c r="E41" s="48"/>
      <c r="F41" s="48"/>
      <c r="G41" s="48"/>
      <c r="H41" s="48"/>
      <c r="I41" s="48"/>
      <c r="J41" s="48"/>
    </row>
    <row r="42" spans="1:15" ht="14.25" customHeight="1" x14ac:dyDescent="0.25">
      <c r="A42" s="21" t="s">
        <v>90</v>
      </c>
      <c r="B42" s="74" t="s">
        <v>91</v>
      </c>
      <c r="C42" s="74"/>
      <c r="D42" s="74"/>
      <c r="E42" s="74"/>
      <c r="F42" s="74"/>
      <c r="G42" s="74"/>
      <c r="H42" s="74"/>
      <c r="I42" s="71" t="s">
        <v>66</v>
      </c>
      <c r="J42" s="71"/>
    </row>
    <row r="43" spans="1:15" ht="14.25" customHeight="1" x14ac:dyDescent="0.25">
      <c r="A43" s="22" t="s">
        <v>67</v>
      </c>
      <c r="B43" s="45" t="s">
        <v>92</v>
      </c>
      <c r="C43" s="45"/>
      <c r="D43" s="45"/>
      <c r="E43" s="45"/>
      <c r="F43" s="45"/>
      <c r="G43" s="45"/>
      <c r="H43" s="45"/>
      <c r="I43" s="46"/>
      <c r="J43" s="46"/>
    </row>
    <row r="44" spans="1:15" ht="14.25" customHeight="1" x14ac:dyDescent="0.25">
      <c r="A44" s="22" t="s">
        <v>43</v>
      </c>
      <c r="B44" s="45" t="s">
        <v>93</v>
      </c>
      <c r="C44" s="45"/>
      <c r="D44" s="45"/>
      <c r="E44" s="45"/>
      <c r="F44" s="45"/>
      <c r="G44" s="45"/>
      <c r="H44" s="45"/>
      <c r="I44" s="46"/>
      <c r="J44" s="46"/>
    </row>
    <row r="45" spans="1:15" ht="14.25" customHeight="1" x14ac:dyDescent="0.25">
      <c r="A45" s="22" t="s">
        <v>46</v>
      </c>
      <c r="B45" s="45" t="s">
        <v>94</v>
      </c>
      <c r="C45" s="45"/>
      <c r="D45" s="45"/>
      <c r="E45" s="45"/>
      <c r="F45" s="45"/>
      <c r="G45" s="45"/>
      <c r="H45" s="45"/>
      <c r="I45" s="46"/>
      <c r="J45" s="46"/>
    </row>
    <row r="46" spans="1:15" ht="15" customHeight="1" x14ac:dyDescent="0.25">
      <c r="A46" s="71" t="s">
        <v>95</v>
      </c>
      <c r="B46" s="71"/>
      <c r="C46" s="71"/>
      <c r="D46" s="71"/>
      <c r="E46" s="71"/>
      <c r="F46" s="71"/>
      <c r="G46" s="71"/>
      <c r="H46" s="71"/>
      <c r="I46" s="72"/>
      <c r="J46" s="72"/>
    </row>
    <row r="47" spans="1:15" x14ac:dyDescent="0.25">
      <c r="A47" s="48" t="s">
        <v>96</v>
      </c>
      <c r="B47" s="48"/>
      <c r="C47" s="48"/>
      <c r="D47" s="48"/>
      <c r="E47" s="48"/>
      <c r="F47" s="48"/>
      <c r="G47" s="48"/>
      <c r="H47" s="48"/>
      <c r="I47" s="48"/>
      <c r="J47" s="48"/>
    </row>
    <row r="48" spans="1:15" ht="14.25" customHeight="1" x14ac:dyDescent="0.25">
      <c r="A48" s="1" t="s">
        <v>97</v>
      </c>
      <c r="B48" s="49" t="s">
        <v>98</v>
      </c>
      <c r="C48" s="49"/>
      <c r="D48" s="49"/>
      <c r="E48" s="49"/>
      <c r="F48" s="49"/>
      <c r="G48" s="50" t="s">
        <v>99</v>
      </c>
      <c r="H48" s="50"/>
      <c r="I48" s="50" t="s">
        <v>66</v>
      </c>
      <c r="J48" s="50"/>
    </row>
    <row r="49" spans="1:10" s="19" customFormat="1" ht="14.25" customHeight="1" x14ac:dyDescent="0.25">
      <c r="A49" s="1" t="s">
        <v>67</v>
      </c>
      <c r="B49" s="43" t="s">
        <v>100</v>
      </c>
      <c r="C49" s="43"/>
      <c r="D49" s="43"/>
      <c r="E49" s="43"/>
      <c r="F49" s="43"/>
      <c r="G49" s="66"/>
      <c r="H49" s="66"/>
      <c r="I49" s="60">
        <f>(G49*I30)</f>
        <v>0</v>
      </c>
      <c r="J49" s="60"/>
    </row>
    <row r="50" spans="1:10" s="19" customFormat="1" ht="14.25" customHeight="1" x14ac:dyDescent="0.25">
      <c r="A50" s="1" t="s">
        <v>43</v>
      </c>
      <c r="B50" s="43" t="s">
        <v>101</v>
      </c>
      <c r="C50" s="43"/>
      <c r="D50" s="43"/>
      <c r="E50" s="43"/>
      <c r="F50" s="43"/>
      <c r="G50" s="66"/>
      <c r="H50" s="66"/>
      <c r="I50" s="60">
        <f>(G50*I30)</f>
        <v>0</v>
      </c>
      <c r="J50" s="60"/>
    </row>
    <row r="51" spans="1:10" s="19" customFormat="1" ht="14.25" customHeight="1" x14ac:dyDescent="0.25">
      <c r="A51" s="1" t="s">
        <v>46</v>
      </c>
      <c r="B51" s="43" t="s">
        <v>102</v>
      </c>
      <c r="C51" s="43"/>
      <c r="D51" s="43"/>
      <c r="E51" s="43"/>
      <c r="F51" s="43"/>
      <c r="G51" s="66"/>
      <c r="H51" s="66"/>
      <c r="I51" s="60">
        <f>(G51*I30)</f>
        <v>0</v>
      </c>
      <c r="J51" s="60"/>
    </row>
    <row r="52" spans="1:10" s="19" customFormat="1" ht="14.25" customHeight="1" x14ac:dyDescent="0.25">
      <c r="A52" s="1" t="s">
        <v>48</v>
      </c>
      <c r="B52" s="43" t="s">
        <v>103</v>
      </c>
      <c r="C52" s="43"/>
      <c r="D52" s="43"/>
      <c r="E52" s="43"/>
      <c r="F52" s="43"/>
      <c r="G52" s="66"/>
      <c r="H52" s="66"/>
      <c r="I52" s="60">
        <f>(G52*I30)</f>
        <v>0</v>
      </c>
      <c r="J52" s="60"/>
    </row>
    <row r="53" spans="1:10" s="19" customFormat="1" ht="14.25" customHeight="1" x14ac:dyDescent="0.25">
      <c r="A53" s="1" t="s">
        <v>72</v>
      </c>
      <c r="B53" s="43" t="s">
        <v>104</v>
      </c>
      <c r="C53" s="43"/>
      <c r="D53" s="43"/>
      <c r="E53" s="43"/>
      <c r="F53" s="43"/>
      <c r="G53" s="66"/>
      <c r="H53" s="66"/>
      <c r="I53" s="60">
        <f>(G53*I30)</f>
        <v>0</v>
      </c>
      <c r="J53" s="60"/>
    </row>
    <row r="54" spans="1:10" s="19" customFormat="1" ht="14.25" customHeight="1" x14ac:dyDescent="0.25">
      <c r="A54" s="1" t="s">
        <v>74</v>
      </c>
      <c r="B54" s="43" t="s">
        <v>105</v>
      </c>
      <c r="C54" s="43"/>
      <c r="D54" s="43"/>
      <c r="E54" s="43"/>
      <c r="F54" s="43"/>
      <c r="G54" s="66"/>
      <c r="H54" s="66"/>
      <c r="I54" s="60">
        <f>(G54*I30)</f>
        <v>0</v>
      </c>
      <c r="J54" s="60"/>
    </row>
    <row r="55" spans="1:10" s="24" customFormat="1" ht="15.75" customHeight="1" x14ac:dyDescent="0.25">
      <c r="A55" s="23" t="s">
        <v>76</v>
      </c>
      <c r="B55" s="68" t="s">
        <v>106</v>
      </c>
      <c r="C55" s="68"/>
      <c r="D55" s="68"/>
      <c r="E55" s="68"/>
      <c r="F55" s="68"/>
      <c r="G55" s="66"/>
      <c r="H55" s="66"/>
      <c r="I55" s="69">
        <f>(G55*I30)</f>
        <v>0</v>
      </c>
      <c r="J55" s="69"/>
    </row>
    <row r="56" spans="1:10" s="19" customFormat="1" ht="14.25" customHeight="1" x14ac:dyDescent="0.25">
      <c r="A56" s="1" t="s">
        <v>107</v>
      </c>
      <c r="B56" s="43" t="s">
        <v>108</v>
      </c>
      <c r="C56" s="43"/>
      <c r="D56" s="43"/>
      <c r="E56" s="43"/>
      <c r="F56" s="43"/>
      <c r="G56" s="66"/>
      <c r="H56" s="66"/>
      <c r="I56" s="60">
        <f>(G56*I30)</f>
        <v>0</v>
      </c>
      <c r="J56" s="60"/>
    </row>
    <row r="57" spans="1:10" s="19" customFormat="1" ht="14.25" customHeight="1" x14ac:dyDescent="0.25">
      <c r="A57" s="37" t="s">
        <v>109</v>
      </c>
      <c r="B57" s="37"/>
      <c r="C57" s="37"/>
      <c r="D57" s="37"/>
      <c r="E57" s="37"/>
      <c r="F57" s="37"/>
      <c r="G57" s="57">
        <f>SUM(G49:H56)</f>
        <v>0</v>
      </c>
      <c r="H57" s="57"/>
      <c r="I57" s="61">
        <f>SUM(I49:J56)</f>
        <v>0</v>
      </c>
      <c r="J57" s="61"/>
    </row>
    <row r="58" spans="1:10" s="19" customFormat="1" x14ac:dyDescent="0.25">
      <c r="A58" s="48" t="s">
        <v>110</v>
      </c>
      <c r="B58" s="48"/>
      <c r="C58" s="48"/>
      <c r="D58" s="48"/>
      <c r="E58" s="48"/>
      <c r="F58" s="48"/>
      <c r="G58" s="48"/>
      <c r="H58" s="48"/>
      <c r="I58" s="48"/>
      <c r="J58" s="48"/>
    </row>
    <row r="59" spans="1:10" s="19" customFormat="1" ht="14.25" customHeight="1" x14ac:dyDescent="0.25">
      <c r="A59" s="20" t="s">
        <v>111</v>
      </c>
      <c r="B59" s="49" t="s">
        <v>112</v>
      </c>
      <c r="C59" s="49"/>
      <c r="D59" s="49"/>
      <c r="E59" s="49"/>
      <c r="F59" s="49"/>
      <c r="G59" s="49"/>
      <c r="H59" s="49"/>
      <c r="I59" s="50" t="s">
        <v>66</v>
      </c>
      <c r="J59" s="50"/>
    </row>
    <row r="60" spans="1:10" s="19" customFormat="1" ht="14.25" customHeight="1" x14ac:dyDescent="0.25">
      <c r="A60" s="1" t="s">
        <v>67</v>
      </c>
      <c r="B60" s="43" t="s">
        <v>113</v>
      </c>
      <c r="C60" s="43"/>
      <c r="D60" s="43"/>
      <c r="E60" s="43"/>
      <c r="F60" s="43"/>
      <c r="G60" s="55"/>
      <c r="H60" s="55"/>
      <c r="I60" s="60">
        <f>(G60*I30)</f>
        <v>0</v>
      </c>
      <c r="J60" s="60"/>
    </row>
    <row r="61" spans="1:10" s="19" customFormat="1" ht="14.25" customHeight="1" x14ac:dyDescent="0.25">
      <c r="A61" s="1" t="s">
        <v>43</v>
      </c>
      <c r="B61" s="43" t="s">
        <v>114</v>
      </c>
      <c r="C61" s="43"/>
      <c r="D61" s="43"/>
      <c r="E61" s="43"/>
      <c r="F61" s="43"/>
      <c r="G61" s="55"/>
      <c r="H61" s="55"/>
      <c r="I61" s="60">
        <f>(G61*I30)</f>
        <v>0</v>
      </c>
      <c r="J61" s="60"/>
    </row>
    <row r="62" spans="1:10" s="19" customFormat="1" ht="14.25" customHeight="1" x14ac:dyDescent="0.25">
      <c r="A62" s="37" t="s">
        <v>109</v>
      </c>
      <c r="B62" s="37"/>
      <c r="C62" s="37"/>
      <c r="D62" s="37"/>
      <c r="E62" s="37"/>
      <c r="F62" s="37"/>
      <c r="G62" s="57">
        <f>SUM(G60:H61)</f>
        <v>0</v>
      </c>
      <c r="H62" s="57"/>
      <c r="I62" s="64">
        <f>SUM(I60:J61)</f>
        <v>0</v>
      </c>
      <c r="J62" s="64"/>
    </row>
    <row r="63" spans="1:10" s="19" customFormat="1" x14ac:dyDescent="0.25">
      <c r="A63" s="48" t="s">
        <v>115</v>
      </c>
      <c r="B63" s="48"/>
      <c r="C63" s="48"/>
      <c r="D63" s="48"/>
      <c r="E63" s="48"/>
      <c r="F63" s="48"/>
      <c r="G63" s="48"/>
      <c r="H63" s="48"/>
      <c r="I63" s="48"/>
      <c r="J63" s="48"/>
    </row>
    <row r="64" spans="1:10" s="19" customFormat="1" ht="14.25" customHeight="1" x14ac:dyDescent="0.25">
      <c r="A64" s="20" t="s">
        <v>116</v>
      </c>
      <c r="B64" s="49" t="s">
        <v>117</v>
      </c>
      <c r="C64" s="49"/>
      <c r="D64" s="49"/>
      <c r="E64" s="49"/>
      <c r="F64" s="49"/>
      <c r="G64" s="49"/>
      <c r="H64" s="49"/>
      <c r="I64" s="50" t="s">
        <v>66</v>
      </c>
      <c r="J64" s="50"/>
    </row>
    <row r="65" spans="1:10" s="19" customFormat="1" ht="14.25" customHeight="1" x14ac:dyDescent="0.25">
      <c r="A65" s="1" t="s">
        <v>67</v>
      </c>
      <c r="B65" s="43" t="s">
        <v>118</v>
      </c>
      <c r="C65" s="43"/>
      <c r="D65" s="43"/>
      <c r="E65" s="43"/>
      <c r="F65" s="43"/>
      <c r="G65" s="66"/>
      <c r="H65" s="66"/>
      <c r="I65" s="60">
        <f>(G65*I30)</f>
        <v>0</v>
      </c>
      <c r="J65" s="60"/>
    </row>
    <row r="66" spans="1:10" s="19" customFormat="1" ht="14.25" customHeight="1" x14ac:dyDescent="0.25">
      <c r="A66" s="1" t="s">
        <v>43</v>
      </c>
      <c r="B66" s="43" t="s">
        <v>119</v>
      </c>
      <c r="C66" s="43"/>
      <c r="D66" s="43"/>
      <c r="E66" s="43"/>
      <c r="F66" s="43"/>
      <c r="G66" s="66"/>
      <c r="H66" s="66"/>
      <c r="I66" s="60">
        <f>(G66*I30)</f>
        <v>0</v>
      </c>
      <c r="J66" s="60"/>
    </row>
    <row r="67" spans="1:10" s="19" customFormat="1" ht="14.25" customHeight="1" x14ac:dyDescent="0.25">
      <c r="A67" s="1" t="s">
        <v>46</v>
      </c>
      <c r="B67" s="43" t="s">
        <v>120</v>
      </c>
      <c r="C67" s="43"/>
      <c r="D67" s="43"/>
      <c r="E67" s="43"/>
      <c r="F67" s="43"/>
      <c r="G67" s="66"/>
      <c r="H67" s="66"/>
      <c r="I67" s="60">
        <f>(G67*I30)</f>
        <v>0</v>
      </c>
      <c r="J67" s="60"/>
    </row>
    <row r="68" spans="1:10" s="19" customFormat="1" ht="14.25" customHeight="1" x14ac:dyDescent="0.25">
      <c r="A68" s="1" t="s">
        <v>48</v>
      </c>
      <c r="B68" s="67" t="s">
        <v>121</v>
      </c>
      <c r="C68" s="67"/>
      <c r="D68" s="67"/>
      <c r="E68" s="67"/>
      <c r="F68" s="67"/>
      <c r="G68" s="66"/>
      <c r="H68" s="66"/>
      <c r="I68" s="60">
        <f>(G68*I30)</f>
        <v>0</v>
      </c>
      <c r="J68" s="60"/>
    </row>
    <row r="69" spans="1:10" s="19" customFormat="1" ht="14.25" customHeight="1" x14ac:dyDescent="0.25">
      <c r="A69" s="1" t="s">
        <v>72</v>
      </c>
      <c r="B69" s="43" t="s">
        <v>122</v>
      </c>
      <c r="C69" s="43"/>
      <c r="D69" s="43"/>
      <c r="E69" s="43"/>
      <c r="F69" s="43"/>
      <c r="G69" s="66"/>
      <c r="H69" s="66"/>
      <c r="I69" s="60">
        <f>(G69*I30)</f>
        <v>0</v>
      </c>
      <c r="J69" s="60"/>
    </row>
    <row r="70" spans="1:10" s="19" customFormat="1" ht="14.25" customHeight="1" x14ac:dyDescent="0.25">
      <c r="A70" s="1" t="s">
        <v>74</v>
      </c>
      <c r="B70" s="43" t="s">
        <v>123</v>
      </c>
      <c r="C70" s="43"/>
      <c r="D70" s="43"/>
      <c r="E70" s="43"/>
      <c r="F70" s="43"/>
      <c r="G70" s="66"/>
      <c r="H70" s="66"/>
      <c r="I70" s="60">
        <f>(G70*I30)</f>
        <v>0</v>
      </c>
      <c r="J70" s="60"/>
    </row>
    <row r="71" spans="1:10" s="19" customFormat="1" ht="14.25" customHeight="1" x14ac:dyDescent="0.25">
      <c r="A71" s="37" t="s">
        <v>109</v>
      </c>
      <c r="B71" s="37"/>
      <c r="C71" s="37"/>
      <c r="D71" s="37"/>
      <c r="E71" s="37"/>
      <c r="F71" s="37"/>
      <c r="G71" s="57">
        <f>SUM(G65:H70)</f>
        <v>0</v>
      </c>
      <c r="H71" s="57"/>
      <c r="I71" s="64">
        <f>SUM(I65:J70)</f>
        <v>0</v>
      </c>
      <c r="J71" s="64"/>
    </row>
    <row r="72" spans="1:10" s="19" customFormat="1" x14ac:dyDescent="0.25">
      <c r="A72" s="48" t="s">
        <v>124</v>
      </c>
      <c r="B72" s="48"/>
      <c r="C72" s="48"/>
      <c r="D72" s="48"/>
      <c r="E72" s="48"/>
      <c r="F72" s="48"/>
      <c r="G72" s="48"/>
      <c r="H72" s="48"/>
      <c r="I72" s="48"/>
      <c r="J72" s="48"/>
    </row>
    <row r="73" spans="1:10" s="19" customFormat="1" ht="14.25" customHeight="1" x14ac:dyDescent="0.25">
      <c r="A73" s="20" t="s">
        <v>125</v>
      </c>
      <c r="B73" s="49" t="s">
        <v>126</v>
      </c>
      <c r="C73" s="49"/>
      <c r="D73" s="49"/>
      <c r="E73" s="49"/>
      <c r="F73" s="49"/>
      <c r="G73" s="49"/>
      <c r="H73" s="49"/>
      <c r="I73" s="50" t="s">
        <v>66</v>
      </c>
      <c r="J73" s="50"/>
    </row>
    <row r="74" spans="1:10" s="19" customFormat="1" ht="14.25" customHeight="1" x14ac:dyDescent="0.25">
      <c r="A74" s="1" t="s">
        <v>67</v>
      </c>
      <c r="B74" s="43" t="s">
        <v>127</v>
      </c>
      <c r="C74" s="43"/>
      <c r="D74" s="43"/>
      <c r="E74" s="43"/>
      <c r="F74" s="43"/>
      <c r="G74" s="55"/>
      <c r="H74" s="55"/>
      <c r="I74" s="65">
        <f>(G74*I30)</f>
        <v>0</v>
      </c>
      <c r="J74" s="65"/>
    </row>
    <row r="75" spans="1:10" s="19" customFormat="1" ht="14.25" customHeight="1" x14ac:dyDescent="0.25">
      <c r="A75" s="1" t="s">
        <v>43</v>
      </c>
      <c r="B75" s="43" t="s">
        <v>128</v>
      </c>
      <c r="C75" s="43"/>
      <c r="D75" s="43"/>
      <c r="E75" s="43"/>
      <c r="F75" s="43"/>
      <c r="G75" s="55"/>
      <c r="H75" s="55"/>
      <c r="I75" s="65">
        <f>(G75*I30)</f>
        <v>0</v>
      </c>
      <c r="J75" s="65"/>
    </row>
    <row r="76" spans="1:10" s="19" customFormat="1" ht="14.25" customHeight="1" x14ac:dyDescent="0.25">
      <c r="A76" s="1" t="s">
        <v>46</v>
      </c>
      <c r="B76" s="43" t="s">
        <v>129</v>
      </c>
      <c r="C76" s="43"/>
      <c r="D76" s="43"/>
      <c r="E76" s="43"/>
      <c r="F76" s="43"/>
      <c r="G76" s="55"/>
      <c r="H76" s="55"/>
      <c r="I76" s="65">
        <f>(G76*I30)</f>
        <v>0</v>
      </c>
      <c r="J76" s="65"/>
    </row>
    <row r="77" spans="1:10" s="19" customFormat="1" ht="14.25" customHeight="1" x14ac:dyDescent="0.25">
      <c r="A77" s="1" t="s">
        <v>48</v>
      </c>
      <c r="B77" s="43" t="s">
        <v>130</v>
      </c>
      <c r="C77" s="43"/>
      <c r="D77" s="43"/>
      <c r="E77" s="43"/>
      <c r="F77" s="43"/>
      <c r="G77" s="55"/>
      <c r="H77" s="55"/>
      <c r="I77" s="65">
        <f>(G77*I30)</f>
        <v>0</v>
      </c>
      <c r="J77" s="65"/>
    </row>
    <row r="78" spans="1:10" s="19" customFormat="1" ht="14.25" customHeight="1" x14ac:dyDescent="0.25">
      <c r="A78" s="1" t="s">
        <v>72</v>
      </c>
      <c r="B78" s="43" t="s">
        <v>131</v>
      </c>
      <c r="C78" s="43"/>
      <c r="D78" s="43"/>
      <c r="E78" s="43"/>
      <c r="F78" s="43"/>
      <c r="G78" s="55"/>
      <c r="H78" s="55"/>
      <c r="I78" s="65">
        <f>(G78*I30)</f>
        <v>0</v>
      </c>
      <c r="J78" s="65"/>
    </row>
    <row r="79" spans="1:10" s="19" customFormat="1" ht="14.25" customHeight="1" x14ac:dyDescent="0.25">
      <c r="A79" s="1" t="s">
        <v>74</v>
      </c>
      <c r="B79" s="43" t="s">
        <v>132</v>
      </c>
      <c r="C79" s="43"/>
      <c r="D79" s="43"/>
      <c r="E79" s="43"/>
      <c r="F79" s="43"/>
      <c r="G79" s="55"/>
      <c r="H79" s="55"/>
      <c r="I79" s="65">
        <f>(G79*I30)</f>
        <v>0</v>
      </c>
      <c r="J79" s="65"/>
    </row>
    <row r="80" spans="1:10" s="19" customFormat="1" ht="14.25" customHeight="1" x14ac:dyDescent="0.25">
      <c r="A80" s="50" t="s">
        <v>133</v>
      </c>
      <c r="B80" s="50"/>
      <c r="C80" s="50"/>
      <c r="D80" s="50"/>
      <c r="E80" s="50"/>
      <c r="F80" s="50"/>
      <c r="G80" s="62">
        <f>SUM(G74:G79)</f>
        <v>0</v>
      </c>
      <c r="H80" s="62"/>
      <c r="I80" s="63">
        <f>SUM(I74:J79)</f>
        <v>0</v>
      </c>
      <c r="J80" s="63"/>
    </row>
    <row r="81" spans="1:11" ht="14.25" customHeight="1" x14ac:dyDescent="0.25">
      <c r="A81" s="1" t="s">
        <v>76</v>
      </c>
      <c r="B81" s="43" t="s">
        <v>134</v>
      </c>
      <c r="C81" s="43"/>
      <c r="D81" s="43"/>
      <c r="E81" s="43"/>
      <c r="F81" s="43"/>
      <c r="G81" s="55"/>
      <c r="H81" s="55"/>
      <c r="I81" s="65">
        <f>(G81*I30)</f>
        <v>0</v>
      </c>
      <c r="J81" s="65"/>
    </row>
    <row r="82" spans="1:11" ht="14.25" customHeight="1" x14ac:dyDescent="0.25">
      <c r="A82" s="50" t="s">
        <v>135</v>
      </c>
      <c r="B82" s="50"/>
      <c r="C82" s="50"/>
      <c r="D82" s="50"/>
      <c r="E82" s="50"/>
      <c r="F82" s="50"/>
      <c r="G82" s="62">
        <f>G80+G81</f>
        <v>0</v>
      </c>
      <c r="H82" s="62"/>
      <c r="I82" s="63">
        <f>SUM(I80:J81)</f>
        <v>0</v>
      </c>
      <c r="J82" s="63"/>
    </row>
    <row r="83" spans="1:11" ht="14.25" customHeight="1" x14ac:dyDescent="0.25">
      <c r="A83" s="1" t="s">
        <v>107</v>
      </c>
      <c r="B83" s="43" t="s">
        <v>136</v>
      </c>
      <c r="C83" s="43"/>
      <c r="D83" s="43"/>
      <c r="E83" s="43"/>
      <c r="F83" s="43"/>
      <c r="G83" s="55"/>
      <c r="H83" s="55"/>
      <c r="I83" s="60">
        <f>(G83*I30)</f>
        <v>0</v>
      </c>
      <c r="J83" s="60"/>
    </row>
    <row r="84" spans="1:11" ht="14.25" customHeight="1" x14ac:dyDescent="0.25">
      <c r="A84" s="37" t="s">
        <v>109</v>
      </c>
      <c r="B84" s="37"/>
      <c r="C84" s="37"/>
      <c r="D84" s="37"/>
      <c r="E84" s="37"/>
      <c r="F84" s="37"/>
      <c r="G84" s="57">
        <f>G82+G83</f>
        <v>0</v>
      </c>
      <c r="H84" s="57"/>
      <c r="I84" s="64">
        <f>I82+I83</f>
        <v>0</v>
      </c>
      <c r="J84" s="64"/>
    </row>
    <row r="85" spans="1:11" x14ac:dyDescent="0.25">
      <c r="A85" s="48" t="s">
        <v>137</v>
      </c>
      <c r="B85" s="48"/>
      <c r="C85" s="48"/>
      <c r="D85" s="48"/>
      <c r="E85" s="48"/>
      <c r="F85" s="48"/>
      <c r="G85" s="48"/>
      <c r="H85" s="48"/>
      <c r="I85" s="48"/>
      <c r="J85" s="48"/>
    </row>
    <row r="86" spans="1:11" ht="14.25" customHeight="1" x14ac:dyDescent="0.25">
      <c r="A86" s="1">
        <v>4</v>
      </c>
      <c r="B86" s="49" t="s">
        <v>138</v>
      </c>
      <c r="C86" s="49"/>
      <c r="D86" s="49"/>
      <c r="E86" s="49"/>
      <c r="F86" s="49"/>
      <c r="G86" s="49"/>
      <c r="H86" s="49"/>
      <c r="I86" s="50" t="s">
        <v>66</v>
      </c>
      <c r="J86" s="50"/>
    </row>
    <row r="87" spans="1:11" ht="14.25" customHeight="1" x14ac:dyDescent="0.25">
      <c r="A87" s="1" t="s">
        <v>139</v>
      </c>
      <c r="B87" s="43" t="s">
        <v>98</v>
      </c>
      <c r="C87" s="43"/>
      <c r="D87" s="43"/>
      <c r="E87" s="43"/>
      <c r="F87" s="43"/>
      <c r="G87" s="55">
        <f>G57</f>
        <v>0</v>
      </c>
      <c r="H87" s="55"/>
      <c r="I87" s="51">
        <f>I57</f>
        <v>0</v>
      </c>
      <c r="J87" s="51"/>
    </row>
    <row r="88" spans="1:11" ht="14.25" customHeight="1" x14ac:dyDescent="0.25">
      <c r="A88" s="1" t="s">
        <v>140</v>
      </c>
      <c r="B88" s="43" t="s">
        <v>141</v>
      </c>
      <c r="C88" s="43"/>
      <c r="D88" s="43"/>
      <c r="E88" s="43"/>
      <c r="F88" s="43"/>
      <c r="G88" s="55">
        <f>G62</f>
        <v>0</v>
      </c>
      <c r="H88" s="55"/>
      <c r="I88" s="60">
        <f>(I62)</f>
        <v>0</v>
      </c>
      <c r="J88" s="60"/>
    </row>
    <row r="89" spans="1:11" ht="14.25" customHeight="1" x14ac:dyDescent="0.25">
      <c r="A89" s="1" t="s">
        <v>142</v>
      </c>
      <c r="B89" s="43" t="s">
        <v>143</v>
      </c>
      <c r="C89" s="43"/>
      <c r="D89" s="43"/>
      <c r="E89" s="43"/>
      <c r="F89" s="43"/>
      <c r="G89" s="55">
        <f>G71</f>
        <v>0</v>
      </c>
      <c r="H89" s="55"/>
      <c r="I89" s="60">
        <f>I71</f>
        <v>0</v>
      </c>
      <c r="J89" s="60"/>
    </row>
    <row r="90" spans="1:11" ht="14.25" customHeight="1" x14ac:dyDescent="0.25">
      <c r="A90" s="1" t="s">
        <v>144</v>
      </c>
      <c r="B90" s="43" t="s">
        <v>145</v>
      </c>
      <c r="C90" s="43"/>
      <c r="D90" s="43"/>
      <c r="E90" s="43"/>
      <c r="F90" s="43"/>
      <c r="G90" s="55">
        <f>G84</f>
        <v>0</v>
      </c>
      <c r="H90" s="55"/>
      <c r="I90" s="60">
        <f>I84</f>
        <v>0</v>
      </c>
      <c r="J90" s="60"/>
    </row>
    <row r="91" spans="1:11" ht="14.25" customHeight="1" x14ac:dyDescent="0.25">
      <c r="A91" s="37" t="s">
        <v>109</v>
      </c>
      <c r="B91" s="37"/>
      <c r="C91" s="37"/>
      <c r="D91" s="37"/>
      <c r="E91" s="37"/>
      <c r="F91" s="37"/>
      <c r="G91" s="57">
        <f>SUM(G87:H90)</f>
        <v>0</v>
      </c>
      <c r="H91" s="57"/>
      <c r="I91" s="61">
        <f>SUM(I87:J90)</f>
        <v>0</v>
      </c>
      <c r="J91" s="61"/>
      <c r="K91" s="25"/>
    </row>
    <row r="92" spans="1:11" x14ac:dyDescent="0.25">
      <c r="A92" s="48" t="s">
        <v>146</v>
      </c>
      <c r="B92" s="48"/>
      <c r="C92" s="48"/>
      <c r="D92" s="48"/>
      <c r="E92" s="48"/>
      <c r="F92" s="48"/>
      <c r="G92" s="48"/>
      <c r="H92" s="48"/>
      <c r="I92" s="48"/>
      <c r="J92" s="48"/>
    </row>
    <row r="93" spans="1:11" ht="14.25" customHeight="1" x14ac:dyDescent="0.25">
      <c r="A93" s="20">
        <v>5</v>
      </c>
      <c r="B93" s="49" t="s">
        <v>147</v>
      </c>
      <c r="C93" s="49"/>
      <c r="D93" s="49"/>
      <c r="E93" s="49"/>
      <c r="F93" s="49"/>
      <c r="G93" s="50" t="s">
        <v>99</v>
      </c>
      <c r="H93" s="50"/>
      <c r="I93" s="50" t="s">
        <v>66</v>
      </c>
      <c r="J93" s="50"/>
    </row>
    <row r="94" spans="1:11" ht="14.25" customHeight="1" x14ac:dyDescent="0.25">
      <c r="A94" s="1" t="s">
        <v>67</v>
      </c>
      <c r="B94" s="43" t="s">
        <v>148</v>
      </c>
      <c r="C94" s="43"/>
      <c r="D94" s="43"/>
      <c r="E94" s="43"/>
      <c r="F94" s="43"/>
      <c r="G94" s="55">
        <v>0.05</v>
      </c>
      <c r="H94" s="55"/>
      <c r="I94" s="56">
        <f>(I108*G94)</f>
        <v>25</v>
      </c>
      <c r="J94" s="56"/>
    </row>
    <row r="95" spans="1:11" ht="14.25" customHeight="1" x14ac:dyDescent="0.25">
      <c r="A95" s="1" t="s">
        <v>43</v>
      </c>
      <c r="B95" s="43" t="s">
        <v>149</v>
      </c>
      <c r="C95" s="43"/>
      <c r="D95" s="43"/>
      <c r="E95" s="43"/>
      <c r="F95" s="43"/>
      <c r="G95" s="58"/>
      <c r="H95" s="58"/>
      <c r="I95" s="59"/>
      <c r="J95" s="59"/>
    </row>
    <row r="96" spans="1:11" ht="14.25" customHeight="1" x14ac:dyDescent="0.25">
      <c r="A96" s="1"/>
      <c r="B96" s="43" t="s">
        <v>179</v>
      </c>
      <c r="C96" s="43"/>
      <c r="D96" s="43"/>
      <c r="E96" s="43"/>
      <c r="F96" s="43"/>
      <c r="G96" s="55">
        <v>1.6500000000000001E-2</v>
      </c>
      <c r="H96" s="55"/>
      <c r="I96" s="56">
        <f>K97*G96</f>
        <v>11.112244897959185</v>
      </c>
      <c r="J96" s="56"/>
      <c r="K96" s="26">
        <f>(100%-SUM(G96:H98))/100</f>
        <v>8.5749999999999993E-3</v>
      </c>
    </row>
    <row r="97" spans="1:11" ht="14.25" customHeight="1" x14ac:dyDescent="0.25">
      <c r="A97" s="1"/>
      <c r="B97" s="43" t="s">
        <v>151</v>
      </c>
      <c r="C97" s="43"/>
      <c r="D97" s="43"/>
      <c r="E97" s="43"/>
      <c r="F97" s="43"/>
      <c r="G97" s="55">
        <v>7.5999999999999998E-2</v>
      </c>
      <c r="H97" s="55"/>
      <c r="I97" s="56">
        <f>K97*G97</f>
        <v>51.183673469387756</v>
      </c>
      <c r="J97" s="56"/>
      <c r="K97" s="27">
        <f>(I108+I94+I100)/(100%-SUM(G96:H98))/100*100</f>
        <v>673.46938775510205</v>
      </c>
    </row>
    <row r="98" spans="1:11" ht="14.25" customHeight="1" x14ac:dyDescent="0.25">
      <c r="A98" s="1"/>
      <c r="B98" s="43" t="s">
        <v>152</v>
      </c>
      <c r="C98" s="43"/>
      <c r="D98" s="43"/>
      <c r="E98" s="43"/>
      <c r="F98" s="43"/>
      <c r="G98" s="55">
        <v>0.05</v>
      </c>
      <c r="H98" s="55"/>
      <c r="I98" s="56">
        <f>K97*G98</f>
        <v>33.673469387755105</v>
      </c>
      <c r="J98" s="56"/>
      <c r="K98" s="25"/>
    </row>
    <row r="99" spans="1:11" ht="14.25" customHeight="1" x14ac:dyDescent="0.25">
      <c r="A99" s="1"/>
      <c r="B99" s="43" t="s">
        <v>153</v>
      </c>
      <c r="C99" s="43"/>
      <c r="D99" s="43"/>
      <c r="E99" s="43"/>
      <c r="F99" s="43"/>
      <c r="G99" s="53"/>
      <c r="H99" s="53"/>
      <c r="I99" s="54"/>
      <c r="J99" s="54"/>
    </row>
    <row r="100" spans="1:11" ht="14.25" customHeight="1" x14ac:dyDescent="0.25">
      <c r="A100" s="1" t="s">
        <v>46</v>
      </c>
      <c r="B100" s="43" t="s">
        <v>154</v>
      </c>
      <c r="C100" s="43"/>
      <c r="D100" s="43"/>
      <c r="E100" s="43"/>
      <c r="F100" s="43"/>
      <c r="G100" s="55">
        <v>0.1</v>
      </c>
      <c r="H100" s="55"/>
      <c r="I100" s="56">
        <f>SUM(I108+I94)*G100</f>
        <v>52.5</v>
      </c>
      <c r="J100" s="56"/>
    </row>
    <row r="101" spans="1:11" ht="14.25" customHeight="1" x14ac:dyDescent="0.25">
      <c r="A101" s="37" t="s">
        <v>109</v>
      </c>
      <c r="B101" s="37"/>
      <c r="C101" s="37"/>
      <c r="D101" s="37"/>
      <c r="E101" s="37"/>
      <c r="F101" s="37"/>
      <c r="G101" s="57">
        <f>SUM(G94:H100)</f>
        <v>0.29249999999999998</v>
      </c>
      <c r="H101" s="57"/>
      <c r="I101" s="38">
        <f>SUM(I100+I99+I98+I97+I96+I94)</f>
        <v>173.46938775510205</v>
      </c>
      <c r="J101" s="38"/>
    </row>
    <row r="102" spans="1:11" x14ac:dyDescent="0.25">
      <c r="A102" s="48" t="s">
        <v>155</v>
      </c>
      <c r="B102" s="48"/>
      <c r="C102" s="48"/>
      <c r="D102" s="48"/>
      <c r="E102" s="48"/>
      <c r="F102" s="48"/>
      <c r="G102" s="48"/>
      <c r="H102" s="48"/>
      <c r="I102" s="48"/>
      <c r="J102" s="48"/>
    </row>
    <row r="103" spans="1:11" ht="14.25" customHeight="1" x14ac:dyDescent="0.25">
      <c r="A103" s="1"/>
      <c r="B103" s="49" t="s">
        <v>156</v>
      </c>
      <c r="C103" s="49"/>
      <c r="D103" s="49"/>
      <c r="E103" s="49"/>
      <c r="F103" s="49"/>
      <c r="G103" s="49"/>
      <c r="H103" s="49"/>
      <c r="I103" s="50" t="s">
        <v>66</v>
      </c>
      <c r="J103" s="50"/>
    </row>
    <row r="104" spans="1:11" ht="14.25" customHeight="1" x14ac:dyDescent="0.25">
      <c r="A104" s="1" t="s">
        <v>67</v>
      </c>
      <c r="B104" s="43" t="s">
        <v>157</v>
      </c>
      <c r="C104" s="43"/>
      <c r="D104" s="43"/>
      <c r="E104" s="43"/>
      <c r="F104" s="43"/>
      <c r="G104" s="43"/>
      <c r="H104" s="43"/>
      <c r="I104" s="44">
        <f>I30</f>
        <v>500</v>
      </c>
      <c r="J104" s="44"/>
    </row>
    <row r="105" spans="1:11" ht="14.25" customHeight="1" x14ac:dyDescent="0.25">
      <c r="A105" s="1" t="s">
        <v>43</v>
      </c>
      <c r="B105" s="43" t="s">
        <v>158</v>
      </c>
      <c r="C105" s="43"/>
      <c r="D105" s="43"/>
      <c r="E105" s="43"/>
      <c r="F105" s="43"/>
      <c r="G105" s="43"/>
      <c r="H105" s="43"/>
      <c r="I105" s="51">
        <f>I40</f>
        <v>0</v>
      </c>
      <c r="J105" s="51"/>
    </row>
    <row r="106" spans="1:11" ht="14.25" customHeight="1" x14ac:dyDescent="0.25">
      <c r="A106" s="22" t="s">
        <v>46</v>
      </c>
      <c r="B106" s="45" t="s">
        <v>159</v>
      </c>
      <c r="C106" s="45"/>
      <c r="D106" s="45"/>
      <c r="E106" s="45"/>
      <c r="F106" s="45"/>
      <c r="G106" s="45"/>
      <c r="H106" s="45"/>
      <c r="I106" s="52">
        <f>I46</f>
        <v>0</v>
      </c>
      <c r="J106" s="52"/>
    </row>
    <row r="107" spans="1:11" ht="14.25" customHeight="1" x14ac:dyDescent="0.25">
      <c r="A107" s="1" t="s">
        <v>48</v>
      </c>
      <c r="B107" s="43" t="s">
        <v>160</v>
      </c>
      <c r="C107" s="43"/>
      <c r="D107" s="43"/>
      <c r="E107" s="43"/>
      <c r="F107" s="43"/>
      <c r="G107" s="43"/>
      <c r="H107" s="43"/>
      <c r="I107" s="44">
        <f>I91</f>
        <v>0</v>
      </c>
      <c r="J107" s="44"/>
    </row>
    <row r="108" spans="1:11" ht="14.25" customHeight="1" x14ac:dyDescent="0.25">
      <c r="A108" s="37" t="s">
        <v>161</v>
      </c>
      <c r="B108" s="37"/>
      <c r="C108" s="37"/>
      <c r="D108" s="37"/>
      <c r="E108" s="37"/>
      <c r="F108" s="37"/>
      <c r="G108" s="37"/>
      <c r="H108" s="37"/>
      <c r="I108" s="38">
        <f>SUM(I104:J107)</f>
        <v>500</v>
      </c>
      <c r="J108" s="38"/>
    </row>
    <row r="109" spans="1:11" ht="14.25" customHeight="1" x14ac:dyDescent="0.25">
      <c r="A109" s="22" t="s">
        <v>72</v>
      </c>
      <c r="B109" s="45" t="s">
        <v>162</v>
      </c>
      <c r="C109" s="45"/>
      <c r="D109" s="45"/>
      <c r="E109" s="45"/>
      <c r="F109" s="45"/>
      <c r="G109" s="45"/>
      <c r="H109" s="45"/>
      <c r="I109" s="46">
        <f>I101</f>
        <v>173.46938775510205</v>
      </c>
      <c r="J109" s="46"/>
    </row>
    <row r="110" spans="1:11" ht="14.25" customHeight="1" x14ac:dyDescent="0.25">
      <c r="A110" s="37" t="s">
        <v>192</v>
      </c>
      <c r="B110" s="37"/>
      <c r="C110" s="37"/>
      <c r="D110" s="37"/>
      <c r="E110" s="37"/>
      <c r="F110" s="37"/>
      <c r="G110" s="37"/>
      <c r="H110" s="37"/>
      <c r="I110" s="38">
        <f>SUM(I108:J109)</f>
        <v>673.46938775510205</v>
      </c>
      <c r="J110" s="38"/>
    </row>
    <row r="111" spans="1:11" x14ac:dyDescent="0.25">
      <c r="A111" s="47"/>
      <c r="B111" s="47"/>
      <c r="C111" s="47"/>
      <c r="D111" s="47"/>
      <c r="E111" s="47"/>
      <c r="F111" s="47"/>
      <c r="G111" s="47"/>
      <c r="H111" s="47"/>
      <c r="I111" s="47"/>
      <c r="J111" s="47"/>
    </row>
    <row r="112" spans="1:11" ht="14.25" customHeight="1" x14ac:dyDescent="0.25">
      <c r="A112" s="37" t="s">
        <v>193</v>
      </c>
      <c r="B112" s="37"/>
      <c r="C112" s="37"/>
      <c r="D112" s="37"/>
      <c r="E112" s="37"/>
      <c r="F112" s="37"/>
      <c r="G112" s="37"/>
      <c r="H112" s="37"/>
      <c r="I112" s="38"/>
      <c r="J112" s="38"/>
    </row>
    <row r="113" spans="1:10" s="19" customFormat="1" ht="15" customHeight="1" x14ac:dyDescent="0.2">
      <c r="A113" s="39" t="s">
        <v>186</v>
      </c>
      <c r="B113" s="39"/>
      <c r="C113" s="40"/>
      <c r="D113" s="40"/>
      <c r="E113" s="40"/>
      <c r="F113" s="40"/>
      <c r="G113" s="40"/>
      <c r="H113" s="28">
        <v>11</v>
      </c>
      <c r="I113" s="41">
        <f>I110*H113</f>
        <v>7408.1632653061224</v>
      </c>
      <c r="J113" s="41"/>
    </row>
    <row r="114" spans="1:10" s="19" customFormat="1" ht="14.25" customHeight="1" x14ac:dyDescent="0.2">
      <c r="A114" s="39" t="s">
        <v>194</v>
      </c>
      <c r="B114" s="39"/>
      <c r="C114" s="42"/>
      <c r="D114" s="42"/>
      <c r="E114" s="42"/>
      <c r="F114" s="42"/>
      <c r="G114" s="42"/>
      <c r="H114" s="28">
        <f>H113*12</f>
        <v>132</v>
      </c>
      <c r="I114" s="38">
        <f>I110*H114</f>
        <v>88897.959183673476</v>
      </c>
      <c r="J114" s="38"/>
    </row>
  </sheetData>
  <mergeCells count="261">
    <mergeCell ref="A1:J1"/>
    <mergeCell ref="A2:J2"/>
    <mergeCell ref="A3:J3"/>
    <mergeCell ref="A4:J4"/>
    <mergeCell ref="A5:J5"/>
    <mergeCell ref="A6:J6"/>
    <mergeCell ref="B7:F7"/>
    <mergeCell ref="G7:J7"/>
    <mergeCell ref="B8:F8"/>
    <mergeCell ref="G8:J8"/>
    <mergeCell ref="B9:F9"/>
    <mergeCell ref="G9:J9"/>
    <mergeCell ref="B10:F10"/>
    <mergeCell ref="G10:J10"/>
    <mergeCell ref="A11:J11"/>
    <mergeCell ref="A12:C12"/>
    <mergeCell ref="D12:F12"/>
    <mergeCell ref="G12:J12"/>
    <mergeCell ref="A13:C13"/>
    <mergeCell ref="D13:F13"/>
    <mergeCell ref="G13:J13"/>
    <mergeCell ref="A14:J14"/>
    <mergeCell ref="A15:J15"/>
    <mergeCell ref="A16:J16"/>
    <mergeCell ref="B17:H17"/>
    <mergeCell ref="I17:J17"/>
    <mergeCell ref="B18:H18"/>
    <mergeCell ref="I18:J18"/>
    <mergeCell ref="B19:H19"/>
    <mergeCell ref="I19:J19"/>
    <mergeCell ref="B20:H20"/>
    <mergeCell ref="I20:J20"/>
    <mergeCell ref="A21:J21"/>
    <mergeCell ref="B22:H22"/>
    <mergeCell ref="I22:J22"/>
    <mergeCell ref="B23:H23"/>
    <mergeCell ref="I23:J23"/>
    <mergeCell ref="B24:H24"/>
    <mergeCell ref="I24:J2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A30:H30"/>
    <mergeCell ref="I30:J30"/>
    <mergeCell ref="A31:J31"/>
    <mergeCell ref="B32:H32"/>
    <mergeCell ref="I32:J32"/>
    <mergeCell ref="B33:H33"/>
    <mergeCell ref="I33:J33"/>
    <mergeCell ref="K33:O33"/>
    <mergeCell ref="B34:H34"/>
    <mergeCell ref="I34:J34"/>
    <mergeCell ref="K34:O34"/>
    <mergeCell ref="B35:H35"/>
    <mergeCell ref="I35:J35"/>
    <mergeCell ref="B36:H36"/>
    <mergeCell ref="I36:J36"/>
    <mergeCell ref="K36:O36"/>
    <mergeCell ref="B37:H37"/>
    <mergeCell ref="I37:J37"/>
    <mergeCell ref="B38:H38"/>
    <mergeCell ref="I38:J38"/>
    <mergeCell ref="K38:O38"/>
    <mergeCell ref="B39:H39"/>
    <mergeCell ref="I39:J39"/>
    <mergeCell ref="K39:O39"/>
    <mergeCell ref="A40:H40"/>
    <mergeCell ref="I40:J40"/>
    <mergeCell ref="A41:J41"/>
    <mergeCell ref="B42:H42"/>
    <mergeCell ref="I42:J42"/>
    <mergeCell ref="B43:H43"/>
    <mergeCell ref="I43:J43"/>
    <mergeCell ref="B44:H44"/>
    <mergeCell ref="I44:J44"/>
    <mergeCell ref="B45:H45"/>
    <mergeCell ref="I45:J45"/>
    <mergeCell ref="A46:H46"/>
    <mergeCell ref="I46:J46"/>
    <mergeCell ref="A47:J47"/>
    <mergeCell ref="B48:F48"/>
    <mergeCell ref="G48:H48"/>
    <mergeCell ref="I48:J48"/>
    <mergeCell ref="B49:F49"/>
    <mergeCell ref="G49:H49"/>
    <mergeCell ref="I49:J49"/>
    <mergeCell ref="B50:F50"/>
    <mergeCell ref="G50:H50"/>
    <mergeCell ref="I50:J50"/>
    <mergeCell ref="B51:F51"/>
    <mergeCell ref="G51:H51"/>
    <mergeCell ref="I51:J51"/>
    <mergeCell ref="B52:F52"/>
    <mergeCell ref="G52:H52"/>
    <mergeCell ref="I52:J52"/>
    <mergeCell ref="B53:F53"/>
    <mergeCell ref="G53:H53"/>
    <mergeCell ref="I53:J53"/>
    <mergeCell ref="B54:F54"/>
    <mergeCell ref="G54:H54"/>
    <mergeCell ref="I54:J54"/>
    <mergeCell ref="B55:F55"/>
    <mergeCell ref="G55:H55"/>
    <mergeCell ref="I55:J55"/>
    <mergeCell ref="B56:F56"/>
    <mergeCell ref="G56:H56"/>
    <mergeCell ref="I56:J56"/>
    <mergeCell ref="A57:F57"/>
    <mergeCell ref="G57:H57"/>
    <mergeCell ref="I57:J57"/>
    <mergeCell ref="A58:J58"/>
    <mergeCell ref="B59:H59"/>
    <mergeCell ref="I59:J59"/>
    <mergeCell ref="B60:F60"/>
    <mergeCell ref="G60:H60"/>
    <mergeCell ref="I60:J60"/>
    <mergeCell ref="B61:F61"/>
    <mergeCell ref="G61:H61"/>
    <mergeCell ref="I61:J61"/>
    <mergeCell ref="A62:F62"/>
    <mergeCell ref="G62:H62"/>
    <mergeCell ref="I62:J62"/>
    <mergeCell ref="A63:J63"/>
    <mergeCell ref="B64:H64"/>
    <mergeCell ref="I64:J64"/>
    <mergeCell ref="B65:F65"/>
    <mergeCell ref="G65:H65"/>
    <mergeCell ref="I65:J65"/>
    <mergeCell ref="B66:F66"/>
    <mergeCell ref="G66:H66"/>
    <mergeCell ref="I66:J66"/>
    <mergeCell ref="B67:F67"/>
    <mergeCell ref="G67:H67"/>
    <mergeCell ref="I67:J67"/>
    <mergeCell ref="B68:F68"/>
    <mergeCell ref="G68:H68"/>
    <mergeCell ref="I68:J68"/>
    <mergeCell ref="B69:F69"/>
    <mergeCell ref="G69:H69"/>
    <mergeCell ref="I69:J69"/>
    <mergeCell ref="B70:F70"/>
    <mergeCell ref="G70:H70"/>
    <mergeCell ref="I70:J70"/>
    <mergeCell ref="A71:F71"/>
    <mergeCell ref="G71:H71"/>
    <mergeCell ref="I71:J71"/>
    <mergeCell ref="A72:J72"/>
    <mergeCell ref="B73:H73"/>
    <mergeCell ref="I73:J73"/>
    <mergeCell ref="B74:F74"/>
    <mergeCell ref="G74:H74"/>
    <mergeCell ref="I74:J74"/>
    <mergeCell ref="B75:F75"/>
    <mergeCell ref="G75:H75"/>
    <mergeCell ref="I75:J75"/>
    <mergeCell ref="B76:F76"/>
    <mergeCell ref="G76:H76"/>
    <mergeCell ref="I76:J76"/>
    <mergeCell ref="B77:F77"/>
    <mergeCell ref="G77:H77"/>
    <mergeCell ref="I77:J77"/>
    <mergeCell ref="B78:F78"/>
    <mergeCell ref="G78:H78"/>
    <mergeCell ref="I78:J78"/>
    <mergeCell ref="B79:F79"/>
    <mergeCell ref="G79:H79"/>
    <mergeCell ref="I79:J79"/>
    <mergeCell ref="A80:F80"/>
    <mergeCell ref="G80:H80"/>
    <mergeCell ref="I80:J80"/>
    <mergeCell ref="B81:F81"/>
    <mergeCell ref="G81:H81"/>
    <mergeCell ref="I81:J81"/>
    <mergeCell ref="A82:F82"/>
    <mergeCell ref="G82:H82"/>
    <mergeCell ref="I82:J82"/>
    <mergeCell ref="B83:F83"/>
    <mergeCell ref="G83:H83"/>
    <mergeCell ref="I83:J83"/>
    <mergeCell ref="A84:F84"/>
    <mergeCell ref="G84:H84"/>
    <mergeCell ref="I84:J84"/>
    <mergeCell ref="A85:J85"/>
    <mergeCell ref="B86:H86"/>
    <mergeCell ref="I86:J86"/>
    <mergeCell ref="B87:F87"/>
    <mergeCell ref="G87:H87"/>
    <mergeCell ref="I87:J87"/>
    <mergeCell ref="B88:F88"/>
    <mergeCell ref="G88:H88"/>
    <mergeCell ref="I88:J88"/>
    <mergeCell ref="B89:F89"/>
    <mergeCell ref="G89:H89"/>
    <mergeCell ref="I89:J89"/>
    <mergeCell ref="B90:F90"/>
    <mergeCell ref="G90:H90"/>
    <mergeCell ref="I90:J90"/>
    <mergeCell ref="A91:F91"/>
    <mergeCell ref="G91:H91"/>
    <mergeCell ref="I91:J91"/>
    <mergeCell ref="A92:J92"/>
    <mergeCell ref="B93:F93"/>
    <mergeCell ref="G93:H93"/>
    <mergeCell ref="I93:J93"/>
    <mergeCell ref="B94:F94"/>
    <mergeCell ref="G94:H94"/>
    <mergeCell ref="I94:J94"/>
    <mergeCell ref="B95:F95"/>
    <mergeCell ref="G95:H95"/>
    <mergeCell ref="I95:J95"/>
    <mergeCell ref="B96:F96"/>
    <mergeCell ref="G96:H96"/>
    <mergeCell ref="I96:J96"/>
    <mergeCell ref="B97:F97"/>
    <mergeCell ref="G97:H97"/>
    <mergeCell ref="I97:J97"/>
    <mergeCell ref="B98:F98"/>
    <mergeCell ref="G98:H98"/>
    <mergeCell ref="I98:J98"/>
    <mergeCell ref="B99:F99"/>
    <mergeCell ref="G99:H99"/>
    <mergeCell ref="I99:J99"/>
    <mergeCell ref="B100:F100"/>
    <mergeCell ref="G100:H100"/>
    <mergeCell ref="I100:J100"/>
    <mergeCell ref="A101:F101"/>
    <mergeCell ref="G101:H101"/>
    <mergeCell ref="I101:J101"/>
    <mergeCell ref="A102:J102"/>
    <mergeCell ref="B103:H103"/>
    <mergeCell ref="I103:J103"/>
    <mergeCell ref="B104:H104"/>
    <mergeCell ref="I104:J104"/>
    <mergeCell ref="B105:H105"/>
    <mergeCell ref="I105:J105"/>
    <mergeCell ref="B106:H106"/>
    <mergeCell ref="I106:J106"/>
    <mergeCell ref="A112:H112"/>
    <mergeCell ref="I112:J112"/>
    <mergeCell ref="A113:B113"/>
    <mergeCell ref="C113:G113"/>
    <mergeCell ref="I113:J113"/>
    <mergeCell ref="A114:B114"/>
    <mergeCell ref="C114:G114"/>
    <mergeCell ref="I114:J114"/>
    <mergeCell ref="B107:H107"/>
    <mergeCell ref="I107:J107"/>
    <mergeCell ref="A108:H108"/>
    <mergeCell ref="I108:J108"/>
    <mergeCell ref="B109:H109"/>
    <mergeCell ref="I109:J109"/>
    <mergeCell ref="A110:H110"/>
    <mergeCell ref="I110:J110"/>
    <mergeCell ref="A111:J111"/>
  </mergeCells>
  <pageMargins left="0.51180555555555596" right="0.51180555555555596" top="0.78749999999999998" bottom="0.78749999999999998" header="0.31527777777777799" footer="0.511811023622047"/>
  <pageSetup paperSize="9" orientation="portrait" horizontalDpi="300" verticalDpi="300"/>
  <headerFooter>
    <oddHeader>&amp;L&amp;"Aptos,Regular"&amp;1  Uso Interno#_x005F_x000d_</oddHeader>
  </headerFooter>
</worksheet>
</file>

<file path=docMetadata/LabelInfo.xml><?xml version="1.0" encoding="utf-8"?>
<clbl:labelList xmlns:clbl="http://schemas.microsoft.com/office/2020/mipLabelMetadata">
  <clbl:label id="{8c52b21c-da19-4cf0-80f4-cf212d171833}" enabled="1" method="Privileged" siteId="{97298271-1bd7-4ac5-935b-88addef636c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Instruções</vt:lpstr>
      <vt:lpstr>Resumo</vt:lpstr>
      <vt:lpstr>Sup. Manut. Predial</vt:lpstr>
      <vt:lpstr>Horas Extras Sup. Manut</vt:lpstr>
      <vt:lpstr>Aux. Op. Manut. Predial</vt:lpstr>
      <vt:lpstr>Horas Extras Aux. Op. Manut.</vt:lpstr>
      <vt:lpstr>Eletricista</vt:lpstr>
      <vt:lpstr>Horas Extras Eletricista</vt:lpstr>
      <vt:lpstr>Reembolso Deslocamento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FLAVIANA Santos MAGALHÃES</dc:creator>
  <cp:keywords/>
  <dc:description/>
  <cp:lastModifiedBy>FLAVIANA Santos MAGALHÃES</cp:lastModifiedBy>
  <cp:revision>0</cp:revision>
  <dcterms:created xsi:type="dcterms:W3CDTF">2026-10-02T12:23:53Z</dcterms:created>
  <dcterms:modified xsi:type="dcterms:W3CDTF">2026-10-02T12:28:02Z</dcterms:modified>
  <cp:category/>
  <cp:contentStatus/>
</cp:coreProperties>
</file>