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rony.lima\Downloads\"/>
    </mc:Choice>
  </mc:AlternateContent>
  <xr:revisionPtr revIDLastSave="0" documentId="8_{D110681C-2F81-467D-A23B-F9AD02BDD21D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Planilha de Custos" sheetId="1" r:id="rId1"/>
    <sheet name="Instruções" sheetId="2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206" i="1" l="1"/>
  <c r="E205" i="1"/>
  <c r="E204" i="1"/>
  <c r="E206" i="1" s="1"/>
  <c r="E198" i="1"/>
  <c r="D193" i="1"/>
  <c r="D192" i="1"/>
  <c r="D191" i="1"/>
  <c r="D190" i="1"/>
  <c r="D194" i="1" s="1"/>
  <c r="G183" i="1"/>
  <c r="F183" i="1"/>
  <c r="E183" i="1"/>
  <c r="D183" i="1"/>
  <c r="D179" i="1"/>
  <c r="G156" i="1"/>
  <c r="F156" i="1"/>
  <c r="E156" i="1"/>
  <c r="D156" i="1"/>
  <c r="E118" i="1"/>
  <c r="D117" i="1"/>
  <c r="D116" i="1"/>
  <c r="D115" i="1"/>
  <c r="E113" i="1"/>
  <c r="D65" i="1"/>
  <c r="D64" i="1"/>
  <c r="D66" i="1" s="1"/>
  <c r="G56" i="1"/>
  <c r="F56" i="1"/>
  <c r="E56" i="1"/>
  <c r="D56" i="1"/>
  <c r="E43" i="1"/>
  <c r="E90" i="1" s="1"/>
  <c r="E98" i="1" s="1"/>
  <c r="E108" i="1" s="1"/>
  <c r="G42" i="1"/>
  <c r="F42" i="1"/>
  <c r="E42" i="1"/>
  <c r="D42" i="1"/>
  <c r="G41" i="1"/>
  <c r="G43" i="1" s="1"/>
  <c r="G90" i="1" s="1"/>
  <c r="G98" i="1" s="1"/>
  <c r="G108" i="1" s="1"/>
  <c r="F41" i="1"/>
  <c r="F43" i="1" s="1"/>
  <c r="F90" i="1" s="1"/>
  <c r="F98" i="1" s="1"/>
  <c r="F108" i="1" s="1"/>
  <c r="E41" i="1"/>
  <c r="D41" i="1"/>
  <c r="D43" i="1" s="1"/>
  <c r="D90" i="1" s="1"/>
  <c r="D98" i="1" s="1"/>
  <c r="D108" i="1" s="1"/>
  <c r="D106" i="1" l="1"/>
  <c r="D81" i="1"/>
  <c r="D78" i="1"/>
  <c r="D77" i="1"/>
  <c r="D76" i="1"/>
  <c r="G75" i="1"/>
  <c r="G80" i="1"/>
  <c r="G114" i="1"/>
  <c r="F64" i="1"/>
  <c r="F115" i="1"/>
  <c r="G64" i="1"/>
  <c r="G66" i="1" s="1"/>
  <c r="G76" i="1"/>
  <c r="G81" i="1"/>
  <c r="G115" i="1"/>
  <c r="E65" i="1"/>
  <c r="E116" i="1"/>
  <c r="E179" i="1"/>
  <c r="E64" i="1"/>
  <c r="F116" i="1"/>
  <c r="F179" i="1"/>
  <c r="F65" i="1"/>
  <c r="G65" i="1"/>
  <c r="E117" i="1"/>
  <c r="G117" i="1"/>
  <c r="E114" i="1"/>
  <c r="E119" i="1" s="1"/>
  <c r="E181" i="1" s="1"/>
  <c r="F114" i="1"/>
  <c r="E115" i="1"/>
  <c r="G77" i="1"/>
  <c r="G116" i="1"/>
  <c r="G179" i="1"/>
  <c r="F117" i="1"/>
  <c r="D74" i="1"/>
  <c r="D79" i="1"/>
  <c r="D113" i="1"/>
  <c r="D118" i="1"/>
  <c r="F113" i="1"/>
  <c r="F118" i="1"/>
  <c r="G118" i="1"/>
  <c r="G74" i="1"/>
  <c r="G113" i="1"/>
  <c r="D75" i="1"/>
  <c r="D80" i="1"/>
  <c r="D114" i="1"/>
  <c r="F119" i="1" l="1"/>
  <c r="F181" i="1" s="1"/>
  <c r="D119" i="1"/>
  <c r="D181" i="1" s="1"/>
  <c r="F66" i="1"/>
  <c r="G106" i="1"/>
  <c r="D82" i="1"/>
  <c r="G78" i="1"/>
  <c r="G82" i="1" s="1"/>
  <c r="G119" i="1"/>
  <c r="G181" i="1" s="1"/>
  <c r="E66" i="1"/>
  <c r="G79" i="1"/>
  <c r="G107" i="1" l="1"/>
  <c r="G109" i="1"/>
  <c r="E74" i="1"/>
  <c r="E79" i="1"/>
  <c r="E106" i="1"/>
  <c r="E76" i="1"/>
  <c r="E81" i="1"/>
  <c r="E80" i="1"/>
  <c r="E77" i="1"/>
  <c r="E78" i="1"/>
  <c r="E75" i="1"/>
  <c r="D107" i="1"/>
  <c r="D109" i="1"/>
  <c r="F106" i="1"/>
  <c r="F75" i="1"/>
  <c r="F78" i="1"/>
  <c r="F80" i="1"/>
  <c r="F74" i="1"/>
  <c r="F82" i="1" s="1"/>
  <c r="F107" i="1" s="1"/>
  <c r="F79" i="1"/>
  <c r="F77" i="1"/>
  <c r="F76" i="1"/>
  <c r="F81" i="1"/>
  <c r="F109" i="1" l="1"/>
  <c r="G180" i="1"/>
  <c r="G130" i="1"/>
  <c r="G128" i="1"/>
  <c r="G132" i="1"/>
  <c r="G129" i="1"/>
  <c r="G138" i="1"/>
  <c r="G139" i="1" s="1"/>
  <c r="G144" i="1" s="1"/>
  <c r="G127" i="1"/>
  <c r="G131" i="1"/>
  <c r="D127" i="1"/>
  <c r="D180" i="1"/>
  <c r="D138" i="1"/>
  <c r="D139" i="1" s="1"/>
  <c r="D144" i="1" s="1"/>
  <c r="D129" i="1"/>
  <c r="D132" i="1"/>
  <c r="D128" i="1"/>
  <c r="D131" i="1"/>
  <c r="D130" i="1"/>
  <c r="E82" i="1"/>
  <c r="D133" i="1" l="1"/>
  <c r="E107" i="1"/>
  <c r="E109" i="1"/>
  <c r="G133" i="1"/>
  <c r="F180" i="1"/>
  <c r="F127" i="1"/>
  <c r="F129" i="1"/>
  <c r="F130" i="1"/>
  <c r="F138" i="1"/>
  <c r="F139" i="1" s="1"/>
  <c r="F144" i="1" s="1"/>
  <c r="F128" i="1"/>
  <c r="F132" i="1"/>
  <c r="F131" i="1"/>
  <c r="G145" i="1" l="1"/>
  <c r="G143" i="1"/>
  <c r="F133" i="1"/>
  <c r="E180" i="1"/>
  <c r="E130" i="1"/>
  <c r="E132" i="1"/>
  <c r="E129" i="1"/>
  <c r="E131" i="1"/>
  <c r="E127" i="1"/>
  <c r="E138" i="1"/>
  <c r="E139" i="1" s="1"/>
  <c r="E144" i="1" s="1"/>
  <c r="E128" i="1"/>
  <c r="D143" i="1"/>
  <c r="D145" i="1"/>
  <c r="D182" i="1" l="1"/>
  <c r="D162" i="1"/>
  <c r="E133" i="1"/>
  <c r="F145" i="1"/>
  <c r="F143" i="1"/>
  <c r="G182" i="1"/>
  <c r="G162" i="1"/>
  <c r="F182" i="1" l="1"/>
  <c r="F162" i="1"/>
  <c r="G184" i="1"/>
  <c r="G163" i="1"/>
  <c r="E143" i="1"/>
  <c r="E145" i="1"/>
  <c r="D163" i="1"/>
  <c r="D184" i="1"/>
  <c r="D164" i="1" l="1"/>
  <c r="D165" i="1" s="1"/>
  <c r="E182" i="1"/>
  <c r="E162" i="1"/>
  <c r="D169" i="1"/>
  <c r="D166" i="1"/>
  <c r="D167" i="1"/>
  <c r="G164" i="1"/>
  <c r="G167" i="1" s="1"/>
  <c r="G166" i="1"/>
  <c r="F184" i="1"/>
  <c r="F164" i="1"/>
  <c r="F166" i="1" s="1"/>
  <c r="F163" i="1"/>
  <c r="F167" i="1" l="1"/>
  <c r="G168" i="1"/>
  <c r="E184" i="1"/>
  <c r="E163" i="1"/>
  <c r="G165" i="1"/>
  <c r="G169" i="1" s="1"/>
  <c r="F168" i="1"/>
  <c r="F165" i="1"/>
  <c r="F169" i="1" s="1"/>
  <c r="D185" i="1"/>
  <c r="D186" i="1"/>
  <c r="C190" i="1" s="1"/>
  <c r="E190" i="1" s="1"/>
  <c r="D168" i="1"/>
  <c r="F185" i="1" l="1"/>
  <c r="F186" i="1"/>
  <c r="C192" i="1" s="1"/>
  <c r="E192" i="1" s="1"/>
  <c r="G185" i="1"/>
  <c r="G186" i="1"/>
  <c r="C193" i="1" s="1"/>
  <c r="E193" i="1" s="1"/>
  <c r="E164" i="1"/>
  <c r="E168" i="1" l="1"/>
  <c r="E167" i="1"/>
  <c r="E166" i="1"/>
  <c r="E165" i="1"/>
  <c r="E169" i="1" s="1"/>
  <c r="E185" i="1" l="1"/>
  <c r="E186" i="1"/>
  <c r="C191" i="1" s="1"/>
  <c r="E191" i="1" s="1"/>
  <c r="E194" i="1" s="1"/>
  <c r="E197" i="1" s="1"/>
  <c r="E199" i="1" s="1"/>
</calcChain>
</file>

<file path=xl/sharedStrings.xml><?xml version="1.0" encoding="utf-8"?>
<sst xmlns="http://schemas.openxmlformats.org/spreadsheetml/2006/main" count="357" uniqueCount="243">
  <si>
    <t>PLANILHA DE CUSTOS E FORMAÇÃO DE PREÇOS</t>
  </si>
  <si>
    <t>De acordo com a Instrução Normativa n. 5, de 26 de maio de 2017, a Instrução Normativa SEGES/MGI n. 176/2024 e a Lei n. 13.467, de 13 de julho de 2017.</t>
  </si>
  <si>
    <t>IDENTIFICAÇÃO</t>
  </si>
  <si>
    <t>N. do Processo Administrativo</t>
  </si>
  <si>
    <t>000110000061.000034/2026-71</t>
  </si>
  <si>
    <t>Licitação n.</t>
  </si>
  <si>
    <t>Pregão Eletrônico n.</t>
  </si>
  <si>
    <t>Nome da empresa</t>
  </si>
  <si>
    <t>CNPJ da empresa</t>
  </si>
  <si>
    <t>DISCRIMINAÇÃO DOS SERVIÇOS</t>
  </si>
  <si>
    <t>A — Data da apresentação da proposta (dia/mês/ano)</t>
  </si>
  <si>
    <t>B — Município / UF</t>
  </si>
  <si>
    <t>C — Ano do acordo, convenção ou sentença normativa em dissídio coletivo</t>
  </si>
  <si>
    <t>D — N. de meses de execução contratual</t>
  </si>
  <si>
    <t>IDENTIFICAÇÃO DO SERVIÇO</t>
  </si>
  <si>
    <t>Tipo de serviço</t>
  </si>
  <si>
    <t>Serviço Social / Assistente Social</t>
  </si>
  <si>
    <t>Unidade de medida</t>
  </si>
  <si>
    <t>Posto de trabalho</t>
  </si>
  <si>
    <t>Quantidade total a contratar</t>
  </si>
  <si>
    <t>62 (sessenta e dois) postos</t>
  </si>
  <si>
    <t>Nota 1: a identificação do serviço observa a função, a categoria e a unidade de execução, com reflexo no quadro-resumo do valor mensal dos serviços e no valor global da proposta.</t>
  </si>
  <si>
    <t>Nota 2: esta planilha foi adaptada para apresentar, em colunas, os quatro grupos tarifários definidos no Estudo Técnico Preliminar e no Termo de Referência, que se distinguem exclusivamente pelo custo do vale-transporte. As demais rubricas são comuns aos quatro grupos.</t>
  </si>
  <si>
    <t>DADOS PARA COMPOSIÇÃO DOS CUSTOS REFERENTES À MÃO DE OBRA</t>
  </si>
  <si>
    <t>1 — Tipo de serviço (mesmo serviço com características distintas)</t>
  </si>
  <si>
    <t>2 — Classificação Brasileira de Ocupações (CBO)</t>
  </si>
  <si>
    <t>2516-05</t>
  </si>
  <si>
    <t>3 — Salário normativo da categoria profissional</t>
  </si>
  <si>
    <t>4 — Categoria profissional (vinculada à execução contratual)</t>
  </si>
  <si>
    <t>5 — Instrumento coletivo de trabalho que rege a categoria profissional, vigente e registrado</t>
  </si>
  <si>
    <t>6 — Número do registro da convenção no MTE</t>
  </si>
  <si>
    <t>7 — Data-base da categoria (dia/mês/ano)</t>
  </si>
  <si>
    <t>8 — Abrangência territorial</t>
  </si>
  <si>
    <t>Rio Grande do Norte</t>
  </si>
  <si>
    <t>9 — Jornada semanal</t>
  </si>
  <si>
    <t>30 (trinta) horas</t>
  </si>
  <si>
    <t>GRUPOS TARIFÁRIOS E CÁLCULO DO VALE-TRANSPORTE</t>
  </si>
  <si>
    <t>Descrição</t>
  </si>
  <si>
    <t>Referência</t>
  </si>
  <si>
    <t>Grupo I — Natal</t>
  </si>
  <si>
    <t>Grupo II — Parnamirim</t>
  </si>
  <si>
    <t>Grupo III — demais municípios</t>
  </si>
  <si>
    <t>Grupo IV — São Gonçalo do Amarante</t>
  </si>
  <si>
    <t>a</t>
  </si>
  <si>
    <t>Quantidade de postos</t>
  </si>
  <si>
    <t>b</t>
  </si>
  <si>
    <t>Tarifa do transporte público coletivo urbano (R$)</t>
  </si>
  <si>
    <t>ato normativo</t>
  </si>
  <si>
    <t>c</t>
  </si>
  <si>
    <t>Deslocamentos por mês</t>
  </si>
  <si>
    <t>d</t>
  </si>
  <si>
    <t>Vale-transporte bruto (b × c)</t>
  </si>
  <si>
    <t>e</t>
  </si>
  <si>
    <t>Desconto legal de 6% sobre o salário-base (art. 4º, parágrafo único, da Lei n. 7.418/1985)</t>
  </si>
  <si>
    <t>f</t>
  </si>
  <si>
    <t>Vale-transporte a cargo do empregador (d − e, limitado a zero)</t>
  </si>
  <si>
    <t>Nota 1: a tarifa e a base de 44 (quarenta e quatro) deslocamentos mensais são as adotadas no orçamento estimado, na forma dos itens 10.12.2 e 10.12.2.1 do Termo de Referência. A adoção de tarifa diversa somente será aceita mediante apresentação do ato normativo municipal vigente na data de apresentação da proposta, nos termos do item 10.12.2.2.</t>
  </si>
  <si>
    <t>Nota 2: o Grupo III reúne os municípios em que não foi localizado transporte público coletivo regulamentado. Identificada tarifa vigente em qualquer deles, a licitante deverá informá-la e justificar a composição adotada.</t>
  </si>
  <si>
    <t>Nota 3: a linha 'e' é calculada automaticamente a partir do salário-base informado no Módulo 1.</t>
  </si>
  <si>
    <t>MÓDULO 1 — COMPOSIÇÃO DA REMUNERAÇÃO</t>
  </si>
  <si>
    <t>A</t>
  </si>
  <si>
    <t>Salário-base</t>
  </si>
  <si>
    <t>B</t>
  </si>
  <si>
    <t>Adicional de periculosidade</t>
  </si>
  <si>
    <t>C</t>
  </si>
  <si>
    <t>Adicional de insalubridade</t>
  </si>
  <si>
    <t>D</t>
  </si>
  <si>
    <t>Adicional noturno</t>
  </si>
  <si>
    <t>E</t>
  </si>
  <si>
    <t>Adicional de hora noturna reduzida</t>
  </si>
  <si>
    <t>F</t>
  </si>
  <si>
    <t>Outros (especificar)</t>
  </si>
  <si>
    <t>TOTAL DO MÓDULO 1</t>
  </si>
  <si>
    <t>Nota 1: o Módulo 1 refere-se ao valor mensal devido ao empregado pela prestação do serviço no período de 12 meses (redação dada pela Instrução Normativa n. 7, de 2018).</t>
  </si>
  <si>
    <t>Nota 2: o salário-base de R$ 2.869,36 é o parâmetro de formação do preço fixado no item 10.12.1 do Termo de Referência, apurado em pesquisa específica de mercado, e deve ser observado na composição desta planilha, ressalvada a prevalência de piso salarial legal ou de instrumento coletivo superveniente efetivamente aplicável à categoria.</t>
  </si>
  <si>
    <t>Nota 3: a proposta que consignar salário-base inferior a esse parâmetro será submetida a diligência específica, cabendo à licitante demonstrar analiticamente a exequibilidade da composição apresentada, nos termos do item 10.12.1.1 do Termo de Referência e do art. 59, incisos III e IV, e § 2º, da Lei Federal n. 14.133/2021.</t>
  </si>
  <si>
    <t>MÓDULO 2 — ENCARGOS E BENEFÍCIOS ANUAIS, MENSAIS E DIÁRIOS</t>
  </si>
  <si>
    <t>Submódulo 2.1 — 13º (décimo terceiro) salário, férias e adicional de férias</t>
  </si>
  <si>
    <t>Percentual (%)</t>
  </si>
  <si>
    <t>13º (décimo terceiro) salário</t>
  </si>
  <si>
    <t>Férias e adicional de férias</t>
  </si>
  <si>
    <t>TOTAL DO SUBMÓDULO 2.1</t>
  </si>
  <si>
    <t>Nota 1: como a planilha é calculada mensalmente, provisiona-se proporcionalmente 1/12 dos valores referentes à gratificação natalina e ao adicional de férias.</t>
  </si>
  <si>
    <t>Nota 2: os percentuais incidem sobre o total do Módulo 1.</t>
  </si>
  <si>
    <t>Nota 3: o percentual de 8,3333% da linha A corresponde a 1/12 (um doze avos) da remuneração, na forma do art. 7º, inciso VIII, da Constituição Federal e da Lei n. 4.090/1962.</t>
  </si>
  <si>
    <t>Nota 4: o percentual de 12,10% da linha B é o do Anexo XII da Instrução Normativa n. 5/2017 e do Caderno de Logística da Conta-Depósito Vinculada, efetivamente retido no contrato, com memória (1 + 1/3) ÷ 11. A provisão estritamente proporcional corresponderia a (1 + 1/3) ÷ 12, ou 11,1111%; adota-se o percentual do Anexo XII por ser o parâmetro da retenção na conta-depósito vinculada, de modo a que a provisão da planilha e a retenção contratual coincidam.</t>
  </si>
  <si>
    <t>Submódulo 2.2 — Encargos previdenciários (GPS), FGTS e outras contribuições</t>
  </si>
  <si>
    <t>INSS</t>
  </si>
  <si>
    <t>Salário-educação</t>
  </si>
  <si>
    <t>SAT / RAT ajustado</t>
  </si>
  <si>
    <t>SESC ou SESI</t>
  </si>
  <si>
    <t>SENAI — SENAC</t>
  </si>
  <si>
    <t>SEBRAE</t>
  </si>
  <si>
    <t>G</t>
  </si>
  <si>
    <t>INCRA</t>
  </si>
  <si>
    <t>H</t>
  </si>
  <si>
    <t>FGTS</t>
  </si>
  <si>
    <t>TOTAL DO SUBMÓDULO 2.2</t>
  </si>
  <si>
    <t>Nota 1: os percentuais dos encargos previdenciários, do FGTS e das demais contribuições são os estabelecidos pela legislação vigente.</t>
  </si>
  <si>
    <t>Nota 2: o SAT varia, conforme o grau de risco, entre 1% (leve), 2% (médio) e 3% (grave), admitida a multiplicação pelo FAP.</t>
  </si>
  <si>
    <t>Nota 3: esses percentuais incidem sobre o Módulo 1 somado ao Submódulo 2.1.</t>
  </si>
  <si>
    <t>Nota 4: os percentuais das linhas A, B e D a H são os fixados em lei e vêm preenchidos. A linha C não vem preenchida: o SAT/RAT ajustado depende da atividade preponderante da licitante e admite variação pelo Fator Acidentário de Prevenção, cabendo a ela informar o percentual efetivamente aplicável ao seu enquadramento legal. No orçamento estimado a Administração adotou 3,00% com FAP 1,00, como teto prudencial, uma vez que o Anexo V do Decreto n. 3.048/1999 atribui 2% ao CNAE 78.30-2/00 mas o enquadramento não é conhecido na fase preparatória.</t>
  </si>
  <si>
    <t>Submódulo 2.3 — Benefícios mensais e diários</t>
  </si>
  <si>
    <t>Transporte</t>
  </si>
  <si>
    <t>Auxílio-refeição / alimentação (vales, cesta básica, PAT etc.)</t>
  </si>
  <si>
    <t>Assistência médica e familiar (auxílio-saúde)</t>
  </si>
  <si>
    <t>Auxílio-creche</t>
  </si>
  <si>
    <t>Seguro de vida, invalidez ou funeral</t>
  </si>
  <si>
    <t>Benefício social sindical (BSS)</t>
  </si>
  <si>
    <t>Programa de qualificação (PQM)</t>
  </si>
  <si>
    <t>TOTAL DO SUBMÓDULO 2.3</t>
  </si>
  <si>
    <t>Nota 1: o valor informado deverá ser o custo real do benefício, descontada a parcela eventualmente paga pelo empregado.</t>
  </si>
  <si>
    <t>Nota 2: observar a previsão dos benefícios constantes de acordos, convenções e dissídios coletivos de trabalho.</t>
  </si>
  <si>
    <t>Nota 3: a rubrica 'Transporte' é calculada automaticamente a partir do bloco de grupos tarifários.</t>
  </si>
  <si>
    <t>Quadro-resumo do Módulo 2</t>
  </si>
  <si>
    <t>2.1</t>
  </si>
  <si>
    <t>13º (décimo terceiro) salário, férias e adicional de férias</t>
  </si>
  <si>
    <t>2.2</t>
  </si>
  <si>
    <t>GPS, FGTS e outras contribuições</t>
  </si>
  <si>
    <t>2.3</t>
  </si>
  <si>
    <t>Benefícios mensais e diários</t>
  </si>
  <si>
    <t>TOTAL DO MÓDULO 2</t>
  </si>
  <si>
    <t>MÓDULO 3 — PROVISÃO PARA RESCISÃO</t>
  </si>
  <si>
    <t>Aviso prévio indenizado</t>
  </si>
  <si>
    <t>Incidência do FGTS sobre o aviso prévio indenizado</t>
  </si>
  <si>
    <t>Multa do FGTS sobre o aviso prévio indenizado</t>
  </si>
  <si>
    <t>Aviso prévio trabalhado</t>
  </si>
  <si>
    <t>Incidência de GPS, FGTS e outras contribuições sobre o aviso prévio trabalhado</t>
  </si>
  <si>
    <t>Multa do FGTS sobre o aviso prévio trabalhado</t>
  </si>
  <si>
    <t>TOTAL DO MÓDULO 3</t>
  </si>
  <si>
    <t>Nota 1: as rubricas C e F referem-se exclusivamente à indenização compensatória de 40% sobre o saldo do FGTS. A contribuição social de 10% instituída pelo art. 1º da Lei Complementar n. 110/2001 foi extinta pela Lei n. 13.932/2019 e não integra a provisão.</t>
  </si>
  <si>
    <t>Nota 2: os percentuais incidem sobre o total do Módulo 1. A adoção de base de cálculo diversa deverá ser justificada na memória de cálculo que acompanha a proposta.</t>
  </si>
  <si>
    <t>Nota 3: no orçamento estimado a Administração adotou para este módulo o percentual agregado de 6,3233% sobre o total do Módulo 1, compreendendo o aviso prévio indenizado e o trabalhado, as respectivas incidências e a multa de 40% sobre o saldo do FGTS, sem desdobramento por rubrica, porque o desdobramento depende do histórico de rotatividade e de desligamento de cada empresa. O percentual de 5,00% do Anexo XII da Instrução Normativa n. 5/2017 não foi adotado por embutir a contribuição social da Lei Complementar n. 110/2001, extinta pela Lei n. 13.932/2019. As rubricas deste módulo têm natureza estimativa, não constituem custo unitário mínimo relevante e não vinculam a licitante, razão pela qual não vêm preenchidas: cabe a ela desdobrá-las e calculá-las de acordo com a sua própria realidade e com o seu enquadramento legal, justificando o critério na memória de cálculo.</t>
  </si>
  <si>
    <t>MÓDULO 4 — CUSTO DE REPOSIÇÃO DO PROFISSIONAL AUSENTE</t>
  </si>
  <si>
    <t>Submódulo 4.1 — Substituto nas ausências legais</t>
  </si>
  <si>
    <t>Substituto na cobertura de férias</t>
  </si>
  <si>
    <t>Substituto na cobertura de ausências legais</t>
  </si>
  <si>
    <t>Substituto na cobertura de licença-paternidade</t>
  </si>
  <si>
    <t>Substituto na cobertura de ausência por acidente de trabalho</t>
  </si>
  <si>
    <t>Substituto na cobertura de afastamento-maternidade</t>
  </si>
  <si>
    <t>Substituto na cobertura de outras ausências (especificar)</t>
  </si>
  <si>
    <t>TOTAL DO SUBMÓDULO 4.1</t>
  </si>
  <si>
    <t>Nota: os itens do Módulo 4 referem-se ao custo dos dias trabalhados pelo repositor quando o empregado alocado estiver ausente, conforme as previsões da legislação.</t>
  </si>
  <si>
    <t>Submódulo 4.2 — Substituto na intrajornada</t>
  </si>
  <si>
    <t>Substituto na cobertura de intervalo para repouso ou alimentação</t>
  </si>
  <si>
    <t>TOTAL DO SUBMÓDULO 4.2</t>
  </si>
  <si>
    <t>Quadro-resumo do Módulo 4</t>
  </si>
  <si>
    <t>4.1</t>
  </si>
  <si>
    <t>Substituto nas ausências legais</t>
  </si>
  <si>
    <t>4.2</t>
  </si>
  <si>
    <t>Substituto na intrajornada</t>
  </si>
  <si>
    <t>TOTAL DO MÓDULO 4</t>
  </si>
  <si>
    <t>Nota 1: os percentuais do Módulo 4 incidem sobre a soma dos Módulos 1 e 2, base adotada no orçamento estimado da Administração. A adoção de base diversa deverá ser justificada na memória de cálculo.</t>
  </si>
  <si>
    <t>Nota 2: no orçamento estimado a Administração adotou para este módulo o percentual agregado de 2,1525% sobre a soma dos Módulos 1 e 2, compreendendo a cobertura de doença, das ausências legais do art. 473 da Consolidação das Leis do Trabalho, da licença-paternidade, do acidente de trabalho e da provisão de férias sobre a licença-maternidade, sem desdobramento por rubrica. Não há provisão de substituto durante o gozo de férias, por vedação a bis in idem, uma vez que a cobertura do posto nesse período já é custeada pelo décimo segundo pagamento do Módulo 1, pois o titular percebe o mês de férias da provisão do Submódulo 2.1. As rubricas deste módulo têm natureza estimativa e não vinculam a licitante, razão pela qual não vêm preenchidas: cabe a ela desdobrá-las e calculá-las de acordo com a sua própria realidade operacional, justificando o critério na memória de cálculo.</t>
  </si>
  <si>
    <t>MÓDULO 5 — INSUMOS DIVERSOS</t>
  </si>
  <si>
    <t>Uniformes</t>
  </si>
  <si>
    <t>Materiais</t>
  </si>
  <si>
    <t>Equipamentos</t>
  </si>
  <si>
    <t>Exames médicos</t>
  </si>
  <si>
    <t>TOTAL DO MÓDULO 5</t>
  </si>
  <si>
    <t>Nota 1: valores mensais por empregado. O crachá de identificação personalizado é o único insumo exigido pelo Termo de Referência; não há exigência de uniforme.</t>
  </si>
  <si>
    <t>MÓDULO 6 — CUSTOS INDIRETOS, TRIBUTOS E LUCRO</t>
  </si>
  <si>
    <t>SUBTOTAL — Módulos 1 a 5</t>
  </si>
  <si>
    <t>Custos indiretos</t>
  </si>
  <si>
    <t>Lucro</t>
  </si>
  <si>
    <t>Tributos (total)</t>
  </si>
  <si>
    <t>C.1</t>
  </si>
  <si>
    <t>Tributos federais (especificar)</t>
  </si>
  <si>
    <t>C.2</t>
  </si>
  <si>
    <t>Tributos estaduais (especificar)</t>
  </si>
  <si>
    <t>C.3</t>
  </si>
  <si>
    <t>Tributos municipais (especificar)</t>
  </si>
  <si>
    <t>TOTAL DO MÓDULO 6</t>
  </si>
  <si>
    <t>Nota 1: custos indiretos, tributos e lucro por empregado.</t>
  </si>
  <si>
    <t>Nota 2: o lucro incide sobre o subtotal dos Módulos 1 a 5 acrescido dos custos indiretos. Os tributos são calculados 'por dentro', aplicando-se o percentual sobre o valor do faturamento.</t>
  </si>
  <si>
    <t>Nota 3: as linhas C.1 a C.3 detalham a composição da alíquota informada na linha C e devem, somadas, corresponder a ela. Não integram o total do Módulo 6, para evitar dupla contagem.</t>
  </si>
  <si>
    <t>Nota 4: o IRPJ e a CSLL não integram a planilha, nos termos da Súmula n. 254 e do Acórdão n. 950/2007-Plenário do TCU.</t>
  </si>
  <si>
    <t>Nota 5: as alíquotas tributárias não vêm preenchidas, porque dependem do regime de tributação da licitante e dos municípios de execução, cabendo a ela informar as efetivamente aplicáveis ao seu enquadramento legal. No orçamento estimado a Administração adotou 8,65%, composta de PIS 0,65%, COFINS 3,00% e ISSQN 5,00%, no regime do lucro presumido, com o ISSQN na alíquota máxima do art. 8º, inciso II, da Lei Complementar n. 116/2003, como critério objetivo, uniforme e prudencial diante da execução em diferentes municípios.</t>
  </si>
  <si>
    <t>QUADRO-RESUMO DO CUSTO POR EMPREGADO</t>
  </si>
  <si>
    <t>Módulo 1 — Composição da remuneração</t>
  </si>
  <si>
    <t>Módulo 2 — Encargos e benefícios anuais, mensais e diários</t>
  </si>
  <si>
    <t>Módulo 3 — Provisão para rescisão</t>
  </si>
  <si>
    <t>Módulo 4 — Custo de reposição do profissional ausente</t>
  </si>
  <si>
    <t>Módulo 5 — Insumos diversos</t>
  </si>
  <si>
    <t>Subtotal (A + B + C + D + E)</t>
  </si>
  <si>
    <t>Módulo 6 — Custos indiretos, tributos e lucro</t>
  </si>
  <si>
    <t>VALOR TOTAL POR EMPREGADO (POSTO)</t>
  </si>
  <si>
    <t>QUADRO-RESUMO DO VALOR MENSAL DOS SERVIÇOS</t>
  </si>
  <si>
    <t>Grupo tarifário / abrangência</t>
  </si>
  <si>
    <t>Valor por posto (B)</t>
  </si>
  <si>
    <t>Qtde. de postos (C)</t>
  </si>
  <si>
    <t>Subtotal (D = B × C)</t>
  </si>
  <si>
    <t>I</t>
  </si>
  <si>
    <t>II</t>
  </si>
  <si>
    <t>III</t>
  </si>
  <si>
    <t>IV</t>
  </si>
  <si>
    <t>VALOR MENSAL DOS SERVIÇOS</t>
  </si>
  <si>
    <t>VALOR GLOBAL DA PROPOSTA</t>
  </si>
  <si>
    <t>A — Valor mensal do serviço</t>
  </si>
  <si>
    <t>B — N. de meses de execução contratual</t>
  </si>
  <si>
    <t>C — VALOR GLOBAL DA PROPOSTA (A × B)</t>
  </si>
  <si>
    <t>Nota: informar o valor da unidade de medida por tipo de serviço. O valor global corresponde ao valor mensal dos serviços multiplicado pelo número de meses de execução contratual.</t>
  </si>
  <si>
    <t>COMPLEMENTO DOS SERVIÇOS — ESCALAS DE TRABALHO</t>
  </si>
  <si>
    <t>Escala de trabalho</t>
  </si>
  <si>
    <t>Preço mensal do posto</t>
  </si>
  <si>
    <t>Número de postos</t>
  </si>
  <si>
    <t>Subtotal (R$)</t>
  </si>
  <si>
    <t>30 (trinta) horas semanais, de segunda a sexta-feira, em período diurno, com cobertura, quando houver atividade institucional, em feriados e pontos facultativos, mediante compensação formal da jornada, salvo disposição diversa em lei ou em instrumento de negociação coletiva.</t>
  </si>
  <si>
    <t>30 (trinta) horas semanais, com cumprimento principal da jornada em dias não úteis e plantões, com complementação em dias úteis quando cabível.</t>
  </si>
  <si>
    <t>TOTAL</t>
  </si>
  <si>
    <t>Nota: as escalas acima detalham a distribuição dos 62 postos entre jornada ordinária e jornada preferencialmente executada em dias não úteis, sem alterar o valor mensal apurado no quadro-resumo.</t>
  </si>
  <si>
    <t>______ / ______ de 2026</t>
  </si>
  <si>
    <t>___________________________________________________</t>
  </si>
  <si>
    <t>Nome e CPF do representante legal</t>
  </si>
  <si>
    <t>Cargo do representante legal</t>
  </si>
  <si>
    <t>Razão social da empresa e CNPJ</t>
  </si>
  <si>
    <t>INSTRUÇÕES DE PREENCHIMENTO</t>
  </si>
  <si>
    <t>Processo Administrativo n. 000110000061.000034/2026-71 — contratação de 62 postos de assistente social, jornada de 30 (trinta) horas semanais.</t>
  </si>
  <si>
    <t>1. Legenda das células</t>
  </si>
  <si>
    <t>Fundo amarelo, texto azul: células de preenchimento da licitante.</t>
  </si>
  <si>
    <t>Fundo azul-claro, texto azul: valores fixados no Termo de Referência e já preenchidos — o salário-base do Módulo 1, as tarifas de transporte e a base de 44 deslocamentos mensais. Permanecem editáveis, mas a alteração sujeita-se às condições indicadas nas notas do respectivo bloco.</t>
  </si>
  <si>
    <t>Fundo verde-claro, texto azul: percentuais definidos em lei ou em instrução normativa aplicável, já preenchidos — o décimo terceiro salário e as férias com o adicional, no Submódulo 2.1, e os encargos previdenciários, o FGTS e as demais contribuições do Submódulo 2.2, ressalvado o SAT/RAT ajustado.</t>
  </si>
  <si>
    <t>Sem preenchimento, texto preto: fórmulas. Não devem ser alteradas. Alterada qualquer fórmula, a licitante deverá apresentar memória de cálculo que demonstre o novo critério adotado.</t>
  </si>
  <si>
    <t>2. Grupos tarifários</t>
  </si>
  <si>
    <t>A planilha apresenta, em quatro colunas, os grupos tarifários definidos no Estudo Técnico Preliminar e no Termo de Referência. Eles se distinguem exclusivamente pelo custo do vale-transporte a cargo do empregador: Grupo I — Natal (19 postos); Grupo II — Parnamirim (2 postos); Grupo III — demais municípios sem transporte público coletivo regulamentado localizado (40 postos); Grupo IV — São Gonçalo do Amarante (1 posto).</t>
  </si>
  <si>
    <t>O vale-transporte a cargo do empregador corresponde à diferença entre o valor mensal do benefício (tarifa multiplicada pelo número de deslocamentos) e o desconto legal de 6% sobre o salário-base, autorizado pelo parágrafo único do art. 4º da Lei n. 7.418/1985, limitada a zero. Com a base de 44 deslocamentos mensais, a tarifa de equilíbrio corresponde a 6% do salário-base dividido por 44: abaixo dela, o custo a cargo do empregador é nulo.</t>
  </si>
  <si>
    <t>3. Bases de cálculo adotadas nas fórmulas</t>
  </si>
  <si>
    <t>Submódulo 2.1: percentuais sobre o total do Módulo 1. Submódulo 2.2: percentuais sobre o Módulo 1 somado ao Submódulo 2.1. Módulo 3: percentuais sobre o total do Módulo 1. Módulo 4: percentuais sobre a soma dos Módulos 1 e 2, base adotada no orçamento estimado da Administração. Módulo 6: custos indiretos sobre o subtotal dos Módulos 1 a 5; lucro sobre esse subtotal acrescido dos custos indiretos; tributos calculados por dentro, sobre o valor do faturamento.</t>
  </si>
  <si>
    <t>4. Rubricas definidas e rubricas estimativas</t>
  </si>
  <si>
    <t>Vêm preenchidas apenas as rubricas definidas, isto é, aquelas cujo percentual não depende da realidade da licitante: o salário-base, fixado no Termo de Referência; as tarifas de transporte e a base de deslocamentos, verificadas em ato normativo municipal; o décimo terceiro salário, correspondente a 1/12 da remuneração; as férias com o adicional de um terço, no percentual do Anexo XII da Instrução Normativa n. 5/2017, que é o parâmetro da retenção na conta-depósito vinculada; e os encargos previdenciários, o FGTS e as demais contribuições do Submódulo 2.2, nas alíquotas fixadas em lei.</t>
  </si>
  <si>
    <t>Todas as demais rubricas permanecem sem preenchimento, por terem natureza estimativa no orçamento da Administração e dependerem da realidade operacional, contábil e tributária e do enquadramento legal de cada empresa. São elas: o SAT/RAT ajustado, que decorre da atividade preponderante da licitante e admite variação pelo Fator Acidentário de Prevenção; os benefícios mensais e diários do Submódulo 2.3, inclusive o auxílio-refeição ou alimentação e o seguro de vida; a provisão para rescisão do Módulo 3; o custo de reposição do profissional ausente do Módulo 4; os insumos do Módulo 5; e os custos indiretos, os tributos e o lucro do Módulo 6. Cabe à licitante calculá-las e justificar o critério na memória de cálculo que acompanha a proposta.</t>
  </si>
  <si>
    <t>Os percentuais adotados pelo planejamento nessas rubricas constam das notas dos respectivos blocos, para dar transparência às premissas de formação do preço de referência. Não são parâmetro de aferição da proposta: não decorrem de lei nem de instrumento coletivo aplicável à categoria e não constituem custo unitário mínimo relevante. A divergência em relação à estimativa da Administração não constitui, por si, defeito da proposta; o que se examina na análise de exequibilidade é a coerência interna entre o critério declarado na memória de cálculo e o percentual efetivamente aplicado.</t>
  </si>
  <si>
    <t>Nos Módulos 3 e 4 o orçamento estimado adotou percentuais agregados — 6,3233% sobre o Módulo 1 e 2,1525% sobre a soma dos Módulos 1 e 2 — sem desdobramento por rubrica, porque o desdobramento depende do histórico de rotatividade, de desligamento e de ausências de cada empresa. O desdobramento por rubrica é de preenchimento da licitante.</t>
  </si>
  <si>
    <t>Quanto aos custos indiretos e ao lucro, nas linhas A e B do Módulo 6, a Administração não impõe percentual nem margem mínima, por serem rubricas de livre conformação pela licitante, na forma do Acórdão n. 1.214/2013-Plenário do TCU.</t>
  </si>
  <si>
    <t>As rubricas C e F do Módulo 3 passaram a referir-se exclusivamente à multa do FGTS, com supressão da menção à contribuição social de 10% instituída pelo art. 1º da Lei Complementar n. 110/2001 e extinta pela Lei n. 13.932/2019. Foi incluído o Grupo IV, relativo a São Gonçalo do Amarante. O bloco de grupos tarifários e o cálculo automático do vale-transporte são novos. Corrigiu-se, ainda, a expressão '30 (horas) semanais' para '30 (trinta) horas semanais' no complemento dos serviços.</t>
  </si>
  <si>
    <t>6. Salário-base</t>
  </si>
  <si>
    <t>O salário-base de R$ 2.869,36 vem pré-preenchido nas quatro colunas por ser o parâmetro de formação do preço fixado no item 10.12.1 do Termo de Referência, apurado em pesquisa específica de mercado. Ressalva-se a prevalência de piso salarial legal ou de instrumento coletivo superveniente efetivamente aplicável à categoria, hipótese em que o valor deverá ser substituído e a circunstância demonstrada na proposta.</t>
  </si>
  <si>
    <t>A proposta que consignar salário-base inferior a esse parâmetro será submetida a diligência específica, cabendo à licitante demonstrar analiticamente a exequibilidade da composição apresentada, nos termos do item 10.12.1.1 do Termo de Referência e do art. 59, incisos III e IV, e § 2º, da Lei Federal n. 14.133/2021. Não afastada a inexequibilidade na diligência, a proposta será desclassificada.</t>
  </si>
  <si>
    <t>Nota 4: no orçamento estimado a Administração não provisionou auxílio-refeição ou alimentação, por não decorrer de lei nem de instrumento coletivo aplicável à categoria, e estimou o seguro de vida em grupo em R$ 10,00 por posto, como premissa prudencial. A supressão na estimativa não veda a cotação na proposta: a licitante vinculada a instrumento coletivo que preveja o benefício poderá cotá-lo, redistribuindo as demais rubricas da sua planilha, desde que respeitado o preço máximo por posto. Trata-se de rubricas estimadas pelo planejamento, que devem ser calculadas pela licitante de acordo com a sua própria realidade.</t>
  </si>
  <si>
    <t>.</t>
  </si>
  <si>
    <t>Nota 6: os percentuais de custos indiretos e de lucro das linhas A e B também não vêm preenchidos. A Administração não impõe percentual nem margem mínima nessas rubricas, de livre conformação pela licitante, na forma do Acórdão n. 1.214/2013-Plenário do TCU. O lucro não constitui custo unitário mínimo relevante. No orçamento estimado foram adotados 5,00% e 6,79%.</t>
  </si>
  <si>
    <t>As tarifas verificadas em ato normativo municipal, informadas no Termo de Referência, são: Natal, R$ 5,20 (Decreto Municipal n. 13.686, de 26/03/2026); Parnamirim, R$ 5,00 (Decreto Municipal n. 7.234, de 25/09/2023, Interbairro, linha 6); Mossoró, R$ 3,30 (Decreto Municipal n. 5.165, de 19/12/2017); Caicó, R$ 3,00 (sem ato normativo localizado); e São Gonçalo do Amarante, R$ 4,80 (Decreto Municipal n. 2.004, de 07/08/2025, com vigência a partir de 11/08/2025).</t>
  </si>
  <si>
    <t>DEFENSORIA PÚBLICA DO ESTADO DO RIO GRANDE DO NORTE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</si>
</sst>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R$ &quot;#,##0.00"/>
    <numFmt numFmtId="165" formatCode="0.0000%"/>
  </numFmts>
  <fonts count="8" x14ac:knownFonts="1">
    <font>
      <sz val="11"/>
      <color theme="1"/>
      <name val="Calibri"/>
      <family val="2"/>
      <charset val="1"/>
    </font>
    <font>
      <b/>
      <sz val="11"/>
      <name val="Arial"/>
      <charset val="1"/>
    </font>
    <font>
      <i/>
      <sz val="8"/>
      <name val="Arial"/>
      <charset val="1"/>
    </font>
    <font>
      <b/>
      <sz val="9"/>
      <name val="Arial"/>
      <charset val="1"/>
    </font>
    <font>
      <sz val="9"/>
      <name val="Arial"/>
      <charset val="1"/>
    </font>
    <font>
      <sz val="9"/>
      <color rgb="FF0000FF"/>
      <name val="Arial"/>
      <charset val="1"/>
    </font>
    <font>
      <b/>
      <sz val="12"/>
      <name val="Arial"/>
      <charset val="1"/>
    </font>
    <font>
      <b/>
      <sz val="10"/>
      <name val="Arial"/>
      <charset val="1"/>
    </font>
  </fonts>
  <fills count="8">
    <fill>
      <patternFill patternType="none"/>
    </fill>
    <fill>
      <patternFill patternType="gray125"/>
    </fill>
    <fill>
      <patternFill patternType="solid">
        <fgColor rgb="FFE6E6E6"/>
        <bgColor rgb="FFE2EFDA"/>
      </patternFill>
    </fill>
    <fill>
      <patternFill patternType="solid">
        <fgColor rgb="FFD9D9D9"/>
        <bgColor rgb="FFE6E6E6"/>
      </patternFill>
    </fill>
    <fill>
      <patternFill patternType="solid">
        <fgColor rgb="FFFFFF99"/>
        <bgColor rgb="FFE2EFDA"/>
      </patternFill>
    </fill>
    <fill>
      <patternFill patternType="solid">
        <fgColor rgb="FFDDEBF7"/>
        <bgColor rgb="FFE6E6E6"/>
      </patternFill>
    </fill>
    <fill>
      <patternFill patternType="solid">
        <fgColor rgb="FFF2F2F2"/>
        <bgColor rgb="FFE6E6E6"/>
      </patternFill>
    </fill>
    <fill>
      <patternFill patternType="solid">
        <fgColor rgb="FFE2EFDA"/>
        <bgColor rgb="FFE6E6E6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34">
    <xf numFmtId="0" fontId="0" fillId="0" borderId="0" xfId="0"/>
    <xf numFmtId="1" fontId="4" fillId="0" borderId="1" xfId="0" applyNumberFormat="1" applyFont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0" fontId="3" fillId="3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/>
    <xf numFmtId="0" fontId="0" fillId="3" borderId="1" xfId="0" applyFill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1" fontId="4" fillId="0" borderId="1" xfId="0" applyNumberFormat="1" applyFont="1" applyBorder="1"/>
    <xf numFmtId="0" fontId="2" fillId="0" borderId="1" xfId="0" applyFont="1" applyBorder="1"/>
    <xf numFmtId="164" fontId="5" fillId="5" borderId="1" xfId="0" applyNumberFormat="1" applyFont="1" applyFill="1" applyBorder="1"/>
    <xf numFmtId="1" fontId="5" fillId="5" borderId="1" xfId="0" applyNumberFormat="1" applyFont="1" applyFill="1" applyBorder="1"/>
    <xf numFmtId="164" fontId="4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164" fontId="3" fillId="6" borderId="1" xfId="0" applyNumberFormat="1" applyFont="1" applyFill="1" applyBorder="1"/>
    <xf numFmtId="164" fontId="5" fillId="4" borderId="1" xfId="0" applyNumberFormat="1" applyFont="1" applyFill="1" applyBorder="1"/>
    <xf numFmtId="165" fontId="5" fillId="7" borderId="1" xfId="0" applyNumberFormat="1" applyFont="1" applyFill="1" applyBorder="1"/>
    <xf numFmtId="165" fontId="5" fillId="4" borderId="1" xfId="0" applyNumberFormat="1" applyFont="1" applyFill="1" applyBorder="1"/>
    <xf numFmtId="0" fontId="0" fillId="6" borderId="1" xfId="0" applyFill="1" applyBorder="1"/>
    <xf numFmtId="0" fontId="3" fillId="6" borderId="1" xfId="0" applyFont="1" applyFill="1" applyBorder="1"/>
    <xf numFmtId="1" fontId="3" fillId="6" borderId="1" xfId="0" applyNumberFormat="1" applyFont="1" applyFill="1" applyBorder="1"/>
    <xf numFmtId="0" fontId="4" fillId="0" borderId="1" xfId="0" applyFont="1" applyBorder="1" applyAlignment="1">
      <alignment vertical="top" wrapText="1"/>
    </xf>
    <xf numFmtId="1" fontId="5" fillId="4" borderId="1" xfId="0" applyNumberFormat="1" applyFont="1" applyFill="1" applyBorder="1"/>
    <xf numFmtId="0" fontId="4" fillId="0" borderId="0" xfId="0" applyFont="1"/>
    <xf numFmtId="0" fontId="6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6E6E6"/>
      <rgbColor rgb="FFDDEB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5"/>
  <sheetViews>
    <sheetView showGridLines="0" tabSelected="1" zoomScaleNormal="100" workbookViewId="0">
      <selection activeCell="B4" sqref="B4"/>
    </sheetView>
  </sheetViews>
  <sheetFormatPr defaultColWidth="8.7109375" defaultRowHeight="15" x14ac:dyDescent="0.25"/>
  <cols>
    <col min="1" max="1" width="5" customWidth="1"/>
    <col min="2" max="2" width="62" customWidth="1"/>
    <col min="3" max="3" width="12.7109375" bestFit="1" customWidth="1"/>
    <col min="4" max="5" width="16.5703125" bestFit="1" customWidth="1"/>
    <col min="6" max="6" width="16.28515625" bestFit="1" customWidth="1"/>
    <col min="7" max="7" width="18.7109375" bestFit="1" customWidth="1"/>
  </cols>
  <sheetData>
    <row r="1" spans="1:7" ht="27.75" customHeight="1" x14ac:dyDescent="0.25">
      <c r="A1" s="6" t="s">
        <v>242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24" customHeight="1" x14ac:dyDescent="0.25">
      <c r="A3" s="5" t="s">
        <v>1</v>
      </c>
      <c r="B3" s="5"/>
      <c r="C3" s="5"/>
      <c r="D3" s="5"/>
      <c r="E3" s="5"/>
      <c r="F3" s="5"/>
      <c r="G3" s="5"/>
    </row>
    <row r="5" spans="1:7" x14ac:dyDescent="0.25">
      <c r="A5" s="4" t="s">
        <v>2</v>
      </c>
      <c r="B5" s="4"/>
      <c r="C5" s="4"/>
      <c r="D5" s="4"/>
      <c r="E5" s="4"/>
      <c r="F5" s="4"/>
      <c r="G5" s="4"/>
    </row>
    <row r="6" spans="1:7" x14ac:dyDescent="0.25">
      <c r="A6" s="7"/>
      <c r="B6" s="8" t="s">
        <v>3</v>
      </c>
      <c r="C6" s="3" t="s">
        <v>4</v>
      </c>
      <c r="D6" s="3"/>
      <c r="E6" s="3"/>
      <c r="F6" s="3"/>
      <c r="G6" s="3"/>
    </row>
    <row r="7" spans="1:7" x14ac:dyDescent="0.25">
      <c r="A7" s="7"/>
      <c r="B7" s="8" t="s">
        <v>5</v>
      </c>
      <c r="C7" s="2"/>
      <c r="D7" s="2"/>
      <c r="E7" s="2"/>
      <c r="F7" s="2"/>
      <c r="G7" s="2"/>
    </row>
    <row r="8" spans="1:7" x14ac:dyDescent="0.25">
      <c r="A8" s="7"/>
      <c r="B8" s="8" t="s">
        <v>6</v>
      </c>
      <c r="C8" s="2"/>
      <c r="D8" s="2"/>
      <c r="E8" s="2"/>
      <c r="F8" s="2"/>
      <c r="G8" s="2"/>
    </row>
    <row r="9" spans="1:7" x14ac:dyDescent="0.25">
      <c r="A9" s="7"/>
      <c r="B9" s="8" t="s">
        <v>7</v>
      </c>
      <c r="C9" s="2"/>
      <c r="D9" s="2"/>
      <c r="E9" s="2"/>
      <c r="F9" s="2"/>
      <c r="G9" s="2"/>
    </row>
    <row r="10" spans="1:7" x14ac:dyDescent="0.25">
      <c r="A10" s="7"/>
      <c r="B10" s="8" t="s">
        <v>8</v>
      </c>
      <c r="C10" s="2"/>
      <c r="D10" s="2"/>
      <c r="E10" s="2"/>
      <c r="F10" s="2"/>
      <c r="G10" s="2"/>
    </row>
    <row r="12" spans="1:7" x14ac:dyDescent="0.25">
      <c r="A12" s="4" t="s">
        <v>9</v>
      </c>
      <c r="B12" s="4"/>
      <c r="C12" s="4"/>
      <c r="D12" s="4"/>
      <c r="E12" s="4"/>
      <c r="F12" s="4"/>
      <c r="G12" s="4"/>
    </row>
    <row r="13" spans="1:7" x14ac:dyDescent="0.25">
      <c r="A13" s="7"/>
      <c r="B13" s="8" t="s">
        <v>10</v>
      </c>
      <c r="C13" s="2"/>
      <c r="D13" s="2"/>
      <c r="E13" s="2"/>
      <c r="F13" s="2"/>
      <c r="G13" s="2"/>
    </row>
    <row r="14" spans="1:7" x14ac:dyDescent="0.25">
      <c r="A14" s="7"/>
      <c r="B14" s="8" t="s">
        <v>11</v>
      </c>
      <c r="C14" s="2"/>
      <c r="D14" s="2"/>
      <c r="E14" s="2"/>
      <c r="F14" s="2"/>
      <c r="G14" s="2"/>
    </row>
    <row r="15" spans="1:7" x14ac:dyDescent="0.25">
      <c r="A15" s="7"/>
      <c r="B15" s="8" t="s">
        <v>12</v>
      </c>
      <c r="C15" s="2"/>
      <c r="D15" s="2"/>
      <c r="E15" s="2"/>
      <c r="F15" s="2"/>
      <c r="G15" s="2"/>
    </row>
    <row r="16" spans="1:7" x14ac:dyDescent="0.25">
      <c r="A16" s="7"/>
      <c r="B16" s="8" t="s">
        <v>13</v>
      </c>
      <c r="C16" s="1">
        <v>12</v>
      </c>
      <c r="D16" s="1"/>
      <c r="E16" s="1"/>
      <c r="F16" s="1"/>
      <c r="G16" s="1"/>
    </row>
    <row r="18" spans="1:7" x14ac:dyDescent="0.25">
      <c r="A18" s="4" t="s">
        <v>14</v>
      </c>
      <c r="B18" s="4"/>
      <c r="C18" s="4"/>
      <c r="D18" s="4"/>
      <c r="E18" s="4"/>
      <c r="F18" s="4"/>
      <c r="G18" s="4"/>
    </row>
    <row r="19" spans="1:7" x14ac:dyDescent="0.25">
      <c r="A19" s="7"/>
      <c r="B19" s="8" t="s">
        <v>15</v>
      </c>
      <c r="C19" s="3" t="s">
        <v>16</v>
      </c>
      <c r="D19" s="3"/>
      <c r="E19" s="3"/>
      <c r="F19" s="3"/>
      <c r="G19" s="3"/>
    </row>
    <row r="20" spans="1:7" x14ac:dyDescent="0.25">
      <c r="A20" s="7"/>
      <c r="B20" s="8" t="s">
        <v>17</v>
      </c>
      <c r="C20" s="3" t="s">
        <v>18</v>
      </c>
      <c r="D20" s="3"/>
      <c r="E20" s="3"/>
      <c r="F20" s="3"/>
      <c r="G20" s="3"/>
    </row>
    <row r="21" spans="1:7" x14ac:dyDescent="0.25">
      <c r="A21" s="7"/>
      <c r="B21" s="8" t="s">
        <v>19</v>
      </c>
      <c r="C21" s="3" t="s">
        <v>20</v>
      </c>
      <c r="D21" s="3"/>
      <c r="E21" s="3"/>
      <c r="F21" s="3"/>
      <c r="G21" s="3"/>
    </row>
    <row r="22" spans="1:7" ht="24" customHeight="1" x14ac:dyDescent="0.25">
      <c r="A22" s="5" t="s">
        <v>21</v>
      </c>
      <c r="B22" s="5"/>
      <c r="C22" s="5"/>
      <c r="D22" s="5"/>
      <c r="E22" s="5"/>
      <c r="F22" s="5"/>
      <c r="G22" s="5"/>
    </row>
    <row r="23" spans="1:7" ht="24" customHeight="1" x14ac:dyDescent="0.25">
      <c r="A23" s="5" t="s">
        <v>22</v>
      </c>
      <c r="B23" s="5"/>
      <c r="C23" s="5"/>
      <c r="D23" s="5"/>
      <c r="E23" s="5"/>
      <c r="F23" s="5"/>
      <c r="G23" s="5"/>
    </row>
    <row r="25" spans="1:7" x14ac:dyDescent="0.25">
      <c r="A25" s="4" t="s">
        <v>23</v>
      </c>
      <c r="B25" s="4"/>
      <c r="C25" s="4"/>
      <c r="D25" s="4"/>
      <c r="E25" s="4"/>
      <c r="F25" s="4"/>
      <c r="G25" s="4"/>
    </row>
    <row r="26" spans="1:7" x14ac:dyDescent="0.25">
      <c r="A26" s="7"/>
      <c r="B26" s="8" t="s">
        <v>24</v>
      </c>
      <c r="C26" s="2"/>
      <c r="D26" s="2"/>
      <c r="E26" s="2"/>
      <c r="F26" s="2"/>
      <c r="G26" s="2"/>
    </row>
    <row r="27" spans="1:7" x14ac:dyDescent="0.25">
      <c r="A27" s="7"/>
      <c r="B27" s="8" t="s">
        <v>25</v>
      </c>
      <c r="C27" s="3" t="s">
        <v>26</v>
      </c>
      <c r="D27" s="3"/>
      <c r="E27" s="3"/>
      <c r="F27" s="3"/>
      <c r="G27" s="3"/>
    </row>
    <row r="28" spans="1:7" x14ac:dyDescent="0.25">
      <c r="A28" s="7"/>
      <c r="B28" s="8" t="s">
        <v>27</v>
      </c>
      <c r="C28" s="2"/>
      <c r="D28" s="2"/>
      <c r="E28" s="2"/>
      <c r="F28" s="2"/>
      <c r="G28" s="2"/>
    </row>
    <row r="29" spans="1:7" x14ac:dyDescent="0.25">
      <c r="A29" s="7"/>
      <c r="B29" s="8" t="s">
        <v>28</v>
      </c>
      <c r="C29" s="2"/>
      <c r="D29" s="2"/>
      <c r="E29" s="2"/>
      <c r="F29" s="2"/>
      <c r="G29" s="2"/>
    </row>
    <row r="30" spans="1:7" x14ac:dyDescent="0.25">
      <c r="A30" s="7"/>
      <c r="B30" s="8" t="s">
        <v>29</v>
      </c>
      <c r="C30" s="2"/>
      <c r="D30" s="2"/>
      <c r="E30" s="2"/>
      <c r="F30" s="2"/>
      <c r="G30" s="2"/>
    </row>
    <row r="31" spans="1:7" x14ac:dyDescent="0.25">
      <c r="A31" s="7"/>
      <c r="B31" s="8" t="s">
        <v>30</v>
      </c>
      <c r="C31" s="2"/>
      <c r="D31" s="2"/>
      <c r="E31" s="2"/>
      <c r="F31" s="2"/>
      <c r="G31" s="2"/>
    </row>
    <row r="32" spans="1:7" x14ac:dyDescent="0.25">
      <c r="A32" s="7"/>
      <c r="B32" s="8" t="s">
        <v>31</v>
      </c>
      <c r="C32" s="2"/>
      <c r="D32" s="2"/>
      <c r="E32" s="2"/>
      <c r="F32" s="2"/>
      <c r="G32" s="2"/>
    </row>
    <row r="33" spans="1:7" x14ac:dyDescent="0.25">
      <c r="A33" s="7"/>
      <c r="B33" s="8" t="s">
        <v>32</v>
      </c>
      <c r="C33" s="3" t="s">
        <v>33</v>
      </c>
      <c r="D33" s="3"/>
      <c r="E33" s="3"/>
      <c r="F33" s="3"/>
      <c r="G33" s="3"/>
    </row>
    <row r="34" spans="1:7" x14ac:dyDescent="0.25">
      <c r="A34" s="7"/>
      <c r="B34" s="8" t="s">
        <v>34</v>
      </c>
      <c r="C34" s="3" t="s">
        <v>35</v>
      </c>
      <c r="D34" s="3"/>
      <c r="E34" s="3"/>
      <c r="F34" s="3"/>
      <c r="G34" s="3"/>
    </row>
    <row r="36" spans="1:7" x14ac:dyDescent="0.25">
      <c r="A36" s="4" t="s">
        <v>36</v>
      </c>
      <c r="B36" s="4"/>
      <c r="C36" s="4"/>
      <c r="D36" s="4"/>
      <c r="E36" s="4"/>
      <c r="F36" s="4"/>
      <c r="G36" s="4"/>
    </row>
    <row r="37" spans="1:7" ht="30" customHeight="1" x14ac:dyDescent="0.25">
      <c r="A37" s="9"/>
      <c r="B37" s="10" t="s">
        <v>37</v>
      </c>
      <c r="C37" s="10" t="s">
        <v>38</v>
      </c>
      <c r="D37" s="11" t="s">
        <v>39</v>
      </c>
      <c r="E37" s="11" t="s">
        <v>40</v>
      </c>
      <c r="F37" s="11" t="s">
        <v>41</v>
      </c>
      <c r="G37" s="11" t="s">
        <v>42</v>
      </c>
    </row>
    <row r="38" spans="1:7" x14ac:dyDescent="0.25">
      <c r="A38" s="12" t="s">
        <v>43</v>
      </c>
      <c r="B38" s="13" t="s">
        <v>44</v>
      </c>
      <c r="C38" s="7"/>
      <c r="D38" s="14">
        <v>19</v>
      </c>
      <c r="E38" s="14">
        <v>2</v>
      </c>
      <c r="F38" s="14">
        <v>40</v>
      </c>
      <c r="G38" s="14">
        <v>1</v>
      </c>
    </row>
    <row r="39" spans="1:7" x14ac:dyDescent="0.25">
      <c r="A39" s="12" t="s">
        <v>45</v>
      </c>
      <c r="B39" s="13" t="s">
        <v>46</v>
      </c>
      <c r="C39" s="15" t="s">
        <v>47</v>
      </c>
      <c r="D39" s="16">
        <v>5.2</v>
      </c>
      <c r="E39" s="16">
        <v>5</v>
      </c>
      <c r="F39" s="16">
        <v>0</v>
      </c>
      <c r="G39" s="16">
        <v>4.8</v>
      </c>
    </row>
    <row r="40" spans="1:7" x14ac:dyDescent="0.25">
      <c r="A40" s="12" t="s">
        <v>48</v>
      </c>
      <c r="B40" s="13" t="s">
        <v>49</v>
      </c>
      <c r="C40" s="7"/>
      <c r="D40" s="17">
        <v>44</v>
      </c>
      <c r="E40" s="17">
        <v>44</v>
      </c>
      <c r="F40" s="17">
        <v>44</v>
      </c>
      <c r="G40" s="17">
        <v>44</v>
      </c>
    </row>
    <row r="41" spans="1:7" x14ac:dyDescent="0.25">
      <c r="A41" s="12" t="s">
        <v>50</v>
      </c>
      <c r="B41" s="13" t="s">
        <v>51</v>
      </c>
      <c r="C41" s="7"/>
      <c r="D41" s="18">
        <f>D39*D40</f>
        <v>228.8</v>
      </c>
      <c r="E41" s="18">
        <f>E39*E40</f>
        <v>220</v>
      </c>
      <c r="F41" s="18">
        <f>F39*F40</f>
        <v>0</v>
      </c>
      <c r="G41" s="18">
        <f>G39*G40</f>
        <v>211.2</v>
      </c>
    </row>
    <row r="42" spans="1:7" ht="24" x14ac:dyDescent="0.25">
      <c r="A42" s="12" t="s">
        <v>52</v>
      </c>
      <c r="B42" s="13" t="s">
        <v>53</v>
      </c>
      <c r="C42" s="7"/>
      <c r="D42" s="18">
        <f>0.06*D50</f>
        <v>172.16159999999999</v>
      </c>
      <c r="E42" s="18">
        <f>0.06*E50</f>
        <v>172.16159999999999</v>
      </c>
      <c r="F42" s="18">
        <f>0.06*F50</f>
        <v>172.16159999999999</v>
      </c>
      <c r="G42" s="18">
        <f>0.06*G50</f>
        <v>172.16159999999999</v>
      </c>
    </row>
    <row r="43" spans="1:7" x14ac:dyDescent="0.25">
      <c r="A43" s="19" t="s">
        <v>54</v>
      </c>
      <c r="B43" s="20" t="s">
        <v>55</v>
      </c>
      <c r="C43" s="7"/>
      <c r="D43" s="21">
        <f>MAX(0,D41-D42)</f>
        <v>56.638400000000019</v>
      </c>
      <c r="E43" s="21">
        <f>MAX(0,E41-E42)</f>
        <v>47.838400000000007</v>
      </c>
      <c r="F43" s="21">
        <f>MAX(0,F41-F42)</f>
        <v>0</v>
      </c>
      <c r="G43" s="21">
        <f>MAX(0,G41-G42)</f>
        <v>39.038399999999996</v>
      </c>
    </row>
    <row r="44" spans="1:7" ht="36" customHeight="1" x14ac:dyDescent="0.25">
      <c r="A44" s="5" t="s">
        <v>56</v>
      </c>
      <c r="B44" s="5"/>
      <c r="C44" s="5"/>
      <c r="D44" s="5"/>
      <c r="E44" s="5"/>
      <c r="F44" s="5"/>
      <c r="G44" s="5"/>
    </row>
    <row r="45" spans="1:7" ht="24" customHeight="1" x14ac:dyDescent="0.25">
      <c r="A45" s="5" t="s">
        <v>57</v>
      </c>
      <c r="B45" s="5"/>
      <c r="C45" s="5"/>
      <c r="D45" s="5"/>
      <c r="E45" s="5"/>
      <c r="F45" s="5"/>
      <c r="G45" s="5"/>
    </row>
    <row r="46" spans="1:7" ht="12" customHeight="1" x14ac:dyDescent="0.25">
      <c r="A46" s="5" t="s">
        <v>58</v>
      </c>
      <c r="B46" s="5"/>
      <c r="C46" s="5"/>
      <c r="D46" s="5"/>
      <c r="E46" s="5"/>
      <c r="F46" s="5"/>
      <c r="G46" s="5"/>
    </row>
    <row r="48" spans="1:7" x14ac:dyDescent="0.25">
      <c r="A48" s="4" t="s">
        <v>59</v>
      </c>
      <c r="B48" s="4"/>
      <c r="C48" s="4"/>
      <c r="D48" s="4"/>
      <c r="E48" s="4"/>
      <c r="F48" s="4"/>
      <c r="G48" s="4"/>
    </row>
    <row r="49" spans="1:7" ht="30" customHeight="1" x14ac:dyDescent="0.25">
      <c r="A49" s="9"/>
      <c r="B49" s="10" t="s">
        <v>37</v>
      </c>
      <c r="C49" s="10"/>
      <c r="D49" s="11" t="s">
        <v>39</v>
      </c>
      <c r="E49" s="11" t="s">
        <v>40</v>
      </c>
      <c r="F49" s="11" t="s">
        <v>41</v>
      </c>
      <c r="G49" s="11" t="s">
        <v>42</v>
      </c>
    </row>
    <row r="50" spans="1:7" x14ac:dyDescent="0.25">
      <c r="A50" s="12" t="s">
        <v>60</v>
      </c>
      <c r="B50" s="13" t="s">
        <v>61</v>
      </c>
      <c r="C50" s="7"/>
      <c r="D50" s="16">
        <v>2869.36</v>
      </c>
      <c r="E50" s="16">
        <v>2869.36</v>
      </c>
      <c r="F50" s="16">
        <v>2869.36</v>
      </c>
      <c r="G50" s="16">
        <v>2869.36</v>
      </c>
    </row>
    <row r="51" spans="1:7" x14ac:dyDescent="0.25">
      <c r="A51" s="12" t="s">
        <v>62</v>
      </c>
      <c r="B51" s="13" t="s">
        <v>63</v>
      </c>
      <c r="C51" s="7"/>
      <c r="D51" s="22"/>
      <c r="E51" s="22"/>
      <c r="F51" s="22"/>
      <c r="G51" s="22"/>
    </row>
    <row r="52" spans="1:7" x14ac:dyDescent="0.25">
      <c r="A52" s="12" t="s">
        <v>64</v>
      </c>
      <c r="B52" s="13" t="s">
        <v>65</v>
      </c>
      <c r="C52" s="7"/>
      <c r="D52" s="22"/>
      <c r="E52" s="22"/>
      <c r="F52" s="22"/>
      <c r="G52" s="22"/>
    </row>
    <row r="53" spans="1:7" x14ac:dyDescent="0.25">
      <c r="A53" s="12" t="s">
        <v>66</v>
      </c>
      <c r="B53" s="13" t="s">
        <v>67</v>
      </c>
      <c r="C53" s="7"/>
      <c r="D53" s="22"/>
      <c r="E53" s="22"/>
      <c r="F53" s="22"/>
      <c r="G53" s="22"/>
    </row>
    <row r="54" spans="1:7" x14ac:dyDescent="0.25">
      <c r="A54" s="12" t="s">
        <v>68</v>
      </c>
      <c r="B54" s="13" t="s">
        <v>69</v>
      </c>
      <c r="C54" s="7"/>
      <c r="D54" s="22"/>
      <c r="E54" s="22"/>
      <c r="F54" s="22"/>
      <c r="G54" s="22"/>
    </row>
    <row r="55" spans="1:7" x14ac:dyDescent="0.25">
      <c r="A55" s="12" t="s">
        <v>70</v>
      </c>
      <c r="B55" s="13" t="s">
        <v>71</v>
      </c>
      <c r="C55" s="7"/>
      <c r="D55" s="22"/>
      <c r="E55" s="22"/>
      <c r="F55" s="22"/>
      <c r="G55" s="22"/>
    </row>
    <row r="56" spans="1:7" x14ac:dyDescent="0.25">
      <c r="A56" s="19"/>
      <c r="B56" s="20" t="s">
        <v>72</v>
      </c>
      <c r="C56" s="7"/>
      <c r="D56" s="21">
        <f>SUM(D50:D55)</f>
        <v>2869.36</v>
      </c>
      <c r="E56" s="21">
        <f>SUM(E50:E55)</f>
        <v>2869.36</v>
      </c>
      <c r="F56" s="21">
        <f>SUM(F50:F55)</f>
        <v>2869.36</v>
      </c>
      <c r="G56" s="21">
        <f>SUM(G50:G55)</f>
        <v>2869.36</v>
      </c>
    </row>
    <row r="57" spans="1:7" ht="24" customHeight="1" x14ac:dyDescent="0.25">
      <c r="A57" s="5" t="s">
        <v>73</v>
      </c>
      <c r="B57" s="5"/>
      <c r="C57" s="5"/>
      <c r="D57" s="5"/>
      <c r="E57" s="5"/>
      <c r="F57" s="5"/>
      <c r="G57" s="5"/>
    </row>
    <row r="58" spans="1:7" ht="36" customHeight="1" x14ac:dyDescent="0.25">
      <c r="A58" s="5" t="s">
        <v>74</v>
      </c>
      <c r="B58" s="5"/>
      <c r="C58" s="5"/>
      <c r="D58" s="5"/>
      <c r="E58" s="5"/>
      <c r="F58" s="5"/>
      <c r="G58" s="5"/>
    </row>
    <row r="59" spans="1:7" ht="36" customHeight="1" x14ac:dyDescent="0.25">
      <c r="A59" s="5" t="s">
        <v>75</v>
      </c>
      <c r="B59" s="5"/>
      <c r="C59" s="5"/>
      <c r="D59" s="5"/>
      <c r="E59" s="5"/>
      <c r="F59" s="5"/>
      <c r="G59" s="5"/>
    </row>
    <row r="61" spans="1:7" x14ac:dyDescent="0.25">
      <c r="A61" s="4" t="s">
        <v>76</v>
      </c>
      <c r="B61" s="4"/>
      <c r="C61" s="4"/>
      <c r="D61" s="4"/>
      <c r="E61" s="4"/>
      <c r="F61" s="4"/>
      <c r="G61" s="4"/>
    </row>
    <row r="62" spans="1:7" x14ac:dyDescent="0.25">
      <c r="A62" s="4" t="s">
        <v>77</v>
      </c>
      <c r="B62" s="4"/>
      <c r="C62" s="4"/>
      <c r="D62" s="4"/>
      <c r="E62" s="4"/>
      <c r="F62" s="4"/>
      <c r="G62" s="4"/>
    </row>
    <row r="63" spans="1:7" ht="30" customHeight="1" x14ac:dyDescent="0.25">
      <c r="A63" s="9"/>
      <c r="B63" s="10" t="s">
        <v>37</v>
      </c>
      <c r="C63" s="10" t="s">
        <v>78</v>
      </c>
      <c r="D63" s="11" t="s">
        <v>39</v>
      </c>
      <c r="E63" s="11" t="s">
        <v>40</v>
      </c>
      <c r="F63" s="11" t="s">
        <v>41</v>
      </c>
      <c r="G63" s="11" t="s">
        <v>42</v>
      </c>
    </row>
    <row r="64" spans="1:7" x14ac:dyDescent="0.25">
      <c r="A64" s="12" t="s">
        <v>60</v>
      </c>
      <c r="B64" s="13" t="s">
        <v>79</v>
      </c>
      <c r="C64" s="23">
        <v>8.3333333333333301E-2</v>
      </c>
      <c r="D64" s="18">
        <f>($C64*D56)</f>
        <v>239.11333333333326</v>
      </c>
      <c r="E64" s="18">
        <f>($C64*E56)</f>
        <v>239.11333333333326</v>
      </c>
      <c r="F64" s="18">
        <f>($C64*F56)</f>
        <v>239.11333333333326</v>
      </c>
      <c r="G64" s="18">
        <f>($C64*G56)</f>
        <v>239.11333333333326</v>
      </c>
    </row>
    <row r="65" spans="1:7" x14ac:dyDescent="0.25">
      <c r="A65" s="12" t="s">
        <v>62</v>
      </c>
      <c r="B65" s="13" t="s">
        <v>80</v>
      </c>
      <c r="C65" s="23">
        <v>0.121</v>
      </c>
      <c r="D65" s="18">
        <f>($C65*D56)</f>
        <v>347.19256000000001</v>
      </c>
      <c r="E65" s="18">
        <f>($C65*E56)</f>
        <v>347.19256000000001</v>
      </c>
      <c r="F65" s="18">
        <f>($C65*F56)</f>
        <v>347.19256000000001</v>
      </c>
      <c r="G65" s="18">
        <f>($C65*G56)</f>
        <v>347.19256000000001</v>
      </c>
    </row>
    <row r="66" spans="1:7" x14ac:dyDescent="0.25">
      <c r="A66" s="19"/>
      <c r="B66" s="20" t="s">
        <v>81</v>
      </c>
      <c r="C66" s="7"/>
      <c r="D66" s="21">
        <f>SUM(D64:D65)</f>
        <v>586.3058933333333</v>
      </c>
      <c r="E66" s="21">
        <f>SUM(E64:E65)</f>
        <v>586.3058933333333</v>
      </c>
      <c r="F66" s="21">
        <f>SUM(F64:F65)</f>
        <v>586.3058933333333</v>
      </c>
      <c r="G66" s="21">
        <f>SUM(G64:G65)</f>
        <v>586.3058933333333</v>
      </c>
    </row>
    <row r="67" spans="1:7" ht="24" customHeight="1" x14ac:dyDescent="0.25">
      <c r="A67" s="5" t="s">
        <v>82</v>
      </c>
      <c r="B67" s="5"/>
      <c r="C67" s="5"/>
      <c r="D67" s="5"/>
      <c r="E67" s="5"/>
      <c r="F67" s="5"/>
      <c r="G67" s="5"/>
    </row>
    <row r="68" spans="1:7" ht="12" customHeight="1" x14ac:dyDescent="0.25">
      <c r="A68" s="5" t="s">
        <v>83</v>
      </c>
      <c r="B68" s="5"/>
      <c r="C68" s="5"/>
      <c r="D68" s="5"/>
      <c r="E68" s="5"/>
      <c r="F68" s="5"/>
      <c r="G68" s="5"/>
    </row>
    <row r="69" spans="1:7" ht="24" customHeight="1" x14ac:dyDescent="0.25">
      <c r="A69" s="5" t="s">
        <v>84</v>
      </c>
      <c r="B69" s="5"/>
      <c r="C69" s="5"/>
      <c r="D69" s="5"/>
      <c r="E69" s="5"/>
      <c r="F69" s="5"/>
      <c r="G69" s="5"/>
    </row>
    <row r="70" spans="1:7" ht="48" customHeight="1" x14ac:dyDescent="0.25">
      <c r="A70" s="5" t="s">
        <v>85</v>
      </c>
      <c r="B70" s="5"/>
      <c r="C70" s="5"/>
      <c r="D70" s="5"/>
      <c r="E70" s="5"/>
      <c r="F70" s="5"/>
      <c r="G70" s="5"/>
    </row>
    <row r="72" spans="1:7" x14ac:dyDescent="0.25">
      <c r="A72" s="4" t="s">
        <v>86</v>
      </c>
      <c r="B72" s="4"/>
      <c r="C72" s="4"/>
      <c r="D72" s="4"/>
      <c r="E72" s="4"/>
      <c r="F72" s="4"/>
      <c r="G72" s="4"/>
    </row>
    <row r="73" spans="1:7" ht="30" customHeight="1" x14ac:dyDescent="0.25">
      <c r="A73" s="9"/>
      <c r="B73" s="10" t="s">
        <v>37</v>
      </c>
      <c r="C73" s="10" t="s">
        <v>78</v>
      </c>
      <c r="D73" s="11" t="s">
        <v>39</v>
      </c>
      <c r="E73" s="11" t="s">
        <v>40</v>
      </c>
      <c r="F73" s="11" t="s">
        <v>41</v>
      </c>
      <c r="G73" s="11" t="s">
        <v>42</v>
      </c>
    </row>
    <row r="74" spans="1:7" x14ac:dyDescent="0.25">
      <c r="A74" s="12" t="s">
        <v>60</v>
      </c>
      <c r="B74" s="13" t="s">
        <v>87</v>
      </c>
      <c r="C74" s="23">
        <v>0.2</v>
      </c>
      <c r="D74" s="18">
        <f>($C74*(D56+D66))</f>
        <v>691.13317866666671</v>
      </c>
      <c r="E74" s="18">
        <f>($C74*(E56+E66))</f>
        <v>691.13317866666671</v>
      </c>
      <c r="F74" s="18">
        <f>($C74*(F56+F66))</f>
        <v>691.13317866666671</v>
      </c>
      <c r="G74" s="18">
        <f>($C74*(G56+G66))</f>
        <v>691.13317866666671</v>
      </c>
    </row>
    <row r="75" spans="1:7" x14ac:dyDescent="0.25">
      <c r="A75" s="12" t="s">
        <v>62</v>
      </c>
      <c r="B75" s="13" t="s">
        <v>88</v>
      </c>
      <c r="C75" s="23">
        <v>2.5000000000000001E-2</v>
      </c>
      <c r="D75" s="18">
        <f>($C75*(D56+D66))</f>
        <v>86.391647333333339</v>
      </c>
      <c r="E75" s="18">
        <f>($C75*(E56+E66))</f>
        <v>86.391647333333339</v>
      </c>
      <c r="F75" s="18">
        <f>($C75*(F56+F66))</f>
        <v>86.391647333333339</v>
      </c>
      <c r="G75" s="18">
        <f>($C75*(G56+G66))</f>
        <v>86.391647333333339</v>
      </c>
    </row>
    <row r="76" spans="1:7" x14ac:dyDescent="0.25">
      <c r="A76" s="12" t="s">
        <v>64</v>
      </c>
      <c r="B76" s="13" t="s">
        <v>89</v>
      </c>
      <c r="C76" s="24"/>
      <c r="D76" s="18">
        <f>($C76*(D56+D66))</f>
        <v>0</v>
      </c>
      <c r="E76" s="18">
        <f>($C76*(E56+E66))</f>
        <v>0</v>
      </c>
      <c r="F76" s="18">
        <f>($C76*(F56+F66))</f>
        <v>0</v>
      </c>
      <c r="G76" s="18">
        <f>($C76*(G56+G66))</f>
        <v>0</v>
      </c>
    </row>
    <row r="77" spans="1:7" x14ac:dyDescent="0.25">
      <c r="A77" s="12" t="s">
        <v>66</v>
      </c>
      <c r="B77" s="13" t="s">
        <v>90</v>
      </c>
      <c r="C77" s="23">
        <v>1.4999999999999999E-2</v>
      </c>
      <c r="D77" s="18">
        <f>($C77*(D56+D66))</f>
        <v>51.8349884</v>
      </c>
      <c r="E77" s="18">
        <f>($C77*(E56+E66))</f>
        <v>51.8349884</v>
      </c>
      <c r="F77" s="18">
        <f>($C77*(F56+F66))</f>
        <v>51.8349884</v>
      </c>
      <c r="G77" s="18">
        <f>($C77*(G56+G66))</f>
        <v>51.8349884</v>
      </c>
    </row>
    <row r="78" spans="1:7" x14ac:dyDescent="0.25">
      <c r="A78" s="12" t="s">
        <v>68</v>
      </c>
      <c r="B78" s="13" t="s">
        <v>91</v>
      </c>
      <c r="C78" s="23">
        <v>0.01</v>
      </c>
      <c r="D78" s="18">
        <f>($C78*(D56+D66))</f>
        <v>34.556658933333331</v>
      </c>
      <c r="E78" s="18">
        <f>($C78*(E56+E66))</f>
        <v>34.556658933333331</v>
      </c>
      <c r="F78" s="18">
        <f>($C78*(F56+F66))</f>
        <v>34.556658933333331</v>
      </c>
      <c r="G78" s="18">
        <f>($C78*(G56+G66))</f>
        <v>34.556658933333331</v>
      </c>
    </row>
    <row r="79" spans="1:7" x14ac:dyDescent="0.25">
      <c r="A79" s="12" t="s">
        <v>70</v>
      </c>
      <c r="B79" s="13" t="s">
        <v>92</v>
      </c>
      <c r="C79" s="23">
        <v>6.0000000000000001E-3</v>
      </c>
      <c r="D79" s="18">
        <f>($C79*(D56+D66))</f>
        <v>20.733995360000002</v>
      </c>
      <c r="E79" s="18">
        <f>($C79*(E56+E66))</f>
        <v>20.733995360000002</v>
      </c>
      <c r="F79" s="18">
        <f>($C79*(F56+F66))</f>
        <v>20.733995360000002</v>
      </c>
      <c r="G79" s="18">
        <f>($C79*(G56+G66))</f>
        <v>20.733995360000002</v>
      </c>
    </row>
    <row r="80" spans="1:7" x14ac:dyDescent="0.25">
      <c r="A80" s="12" t="s">
        <v>93</v>
      </c>
      <c r="B80" s="13" t="s">
        <v>94</v>
      </c>
      <c r="C80" s="23">
        <v>2E-3</v>
      </c>
      <c r="D80" s="18">
        <f>($C80*(D56+D66))</f>
        <v>6.9113317866666666</v>
      </c>
      <c r="E80" s="18">
        <f>($C80*(E56+E66))</f>
        <v>6.9113317866666666</v>
      </c>
      <c r="F80" s="18">
        <f>($C80*(F56+F66))</f>
        <v>6.9113317866666666</v>
      </c>
      <c r="G80" s="18">
        <f>($C80*(G56+G66))</f>
        <v>6.9113317866666666</v>
      </c>
    </row>
    <row r="81" spans="1:7" x14ac:dyDescent="0.25">
      <c r="A81" s="12" t="s">
        <v>95</v>
      </c>
      <c r="B81" s="13" t="s">
        <v>96</v>
      </c>
      <c r="C81" s="23">
        <v>0.08</v>
      </c>
      <c r="D81" s="18">
        <f>($C81*(D56+D66))</f>
        <v>276.45327146666665</v>
      </c>
      <c r="E81" s="18">
        <f>($C81*(E56+E66))</f>
        <v>276.45327146666665</v>
      </c>
      <c r="F81" s="18">
        <f>($C81*(F56+F66))</f>
        <v>276.45327146666665</v>
      </c>
      <c r="G81" s="18">
        <f>($C81*(G56+G66))</f>
        <v>276.45327146666665</v>
      </c>
    </row>
    <row r="82" spans="1:7" x14ac:dyDescent="0.25">
      <c r="A82" s="19"/>
      <c r="B82" s="20" t="s">
        <v>97</v>
      </c>
      <c r="C82" s="7"/>
      <c r="D82" s="21">
        <f>SUM(D74:D81)</f>
        <v>1168.0150719466667</v>
      </c>
      <c r="E82" s="21">
        <f>SUM(E74:E81)</f>
        <v>1168.0150719466667</v>
      </c>
      <c r="F82" s="21">
        <f>SUM(F74:F81)</f>
        <v>1168.0150719466667</v>
      </c>
      <c r="G82" s="21">
        <f>SUM(G74:G81)</f>
        <v>1168.0150719466667</v>
      </c>
    </row>
    <row r="83" spans="1:7" ht="12" customHeight="1" x14ac:dyDescent="0.25">
      <c r="A83" s="5" t="s">
        <v>98</v>
      </c>
      <c r="B83" s="5"/>
      <c r="C83" s="5"/>
      <c r="D83" s="5"/>
      <c r="E83" s="5"/>
      <c r="F83" s="5"/>
      <c r="G83" s="5"/>
    </row>
    <row r="84" spans="1:7" ht="12" customHeight="1" x14ac:dyDescent="0.25">
      <c r="A84" s="5" t="s">
        <v>99</v>
      </c>
      <c r="B84" s="5"/>
      <c r="C84" s="5"/>
      <c r="D84" s="5"/>
      <c r="E84" s="5"/>
      <c r="F84" s="5"/>
      <c r="G84" s="5"/>
    </row>
    <row r="85" spans="1:7" ht="12" customHeight="1" x14ac:dyDescent="0.25">
      <c r="A85" s="5" t="s">
        <v>100</v>
      </c>
      <c r="B85" s="5"/>
      <c r="C85" s="5"/>
      <c r="D85" s="5"/>
      <c r="E85" s="5"/>
      <c r="F85" s="5"/>
      <c r="G85" s="5"/>
    </row>
    <row r="86" spans="1:7" ht="48" customHeight="1" x14ac:dyDescent="0.25">
      <c r="A86" s="5" t="s">
        <v>101</v>
      </c>
      <c r="B86" s="5"/>
      <c r="C86" s="5"/>
      <c r="D86" s="5"/>
      <c r="E86" s="5"/>
      <c r="F86" s="5"/>
      <c r="G86" s="5"/>
    </row>
    <row r="88" spans="1:7" x14ac:dyDescent="0.25">
      <c r="A88" s="4" t="s">
        <v>102</v>
      </c>
      <c r="B88" s="4"/>
      <c r="C88" s="4"/>
      <c r="D88" s="4"/>
      <c r="E88" s="4"/>
      <c r="F88" s="4"/>
      <c r="G88" s="4"/>
    </row>
    <row r="89" spans="1:7" ht="30" customHeight="1" x14ac:dyDescent="0.25">
      <c r="A89" s="9"/>
      <c r="B89" s="10" t="s">
        <v>37</v>
      </c>
      <c r="C89" s="10"/>
      <c r="D89" s="11" t="s">
        <v>39</v>
      </c>
      <c r="E89" s="11" t="s">
        <v>40</v>
      </c>
      <c r="F89" s="11" t="s">
        <v>41</v>
      </c>
      <c r="G89" s="11" t="s">
        <v>42</v>
      </c>
    </row>
    <row r="90" spans="1:7" x14ac:dyDescent="0.25">
      <c r="A90" s="12" t="s">
        <v>60</v>
      </c>
      <c r="B90" s="13" t="s">
        <v>103</v>
      </c>
      <c r="C90" s="7"/>
      <c r="D90" s="18">
        <f>D43</f>
        <v>56.638400000000019</v>
      </c>
      <c r="E90" s="18">
        <f>E43</f>
        <v>47.838400000000007</v>
      </c>
      <c r="F90" s="18">
        <f>F43</f>
        <v>0</v>
      </c>
      <c r="G90" s="18">
        <f>G43</f>
        <v>39.038399999999996</v>
      </c>
    </row>
    <row r="91" spans="1:7" x14ac:dyDescent="0.25">
      <c r="A91" s="12" t="s">
        <v>62</v>
      </c>
      <c r="B91" s="13" t="s">
        <v>104</v>
      </c>
      <c r="C91" s="7"/>
      <c r="D91" s="22"/>
      <c r="E91" s="22"/>
      <c r="F91" s="22"/>
      <c r="G91" s="22"/>
    </row>
    <row r="92" spans="1:7" x14ac:dyDescent="0.25">
      <c r="A92" s="12" t="s">
        <v>64</v>
      </c>
      <c r="B92" s="13" t="s">
        <v>105</v>
      </c>
      <c r="C92" s="7"/>
      <c r="D92" s="22"/>
      <c r="E92" s="22"/>
      <c r="F92" s="22"/>
      <c r="G92" s="22"/>
    </row>
    <row r="93" spans="1:7" x14ac:dyDescent="0.25">
      <c r="A93" s="12" t="s">
        <v>66</v>
      </c>
      <c r="B93" s="13" t="s">
        <v>106</v>
      </c>
      <c r="C93" s="7"/>
      <c r="D93" s="22"/>
      <c r="E93" s="22"/>
      <c r="F93" s="22"/>
      <c r="G93" s="22"/>
    </row>
    <row r="94" spans="1:7" x14ac:dyDescent="0.25">
      <c r="A94" s="12" t="s">
        <v>68</v>
      </c>
      <c r="B94" s="13" t="s">
        <v>107</v>
      </c>
      <c r="C94" s="7"/>
      <c r="D94" s="22"/>
      <c r="E94" s="22"/>
      <c r="F94" s="22"/>
      <c r="G94" s="22"/>
    </row>
    <row r="95" spans="1:7" x14ac:dyDescent="0.25">
      <c r="A95" s="12" t="s">
        <v>70</v>
      </c>
      <c r="B95" s="13" t="s">
        <v>108</v>
      </c>
      <c r="C95" s="7"/>
      <c r="D95" s="22"/>
      <c r="E95" s="22"/>
      <c r="F95" s="22"/>
      <c r="G95" s="22"/>
    </row>
    <row r="96" spans="1:7" x14ac:dyDescent="0.25">
      <c r="A96" s="12" t="s">
        <v>93</v>
      </c>
      <c r="B96" s="13" t="s">
        <v>109</v>
      </c>
      <c r="C96" s="7"/>
      <c r="D96" s="22"/>
      <c r="E96" s="22"/>
      <c r="F96" s="22"/>
      <c r="G96" s="22"/>
    </row>
    <row r="97" spans="1:7" x14ac:dyDescent="0.25">
      <c r="A97" s="12" t="s">
        <v>95</v>
      </c>
      <c r="B97" s="13" t="s">
        <v>71</v>
      </c>
      <c r="C97" s="7"/>
      <c r="D97" s="22"/>
      <c r="E97" s="22"/>
      <c r="F97" s="22"/>
      <c r="G97" s="22"/>
    </row>
    <row r="98" spans="1:7" x14ac:dyDescent="0.25">
      <c r="A98" s="19"/>
      <c r="B98" s="20" t="s">
        <v>110</v>
      </c>
      <c r="C98" s="7"/>
      <c r="D98" s="21">
        <f>SUM(D90:D97)</f>
        <v>56.638400000000019</v>
      </c>
      <c r="E98" s="21">
        <f>SUM(E90:E97)</f>
        <v>47.838400000000007</v>
      </c>
      <c r="F98" s="21">
        <f>SUM(F90:F97)</f>
        <v>0</v>
      </c>
      <c r="G98" s="21">
        <f>SUM(G90:G97)</f>
        <v>39.038399999999996</v>
      </c>
    </row>
    <row r="99" spans="1:7" ht="12" customHeight="1" x14ac:dyDescent="0.25">
      <c r="A99" s="5" t="s">
        <v>111</v>
      </c>
      <c r="B99" s="5"/>
      <c r="C99" s="5"/>
      <c r="D99" s="5"/>
      <c r="E99" s="5"/>
      <c r="F99" s="5"/>
      <c r="G99" s="5"/>
    </row>
    <row r="100" spans="1:7" ht="12" customHeight="1" x14ac:dyDescent="0.25">
      <c r="A100" s="5" t="s">
        <v>112</v>
      </c>
      <c r="B100" s="5"/>
      <c r="C100" s="5"/>
      <c r="D100" s="5"/>
      <c r="E100" s="5"/>
      <c r="F100" s="5"/>
      <c r="G100" s="5"/>
    </row>
    <row r="101" spans="1:7" ht="12" customHeight="1" x14ac:dyDescent="0.25">
      <c r="A101" s="5" t="s">
        <v>113</v>
      </c>
      <c r="B101" s="5"/>
      <c r="C101" s="5"/>
      <c r="D101" s="5"/>
      <c r="E101" s="5"/>
      <c r="F101" s="5"/>
      <c r="G101" s="5"/>
    </row>
    <row r="102" spans="1:7" ht="60" customHeight="1" x14ac:dyDescent="0.25">
      <c r="A102" s="5" t="s">
        <v>238</v>
      </c>
      <c r="B102" s="5"/>
      <c r="C102" s="5"/>
      <c r="D102" s="5"/>
      <c r="E102" s="5"/>
      <c r="F102" s="5"/>
      <c r="G102" s="5"/>
    </row>
    <row r="104" spans="1:7" x14ac:dyDescent="0.25">
      <c r="A104" s="4" t="s">
        <v>114</v>
      </c>
      <c r="B104" s="4"/>
      <c r="C104" s="4"/>
      <c r="D104" s="4"/>
      <c r="E104" s="4"/>
      <c r="F104" s="4"/>
      <c r="G104" s="4"/>
    </row>
    <row r="105" spans="1:7" ht="30" customHeight="1" x14ac:dyDescent="0.25">
      <c r="A105" s="9"/>
      <c r="B105" s="10" t="s">
        <v>37</v>
      </c>
      <c r="C105" s="10"/>
      <c r="D105" s="11" t="s">
        <v>39</v>
      </c>
      <c r="E105" s="11" t="s">
        <v>40</v>
      </c>
      <c r="F105" s="11" t="s">
        <v>41</v>
      </c>
      <c r="G105" s="11" t="s">
        <v>42</v>
      </c>
    </row>
    <row r="106" spans="1:7" x14ac:dyDescent="0.25">
      <c r="A106" s="12" t="s">
        <v>115</v>
      </c>
      <c r="B106" s="13" t="s">
        <v>116</v>
      </c>
      <c r="C106" s="7"/>
      <c r="D106" s="18">
        <f>D66</f>
        <v>586.3058933333333</v>
      </c>
      <c r="E106" s="18">
        <f>E66</f>
        <v>586.3058933333333</v>
      </c>
      <c r="F106" s="18">
        <f>F66</f>
        <v>586.3058933333333</v>
      </c>
      <c r="G106" s="18">
        <f>G66</f>
        <v>586.3058933333333</v>
      </c>
    </row>
    <row r="107" spans="1:7" x14ac:dyDescent="0.25">
      <c r="A107" s="12" t="s">
        <v>117</v>
      </c>
      <c r="B107" s="13" t="s">
        <v>118</v>
      </c>
      <c r="C107" s="7"/>
      <c r="D107" s="18">
        <f>D82</f>
        <v>1168.0150719466667</v>
      </c>
      <c r="E107" s="18">
        <f>E82</f>
        <v>1168.0150719466667</v>
      </c>
      <c r="F107" s="18">
        <f>F82</f>
        <v>1168.0150719466667</v>
      </c>
      <c r="G107" s="18">
        <f>G82</f>
        <v>1168.0150719466667</v>
      </c>
    </row>
    <row r="108" spans="1:7" x14ac:dyDescent="0.25">
      <c r="A108" s="12" t="s">
        <v>119</v>
      </c>
      <c r="B108" s="13" t="s">
        <v>120</v>
      </c>
      <c r="C108" s="7"/>
      <c r="D108" s="18">
        <f>D98</f>
        <v>56.638400000000019</v>
      </c>
      <c r="E108" s="18">
        <f>E98</f>
        <v>47.838400000000007</v>
      </c>
      <c r="F108" s="18">
        <f>F98</f>
        <v>0</v>
      </c>
      <c r="G108" s="18">
        <f>G98</f>
        <v>39.038399999999996</v>
      </c>
    </row>
    <row r="109" spans="1:7" x14ac:dyDescent="0.25">
      <c r="A109" s="19"/>
      <c r="B109" s="20" t="s">
        <v>121</v>
      </c>
      <c r="C109" s="7"/>
      <c r="D109" s="21">
        <f>D66+D82+D98</f>
        <v>1810.9593652800002</v>
      </c>
      <c r="E109" s="21">
        <f>E66+E82+E98</f>
        <v>1802.1593652800002</v>
      </c>
      <c r="F109" s="21">
        <f>F66+F82+F98</f>
        <v>1754.3209652800001</v>
      </c>
      <c r="G109" s="21">
        <f>G66+G82+G98</f>
        <v>1793.35936528</v>
      </c>
    </row>
    <row r="111" spans="1:7" x14ac:dyDescent="0.25">
      <c r="A111" s="4" t="s">
        <v>122</v>
      </c>
      <c r="B111" s="4"/>
      <c r="C111" s="4"/>
      <c r="D111" s="4"/>
      <c r="E111" s="4"/>
      <c r="F111" s="4"/>
      <c r="G111" s="4"/>
    </row>
    <row r="112" spans="1:7" ht="30" customHeight="1" x14ac:dyDescent="0.25">
      <c r="A112" s="9"/>
      <c r="B112" s="10" t="s">
        <v>37</v>
      </c>
      <c r="C112" s="10" t="s">
        <v>78</v>
      </c>
      <c r="D112" s="11" t="s">
        <v>39</v>
      </c>
      <c r="E112" s="11" t="s">
        <v>40</v>
      </c>
      <c r="F112" s="11" t="s">
        <v>41</v>
      </c>
      <c r="G112" s="11" t="s">
        <v>42</v>
      </c>
    </row>
    <row r="113" spans="1:7" x14ac:dyDescent="0.25">
      <c r="A113" s="12" t="s">
        <v>60</v>
      </c>
      <c r="B113" s="13" t="s">
        <v>123</v>
      </c>
      <c r="C113" s="24"/>
      <c r="D113" s="18">
        <f>($C113*D56)</f>
        <v>0</v>
      </c>
      <c r="E113" s="18">
        <f>($C113*E56)</f>
        <v>0</v>
      </c>
      <c r="F113" s="18">
        <f>($C113*F56)</f>
        <v>0</v>
      </c>
      <c r="G113" s="18">
        <f>($C113*G56)</f>
        <v>0</v>
      </c>
    </row>
    <row r="114" spans="1:7" x14ac:dyDescent="0.25">
      <c r="A114" s="12" t="s">
        <v>62</v>
      </c>
      <c r="B114" s="13" t="s">
        <v>124</v>
      </c>
      <c r="C114" s="24"/>
      <c r="D114" s="18">
        <f>($C114*D56)</f>
        <v>0</v>
      </c>
      <c r="E114" s="18">
        <f>($C114*E56)</f>
        <v>0</v>
      </c>
      <c r="F114" s="18">
        <f>($C114*F56)</f>
        <v>0</v>
      </c>
      <c r="G114" s="18">
        <f>($C114*G56)</f>
        <v>0</v>
      </c>
    </row>
    <row r="115" spans="1:7" x14ac:dyDescent="0.25">
      <c r="A115" s="12" t="s">
        <v>64</v>
      </c>
      <c r="B115" s="13" t="s">
        <v>125</v>
      </c>
      <c r="C115" s="24"/>
      <c r="D115" s="18">
        <f>($C115*D56)</f>
        <v>0</v>
      </c>
      <c r="E115" s="18">
        <f>($C115*E56)</f>
        <v>0</v>
      </c>
      <c r="F115" s="18">
        <f>($C115*F56)</f>
        <v>0</v>
      </c>
      <c r="G115" s="18">
        <f>($C115*G56)</f>
        <v>0</v>
      </c>
    </row>
    <row r="116" spans="1:7" x14ac:dyDescent="0.25">
      <c r="A116" s="12" t="s">
        <v>66</v>
      </c>
      <c r="B116" s="13" t="s">
        <v>126</v>
      </c>
      <c r="C116" s="24"/>
      <c r="D116" s="18">
        <f>($C116*D56)</f>
        <v>0</v>
      </c>
      <c r="E116" s="18">
        <f>($C116*E56)</f>
        <v>0</v>
      </c>
      <c r="F116" s="18">
        <f>($C116*F56)</f>
        <v>0</v>
      </c>
      <c r="G116" s="18">
        <f>($C116*G56)</f>
        <v>0</v>
      </c>
    </row>
    <row r="117" spans="1:7" ht="24" x14ac:dyDescent="0.25">
      <c r="A117" s="12" t="s">
        <v>68</v>
      </c>
      <c r="B117" s="13" t="s">
        <v>127</v>
      </c>
      <c r="C117" s="24"/>
      <c r="D117" s="18">
        <f>($C117*D56)</f>
        <v>0</v>
      </c>
      <c r="E117" s="18">
        <f>($C117*E56)</f>
        <v>0</v>
      </c>
      <c r="F117" s="18">
        <f>($C117*F56)</f>
        <v>0</v>
      </c>
      <c r="G117" s="18">
        <f>($C117*G56)</f>
        <v>0</v>
      </c>
    </row>
    <row r="118" spans="1:7" x14ac:dyDescent="0.25">
      <c r="A118" s="12" t="s">
        <v>70</v>
      </c>
      <c r="B118" s="13" t="s">
        <v>128</v>
      </c>
      <c r="C118" s="24"/>
      <c r="D118" s="18">
        <f>($C118*D56)</f>
        <v>0</v>
      </c>
      <c r="E118" s="18">
        <f>($C118*E56)</f>
        <v>0</v>
      </c>
      <c r="F118" s="18">
        <f>($C118*F56)</f>
        <v>0</v>
      </c>
      <c r="G118" s="18">
        <f>($C118*G56)</f>
        <v>0</v>
      </c>
    </row>
    <row r="119" spans="1:7" x14ac:dyDescent="0.25">
      <c r="A119" s="19"/>
      <c r="B119" s="20" t="s">
        <v>129</v>
      </c>
      <c r="C119" s="7"/>
      <c r="D119" s="21">
        <f>SUM(D113:D118)</f>
        <v>0</v>
      </c>
      <c r="E119" s="21">
        <f>SUM(E113:E118)</f>
        <v>0</v>
      </c>
      <c r="F119" s="21">
        <f>SUM(F113:F118)</f>
        <v>0</v>
      </c>
      <c r="G119" s="21">
        <f>SUM(G113:G118)</f>
        <v>0</v>
      </c>
    </row>
    <row r="120" spans="1:7" ht="24" customHeight="1" x14ac:dyDescent="0.25">
      <c r="A120" s="5" t="s">
        <v>130</v>
      </c>
      <c r="B120" s="5"/>
      <c r="C120" s="5"/>
      <c r="D120" s="5"/>
      <c r="E120" s="5"/>
      <c r="F120" s="5"/>
      <c r="G120" s="5"/>
    </row>
    <row r="121" spans="1:7" ht="24" customHeight="1" x14ac:dyDescent="0.25">
      <c r="A121" s="5" t="s">
        <v>131</v>
      </c>
      <c r="B121" s="5"/>
      <c r="C121" s="5"/>
      <c r="D121" s="5"/>
      <c r="E121" s="5"/>
      <c r="F121" s="5"/>
      <c r="G121" s="5"/>
    </row>
    <row r="122" spans="1:7" ht="84" customHeight="1" x14ac:dyDescent="0.25">
      <c r="A122" s="5" t="s">
        <v>132</v>
      </c>
      <c r="B122" s="5"/>
      <c r="C122" s="5"/>
      <c r="D122" s="5"/>
      <c r="E122" s="5"/>
      <c r="F122" s="5"/>
      <c r="G122" s="5"/>
    </row>
    <row r="124" spans="1:7" x14ac:dyDescent="0.25">
      <c r="A124" s="4" t="s">
        <v>133</v>
      </c>
      <c r="B124" s="4"/>
      <c r="C124" s="4"/>
      <c r="D124" s="4"/>
      <c r="E124" s="4"/>
      <c r="F124" s="4"/>
      <c r="G124" s="4"/>
    </row>
    <row r="125" spans="1:7" x14ac:dyDescent="0.25">
      <c r="A125" s="4" t="s">
        <v>134</v>
      </c>
      <c r="B125" s="4"/>
      <c r="C125" s="4"/>
      <c r="D125" s="4"/>
      <c r="E125" s="4"/>
      <c r="F125" s="4"/>
      <c r="G125" s="4"/>
    </row>
    <row r="126" spans="1:7" ht="30" customHeight="1" x14ac:dyDescent="0.25">
      <c r="A126" s="9"/>
      <c r="B126" s="10" t="s">
        <v>37</v>
      </c>
      <c r="C126" s="10" t="s">
        <v>78</v>
      </c>
      <c r="D126" s="11" t="s">
        <v>39</v>
      </c>
      <c r="E126" s="11" t="s">
        <v>40</v>
      </c>
      <c r="F126" s="11" t="s">
        <v>41</v>
      </c>
      <c r="G126" s="11" t="s">
        <v>42</v>
      </c>
    </row>
    <row r="127" spans="1:7" x14ac:dyDescent="0.25">
      <c r="A127" s="12" t="s">
        <v>60</v>
      </c>
      <c r="B127" s="13" t="s">
        <v>135</v>
      </c>
      <c r="C127" s="24"/>
      <c r="D127" s="18">
        <f>($C127*(D56+D109))</f>
        <v>0</v>
      </c>
      <c r="E127" s="18">
        <f>($C127*(E56+E109))</f>
        <v>0</v>
      </c>
      <c r="F127" s="18">
        <f>($C127*(F56+F109))</f>
        <v>0</v>
      </c>
      <c r="G127" s="18">
        <f>($C127*(G56+G109))</f>
        <v>0</v>
      </c>
    </row>
    <row r="128" spans="1:7" x14ac:dyDescent="0.25">
      <c r="A128" s="12" t="s">
        <v>62</v>
      </c>
      <c r="B128" s="13" t="s">
        <v>136</v>
      </c>
      <c r="C128" s="24"/>
      <c r="D128" s="18">
        <f>($C128*(D56+D109))</f>
        <v>0</v>
      </c>
      <c r="E128" s="18">
        <f>($C128*(E56+E109))</f>
        <v>0</v>
      </c>
      <c r="F128" s="18">
        <f>($C128*(F56+F109))</f>
        <v>0</v>
      </c>
      <c r="G128" s="18">
        <f>($C128*(G56+G109))</f>
        <v>0</v>
      </c>
    </row>
    <row r="129" spans="1:7" x14ac:dyDescent="0.25">
      <c r="A129" s="12" t="s">
        <v>64</v>
      </c>
      <c r="B129" s="13" t="s">
        <v>137</v>
      </c>
      <c r="C129" s="24"/>
      <c r="D129" s="18">
        <f>($C129*(D56+D109))</f>
        <v>0</v>
      </c>
      <c r="E129" s="18">
        <f>($C129*(E56+E109))</f>
        <v>0</v>
      </c>
      <c r="F129" s="18">
        <f>($C129*(F56+F109))</f>
        <v>0</v>
      </c>
      <c r="G129" s="18">
        <f>($C129*(G56+G109))</f>
        <v>0</v>
      </c>
    </row>
    <row r="130" spans="1:7" x14ac:dyDescent="0.25">
      <c r="A130" s="12" t="s">
        <v>66</v>
      </c>
      <c r="B130" s="13" t="s">
        <v>138</v>
      </c>
      <c r="C130" s="24"/>
      <c r="D130" s="18">
        <f>($C130*(D56+D109))</f>
        <v>0</v>
      </c>
      <c r="E130" s="18">
        <f>($C130*(E56+E109))</f>
        <v>0</v>
      </c>
      <c r="F130" s="18">
        <f>($C130*(F56+F109))</f>
        <v>0</v>
      </c>
      <c r="G130" s="18">
        <f>($C130*(G56+G109))</f>
        <v>0</v>
      </c>
    </row>
    <row r="131" spans="1:7" x14ac:dyDescent="0.25">
      <c r="A131" s="12" t="s">
        <v>68</v>
      </c>
      <c r="B131" s="13" t="s">
        <v>139</v>
      </c>
      <c r="C131" s="24"/>
      <c r="D131" s="18">
        <f>($C131*(D56+D109))</f>
        <v>0</v>
      </c>
      <c r="E131" s="18">
        <f>($C131*(E56+E109))</f>
        <v>0</v>
      </c>
      <c r="F131" s="18">
        <f>($C131*(F56+F109))</f>
        <v>0</v>
      </c>
      <c r="G131" s="18">
        <f>($C131*(G56+G109))</f>
        <v>0</v>
      </c>
    </row>
    <row r="132" spans="1:7" x14ac:dyDescent="0.25">
      <c r="A132" s="12" t="s">
        <v>70</v>
      </c>
      <c r="B132" s="13" t="s">
        <v>140</v>
      </c>
      <c r="C132" s="24"/>
      <c r="D132" s="18">
        <f>($C132*(D56+D109))</f>
        <v>0</v>
      </c>
      <c r="E132" s="18">
        <f>($C132*(E56+E109))</f>
        <v>0</v>
      </c>
      <c r="F132" s="18">
        <f>($C132*(F56+F109))</f>
        <v>0</v>
      </c>
      <c r="G132" s="18">
        <f>($C132*(G56+G109))</f>
        <v>0</v>
      </c>
    </row>
    <row r="133" spans="1:7" x14ac:dyDescent="0.25">
      <c r="A133" s="19"/>
      <c r="B133" s="20" t="s">
        <v>141</v>
      </c>
      <c r="C133" s="7"/>
      <c r="D133" s="21">
        <f>SUM(D127:D132)</f>
        <v>0</v>
      </c>
      <c r="E133" s="21">
        <f>SUM(E127:E132)</f>
        <v>0</v>
      </c>
      <c r="F133" s="21">
        <f>SUM(F127:F132)</f>
        <v>0</v>
      </c>
      <c r="G133" s="21">
        <f>SUM(G127:G132)</f>
        <v>0</v>
      </c>
    </row>
    <row r="134" spans="1:7" ht="24" customHeight="1" x14ac:dyDescent="0.25">
      <c r="A134" s="5" t="s">
        <v>142</v>
      </c>
      <c r="B134" s="5"/>
      <c r="C134" s="5"/>
      <c r="D134" s="5"/>
      <c r="E134" s="5"/>
      <c r="F134" s="5"/>
      <c r="G134" s="5"/>
    </row>
    <row r="136" spans="1:7" x14ac:dyDescent="0.25">
      <c r="A136" s="4" t="s">
        <v>143</v>
      </c>
      <c r="B136" s="4"/>
      <c r="C136" s="4"/>
      <c r="D136" s="4"/>
      <c r="E136" s="4"/>
      <c r="F136" s="4"/>
      <c r="G136" s="4"/>
    </row>
    <row r="137" spans="1:7" ht="30" customHeight="1" x14ac:dyDescent="0.25">
      <c r="A137" s="9"/>
      <c r="B137" s="10" t="s">
        <v>37</v>
      </c>
      <c r="C137" s="10" t="s">
        <v>78</v>
      </c>
      <c r="D137" s="11" t="s">
        <v>39</v>
      </c>
      <c r="E137" s="11" t="s">
        <v>40</v>
      </c>
      <c r="F137" s="11" t="s">
        <v>41</v>
      </c>
      <c r="G137" s="11" t="s">
        <v>42</v>
      </c>
    </row>
    <row r="138" spans="1:7" x14ac:dyDescent="0.25">
      <c r="A138" s="12" t="s">
        <v>60</v>
      </c>
      <c r="B138" s="13" t="s">
        <v>144</v>
      </c>
      <c r="C138" s="24"/>
      <c r="D138" s="18">
        <f>($C138*(D56+D109))</f>
        <v>0</v>
      </c>
      <c r="E138" s="18">
        <f>($C138*(E56+E109))</f>
        <v>0</v>
      </c>
      <c r="F138" s="18">
        <f>($C138*(F56+F109))</f>
        <v>0</v>
      </c>
      <c r="G138" s="18">
        <f>($C138*(G56+G109))</f>
        <v>0</v>
      </c>
    </row>
    <row r="139" spans="1:7" x14ac:dyDescent="0.25">
      <c r="A139" s="19"/>
      <c r="B139" s="20" t="s">
        <v>145</v>
      </c>
      <c r="C139" s="7"/>
      <c r="D139" s="21">
        <f>D138</f>
        <v>0</v>
      </c>
      <c r="E139" s="21">
        <f>E138</f>
        <v>0</v>
      </c>
      <c r="F139" s="21">
        <f>F138</f>
        <v>0</v>
      </c>
      <c r="G139" s="21">
        <f>G138</f>
        <v>0</v>
      </c>
    </row>
    <row r="141" spans="1:7" x14ac:dyDescent="0.25">
      <c r="A141" s="4" t="s">
        <v>146</v>
      </c>
      <c r="B141" s="4"/>
      <c r="C141" s="4"/>
      <c r="D141" s="4"/>
      <c r="E141" s="4"/>
      <c r="F141" s="4"/>
      <c r="G141" s="4"/>
    </row>
    <row r="142" spans="1:7" ht="30" customHeight="1" x14ac:dyDescent="0.25">
      <c r="A142" s="9"/>
      <c r="B142" s="10" t="s">
        <v>37</v>
      </c>
      <c r="C142" s="10"/>
      <c r="D142" s="11" t="s">
        <v>39</v>
      </c>
      <c r="E142" s="11" t="s">
        <v>40</v>
      </c>
      <c r="F142" s="11" t="s">
        <v>41</v>
      </c>
      <c r="G142" s="11" t="s">
        <v>42</v>
      </c>
    </row>
    <row r="143" spans="1:7" x14ac:dyDescent="0.25">
      <c r="A143" s="12" t="s">
        <v>147</v>
      </c>
      <c r="B143" s="13" t="s">
        <v>148</v>
      </c>
      <c r="C143" s="7"/>
      <c r="D143" s="18">
        <f>D133</f>
        <v>0</v>
      </c>
      <c r="E143" s="18">
        <f>E133</f>
        <v>0</v>
      </c>
      <c r="F143" s="18">
        <f>F133</f>
        <v>0</v>
      </c>
      <c r="G143" s="18">
        <f>G133</f>
        <v>0</v>
      </c>
    </row>
    <row r="144" spans="1:7" x14ac:dyDescent="0.25">
      <c r="A144" s="12" t="s">
        <v>149</v>
      </c>
      <c r="B144" s="13" t="s">
        <v>150</v>
      </c>
      <c r="C144" s="7"/>
      <c r="D144" s="18">
        <f>D139</f>
        <v>0</v>
      </c>
      <c r="E144" s="18">
        <f>E139</f>
        <v>0</v>
      </c>
      <c r="F144" s="18">
        <f>F139</f>
        <v>0</v>
      </c>
      <c r="G144" s="18">
        <f>G139</f>
        <v>0</v>
      </c>
    </row>
    <row r="145" spans="1:7" x14ac:dyDescent="0.25">
      <c r="A145" s="19"/>
      <c r="B145" s="20" t="s">
        <v>151</v>
      </c>
      <c r="C145" s="7"/>
      <c r="D145" s="21">
        <f>D133+D139</f>
        <v>0</v>
      </c>
      <c r="E145" s="21">
        <f>E133+E139</f>
        <v>0</v>
      </c>
      <c r="F145" s="21">
        <f>F133+F139</f>
        <v>0</v>
      </c>
      <c r="G145" s="21">
        <f>G133+G139</f>
        <v>0</v>
      </c>
    </row>
    <row r="146" spans="1:7" ht="24" customHeight="1" x14ac:dyDescent="0.25">
      <c r="A146" s="5" t="s">
        <v>152</v>
      </c>
      <c r="B146" s="5"/>
      <c r="C146" s="5"/>
      <c r="D146" s="5"/>
      <c r="E146" s="5"/>
      <c r="F146" s="5"/>
      <c r="G146" s="5"/>
    </row>
    <row r="147" spans="1:7" ht="84" customHeight="1" x14ac:dyDescent="0.25">
      <c r="A147" s="5" t="s">
        <v>153</v>
      </c>
      <c r="B147" s="5"/>
      <c r="C147" s="5"/>
      <c r="D147" s="5"/>
      <c r="E147" s="5"/>
      <c r="F147" s="5"/>
      <c r="G147" s="5"/>
    </row>
    <row r="149" spans="1:7" x14ac:dyDescent="0.25">
      <c r="A149" s="4" t="s">
        <v>154</v>
      </c>
      <c r="B149" s="4"/>
      <c r="C149" s="4"/>
      <c r="D149" s="4"/>
      <c r="E149" s="4"/>
      <c r="F149" s="4"/>
      <c r="G149" s="4"/>
    </row>
    <row r="150" spans="1:7" ht="30" customHeight="1" x14ac:dyDescent="0.25">
      <c r="A150" s="9"/>
      <c r="B150" s="10" t="s">
        <v>37</v>
      </c>
      <c r="C150" s="10"/>
      <c r="D150" s="11" t="s">
        <v>39</v>
      </c>
      <c r="E150" s="11" t="s">
        <v>40</v>
      </c>
      <c r="F150" s="11" t="s">
        <v>41</v>
      </c>
      <c r="G150" s="11" t="s">
        <v>42</v>
      </c>
    </row>
    <row r="151" spans="1:7" x14ac:dyDescent="0.25">
      <c r="A151" s="12" t="s">
        <v>60</v>
      </c>
      <c r="B151" s="13" t="s">
        <v>155</v>
      </c>
      <c r="C151" s="7"/>
      <c r="D151" s="22"/>
      <c r="E151" s="22"/>
      <c r="F151" s="22"/>
      <c r="G151" s="22"/>
    </row>
    <row r="152" spans="1:7" x14ac:dyDescent="0.25">
      <c r="A152" s="12" t="s">
        <v>62</v>
      </c>
      <c r="B152" s="13" t="s">
        <v>156</v>
      </c>
      <c r="C152" s="7"/>
      <c r="D152" s="22"/>
      <c r="E152" s="22"/>
      <c r="F152" s="22"/>
      <c r="G152" s="22"/>
    </row>
    <row r="153" spans="1:7" x14ac:dyDescent="0.25">
      <c r="A153" s="12" t="s">
        <v>64</v>
      </c>
      <c r="B153" s="13" t="s">
        <v>157</v>
      </c>
      <c r="C153" s="7"/>
      <c r="D153" s="22"/>
      <c r="E153" s="22"/>
      <c r="F153" s="22"/>
      <c r="G153" s="22"/>
    </row>
    <row r="154" spans="1:7" x14ac:dyDescent="0.25">
      <c r="A154" s="12" t="s">
        <v>66</v>
      </c>
      <c r="B154" s="13" t="s">
        <v>158</v>
      </c>
      <c r="C154" s="7"/>
      <c r="D154" s="22"/>
      <c r="E154" s="22"/>
      <c r="F154" s="22"/>
      <c r="G154" s="22"/>
    </row>
    <row r="155" spans="1:7" x14ac:dyDescent="0.25">
      <c r="A155" s="12" t="s">
        <v>68</v>
      </c>
      <c r="B155" s="13" t="s">
        <v>71</v>
      </c>
      <c r="C155" s="7"/>
      <c r="D155" s="22"/>
      <c r="E155" s="22"/>
      <c r="F155" s="22"/>
      <c r="G155" s="22"/>
    </row>
    <row r="156" spans="1:7" x14ac:dyDescent="0.25">
      <c r="A156" s="19"/>
      <c r="B156" s="20" t="s">
        <v>159</v>
      </c>
      <c r="C156" s="7"/>
      <c r="D156" s="21">
        <f>SUM(D151:D155)</f>
        <v>0</v>
      </c>
      <c r="E156" s="21">
        <f>SUM(E151:E155)</f>
        <v>0</v>
      </c>
      <c r="F156" s="21">
        <f>SUM(F151:F155)</f>
        <v>0</v>
      </c>
      <c r="G156" s="21">
        <f>SUM(G151:G155)</f>
        <v>0</v>
      </c>
    </row>
    <row r="157" spans="1:7" ht="24" customHeight="1" x14ac:dyDescent="0.25">
      <c r="A157" s="5" t="s">
        <v>160</v>
      </c>
      <c r="B157" s="5"/>
      <c r="C157" s="5"/>
      <c r="D157" s="5"/>
      <c r="E157" s="5"/>
      <c r="F157" s="5"/>
      <c r="G157" s="5"/>
    </row>
    <row r="158" spans="1:7" ht="36" customHeight="1" x14ac:dyDescent="0.25">
      <c r="A158" s="5" t="s">
        <v>239</v>
      </c>
      <c r="B158" s="5"/>
      <c r="C158" s="5"/>
      <c r="D158" s="5"/>
      <c r="E158" s="5"/>
      <c r="F158" s="5"/>
      <c r="G158" s="5"/>
    </row>
    <row r="160" spans="1:7" x14ac:dyDescent="0.25">
      <c r="A160" s="4" t="s">
        <v>161</v>
      </c>
      <c r="B160" s="4"/>
      <c r="C160" s="4"/>
      <c r="D160" s="4"/>
      <c r="E160" s="4"/>
      <c r="F160" s="4"/>
      <c r="G160" s="4"/>
    </row>
    <row r="161" spans="1:7" ht="30" customHeight="1" x14ac:dyDescent="0.25">
      <c r="A161" s="9"/>
      <c r="B161" s="10" t="s">
        <v>37</v>
      </c>
      <c r="C161" s="10" t="s">
        <v>78</v>
      </c>
      <c r="D161" s="11" t="s">
        <v>39</v>
      </c>
      <c r="E161" s="11" t="s">
        <v>40</v>
      </c>
      <c r="F161" s="11" t="s">
        <v>41</v>
      </c>
      <c r="G161" s="11" t="s">
        <v>42</v>
      </c>
    </row>
    <row r="162" spans="1:7" x14ac:dyDescent="0.25">
      <c r="A162" s="19"/>
      <c r="B162" s="20" t="s">
        <v>162</v>
      </c>
      <c r="C162" s="7"/>
      <c r="D162" s="21">
        <f>D56+D109+D119+D145+D156</f>
        <v>4680.3193652800001</v>
      </c>
      <c r="E162" s="21">
        <f>E56+E109+E119+E145+E156</f>
        <v>4671.5193652800008</v>
      </c>
      <c r="F162" s="21">
        <f>F56+F109+F119+F145+F156</f>
        <v>4623.6809652800002</v>
      </c>
      <c r="G162" s="21">
        <f>G56+G109+G119+G145+G156</f>
        <v>4662.7193652799997</v>
      </c>
    </row>
    <row r="163" spans="1:7" x14ac:dyDescent="0.25">
      <c r="A163" s="12" t="s">
        <v>60</v>
      </c>
      <c r="B163" s="13" t="s">
        <v>163</v>
      </c>
      <c r="C163" s="24"/>
      <c r="D163" s="18">
        <f>($C163*D162)</f>
        <v>0</v>
      </c>
      <c r="E163" s="18">
        <f>($C163*E162)</f>
        <v>0</v>
      </c>
      <c r="F163" s="18">
        <f>($C163*F162)</f>
        <v>0</v>
      </c>
      <c r="G163" s="18">
        <f>($C163*G162)</f>
        <v>0</v>
      </c>
    </row>
    <row r="164" spans="1:7" x14ac:dyDescent="0.25">
      <c r="A164" s="12" t="s">
        <v>62</v>
      </c>
      <c r="B164" s="13" t="s">
        <v>164</v>
      </c>
      <c r="C164" s="24"/>
      <c r="D164" s="18">
        <f>($C164*(D162+D163))</f>
        <v>0</v>
      </c>
      <c r="E164" s="18">
        <f>($C164*(E162+E163))</f>
        <v>0</v>
      </c>
      <c r="F164" s="18">
        <f>($C164*(F162+F163))</f>
        <v>0</v>
      </c>
      <c r="G164" s="18">
        <f>($C164*(G162+G163))</f>
        <v>0</v>
      </c>
    </row>
    <row r="165" spans="1:7" x14ac:dyDescent="0.25">
      <c r="A165" s="12" t="s">
        <v>64</v>
      </c>
      <c r="B165" s="13" t="s">
        <v>165</v>
      </c>
      <c r="C165" s="24"/>
      <c r="D165" s="18">
        <f>IFERROR((D162+D163+D164)*$C165/(1-$C165),0)</f>
        <v>0</v>
      </c>
      <c r="E165" s="18">
        <f>IFERROR((E162+E163+E164)*$C165/(1-$C165),0)</f>
        <v>0</v>
      </c>
      <c r="F165" s="18">
        <f>IFERROR((F162+F163+F164)*$C165/(1-$C165),0)</f>
        <v>0</v>
      </c>
      <c r="G165" s="18">
        <f>IFERROR((G162+G163+G164)*$C165/(1-$C165),0)</f>
        <v>0</v>
      </c>
    </row>
    <row r="166" spans="1:7" x14ac:dyDescent="0.25">
      <c r="A166" s="12" t="s">
        <v>166</v>
      </c>
      <c r="B166" s="13" t="s">
        <v>167</v>
      </c>
      <c r="C166" s="24"/>
      <c r="D166" s="18">
        <f>IFERROR((D162+D163+D164)*$C166/(1-$C165),0)</f>
        <v>0</v>
      </c>
      <c r="E166" s="18">
        <f>IFERROR((E162+E163+E164)*$C166/(1-$C165),0)</f>
        <v>0</v>
      </c>
      <c r="F166" s="18">
        <f>IFERROR((F162+F163+F164)*$C166/(1-$C165),0)</f>
        <v>0</v>
      </c>
      <c r="G166" s="18">
        <f>IFERROR((G162+G163+G164)*$C166/(1-$C165),0)</f>
        <v>0</v>
      </c>
    </row>
    <row r="167" spans="1:7" x14ac:dyDescent="0.25">
      <c r="A167" s="12" t="s">
        <v>168</v>
      </c>
      <c r="B167" s="13" t="s">
        <v>169</v>
      </c>
      <c r="C167" s="24"/>
      <c r="D167" s="18">
        <f>IFERROR((D162+D163+D164)*$C167/(1-$C165),0)</f>
        <v>0</v>
      </c>
      <c r="E167" s="18">
        <f>IFERROR((E162+E163+E164)*$C167/(1-$C165),0)</f>
        <v>0</v>
      </c>
      <c r="F167" s="18">
        <f>IFERROR((F162+F163+F164)*$C167/(1-$C165),0)</f>
        <v>0</v>
      </c>
      <c r="G167" s="18">
        <f>IFERROR((G162+G163+G164)*$C167/(1-$C165),0)</f>
        <v>0</v>
      </c>
    </row>
    <row r="168" spans="1:7" x14ac:dyDescent="0.25">
      <c r="A168" s="12" t="s">
        <v>170</v>
      </c>
      <c r="B168" s="13" t="s">
        <v>171</v>
      </c>
      <c r="C168" s="24"/>
      <c r="D168" s="18">
        <f>IFERROR((D162+D163+D164)*$C168/(1-$C165),0)</f>
        <v>0</v>
      </c>
      <c r="E168" s="18">
        <f>IFERROR((E162+E163+E164)*$C168/(1-$C165),0)</f>
        <v>0</v>
      </c>
      <c r="F168" s="18">
        <f>IFERROR((F162+F163+F164)*$C168/(1-$C165),0)</f>
        <v>0</v>
      </c>
      <c r="G168" s="18">
        <f>IFERROR((G162+G163+G164)*$C168/(1-$C165),0)</f>
        <v>0</v>
      </c>
    </row>
    <row r="169" spans="1:7" x14ac:dyDescent="0.25">
      <c r="A169" s="19"/>
      <c r="B169" s="20" t="s">
        <v>172</v>
      </c>
      <c r="C169" s="7"/>
      <c r="D169" s="21">
        <f>D163+D164+D165</f>
        <v>0</v>
      </c>
      <c r="E169" s="21">
        <f>E163+E164+E165</f>
        <v>0</v>
      </c>
      <c r="F169" s="21">
        <f>F163+F164+F165</f>
        <v>0</v>
      </c>
      <c r="G169" s="21">
        <f>G163+G164+G165</f>
        <v>0</v>
      </c>
    </row>
    <row r="170" spans="1:7" ht="12" customHeight="1" x14ac:dyDescent="0.25">
      <c r="A170" s="5" t="s">
        <v>173</v>
      </c>
      <c r="B170" s="5"/>
      <c r="C170" s="5"/>
      <c r="D170" s="5"/>
      <c r="E170" s="5"/>
      <c r="F170" s="5"/>
      <c r="G170" s="5"/>
    </row>
    <row r="171" spans="1:7" ht="24" customHeight="1" x14ac:dyDescent="0.25">
      <c r="A171" s="5" t="s">
        <v>174</v>
      </c>
      <c r="B171" s="5"/>
      <c r="C171" s="5"/>
      <c r="D171" s="5"/>
      <c r="E171" s="5"/>
      <c r="F171" s="5"/>
      <c r="G171" s="5"/>
    </row>
    <row r="172" spans="1:7" ht="24" customHeight="1" x14ac:dyDescent="0.25">
      <c r="A172" s="5" t="s">
        <v>175</v>
      </c>
      <c r="B172" s="5"/>
      <c r="C172" s="5"/>
      <c r="D172" s="5"/>
      <c r="E172" s="5"/>
      <c r="F172" s="5"/>
      <c r="G172" s="5"/>
    </row>
    <row r="173" spans="1:7" ht="12" customHeight="1" x14ac:dyDescent="0.25">
      <c r="A173" s="5" t="s">
        <v>176</v>
      </c>
      <c r="B173" s="5"/>
      <c r="C173" s="5"/>
      <c r="D173" s="5"/>
      <c r="E173" s="5"/>
      <c r="F173" s="5"/>
      <c r="G173" s="5"/>
    </row>
    <row r="174" spans="1:7" ht="48" customHeight="1" x14ac:dyDescent="0.25">
      <c r="A174" s="5" t="s">
        <v>177</v>
      </c>
      <c r="B174" s="5"/>
      <c r="C174" s="5"/>
      <c r="D174" s="5"/>
      <c r="E174" s="5"/>
      <c r="F174" s="5"/>
      <c r="G174" s="5"/>
    </row>
    <row r="175" spans="1:7" ht="48" customHeight="1" x14ac:dyDescent="0.25">
      <c r="A175" s="5" t="s">
        <v>240</v>
      </c>
      <c r="B175" s="5"/>
      <c r="C175" s="5"/>
      <c r="D175" s="5"/>
      <c r="E175" s="5"/>
      <c r="F175" s="5"/>
      <c r="G175" s="5"/>
    </row>
    <row r="177" spans="1:7" x14ac:dyDescent="0.25">
      <c r="A177" s="4" t="s">
        <v>178</v>
      </c>
      <c r="B177" s="4"/>
      <c r="C177" s="4"/>
      <c r="D177" s="4"/>
      <c r="E177" s="4"/>
      <c r="F177" s="4"/>
      <c r="G177" s="4"/>
    </row>
    <row r="178" spans="1:7" ht="30" customHeight="1" x14ac:dyDescent="0.25">
      <c r="A178" s="9"/>
      <c r="B178" s="10" t="s">
        <v>37</v>
      </c>
      <c r="C178" s="10"/>
      <c r="D178" s="11" t="s">
        <v>39</v>
      </c>
      <c r="E178" s="11" t="s">
        <v>40</v>
      </c>
      <c r="F178" s="11" t="s">
        <v>41</v>
      </c>
      <c r="G178" s="11" t="s">
        <v>42</v>
      </c>
    </row>
    <row r="179" spans="1:7" x14ac:dyDescent="0.25">
      <c r="A179" s="12" t="s">
        <v>60</v>
      </c>
      <c r="B179" s="13" t="s">
        <v>179</v>
      </c>
      <c r="C179" s="7"/>
      <c r="D179" s="18">
        <f>D56</f>
        <v>2869.36</v>
      </c>
      <c r="E179" s="18">
        <f>E56</f>
        <v>2869.36</v>
      </c>
      <c r="F179" s="18">
        <f>F56</f>
        <v>2869.36</v>
      </c>
      <c r="G179" s="18">
        <f>G56</f>
        <v>2869.36</v>
      </c>
    </row>
    <row r="180" spans="1:7" x14ac:dyDescent="0.25">
      <c r="A180" s="12" t="s">
        <v>62</v>
      </c>
      <c r="B180" s="13" t="s">
        <v>180</v>
      </c>
      <c r="C180" s="7"/>
      <c r="D180" s="18">
        <f>D109</f>
        <v>1810.9593652800002</v>
      </c>
      <c r="E180" s="18">
        <f>E109</f>
        <v>1802.1593652800002</v>
      </c>
      <c r="F180" s="18">
        <f>F109</f>
        <v>1754.3209652800001</v>
      </c>
      <c r="G180" s="18">
        <f>G109</f>
        <v>1793.35936528</v>
      </c>
    </row>
    <row r="181" spans="1:7" x14ac:dyDescent="0.25">
      <c r="A181" s="12" t="s">
        <v>64</v>
      </c>
      <c r="B181" s="13" t="s">
        <v>181</v>
      </c>
      <c r="C181" s="7"/>
      <c r="D181" s="18">
        <f>D119</f>
        <v>0</v>
      </c>
      <c r="E181" s="18">
        <f>E119</f>
        <v>0</v>
      </c>
      <c r="F181" s="18">
        <f>F119</f>
        <v>0</v>
      </c>
      <c r="G181" s="18">
        <f>G119</f>
        <v>0</v>
      </c>
    </row>
    <row r="182" spans="1:7" x14ac:dyDescent="0.25">
      <c r="A182" s="12" t="s">
        <v>66</v>
      </c>
      <c r="B182" s="13" t="s">
        <v>182</v>
      </c>
      <c r="C182" s="7"/>
      <c r="D182" s="18">
        <f>D145</f>
        <v>0</v>
      </c>
      <c r="E182" s="18">
        <f>E145</f>
        <v>0</v>
      </c>
      <c r="F182" s="18">
        <f>F145</f>
        <v>0</v>
      </c>
      <c r="G182" s="18">
        <f>G145</f>
        <v>0</v>
      </c>
    </row>
    <row r="183" spans="1:7" x14ac:dyDescent="0.25">
      <c r="A183" s="12" t="s">
        <v>68</v>
      </c>
      <c r="B183" s="13" t="s">
        <v>183</v>
      </c>
      <c r="C183" s="7"/>
      <c r="D183" s="18">
        <f>D156</f>
        <v>0</v>
      </c>
      <c r="E183" s="18">
        <f>E156</f>
        <v>0</v>
      </c>
      <c r="F183" s="18">
        <f>F156</f>
        <v>0</v>
      </c>
      <c r="G183" s="18">
        <f>G156</f>
        <v>0</v>
      </c>
    </row>
    <row r="184" spans="1:7" x14ac:dyDescent="0.25">
      <c r="A184" s="19"/>
      <c r="B184" s="20" t="s">
        <v>184</v>
      </c>
      <c r="C184" s="7"/>
      <c r="D184" s="21">
        <f>D162</f>
        <v>4680.3193652800001</v>
      </c>
      <c r="E184" s="21">
        <f>E162</f>
        <v>4671.5193652800008</v>
      </c>
      <c r="F184" s="21">
        <f>F162</f>
        <v>4623.6809652800002</v>
      </c>
      <c r="G184" s="21">
        <f>G162</f>
        <v>4662.7193652799997</v>
      </c>
    </row>
    <row r="185" spans="1:7" x14ac:dyDescent="0.25">
      <c r="A185" s="12" t="s">
        <v>70</v>
      </c>
      <c r="B185" s="13" t="s">
        <v>185</v>
      </c>
      <c r="C185" s="7"/>
      <c r="D185" s="18">
        <f>D169</f>
        <v>0</v>
      </c>
      <c r="E185" s="18">
        <f>E169</f>
        <v>0</v>
      </c>
      <c r="F185" s="18">
        <f>F169</f>
        <v>0</v>
      </c>
      <c r="G185" s="18">
        <f>G169</f>
        <v>0</v>
      </c>
    </row>
    <row r="186" spans="1:7" x14ac:dyDescent="0.25">
      <c r="A186" s="19"/>
      <c r="B186" s="20" t="s">
        <v>186</v>
      </c>
      <c r="C186" s="7"/>
      <c r="D186" s="21">
        <f>D162+D169</f>
        <v>4680.3193652800001</v>
      </c>
      <c r="E186" s="21">
        <f>E162+E169</f>
        <v>4671.5193652800008</v>
      </c>
      <c r="F186" s="21">
        <f>F162+F169</f>
        <v>4623.6809652800002</v>
      </c>
      <c r="G186" s="21">
        <f>G162+G169</f>
        <v>4662.7193652799997</v>
      </c>
    </row>
    <row r="188" spans="1:7" x14ac:dyDescent="0.25">
      <c r="A188" s="4" t="s">
        <v>187</v>
      </c>
      <c r="B188" s="4"/>
      <c r="C188" s="4"/>
      <c r="D188" s="4"/>
      <c r="E188" s="4"/>
      <c r="F188" s="4"/>
      <c r="G188" s="4"/>
    </row>
    <row r="189" spans="1:7" ht="27.75" customHeight="1" x14ac:dyDescent="0.25">
      <c r="A189" s="11"/>
      <c r="B189" s="11" t="s">
        <v>188</v>
      </c>
      <c r="C189" s="11" t="s">
        <v>189</v>
      </c>
      <c r="D189" s="11" t="s">
        <v>190</v>
      </c>
      <c r="E189" s="11" t="s">
        <v>191</v>
      </c>
      <c r="F189" s="7"/>
      <c r="G189" s="7"/>
    </row>
    <row r="190" spans="1:7" x14ac:dyDescent="0.25">
      <c r="A190" s="12" t="s">
        <v>192</v>
      </c>
      <c r="B190" s="8" t="s">
        <v>39</v>
      </c>
      <c r="C190" s="18">
        <f>D186</f>
        <v>4680.3193652800001</v>
      </c>
      <c r="D190" s="14">
        <f>D38</f>
        <v>19</v>
      </c>
      <c r="E190" s="18">
        <f>C190*D190</f>
        <v>88926.067940320005</v>
      </c>
      <c r="F190" s="7"/>
      <c r="G190" s="7"/>
    </row>
    <row r="191" spans="1:7" x14ac:dyDescent="0.25">
      <c r="A191" s="12" t="s">
        <v>193</v>
      </c>
      <c r="B191" s="8" t="s">
        <v>40</v>
      </c>
      <c r="C191" s="18">
        <f>E186</f>
        <v>4671.5193652800008</v>
      </c>
      <c r="D191" s="14">
        <f>E38</f>
        <v>2</v>
      </c>
      <c r="E191" s="18">
        <f>C191*D191</f>
        <v>9343.0387305600016</v>
      </c>
      <c r="F191" s="7"/>
      <c r="G191" s="7"/>
    </row>
    <row r="192" spans="1:7" x14ac:dyDescent="0.25">
      <c r="A192" s="12" t="s">
        <v>194</v>
      </c>
      <c r="B192" s="8" t="s">
        <v>41</v>
      </c>
      <c r="C192" s="18">
        <f>F186</f>
        <v>4623.6809652800002</v>
      </c>
      <c r="D192" s="14">
        <f>F38</f>
        <v>40</v>
      </c>
      <c r="E192" s="18">
        <f>C192*D192</f>
        <v>184947.23861120001</v>
      </c>
      <c r="F192" s="7"/>
      <c r="G192" s="7"/>
    </row>
    <row r="193" spans="1:7" x14ac:dyDescent="0.25">
      <c r="A193" s="12" t="s">
        <v>195</v>
      </c>
      <c r="B193" s="8" t="s">
        <v>42</v>
      </c>
      <c r="C193" s="18">
        <f>G186</f>
        <v>4662.7193652799997</v>
      </c>
      <c r="D193" s="14">
        <f>G38</f>
        <v>1</v>
      </c>
      <c r="E193" s="18">
        <f>C193*D193</f>
        <v>4662.7193652799997</v>
      </c>
      <c r="F193" s="7"/>
      <c r="G193" s="7"/>
    </row>
    <row r="194" spans="1:7" x14ac:dyDescent="0.25">
      <c r="A194" s="25"/>
      <c r="B194" s="26" t="s">
        <v>196</v>
      </c>
      <c r="C194" s="25"/>
      <c r="D194" s="27">
        <f>SUM(D190:D193)</f>
        <v>62</v>
      </c>
      <c r="E194" s="21">
        <f>SUM(E190:E193)</f>
        <v>287879.06464736001</v>
      </c>
      <c r="F194" s="25"/>
      <c r="G194" s="25"/>
    </row>
    <row r="196" spans="1:7" x14ac:dyDescent="0.25">
      <c r="A196" s="4" t="s">
        <v>197</v>
      </c>
      <c r="B196" s="4"/>
      <c r="C196" s="4"/>
      <c r="D196" s="4"/>
      <c r="E196" s="4"/>
      <c r="F196" s="4"/>
      <c r="G196" s="4"/>
    </row>
    <row r="197" spans="1:7" x14ac:dyDescent="0.25">
      <c r="A197" s="7"/>
      <c r="B197" s="8" t="s">
        <v>198</v>
      </c>
      <c r="C197" s="7"/>
      <c r="D197" s="7"/>
      <c r="E197" s="18">
        <f>E194</f>
        <v>287879.06464736001</v>
      </c>
      <c r="F197" s="7"/>
      <c r="G197" s="7"/>
    </row>
    <row r="198" spans="1:7" x14ac:dyDescent="0.25">
      <c r="A198" s="7"/>
      <c r="B198" s="8" t="s">
        <v>199</v>
      </c>
      <c r="C198" s="7"/>
      <c r="D198" s="7"/>
      <c r="E198" s="14">
        <f>C16</f>
        <v>12</v>
      </c>
      <c r="F198" s="7"/>
      <c r="G198" s="7"/>
    </row>
    <row r="199" spans="1:7" x14ac:dyDescent="0.25">
      <c r="A199" s="25"/>
      <c r="B199" s="26" t="s">
        <v>200</v>
      </c>
      <c r="C199" s="25"/>
      <c r="D199" s="25"/>
      <c r="E199" s="21">
        <f>E197*E198</f>
        <v>3454548.7757683201</v>
      </c>
      <c r="F199" s="25"/>
      <c r="G199" s="25"/>
    </row>
    <row r="200" spans="1:7" ht="24" customHeight="1" x14ac:dyDescent="0.25">
      <c r="A200" s="5" t="s">
        <v>201</v>
      </c>
      <c r="B200" s="5"/>
      <c r="C200" s="5"/>
      <c r="D200" s="5"/>
      <c r="E200" s="5"/>
      <c r="F200" s="5"/>
      <c r="G200" s="5"/>
    </row>
    <row r="202" spans="1:7" x14ac:dyDescent="0.25">
      <c r="A202" s="4" t="s">
        <v>202</v>
      </c>
      <c r="B202" s="4"/>
      <c r="C202" s="4"/>
      <c r="D202" s="4"/>
      <c r="E202" s="4"/>
      <c r="F202" s="4"/>
      <c r="G202" s="4"/>
    </row>
    <row r="203" spans="1:7" ht="27.75" customHeight="1" x14ac:dyDescent="0.25">
      <c r="A203" s="11"/>
      <c r="B203" s="11" t="s">
        <v>203</v>
      </c>
      <c r="C203" s="11" t="s">
        <v>204</v>
      </c>
      <c r="D203" s="11" t="s">
        <v>205</v>
      </c>
      <c r="E203" s="11" t="s">
        <v>206</v>
      </c>
      <c r="F203" s="7"/>
      <c r="G203" s="7"/>
    </row>
    <row r="204" spans="1:7" ht="48" x14ac:dyDescent="0.25">
      <c r="A204" s="7"/>
      <c r="B204" s="28" t="s">
        <v>207</v>
      </c>
      <c r="C204" s="22"/>
      <c r="D204" s="29">
        <v>58</v>
      </c>
      <c r="E204" s="18">
        <f>C204*D204</f>
        <v>0</v>
      </c>
      <c r="F204" s="7"/>
      <c r="G204" s="7"/>
    </row>
    <row r="205" spans="1:7" ht="24" x14ac:dyDescent="0.25">
      <c r="A205" s="7"/>
      <c r="B205" s="28" t="s">
        <v>208</v>
      </c>
      <c r="C205" s="22"/>
      <c r="D205" s="29">
        <v>4</v>
      </c>
      <c r="E205" s="18">
        <f>C205*D205</f>
        <v>0</v>
      </c>
      <c r="F205" s="7"/>
      <c r="G205" s="7"/>
    </row>
    <row r="206" spans="1:7" x14ac:dyDescent="0.25">
      <c r="A206" s="25"/>
      <c r="B206" s="26" t="s">
        <v>209</v>
      </c>
      <c r="C206" s="25"/>
      <c r="D206" s="27">
        <f>SUM(D204:D205)</f>
        <v>62</v>
      </c>
      <c r="E206" s="21">
        <f>SUM(E204:E205)</f>
        <v>0</v>
      </c>
      <c r="F206" s="25"/>
      <c r="G206" s="25"/>
    </row>
    <row r="208" spans="1:7" ht="24" customHeight="1" x14ac:dyDescent="0.25">
      <c r="A208" s="5" t="s">
        <v>210</v>
      </c>
      <c r="B208" s="5"/>
      <c r="C208" s="5"/>
      <c r="D208" s="5"/>
      <c r="E208" s="5"/>
      <c r="F208" s="5"/>
      <c r="G208" s="5"/>
    </row>
    <row r="210" spans="2:2" x14ac:dyDescent="0.25">
      <c r="B210" s="30" t="s">
        <v>211</v>
      </c>
    </row>
    <row r="212" spans="2:2" x14ac:dyDescent="0.25">
      <c r="B212" s="30" t="s">
        <v>212</v>
      </c>
    </row>
    <row r="213" spans="2:2" x14ac:dyDescent="0.25">
      <c r="B213" s="30" t="s">
        <v>213</v>
      </c>
    </row>
    <row r="214" spans="2:2" x14ac:dyDescent="0.25">
      <c r="B214" s="30" t="s">
        <v>214</v>
      </c>
    </row>
    <row r="215" spans="2:2" x14ac:dyDescent="0.25">
      <c r="B215" s="30" t="s">
        <v>215</v>
      </c>
    </row>
  </sheetData>
  <mergeCells count="82">
    <mergeCell ref="A202:G202"/>
    <mergeCell ref="A208:G208"/>
    <mergeCell ref="A175:G175"/>
    <mergeCell ref="A177:G177"/>
    <mergeCell ref="A188:G188"/>
    <mergeCell ref="A196:G196"/>
    <mergeCell ref="A200:G200"/>
    <mergeCell ref="A170:G170"/>
    <mergeCell ref="A171:G171"/>
    <mergeCell ref="A172:G172"/>
    <mergeCell ref="A173:G173"/>
    <mergeCell ref="A174:G174"/>
    <mergeCell ref="A147:G147"/>
    <mergeCell ref="A149:G149"/>
    <mergeCell ref="A157:G157"/>
    <mergeCell ref="A158:G158"/>
    <mergeCell ref="A160:G160"/>
    <mergeCell ref="A125:G125"/>
    <mergeCell ref="A134:G134"/>
    <mergeCell ref="A136:G136"/>
    <mergeCell ref="A141:G141"/>
    <mergeCell ref="A146:G146"/>
    <mergeCell ref="A111:G111"/>
    <mergeCell ref="A120:G120"/>
    <mergeCell ref="A121:G121"/>
    <mergeCell ref="A122:G122"/>
    <mergeCell ref="A124:G124"/>
    <mergeCell ref="A99:G99"/>
    <mergeCell ref="A100:G100"/>
    <mergeCell ref="A101:G101"/>
    <mergeCell ref="A102:G102"/>
    <mergeCell ref="A104:G104"/>
    <mergeCell ref="A83:G83"/>
    <mergeCell ref="A84:G84"/>
    <mergeCell ref="A85:G85"/>
    <mergeCell ref="A86:G86"/>
    <mergeCell ref="A88:G88"/>
    <mergeCell ref="A67:G67"/>
    <mergeCell ref="A68:G68"/>
    <mergeCell ref="A69:G69"/>
    <mergeCell ref="A70:G70"/>
    <mergeCell ref="A72:G72"/>
    <mergeCell ref="A57:G57"/>
    <mergeCell ref="A58:G58"/>
    <mergeCell ref="A59:G59"/>
    <mergeCell ref="A61:G61"/>
    <mergeCell ref="A62:G62"/>
    <mergeCell ref="A36:G36"/>
    <mergeCell ref="A44:G44"/>
    <mergeCell ref="A45:G45"/>
    <mergeCell ref="A46:G46"/>
    <mergeCell ref="A48:G48"/>
    <mergeCell ref="C30:G30"/>
    <mergeCell ref="C31:G31"/>
    <mergeCell ref="C32:G32"/>
    <mergeCell ref="C33:G33"/>
    <mergeCell ref="C34:G34"/>
    <mergeCell ref="A25:G25"/>
    <mergeCell ref="C26:G26"/>
    <mergeCell ref="C27:G27"/>
    <mergeCell ref="C28:G28"/>
    <mergeCell ref="C29:G29"/>
    <mergeCell ref="C19:G19"/>
    <mergeCell ref="C20:G20"/>
    <mergeCell ref="C21:G21"/>
    <mergeCell ref="A22:G22"/>
    <mergeCell ref="A23:G23"/>
    <mergeCell ref="C13:G13"/>
    <mergeCell ref="C14:G14"/>
    <mergeCell ref="C15:G15"/>
    <mergeCell ref="C16:G16"/>
    <mergeCell ref="A18:G18"/>
    <mergeCell ref="C7:G7"/>
    <mergeCell ref="C8:G8"/>
    <mergeCell ref="C9:G9"/>
    <mergeCell ref="C10:G10"/>
    <mergeCell ref="A12:G12"/>
    <mergeCell ref="A1:G1"/>
    <mergeCell ref="A2:G2"/>
    <mergeCell ref="A3:G3"/>
    <mergeCell ref="A5:G5"/>
    <mergeCell ref="C6:G6"/>
  </mergeCells>
  <printOptions horizontalCentered="1"/>
  <pageMargins left="0.4" right="0.4" top="0.5" bottom="0.5" header="0.511811023622047" footer="0.511811023622047"/>
  <pageSetup paperSize="9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B30"/>
  <sheetViews>
    <sheetView showGridLines="0" topLeftCell="A9" zoomScaleNormal="100" workbookViewId="0">
      <selection activeCell="B14" sqref="B14"/>
    </sheetView>
  </sheetViews>
  <sheetFormatPr defaultColWidth="8.7109375" defaultRowHeight="15" x14ac:dyDescent="0.25"/>
  <cols>
    <col min="1" max="1" width="4" customWidth="1"/>
    <col min="2" max="2" width="110" customWidth="1"/>
    <col min="3" max="3" width="24" customWidth="1"/>
  </cols>
  <sheetData>
    <row r="1" spans="2:2" ht="13.5" customHeight="1" x14ac:dyDescent="0.25">
      <c r="B1" s="31" t="s">
        <v>216</v>
      </c>
    </row>
    <row r="3" spans="2:2" ht="21.75" customHeight="1" x14ac:dyDescent="0.25">
      <c r="B3" s="32" t="s">
        <v>217</v>
      </c>
    </row>
    <row r="5" spans="2:2" ht="13.5" customHeight="1" x14ac:dyDescent="0.25">
      <c r="B5" s="33" t="s">
        <v>218</v>
      </c>
    </row>
    <row r="6" spans="2:2" ht="13.5" customHeight="1" x14ac:dyDescent="0.25">
      <c r="B6" s="32" t="s">
        <v>219</v>
      </c>
    </row>
    <row r="7" spans="2:2" ht="36" x14ac:dyDescent="0.25">
      <c r="B7" s="32" t="s">
        <v>220</v>
      </c>
    </row>
    <row r="8" spans="2:2" ht="36" x14ac:dyDescent="0.25">
      <c r="B8" s="32" t="s">
        <v>221</v>
      </c>
    </row>
    <row r="9" spans="2:2" ht="24" x14ac:dyDescent="0.25">
      <c r="B9" s="32" t="s">
        <v>222</v>
      </c>
    </row>
    <row r="11" spans="2:2" x14ac:dyDescent="0.25">
      <c r="B11" s="33" t="s">
        <v>223</v>
      </c>
    </row>
    <row r="12" spans="2:2" ht="48" x14ac:dyDescent="0.25">
      <c r="B12" s="32" t="s">
        <v>224</v>
      </c>
    </row>
    <row r="13" spans="2:2" ht="54.75" customHeight="1" x14ac:dyDescent="0.25">
      <c r="B13" s="32" t="s">
        <v>241</v>
      </c>
    </row>
    <row r="14" spans="2:2" ht="54.75" customHeight="1" x14ac:dyDescent="0.25">
      <c r="B14" s="32" t="s">
        <v>225</v>
      </c>
    </row>
    <row r="16" spans="2:2" ht="13.5" customHeight="1" x14ac:dyDescent="0.25">
      <c r="B16" s="33" t="s">
        <v>226</v>
      </c>
    </row>
    <row r="17" spans="2:2" ht="54.75" customHeight="1" x14ac:dyDescent="0.25">
      <c r="B17" s="32" t="s">
        <v>227</v>
      </c>
    </row>
    <row r="19" spans="2:2" ht="13.5" customHeight="1" x14ac:dyDescent="0.25">
      <c r="B19" s="33" t="s">
        <v>228</v>
      </c>
    </row>
    <row r="20" spans="2:2" ht="66" customHeight="1" x14ac:dyDescent="0.25">
      <c r="B20" s="32" t="s">
        <v>229</v>
      </c>
    </row>
    <row r="21" spans="2:2" ht="76.5" customHeight="1" x14ac:dyDescent="0.25">
      <c r="B21" s="32" t="s">
        <v>230</v>
      </c>
    </row>
    <row r="22" spans="2:2" ht="66" customHeight="1" x14ac:dyDescent="0.25">
      <c r="B22" s="32" t="s">
        <v>231</v>
      </c>
    </row>
    <row r="23" spans="2:2" ht="43.5" customHeight="1" x14ac:dyDescent="0.25">
      <c r="B23" s="32" t="s">
        <v>232</v>
      </c>
    </row>
    <row r="24" spans="2:2" ht="28.5" customHeight="1" x14ac:dyDescent="0.25">
      <c r="B24" s="32" t="s">
        <v>233</v>
      </c>
    </row>
    <row r="25" spans="2:2" ht="9" customHeight="1" x14ac:dyDescent="0.25">
      <c r="B25" s="33"/>
    </row>
    <row r="26" spans="2:2" ht="54.75" customHeight="1" x14ac:dyDescent="0.25">
      <c r="B26" s="32" t="s">
        <v>234</v>
      </c>
    </row>
    <row r="28" spans="2:2" ht="13.5" customHeight="1" x14ac:dyDescent="0.25">
      <c r="B28" s="33" t="s">
        <v>235</v>
      </c>
    </row>
    <row r="29" spans="2:2" ht="48" x14ac:dyDescent="0.25">
      <c r="B29" s="32" t="s">
        <v>236</v>
      </c>
    </row>
    <row r="30" spans="2:2" ht="43.5" customHeight="1" x14ac:dyDescent="0.25">
      <c r="B30" s="32" t="s">
        <v>237</v>
      </c>
    </row>
  </sheetData>
  <pageMargins left="0.75" right="0.75" top="1" bottom="1" header="0.511811023622047" footer="0.511811023622047"/>
  <pageSetup fitToHeight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 de Custos</vt:lpstr>
      <vt:lpstr>Instruções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Rony Salles Gomes de Lima</cp:lastModifiedBy>
  <cp:revision>0</cp:revision>
  <dcterms:created xsi:type="dcterms:W3CDTF">2026-10-07T13:34:12Z</dcterms:created>
  <dcterms:modified xsi:type="dcterms:W3CDTF">2026-10-07T13:45:28Z</dcterms:modified>
  <dc:language>en-US</dc:language>
</cp:coreProperties>
</file>