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2.xml" ContentType="application/vnd.ms-excel.person+xml"/>
  <Override PartName="/xl/persons/person3.xml" ContentType="application/vnd.ms-excel.person+xml"/>
  <Override PartName="/xl/persons/person0.xml" ContentType="application/vnd.ms-excel.person+xml"/>
  <Override PartName="/xl/persons/person1.xml" ContentType="application/vnd.ms-excel.person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F30B2480886F1DB/Setor Publico/PM_Extremoz/Controle_Contratos Administrativos e Licitacoes/Terceirizados/SAAE/"/>
    </mc:Choice>
  </mc:AlternateContent>
  <xr:revisionPtr revIDLastSave="1" documentId="8_{59B1A3F7-9D25-4AE8-8B47-1C2F9045CA17}" xr6:coauthVersionLast="47" xr6:coauthVersionMax="47" xr10:uidLastSave="{813BFE8C-16E4-488A-BD19-7596E6077EBB}"/>
  <bookViews>
    <workbookView xWindow="-120" yWindow="-120" windowWidth="20730" windowHeight="11160" xr2:uid="{00000000-000D-0000-FFFF-FFFF00000000}"/>
  </bookViews>
  <sheets>
    <sheet name="Modulo1_Remuneração" sheetId="1" r:id="rId1"/>
    <sheet name="Modulo2.1_Encargos" sheetId="2" r:id="rId2"/>
    <sheet name="Modulo2.2_Encargos" sheetId="3" r:id="rId3"/>
    <sheet name="Modulo2.3_Encargos" sheetId="4" r:id="rId4"/>
    <sheet name="Modulo3.1_Rescisão" sheetId="5" r:id="rId5"/>
    <sheet name="Modulo3.2_Rescisão" sheetId="6" r:id="rId6"/>
    <sheet name="Modulo4_Reposicao" sheetId="7" r:id="rId7"/>
    <sheet name="Modulo5_Insumos de Mao de Obra" sheetId="8" r:id="rId8"/>
    <sheet name="Modulo6_Custos Indiretos" sheetId="9" r:id="rId9"/>
    <sheet name="Resumo Geral" sheetId="10" r:id="rId10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8" l="1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6" i="8"/>
  <c r="E39" i="10"/>
  <c r="G38" i="10"/>
  <c r="H38" i="10" s="1"/>
  <c r="G37" i="10"/>
  <c r="H37" i="10" s="1"/>
  <c r="G36" i="10"/>
  <c r="H36" i="10" s="1"/>
  <c r="G35" i="10"/>
  <c r="H35" i="10" s="1"/>
  <c r="G34" i="10"/>
  <c r="H34" i="10" s="1"/>
  <c r="G33" i="10"/>
  <c r="H33" i="10" s="1"/>
  <c r="G32" i="10"/>
  <c r="H32" i="10" s="1"/>
  <c r="G31" i="10"/>
  <c r="H31" i="10" s="1"/>
  <c r="G30" i="10"/>
  <c r="H30" i="10" s="1"/>
  <c r="G29" i="10"/>
  <c r="H29" i="10" s="1"/>
  <c r="G28" i="10"/>
  <c r="H28" i="10" s="1"/>
  <c r="G27" i="10"/>
  <c r="H27" i="10" s="1"/>
  <c r="G26" i="10"/>
  <c r="H26" i="10" s="1"/>
  <c r="G25" i="10"/>
  <c r="H25" i="10" s="1"/>
  <c r="G24" i="10"/>
  <c r="D26" i="9"/>
  <c r="D30" i="9" s="1"/>
  <c r="E26" i="9"/>
  <c r="E30" i="9" s="1"/>
  <c r="H126" i="4"/>
  <c r="G129" i="4"/>
  <c r="G130" i="4"/>
  <c r="G131" i="4"/>
  <c r="H131" i="4"/>
  <c r="G132" i="4"/>
  <c r="G133" i="4"/>
  <c r="G134" i="4"/>
  <c r="G135" i="4"/>
  <c r="H135" i="4"/>
  <c r="G136" i="4"/>
  <c r="G137" i="4"/>
  <c r="J105" i="4"/>
  <c r="H124" i="4" s="1"/>
  <c r="F120" i="4"/>
  <c r="G120" i="4"/>
  <c r="I120" i="4"/>
  <c r="J106" i="4"/>
  <c r="H125" i="4" s="1"/>
  <c r="J107" i="4"/>
  <c r="K107" i="4" s="1"/>
  <c r="J108" i="4"/>
  <c r="H127" i="4" s="1"/>
  <c r="J109" i="4"/>
  <c r="H128" i="4" s="1"/>
  <c r="J110" i="4"/>
  <c r="H129" i="4" s="1"/>
  <c r="J111" i="4"/>
  <c r="K111" i="4" s="1"/>
  <c r="J112" i="4"/>
  <c r="K112" i="4" s="1"/>
  <c r="J113" i="4"/>
  <c r="H132" i="4" s="1"/>
  <c r="J114" i="4"/>
  <c r="H133" i="4" s="1"/>
  <c r="J115" i="4"/>
  <c r="K115" i="4" s="1"/>
  <c r="J116" i="4"/>
  <c r="K116" i="4" s="1"/>
  <c r="J117" i="4"/>
  <c r="H136" i="4" s="1"/>
  <c r="J118" i="4"/>
  <c r="H137" i="4" s="1"/>
  <c r="J119" i="4"/>
  <c r="H138" i="4" s="1"/>
  <c r="H81" i="4"/>
  <c r="I81" i="4" s="1"/>
  <c r="F60" i="4"/>
  <c r="H22" i="4"/>
  <c r="I22" i="4" s="1"/>
  <c r="F41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M13" i="3"/>
  <c r="I6" i="1"/>
  <c r="I7" i="1"/>
  <c r="I8" i="1"/>
  <c r="I9" i="1"/>
  <c r="J9" i="1" s="1"/>
  <c r="I10" i="1"/>
  <c r="I11" i="1"/>
  <c r="I12" i="1"/>
  <c r="I13" i="1"/>
  <c r="I14" i="1"/>
  <c r="I15" i="1"/>
  <c r="J15" i="1" s="1"/>
  <c r="I16" i="1"/>
  <c r="F17" i="2" s="1"/>
  <c r="H17" i="2" s="1"/>
  <c r="I17" i="1"/>
  <c r="J17" i="1" s="1"/>
  <c r="I18" i="1"/>
  <c r="I19" i="1"/>
  <c r="J19" i="1" s="1"/>
  <c r="F9" i="2"/>
  <c r="H9" i="2" s="1"/>
  <c r="F10" i="2"/>
  <c r="H10" i="2" s="1"/>
  <c r="F15" i="2"/>
  <c r="H15" i="2" s="1"/>
  <c r="F13" i="2"/>
  <c r="H13" i="2" s="1"/>
  <c r="I5" i="1"/>
  <c r="K118" i="4" l="1"/>
  <c r="K106" i="4"/>
  <c r="K117" i="4"/>
  <c r="K113" i="4"/>
  <c r="K109" i="4"/>
  <c r="K114" i="4"/>
  <c r="J120" i="4"/>
  <c r="K105" i="4"/>
  <c r="K120" i="4" s="1"/>
  <c r="K108" i="4"/>
  <c r="H134" i="4"/>
  <c r="H130" i="4"/>
  <c r="K110" i="4"/>
  <c r="K119" i="4"/>
  <c r="J16" i="1"/>
  <c r="I10" i="2"/>
  <c r="F67" i="2"/>
  <c r="I9" i="2"/>
  <c r="F66" i="2"/>
  <c r="J14" i="1"/>
  <c r="F16" i="2"/>
  <c r="H16" i="2" s="1"/>
  <c r="J11" i="1"/>
  <c r="J10" i="1"/>
  <c r="I13" i="2"/>
  <c r="F70" i="2"/>
  <c r="F12" i="2"/>
  <c r="H12" i="2" s="1"/>
  <c r="F8" i="2"/>
  <c r="H8" i="2" s="1"/>
  <c r="F18" i="2"/>
  <c r="H18" i="2" s="1"/>
  <c r="F14" i="2"/>
  <c r="H14" i="2" s="1"/>
  <c r="J7" i="1"/>
  <c r="F19" i="2"/>
  <c r="H19" i="2" s="1"/>
  <c r="F11" i="2"/>
  <c r="H11" i="2" s="1"/>
  <c r="F7" i="2"/>
  <c r="H7" i="2" s="1"/>
  <c r="J12" i="1"/>
  <c r="J8" i="1"/>
  <c r="J18" i="1"/>
  <c r="J13" i="1"/>
  <c r="I17" i="2"/>
  <c r="F74" i="2"/>
  <c r="F20" i="2"/>
  <c r="H20" i="2" s="1"/>
  <c r="I15" i="2"/>
  <c r="F72" i="2"/>
  <c r="J6" i="1"/>
  <c r="G39" i="10"/>
  <c r="H24" i="10"/>
  <c r="H39" i="10" s="1"/>
  <c r="G10" i="9"/>
  <c r="G14" i="9"/>
  <c r="G18" i="9"/>
  <c r="G17" i="9"/>
  <c r="G7" i="9"/>
  <c r="G11" i="9"/>
  <c r="G15" i="9"/>
  <c r="G19" i="9"/>
  <c r="G13" i="9"/>
  <c r="G6" i="9"/>
  <c r="G8" i="9"/>
  <c r="G12" i="9"/>
  <c r="G16" i="9"/>
  <c r="G20" i="9"/>
  <c r="G9" i="9"/>
  <c r="M26" i="6"/>
  <c r="G19" i="3"/>
  <c r="F68" i="2" l="1"/>
  <c r="I11" i="2"/>
  <c r="I18" i="2"/>
  <c r="F75" i="2"/>
  <c r="F69" i="2"/>
  <c r="I12" i="2"/>
  <c r="F73" i="2"/>
  <c r="I16" i="2"/>
  <c r="F77" i="2"/>
  <c r="I20" i="2"/>
  <c r="I7" i="2"/>
  <c r="F64" i="2"/>
  <c r="F76" i="2"/>
  <c r="I19" i="2"/>
  <c r="I14" i="2"/>
  <c r="F71" i="2"/>
  <c r="F65" i="2"/>
  <c r="I8" i="2"/>
  <c r="G9" i="3"/>
  <c r="G13" i="3"/>
  <c r="G17" i="3"/>
  <c r="G6" i="3"/>
  <c r="G10" i="3"/>
  <c r="G14" i="3"/>
  <c r="G18" i="3"/>
  <c r="M25" i="6"/>
  <c r="M27" i="6" s="1"/>
  <c r="G25" i="6" s="1"/>
  <c r="G8" i="3"/>
  <c r="G12" i="3"/>
  <c r="G16" i="3"/>
  <c r="G20" i="3"/>
  <c r="G7" i="3"/>
  <c r="G11" i="3"/>
  <c r="G15" i="3"/>
  <c r="I8" i="8"/>
  <c r="H30" i="4"/>
  <c r="G49" i="4" s="1"/>
  <c r="H49" i="4" s="1"/>
  <c r="F127" i="4" s="1"/>
  <c r="H31" i="4"/>
  <c r="G50" i="4" s="1"/>
  <c r="H32" i="4"/>
  <c r="G51" i="4" s="1"/>
  <c r="H33" i="4"/>
  <c r="G52" i="4" s="1"/>
  <c r="H36" i="4"/>
  <c r="G55" i="4" s="1"/>
  <c r="H37" i="4"/>
  <c r="G56" i="4" s="1"/>
  <c r="H40" i="4"/>
  <c r="G59" i="4" s="1"/>
  <c r="E20" i="1"/>
  <c r="E19" i="10"/>
  <c r="E21" i="9"/>
  <c r="E116" i="6"/>
  <c r="E78" i="6"/>
  <c r="E101" i="4"/>
  <c r="E61" i="4"/>
  <c r="E42" i="4"/>
  <c r="E23" i="4"/>
  <c r="E59" i="3"/>
  <c r="E40" i="3"/>
  <c r="E78" i="2"/>
  <c r="E59" i="2"/>
  <c r="E21" i="2"/>
  <c r="H8" i="4"/>
  <c r="F46" i="4" s="1"/>
  <c r="F27" i="4"/>
  <c r="H27" i="4" s="1"/>
  <c r="F86" i="4"/>
  <c r="H67" i="4"/>
  <c r="I67" i="4" s="1"/>
  <c r="G25" i="5"/>
  <c r="H9" i="4"/>
  <c r="F47" i="4" s="1"/>
  <c r="H28" i="4"/>
  <c r="G47" i="4" s="1"/>
  <c r="F87" i="4"/>
  <c r="H68" i="4"/>
  <c r="G87" i="4" s="1"/>
  <c r="G26" i="5"/>
  <c r="H10" i="4"/>
  <c r="F48" i="4" s="1"/>
  <c r="H29" i="4"/>
  <c r="G48" i="4" s="1"/>
  <c r="F88" i="4"/>
  <c r="H69" i="4"/>
  <c r="G88" i="4" s="1"/>
  <c r="G27" i="5"/>
  <c r="F27" i="2"/>
  <c r="H27" i="2" s="1"/>
  <c r="H11" i="4"/>
  <c r="F49" i="4" s="1"/>
  <c r="F89" i="4"/>
  <c r="H70" i="4"/>
  <c r="G89" i="4" s="1"/>
  <c r="G28" i="5"/>
  <c r="H12" i="4"/>
  <c r="F50" i="4" s="1"/>
  <c r="F90" i="4"/>
  <c r="H71" i="4"/>
  <c r="G90" i="4" s="1"/>
  <c r="G29" i="5"/>
  <c r="F28" i="2"/>
  <c r="H28" i="2" s="1"/>
  <c r="H13" i="4"/>
  <c r="F51" i="4" s="1"/>
  <c r="F91" i="4"/>
  <c r="H72" i="4"/>
  <c r="G91" i="4" s="1"/>
  <c r="G30" i="5"/>
  <c r="H14" i="4"/>
  <c r="F52" i="4" s="1"/>
  <c r="F92" i="4"/>
  <c r="H73" i="4"/>
  <c r="G92" i="4" s="1"/>
  <c r="G31" i="5"/>
  <c r="H15" i="4"/>
  <c r="F53" i="4" s="1"/>
  <c r="H34" i="4"/>
  <c r="F93" i="4"/>
  <c r="H74" i="4"/>
  <c r="G93" i="4" s="1"/>
  <c r="G32" i="5"/>
  <c r="H16" i="4"/>
  <c r="F54" i="4" s="1"/>
  <c r="H35" i="4"/>
  <c r="G54" i="4" s="1"/>
  <c r="F94" i="4"/>
  <c r="H75" i="4"/>
  <c r="G94" i="4" s="1"/>
  <c r="G33" i="5"/>
  <c r="H17" i="4"/>
  <c r="F95" i="4"/>
  <c r="H76" i="4"/>
  <c r="G95" i="4" s="1"/>
  <c r="G34" i="5"/>
  <c r="H18" i="4"/>
  <c r="F56" i="4" s="1"/>
  <c r="F96" i="4"/>
  <c r="H77" i="4"/>
  <c r="G96" i="4" s="1"/>
  <c r="G35" i="5"/>
  <c r="H19" i="4"/>
  <c r="F57" i="4" s="1"/>
  <c r="H38" i="4"/>
  <c r="G57" i="4" s="1"/>
  <c r="F97" i="4"/>
  <c r="H78" i="4"/>
  <c r="G97" i="4" s="1"/>
  <c r="G36" i="5"/>
  <c r="H20" i="4"/>
  <c r="F58" i="4" s="1"/>
  <c r="H39" i="4"/>
  <c r="G58" i="4" s="1"/>
  <c r="F98" i="4"/>
  <c r="H79" i="4"/>
  <c r="I79" i="4" s="1"/>
  <c r="G37" i="5"/>
  <c r="H21" i="4"/>
  <c r="F59" i="4" s="1"/>
  <c r="F99" i="4"/>
  <c r="H80" i="4"/>
  <c r="G99" i="4" s="1"/>
  <c r="G38" i="5"/>
  <c r="H41" i="4"/>
  <c r="F100" i="4"/>
  <c r="G100" i="4"/>
  <c r="G39" i="5"/>
  <c r="E59" i="6"/>
  <c r="I69" i="4"/>
  <c r="I71" i="4"/>
  <c r="E158" i="4"/>
  <c r="E139" i="4"/>
  <c r="E120" i="4"/>
  <c r="E21" i="3"/>
  <c r="E40" i="2"/>
  <c r="E21" i="8"/>
  <c r="E40" i="7"/>
  <c r="E97" i="6"/>
  <c r="G78" i="6"/>
  <c r="E40" i="6"/>
  <c r="E21" i="6"/>
  <c r="G78" i="5"/>
  <c r="I9" i="4"/>
  <c r="J5" i="1"/>
  <c r="I17" i="4" l="1"/>
  <c r="F55" i="4"/>
  <c r="F61" i="4" s="1"/>
  <c r="I13" i="4"/>
  <c r="I41" i="4"/>
  <c r="G60" i="4"/>
  <c r="I34" i="4"/>
  <c r="G53" i="4"/>
  <c r="G66" i="2"/>
  <c r="I28" i="2"/>
  <c r="I27" i="2"/>
  <c r="G65" i="2"/>
  <c r="E21" i="7"/>
  <c r="E97" i="5"/>
  <c r="E40" i="5"/>
  <c r="E21" i="5"/>
  <c r="E78" i="5"/>
  <c r="E59" i="5"/>
  <c r="I11" i="4"/>
  <c r="I75" i="4"/>
  <c r="H100" i="4"/>
  <c r="G138" i="4" s="1"/>
  <c r="H92" i="4"/>
  <c r="I92" i="4" s="1"/>
  <c r="I70" i="4"/>
  <c r="E82" i="4"/>
  <c r="I14" i="4"/>
  <c r="I74" i="4"/>
  <c r="I8" i="4"/>
  <c r="I21" i="4"/>
  <c r="G98" i="4"/>
  <c r="H98" i="4" s="1"/>
  <c r="I98" i="4" s="1"/>
  <c r="I15" i="4"/>
  <c r="I77" i="4"/>
  <c r="H94" i="4"/>
  <c r="G86" i="4"/>
  <c r="H86" i="4" s="1"/>
  <c r="G124" i="4" s="1"/>
  <c r="H96" i="4"/>
  <c r="H91" i="4"/>
  <c r="H95" i="4"/>
  <c r="H93" i="4"/>
  <c r="H99" i="4"/>
  <c r="I10" i="4"/>
  <c r="I72" i="4"/>
  <c r="H88" i="4"/>
  <c r="H87" i="4"/>
  <c r="G125" i="4" s="1"/>
  <c r="I20" i="4"/>
  <c r="I73" i="4"/>
  <c r="I80" i="4"/>
  <c r="H89" i="4"/>
  <c r="H90" i="4"/>
  <c r="I76" i="4"/>
  <c r="I68" i="4"/>
  <c r="H60" i="4"/>
  <c r="G27" i="6"/>
  <c r="G28" i="6"/>
  <c r="G32" i="6"/>
  <c r="G36" i="6"/>
  <c r="G29" i="6"/>
  <c r="G33" i="6"/>
  <c r="G37" i="6"/>
  <c r="G31" i="6"/>
  <c r="G35" i="6"/>
  <c r="G39" i="6"/>
  <c r="G26" i="6"/>
  <c r="G30" i="6"/>
  <c r="G34" i="6"/>
  <c r="G38" i="6"/>
  <c r="M28" i="6"/>
  <c r="F57" i="2"/>
  <c r="I57" i="2" s="1"/>
  <c r="F31" i="2"/>
  <c r="H31" i="2" s="1"/>
  <c r="I49" i="4"/>
  <c r="I30" i="4"/>
  <c r="F51" i="2"/>
  <c r="I51" i="2" s="1"/>
  <c r="F6" i="2"/>
  <c r="H6" i="2" s="1"/>
  <c r="F46" i="2"/>
  <c r="I46" i="2" s="1"/>
  <c r="F47" i="2"/>
  <c r="I47" i="2" s="1"/>
  <c r="F45" i="2"/>
  <c r="I45" i="2" s="1"/>
  <c r="F30" i="2"/>
  <c r="H30" i="2" s="1"/>
  <c r="F26" i="2"/>
  <c r="H26" i="2" s="1"/>
  <c r="F49" i="2"/>
  <c r="I49" i="2" s="1"/>
  <c r="F44" i="2"/>
  <c r="I44" i="2" s="1"/>
  <c r="H63" i="2" s="1"/>
  <c r="F25" i="2"/>
  <c r="H25" i="2" s="1"/>
  <c r="F101" i="4"/>
  <c r="I12" i="4"/>
  <c r="I16" i="4"/>
  <c r="H56" i="4"/>
  <c r="F134" i="4" s="1"/>
  <c r="I134" i="4" s="1"/>
  <c r="I37" i="4"/>
  <c r="I39" i="4"/>
  <c r="F48" i="2"/>
  <c r="I48" i="2" s="1"/>
  <c r="F29" i="2"/>
  <c r="H29" i="2" s="1"/>
  <c r="F39" i="2"/>
  <c r="H39" i="2" s="1"/>
  <c r="F58" i="2"/>
  <c r="I58" i="2" s="1"/>
  <c r="I20" i="1"/>
  <c r="F38" i="2"/>
  <c r="H38" i="2" s="1"/>
  <c r="F37" i="2"/>
  <c r="H37" i="2" s="1"/>
  <c r="F33" i="2"/>
  <c r="H33" i="2" s="1"/>
  <c r="F56" i="2"/>
  <c r="I56" i="2" s="1"/>
  <c r="F52" i="2"/>
  <c r="I52" i="2" s="1"/>
  <c r="F36" i="2"/>
  <c r="H36" i="2" s="1"/>
  <c r="F55" i="2"/>
  <c r="I55" i="2" s="1"/>
  <c r="H53" i="4"/>
  <c r="F35" i="2"/>
  <c r="H35" i="2" s="1"/>
  <c r="F54" i="2"/>
  <c r="I54" i="2" s="1"/>
  <c r="F34" i="2"/>
  <c r="H34" i="2" s="1"/>
  <c r="F53" i="2"/>
  <c r="I53" i="2" s="1"/>
  <c r="F32" i="2"/>
  <c r="H32" i="2" s="1"/>
  <c r="F50" i="2"/>
  <c r="I50" i="2" s="1"/>
  <c r="H47" i="4"/>
  <c r="F125" i="4" s="1"/>
  <c r="I125" i="4" s="1"/>
  <c r="I28" i="4"/>
  <c r="H50" i="4"/>
  <c r="F128" i="4" s="1"/>
  <c r="I31" i="4"/>
  <c r="H48" i="4"/>
  <c r="F126" i="4" s="1"/>
  <c r="I29" i="4"/>
  <c r="G46" i="4"/>
  <c r="I27" i="4"/>
  <c r="H97" i="4"/>
  <c r="H82" i="4"/>
  <c r="I78" i="4"/>
  <c r="H120" i="4"/>
  <c r="H139" i="4"/>
  <c r="H58" i="4"/>
  <c r="F136" i="4" s="1"/>
  <c r="I136" i="4" s="1"/>
  <c r="I35" i="4"/>
  <c r="H51" i="4"/>
  <c r="F129" i="4" s="1"/>
  <c r="I129" i="4" s="1"/>
  <c r="H23" i="4"/>
  <c r="I18" i="4"/>
  <c r="H54" i="4"/>
  <c r="F132" i="4" s="1"/>
  <c r="I132" i="4" s="1"/>
  <c r="I19" i="4"/>
  <c r="H52" i="4"/>
  <c r="F130" i="4" s="1"/>
  <c r="I130" i="4" s="1"/>
  <c r="I33" i="4"/>
  <c r="I36" i="4"/>
  <c r="I32" i="4"/>
  <c r="H59" i="4"/>
  <c r="F137" i="4" s="1"/>
  <c r="I137" i="4" s="1"/>
  <c r="I40" i="4"/>
  <c r="I38" i="4"/>
  <c r="H42" i="4"/>
  <c r="I89" i="4" l="1"/>
  <c r="G127" i="4"/>
  <c r="I127" i="4" s="1"/>
  <c r="I88" i="4"/>
  <c r="G126" i="4"/>
  <c r="I126" i="4" s="1"/>
  <c r="I128" i="4"/>
  <c r="J128" i="4" s="1"/>
  <c r="I90" i="4"/>
  <c r="G128" i="4"/>
  <c r="J136" i="4"/>
  <c r="H155" i="4"/>
  <c r="I53" i="4"/>
  <c r="F131" i="4"/>
  <c r="I131" i="4" s="1"/>
  <c r="J130" i="4"/>
  <c r="H149" i="4"/>
  <c r="J125" i="4"/>
  <c r="H144" i="4"/>
  <c r="I33" i="2"/>
  <c r="G71" i="2"/>
  <c r="J129" i="4"/>
  <c r="H148" i="4"/>
  <c r="H69" i="2"/>
  <c r="J50" i="2"/>
  <c r="H73" i="2"/>
  <c r="J54" i="2"/>
  <c r="I36" i="2"/>
  <c r="G74" i="2"/>
  <c r="I37" i="2"/>
  <c r="G75" i="2"/>
  <c r="I39" i="2"/>
  <c r="G77" i="2"/>
  <c r="I26" i="2"/>
  <c r="G64" i="2"/>
  <c r="H65" i="2"/>
  <c r="I65" i="2" s="1"/>
  <c r="J46" i="2"/>
  <c r="J132" i="4"/>
  <c r="H151" i="4"/>
  <c r="H46" i="4"/>
  <c r="G61" i="4"/>
  <c r="G70" i="2"/>
  <c r="I32" i="2"/>
  <c r="I35" i="2"/>
  <c r="G73" i="2"/>
  <c r="I73" i="2" s="1"/>
  <c r="H71" i="2"/>
  <c r="J52" i="2"/>
  <c r="I38" i="2"/>
  <c r="G76" i="2"/>
  <c r="I29" i="2"/>
  <c r="G67" i="2"/>
  <c r="J134" i="4"/>
  <c r="H153" i="4"/>
  <c r="G63" i="2"/>
  <c r="I25" i="2"/>
  <c r="I30" i="2"/>
  <c r="G68" i="2"/>
  <c r="I68" i="2" s="1"/>
  <c r="F63" i="2"/>
  <c r="F78" i="2" s="1"/>
  <c r="I6" i="2"/>
  <c r="I31" i="2"/>
  <c r="G69" i="2"/>
  <c r="I69" i="2" s="1"/>
  <c r="H72" i="2"/>
  <c r="J53" i="2"/>
  <c r="H75" i="2"/>
  <c r="J56" i="2"/>
  <c r="H67" i="2"/>
  <c r="J48" i="2"/>
  <c r="H64" i="2"/>
  <c r="H78" i="2" s="1"/>
  <c r="J45" i="2"/>
  <c r="H70" i="2"/>
  <c r="J51" i="2"/>
  <c r="H76" i="2"/>
  <c r="J57" i="2"/>
  <c r="I60" i="4"/>
  <c r="F138" i="4"/>
  <c r="I138" i="4" s="1"/>
  <c r="J137" i="4"/>
  <c r="H156" i="4"/>
  <c r="G72" i="2"/>
  <c r="I72" i="2" s="1"/>
  <c r="I34" i="2"/>
  <c r="H74" i="2"/>
  <c r="J55" i="2"/>
  <c r="H77" i="2"/>
  <c r="J58" i="2"/>
  <c r="H68" i="2"/>
  <c r="J49" i="2"/>
  <c r="H66" i="2"/>
  <c r="I66" i="2" s="1"/>
  <c r="J47" i="2"/>
  <c r="I100" i="4"/>
  <c r="I87" i="4"/>
  <c r="I94" i="4"/>
  <c r="I97" i="4"/>
  <c r="I86" i="4"/>
  <c r="G101" i="4"/>
  <c r="I95" i="4"/>
  <c r="H55" i="4"/>
  <c r="I93" i="4"/>
  <c r="I91" i="4"/>
  <c r="I23" i="4"/>
  <c r="I82" i="4"/>
  <c r="I99" i="4"/>
  <c r="I96" i="4"/>
  <c r="J44" i="2"/>
  <c r="I63" i="2"/>
  <c r="I47" i="4"/>
  <c r="I51" i="4"/>
  <c r="J20" i="1"/>
  <c r="I50" i="4"/>
  <c r="I54" i="4"/>
  <c r="I58" i="4"/>
  <c r="I56" i="4"/>
  <c r="I48" i="4"/>
  <c r="H101" i="4"/>
  <c r="I42" i="4"/>
  <c r="I52" i="4"/>
  <c r="I59" i="4"/>
  <c r="H57" i="4"/>
  <c r="F135" i="4" s="1"/>
  <c r="I135" i="4" s="1"/>
  <c r="J126" i="4" l="1"/>
  <c r="H145" i="4"/>
  <c r="H146" i="4"/>
  <c r="J127" i="4"/>
  <c r="H147" i="4"/>
  <c r="I76" i="2"/>
  <c r="I64" i="2"/>
  <c r="F146" i="4"/>
  <c r="J66" i="2"/>
  <c r="F9" i="3"/>
  <c r="F149" i="4"/>
  <c r="J69" i="2"/>
  <c r="F12" i="3"/>
  <c r="H12" i="3" s="1"/>
  <c r="F153" i="4"/>
  <c r="J73" i="2"/>
  <c r="F16" i="3"/>
  <c r="I75" i="2"/>
  <c r="F143" i="4"/>
  <c r="J63" i="2"/>
  <c r="I55" i="4"/>
  <c r="F133" i="4"/>
  <c r="I133" i="4" s="1"/>
  <c r="I67" i="2"/>
  <c r="I77" i="2"/>
  <c r="I74" i="2"/>
  <c r="I71" i="2"/>
  <c r="J138" i="4"/>
  <c r="H157" i="4"/>
  <c r="J68" i="2"/>
  <c r="F148" i="4"/>
  <c r="F11" i="3"/>
  <c r="H11" i="3" s="1"/>
  <c r="I11" i="3" s="1"/>
  <c r="J76" i="2"/>
  <c r="F156" i="4"/>
  <c r="F19" i="3"/>
  <c r="H19" i="3" s="1"/>
  <c r="I19" i="3" s="1"/>
  <c r="J64" i="2"/>
  <c r="F144" i="4"/>
  <c r="F7" i="3"/>
  <c r="J131" i="4"/>
  <c r="H150" i="4"/>
  <c r="J135" i="4"/>
  <c r="H154" i="4"/>
  <c r="F30" i="3"/>
  <c r="H30" i="3" s="1"/>
  <c r="G49" i="3" s="1"/>
  <c r="J72" i="2"/>
  <c r="F152" i="4"/>
  <c r="F15" i="3"/>
  <c r="G78" i="2"/>
  <c r="I70" i="2"/>
  <c r="F124" i="4"/>
  <c r="I124" i="4" s="1"/>
  <c r="I46" i="4"/>
  <c r="F145" i="4"/>
  <c r="J65" i="2"/>
  <c r="F8" i="3"/>
  <c r="I101" i="4"/>
  <c r="G139" i="4"/>
  <c r="F25" i="3"/>
  <c r="H25" i="3" s="1"/>
  <c r="I25" i="3" s="1"/>
  <c r="F6" i="3"/>
  <c r="J59" i="2"/>
  <c r="F29" i="3"/>
  <c r="H29" i="3" s="1"/>
  <c r="F48" i="6" s="1"/>
  <c r="H48" i="6" s="1"/>
  <c r="I48" i="6" s="1"/>
  <c r="I21" i="2"/>
  <c r="F39" i="3"/>
  <c r="H39" i="3" s="1"/>
  <c r="F38" i="3"/>
  <c r="H38" i="3" s="1"/>
  <c r="F57" i="6" s="1"/>
  <c r="H57" i="6" s="1"/>
  <c r="I57" i="6" s="1"/>
  <c r="I40" i="2"/>
  <c r="F31" i="3"/>
  <c r="H31" i="3" s="1"/>
  <c r="H9" i="3"/>
  <c r="F28" i="3"/>
  <c r="H28" i="3" s="1"/>
  <c r="F26" i="3"/>
  <c r="H26" i="3" s="1"/>
  <c r="H7" i="3"/>
  <c r="F27" i="3"/>
  <c r="H27" i="3" s="1"/>
  <c r="H8" i="3"/>
  <c r="H61" i="4"/>
  <c r="I57" i="4"/>
  <c r="I61" i="4" l="1"/>
  <c r="I30" i="3"/>
  <c r="F150" i="4"/>
  <c r="J70" i="2"/>
  <c r="F13" i="3"/>
  <c r="H13" i="3" s="1"/>
  <c r="F51" i="3" s="1"/>
  <c r="F147" i="4"/>
  <c r="J67" i="2"/>
  <c r="F10" i="3"/>
  <c r="H10" i="3" s="1"/>
  <c r="I10" i="3" s="1"/>
  <c r="J133" i="4"/>
  <c r="H152" i="4"/>
  <c r="F154" i="4"/>
  <c r="J74" i="2"/>
  <c r="F17" i="3"/>
  <c r="H17" i="3" s="1"/>
  <c r="F55" i="3" s="1"/>
  <c r="F155" i="4"/>
  <c r="J75" i="2"/>
  <c r="F18" i="3"/>
  <c r="I78" i="2"/>
  <c r="F32" i="3"/>
  <c r="H32" i="3" s="1"/>
  <c r="F151" i="4"/>
  <c r="J71" i="2"/>
  <c r="F14" i="3"/>
  <c r="H14" i="3" s="1"/>
  <c r="F52" i="3" s="1"/>
  <c r="G44" i="3"/>
  <c r="F44" i="5"/>
  <c r="H44" i="5" s="1"/>
  <c r="I44" i="5" s="1"/>
  <c r="F49" i="6"/>
  <c r="H49" i="6" s="1"/>
  <c r="I49" i="6" s="1"/>
  <c r="F49" i="5"/>
  <c r="H49" i="5" s="1"/>
  <c r="I49" i="5" s="1"/>
  <c r="J124" i="4"/>
  <c r="H143" i="4"/>
  <c r="F157" i="4"/>
  <c r="J77" i="2"/>
  <c r="F20" i="3"/>
  <c r="H20" i="3" s="1"/>
  <c r="I20" i="3" s="1"/>
  <c r="F44" i="6"/>
  <c r="H44" i="6" s="1"/>
  <c r="I44" i="6" s="1"/>
  <c r="H6" i="3"/>
  <c r="F44" i="3" s="1"/>
  <c r="F36" i="3"/>
  <c r="H36" i="3" s="1"/>
  <c r="F49" i="3"/>
  <c r="H49" i="3" s="1"/>
  <c r="H16" i="3"/>
  <c r="I16" i="3" s="1"/>
  <c r="F35" i="3"/>
  <c r="H35" i="3" s="1"/>
  <c r="F54" i="6" s="1"/>
  <c r="H54" i="6" s="1"/>
  <c r="I54" i="6" s="1"/>
  <c r="F37" i="3"/>
  <c r="H37" i="3" s="1"/>
  <c r="F56" i="6" s="1"/>
  <c r="H56" i="6" s="1"/>
  <c r="I56" i="6" s="1"/>
  <c r="F48" i="5"/>
  <c r="H48" i="5" s="1"/>
  <c r="I48" i="5" s="1"/>
  <c r="H18" i="3"/>
  <c r="I18" i="3" s="1"/>
  <c r="I38" i="3"/>
  <c r="I29" i="3"/>
  <c r="G57" i="3"/>
  <c r="F48" i="3"/>
  <c r="F57" i="3"/>
  <c r="G48" i="3"/>
  <c r="F33" i="3"/>
  <c r="H33" i="3" s="1"/>
  <c r="G52" i="3" s="1"/>
  <c r="I39" i="3"/>
  <c r="F58" i="6"/>
  <c r="H58" i="6" s="1"/>
  <c r="I58" i="6" s="1"/>
  <c r="G58" i="3"/>
  <c r="F58" i="5"/>
  <c r="H58" i="5" s="1"/>
  <c r="I58" i="5" s="1"/>
  <c r="F57" i="5"/>
  <c r="H57" i="5" s="1"/>
  <c r="I57" i="5" s="1"/>
  <c r="H15" i="3"/>
  <c r="F34" i="3"/>
  <c r="H34" i="3" s="1"/>
  <c r="F51" i="6"/>
  <c r="H51" i="6" s="1"/>
  <c r="I51" i="6" s="1"/>
  <c r="I32" i="3"/>
  <c r="G51" i="3"/>
  <c r="F51" i="5"/>
  <c r="H51" i="5" s="1"/>
  <c r="I51" i="5" s="1"/>
  <c r="F50" i="3"/>
  <c r="I12" i="3"/>
  <c r="F50" i="6"/>
  <c r="H50" i="6" s="1"/>
  <c r="I50" i="6" s="1"/>
  <c r="G50" i="3"/>
  <c r="F50" i="5"/>
  <c r="H50" i="5" s="1"/>
  <c r="I50" i="5" s="1"/>
  <c r="I31" i="3"/>
  <c r="F46" i="3"/>
  <c r="I8" i="3"/>
  <c r="F45" i="5"/>
  <c r="H45" i="5" s="1"/>
  <c r="I45" i="5" s="1"/>
  <c r="I26" i="3"/>
  <c r="G45" i="3"/>
  <c r="F45" i="6"/>
  <c r="H45" i="6" s="1"/>
  <c r="I45" i="6" s="1"/>
  <c r="F47" i="3"/>
  <c r="I9" i="3"/>
  <c r="F45" i="3"/>
  <c r="I7" i="3"/>
  <c r="F46" i="6"/>
  <c r="H46" i="6" s="1"/>
  <c r="I46" i="6" s="1"/>
  <c r="F46" i="5"/>
  <c r="H46" i="5" s="1"/>
  <c r="I46" i="5" s="1"/>
  <c r="I27" i="3"/>
  <c r="G46" i="3"/>
  <c r="F47" i="6"/>
  <c r="H47" i="6" s="1"/>
  <c r="I47" i="6" s="1"/>
  <c r="F47" i="5"/>
  <c r="H47" i="5" s="1"/>
  <c r="I47" i="5" s="1"/>
  <c r="G47" i="3"/>
  <c r="I28" i="3"/>
  <c r="F139" i="4"/>
  <c r="J78" i="2" l="1"/>
  <c r="J139" i="4"/>
  <c r="I17" i="3"/>
  <c r="F58" i="3"/>
  <c r="I49" i="3"/>
  <c r="G148" i="4"/>
  <c r="I148" i="4" s="1"/>
  <c r="H44" i="3"/>
  <c r="I44" i="3" s="1"/>
  <c r="F55" i="6"/>
  <c r="H55" i="6" s="1"/>
  <c r="I55" i="6" s="1"/>
  <c r="I36" i="3"/>
  <c r="G55" i="3"/>
  <c r="I6" i="3"/>
  <c r="H48" i="3"/>
  <c r="I35" i="3"/>
  <c r="F55" i="5"/>
  <c r="H55" i="5" s="1"/>
  <c r="I55" i="5" s="1"/>
  <c r="J148" i="4"/>
  <c r="F56" i="5"/>
  <c r="I37" i="3"/>
  <c r="H57" i="3"/>
  <c r="F54" i="3"/>
  <c r="G56" i="3"/>
  <c r="G54" i="3"/>
  <c r="F54" i="5"/>
  <c r="H54" i="5" s="1"/>
  <c r="I54" i="5" s="1"/>
  <c r="F158" i="4"/>
  <c r="F56" i="3"/>
  <c r="H56" i="3" s="1"/>
  <c r="G155" i="4" s="1"/>
  <c r="I155" i="4" s="1"/>
  <c r="I13" i="3"/>
  <c r="G143" i="4"/>
  <c r="H58" i="3"/>
  <c r="G157" i="4" s="1"/>
  <c r="I157" i="4" s="1"/>
  <c r="H51" i="3"/>
  <c r="G150" i="4" s="1"/>
  <c r="I150" i="4" s="1"/>
  <c r="H45" i="3"/>
  <c r="G144" i="4" s="1"/>
  <c r="I144" i="4" s="1"/>
  <c r="I33" i="3"/>
  <c r="H21" i="3"/>
  <c r="H40" i="3"/>
  <c r="F52" i="5"/>
  <c r="H52" i="5" s="1"/>
  <c r="I52" i="5" s="1"/>
  <c r="F52" i="6"/>
  <c r="H52" i="6" s="1"/>
  <c r="I52" i="6" s="1"/>
  <c r="H52" i="3"/>
  <c r="I14" i="3"/>
  <c r="F53" i="6"/>
  <c r="H53" i="6" s="1"/>
  <c r="I53" i="6" s="1"/>
  <c r="F53" i="5"/>
  <c r="H53" i="5" s="1"/>
  <c r="I53" i="5" s="1"/>
  <c r="I34" i="3"/>
  <c r="G53" i="3"/>
  <c r="F53" i="3"/>
  <c r="I15" i="3"/>
  <c r="H50" i="3"/>
  <c r="G149" i="4" s="1"/>
  <c r="I149" i="4" s="1"/>
  <c r="H47" i="3"/>
  <c r="G146" i="4" s="1"/>
  <c r="I146" i="4" s="1"/>
  <c r="H46" i="3"/>
  <c r="G145" i="4" s="1"/>
  <c r="I145" i="4" s="1"/>
  <c r="H55" i="3"/>
  <c r="G154" i="4" s="1"/>
  <c r="I154" i="4" s="1"/>
  <c r="I139" i="4"/>
  <c r="H158" i="4"/>
  <c r="G151" i="4" l="1"/>
  <c r="I151" i="4" s="1"/>
  <c r="I57" i="3"/>
  <c r="G156" i="4"/>
  <c r="I156" i="4" s="1"/>
  <c r="F19" i="6" s="1"/>
  <c r="H19" i="6" s="1"/>
  <c r="F38" i="6" s="1"/>
  <c r="H38" i="6" s="1"/>
  <c r="I143" i="4"/>
  <c r="J143" i="4" s="1"/>
  <c r="H56" i="5"/>
  <c r="I56" i="5" s="1"/>
  <c r="I59" i="5" s="1"/>
  <c r="I48" i="3"/>
  <c r="G147" i="4"/>
  <c r="I147" i="4" s="1"/>
  <c r="F11" i="6"/>
  <c r="H11" i="6" s="1"/>
  <c r="F30" i="6" s="1"/>
  <c r="H30" i="6" s="1"/>
  <c r="I30" i="6" s="1"/>
  <c r="H54" i="3"/>
  <c r="G153" i="4" s="1"/>
  <c r="I153" i="4" s="1"/>
  <c r="F11" i="5"/>
  <c r="H11" i="5" s="1"/>
  <c r="F30" i="5" s="1"/>
  <c r="H30" i="5" s="1"/>
  <c r="G87" i="5" s="1"/>
  <c r="G59" i="3"/>
  <c r="I40" i="3"/>
  <c r="F59" i="3"/>
  <c r="H59" i="5"/>
  <c r="I58" i="3"/>
  <c r="I51" i="3"/>
  <c r="H59" i="6"/>
  <c r="I45" i="3"/>
  <c r="I21" i="3"/>
  <c r="I52" i="3"/>
  <c r="I59" i="6"/>
  <c r="F20" i="5"/>
  <c r="H20" i="5" s="1"/>
  <c r="F20" i="6"/>
  <c r="H20" i="6" s="1"/>
  <c r="J157" i="4"/>
  <c r="I56" i="3"/>
  <c r="H53" i="3"/>
  <c r="G152" i="4" s="1"/>
  <c r="I152" i="4" s="1"/>
  <c r="F13" i="6"/>
  <c r="H13" i="6" s="1"/>
  <c r="F13" i="5"/>
  <c r="H13" i="5" s="1"/>
  <c r="J150" i="4"/>
  <c r="I50" i="3"/>
  <c r="J144" i="4"/>
  <c r="F7" i="6"/>
  <c r="H7" i="6" s="1"/>
  <c r="F7" i="5"/>
  <c r="H7" i="5" s="1"/>
  <c r="I47" i="3"/>
  <c r="I46" i="3"/>
  <c r="I55" i="3"/>
  <c r="F6" i="5" l="1"/>
  <c r="H6" i="5" s="1"/>
  <c r="I6" i="5" s="1"/>
  <c r="J156" i="4"/>
  <c r="F6" i="6"/>
  <c r="H6" i="6" s="1"/>
  <c r="I6" i="6" s="1"/>
  <c r="F14" i="6"/>
  <c r="H14" i="6" s="1"/>
  <c r="F33" i="6" s="1"/>
  <c r="H33" i="6" s="1"/>
  <c r="I33" i="6" s="1"/>
  <c r="F14" i="5"/>
  <c r="J147" i="4"/>
  <c r="J151" i="4"/>
  <c r="F10" i="6"/>
  <c r="H10" i="6" s="1"/>
  <c r="F29" i="6" s="1"/>
  <c r="H29" i="6" s="1"/>
  <c r="F19" i="5"/>
  <c r="H19" i="5" s="1"/>
  <c r="F10" i="5"/>
  <c r="H10" i="5" s="1"/>
  <c r="F29" i="5" s="1"/>
  <c r="H29" i="5" s="1"/>
  <c r="I11" i="6"/>
  <c r="I54" i="3"/>
  <c r="I30" i="5"/>
  <c r="F68" i="6"/>
  <c r="H68" i="6" s="1"/>
  <c r="I68" i="6" s="1"/>
  <c r="G87" i="6"/>
  <c r="H59" i="3"/>
  <c r="F76" i="6"/>
  <c r="H76" i="6" s="1"/>
  <c r="I19" i="6"/>
  <c r="F63" i="6"/>
  <c r="H63" i="6" s="1"/>
  <c r="F82" i="6" s="1"/>
  <c r="F68" i="5"/>
  <c r="H68" i="5" s="1"/>
  <c r="F87" i="5" s="1"/>
  <c r="H87" i="5" s="1"/>
  <c r="F106" i="6" s="1"/>
  <c r="I11" i="5"/>
  <c r="F25" i="5"/>
  <c r="H25" i="5" s="1"/>
  <c r="I25" i="5" s="1"/>
  <c r="F63" i="5"/>
  <c r="H63" i="5" s="1"/>
  <c r="I63" i="5" s="1"/>
  <c r="F39" i="6"/>
  <c r="H39" i="6" s="1"/>
  <c r="F77" i="6"/>
  <c r="H77" i="6" s="1"/>
  <c r="I20" i="6"/>
  <c r="F77" i="5"/>
  <c r="H77" i="5" s="1"/>
  <c r="F39" i="5"/>
  <c r="H39" i="5" s="1"/>
  <c r="I20" i="5"/>
  <c r="F16" i="5"/>
  <c r="H16" i="5" s="1"/>
  <c r="J153" i="4"/>
  <c r="F16" i="6"/>
  <c r="H16" i="6" s="1"/>
  <c r="I53" i="3"/>
  <c r="F18" i="5"/>
  <c r="H18" i="5" s="1"/>
  <c r="F18" i="6"/>
  <c r="H18" i="6" s="1"/>
  <c r="J155" i="4"/>
  <c r="F32" i="5"/>
  <c r="H32" i="5" s="1"/>
  <c r="I13" i="5"/>
  <c r="F70" i="5"/>
  <c r="H70" i="5" s="1"/>
  <c r="F32" i="6"/>
  <c r="H32" i="6" s="1"/>
  <c r="F70" i="6"/>
  <c r="H70" i="6" s="1"/>
  <c r="I13" i="6"/>
  <c r="J149" i="4"/>
  <c r="F12" i="6"/>
  <c r="H12" i="6" s="1"/>
  <c r="F12" i="5"/>
  <c r="H12" i="5" s="1"/>
  <c r="F64" i="5"/>
  <c r="H64" i="5" s="1"/>
  <c r="I7" i="5"/>
  <c r="F26" i="5"/>
  <c r="H26" i="5" s="1"/>
  <c r="J145" i="4"/>
  <c r="F8" i="5"/>
  <c r="H8" i="5" s="1"/>
  <c r="F8" i="6"/>
  <c r="H8" i="6" s="1"/>
  <c r="I7" i="6"/>
  <c r="F26" i="6"/>
  <c r="H26" i="6" s="1"/>
  <c r="F64" i="6"/>
  <c r="H64" i="6" s="1"/>
  <c r="F9" i="6"/>
  <c r="H9" i="6" s="1"/>
  <c r="F9" i="5"/>
  <c r="H9" i="5" s="1"/>
  <c r="J146" i="4"/>
  <c r="G95" i="6"/>
  <c r="I38" i="6"/>
  <c r="G90" i="6" l="1"/>
  <c r="I10" i="6"/>
  <c r="F67" i="6"/>
  <c r="H67" i="6" s="1"/>
  <c r="F86" i="6" s="1"/>
  <c r="F71" i="6"/>
  <c r="H71" i="6" s="1"/>
  <c r="F90" i="6" s="1"/>
  <c r="H90" i="6" s="1"/>
  <c r="F25" i="6"/>
  <c r="H25" i="6" s="1"/>
  <c r="G82" i="6" s="1"/>
  <c r="H82" i="6" s="1"/>
  <c r="G101" i="6" s="1"/>
  <c r="I14" i="6"/>
  <c r="F38" i="5"/>
  <c r="H38" i="5" s="1"/>
  <c r="F76" i="5"/>
  <c r="H76" i="5" s="1"/>
  <c r="I19" i="5"/>
  <c r="H14" i="5"/>
  <c r="F33" i="5" s="1"/>
  <c r="H33" i="5" s="1"/>
  <c r="F67" i="5"/>
  <c r="H67" i="5" s="1"/>
  <c r="I67" i="5" s="1"/>
  <c r="I10" i="5"/>
  <c r="F87" i="6"/>
  <c r="H87" i="6" s="1"/>
  <c r="G106" i="6" s="1"/>
  <c r="H106" i="6" s="1"/>
  <c r="I59" i="3"/>
  <c r="F82" i="5"/>
  <c r="I63" i="6"/>
  <c r="G82" i="5"/>
  <c r="I68" i="5"/>
  <c r="G158" i="4"/>
  <c r="I87" i="5"/>
  <c r="F96" i="5"/>
  <c r="I77" i="5"/>
  <c r="F96" i="6"/>
  <c r="I77" i="6"/>
  <c r="G96" i="5"/>
  <c r="I39" i="5"/>
  <c r="G96" i="6"/>
  <c r="I39" i="6"/>
  <c r="F95" i="6"/>
  <c r="H95" i="6" s="1"/>
  <c r="I95" i="6" s="1"/>
  <c r="I76" i="6"/>
  <c r="F37" i="6"/>
  <c r="H37" i="6" s="1"/>
  <c r="F75" i="6"/>
  <c r="H75" i="6" s="1"/>
  <c r="I18" i="6"/>
  <c r="F37" i="5"/>
  <c r="H37" i="5" s="1"/>
  <c r="I18" i="5"/>
  <c r="F75" i="5"/>
  <c r="H75" i="5" s="1"/>
  <c r="F35" i="6"/>
  <c r="H35" i="6" s="1"/>
  <c r="F73" i="6"/>
  <c r="H73" i="6" s="1"/>
  <c r="I16" i="6"/>
  <c r="F15" i="5"/>
  <c r="H15" i="5" s="1"/>
  <c r="J152" i="4"/>
  <c r="F15" i="6"/>
  <c r="H15" i="6" s="1"/>
  <c r="F35" i="5"/>
  <c r="H35" i="5" s="1"/>
  <c r="I16" i="5"/>
  <c r="F73" i="5"/>
  <c r="H73" i="5" s="1"/>
  <c r="I32" i="6"/>
  <c r="G89" i="6"/>
  <c r="F89" i="5"/>
  <c r="I70" i="5"/>
  <c r="F89" i="6"/>
  <c r="I70" i="6"/>
  <c r="G89" i="5"/>
  <c r="I32" i="5"/>
  <c r="F31" i="6"/>
  <c r="H31" i="6" s="1"/>
  <c r="F69" i="6"/>
  <c r="H69" i="6" s="1"/>
  <c r="I12" i="6"/>
  <c r="F31" i="5"/>
  <c r="H31" i="5" s="1"/>
  <c r="I12" i="5"/>
  <c r="F69" i="5"/>
  <c r="H69" i="5" s="1"/>
  <c r="F27" i="5"/>
  <c r="H27" i="5" s="1"/>
  <c r="F65" i="5"/>
  <c r="H65" i="5" s="1"/>
  <c r="I8" i="5"/>
  <c r="I26" i="6"/>
  <c r="G83" i="6"/>
  <c r="G83" i="5"/>
  <c r="I26" i="5"/>
  <c r="I29" i="6"/>
  <c r="G86" i="6"/>
  <c r="G86" i="5"/>
  <c r="I29" i="5"/>
  <c r="F66" i="5"/>
  <c r="H66" i="5" s="1"/>
  <c r="F28" i="5"/>
  <c r="H28" i="5" s="1"/>
  <c r="I9" i="5"/>
  <c r="F83" i="6"/>
  <c r="I64" i="6"/>
  <c r="I67" i="6"/>
  <c r="F66" i="6"/>
  <c r="H66" i="6" s="1"/>
  <c r="I9" i="6"/>
  <c r="F28" i="6"/>
  <c r="H28" i="6" s="1"/>
  <c r="I8" i="6"/>
  <c r="F65" i="6"/>
  <c r="H65" i="6" s="1"/>
  <c r="F27" i="6"/>
  <c r="H27" i="6" s="1"/>
  <c r="I64" i="5"/>
  <c r="F83" i="5"/>
  <c r="F17" i="6"/>
  <c r="H17" i="6" s="1"/>
  <c r="F17" i="5"/>
  <c r="H17" i="5" s="1"/>
  <c r="F36" i="5" s="1"/>
  <c r="I11" i="8"/>
  <c r="J154" i="4"/>
  <c r="I158" i="4"/>
  <c r="I71" i="6" l="1"/>
  <c r="I25" i="6"/>
  <c r="I106" i="6"/>
  <c r="G90" i="5"/>
  <c r="I33" i="5"/>
  <c r="H82" i="5"/>
  <c r="F95" i="5"/>
  <c r="I76" i="5"/>
  <c r="I14" i="5"/>
  <c r="F71" i="5"/>
  <c r="H71" i="5" s="1"/>
  <c r="I38" i="5"/>
  <c r="G95" i="5"/>
  <c r="F86" i="5"/>
  <c r="H86" i="5" s="1"/>
  <c r="I86" i="5" s="1"/>
  <c r="H83" i="6"/>
  <c r="I83" i="6" s="1"/>
  <c r="I87" i="6"/>
  <c r="I82" i="5"/>
  <c r="F11" i="7"/>
  <c r="H11" i="7" s="1"/>
  <c r="F30" i="7" s="1"/>
  <c r="H30" i="7" s="1"/>
  <c r="I30" i="7" s="1"/>
  <c r="F11" i="8" s="1"/>
  <c r="I82" i="6"/>
  <c r="J158" i="4"/>
  <c r="H83" i="5"/>
  <c r="I83" i="5" s="1"/>
  <c r="H96" i="6"/>
  <c r="H96" i="5"/>
  <c r="H89" i="5"/>
  <c r="I89" i="5" s="1"/>
  <c r="F34" i="5"/>
  <c r="H34" i="5" s="1"/>
  <c r="I15" i="5"/>
  <c r="F72" i="5"/>
  <c r="H72" i="5" s="1"/>
  <c r="F94" i="5"/>
  <c r="I75" i="5"/>
  <c r="F94" i="6"/>
  <c r="I75" i="6"/>
  <c r="I35" i="5"/>
  <c r="G92" i="5"/>
  <c r="I37" i="6"/>
  <c r="G94" i="6"/>
  <c r="F34" i="6"/>
  <c r="H34" i="6" s="1"/>
  <c r="F72" i="6"/>
  <c r="H72" i="6" s="1"/>
  <c r="I15" i="6"/>
  <c r="F92" i="6"/>
  <c r="I73" i="6"/>
  <c r="G94" i="5"/>
  <c r="I37" i="5"/>
  <c r="F36" i="6"/>
  <c r="H36" i="6" s="1"/>
  <c r="F74" i="6"/>
  <c r="F92" i="5"/>
  <c r="H92" i="5" s="1"/>
  <c r="I73" i="5"/>
  <c r="I35" i="6"/>
  <c r="G92" i="6"/>
  <c r="H89" i="6"/>
  <c r="I31" i="5"/>
  <c r="G88" i="5"/>
  <c r="I69" i="5"/>
  <c r="F88" i="5"/>
  <c r="F88" i="6"/>
  <c r="I69" i="6"/>
  <c r="G88" i="6"/>
  <c r="I31" i="6"/>
  <c r="G85" i="6"/>
  <c r="I28" i="6"/>
  <c r="F85" i="5"/>
  <c r="I66" i="5"/>
  <c r="G84" i="6"/>
  <c r="I27" i="6"/>
  <c r="F84" i="5"/>
  <c r="I65" i="5"/>
  <c r="F84" i="6"/>
  <c r="I65" i="6"/>
  <c r="F85" i="6"/>
  <c r="I66" i="6"/>
  <c r="I28" i="5"/>
  <c r="G85" i="5"/>
  <c r="H86" i="6"/>
  <c r="I27" i="5"/>
  <c r="G84" i="5"/>
  <c r="G114" i="6"/>
  <c r="G109" i="6"/>
  <c r="I90" i="6"/>
  <c r="H36" i="5"/>
  <c r="H21" i="5"/>
  <c r="F74" i="5"/>
  <c r="I17" i="5"/>
  <c r="I17" i="6"/>
  <c r="H21" i="6"/>
  <c r="H95" i="5" l="1"/>
  <c r="F11" i="9"/>
  <c r="H11" i="9" s="1"/>
  <c r="I11" i="9" s="1"/>
  <c r="F90" i="5"/>
  <c r="H90" i="5" s="1"/>
  <c r="I71" i="5"/>
  <c r="G102" i="6"/>
  <c r="F101" i="6"/>
  <c r="H101" i="6" s="1"/>
  <c r="F6" i="7" s="1"/>
  <c r="H6" i="7" s="1"/>
  <c r="I11" i="7"/>
  <c r="F102" i="6"/>
  <c r="H102" i="6" s="1"/>
  <c r="F105" i="6"/>
  <c r="F108" i="6"/>
  <c r="I21" i="6"/>
  <c r="I21" i="5"/>
  <c r="H88" i="6"/>
  <c r="I88" i="6" s="1"/>
  <c r="I96" i="5"/>
  <c r="F115" i="6"/>
  <c r="I96" i="6"/>
  <c r="G115" i="6"/>
  <c r="H92" i="6"/>
  <c r="F91" i="5"/>
  <c r="I72" i="5"/>
  <c r="H94" i="6"/>
  <c r="F111" i="6"/>
  <c r="I92" i="5"/>
  <c r="F91" i="6"/>
  <c r="I72" i="6"/>
  <c r="G91" i="5"/>
  <c r="I34" i="5"/>
  <c r="G91" i="6"/>
  <c r="I34" i="6"/>
  <c r="H94" i="5"/>
  <c r="I89" i="6"/>
  <c r="G108" i="6"/>
  <c r="H88" i="5"/>
  <c r="I86" i="6"/>
  <c r="G105" i="6"/>
  <c r="H84" i="6"/>
  <c r="H84" i="5"/>
  <c r="H85" i="5"/>
  <c r="H85" i="6"/>
  <c r="I10" i="8"/>
  <c r="H74" i="5"/>
  <c r="F78" i="5"/>
  <c r="I36" i="6"/>
  <c r="G93" i="6"/>
  <c r="H40" i="6"/>
  <c r="H74" i="6"/>
  <c r="F78" i="6"/>
  <c r="H40" i="5"/>
  <c r="G93" i="5"/>
  <c r="I36" i="5"/>
  <c r="I90" i="5" l="1"/>
  <c r="F109" i="6"/>
  <c r="H109" i="6" s="1"/>
  <c r="I102" i="6"/>
  <c r="F114" i="6"/>
  <c r="H114" i="6" s="1"/>
  <c r="I114" i="6" s="1"/>
  <c r="I95" i="5"/>
  <c r="I101" i="6"/>
  <c r="I40" i="6"/>
  <c r="G97" i="6"/>
  <c r="F7" i="7"/>
  <c r="H7" i="7" s="1"/>
  <c r="I7" i="7" s="1"/>
  <c r="H105" i="6"/>
  <c r="G107" i="6"/>
  <c r="I40" i="5"/>
  <c r="H108" i="6"/>
  <c r="H115" i="6"/>
  <c r="F93" i="6"/>
  <c r="I74" i="6"/>
  <c r="I78" i="6" s="1"/>
  <c r="G113" i="6"/>
  <c r="I94" i="6"/>
  <c r="G97" i="5"/>
  <c r="H91" i="6"/>
  <c r="H91" i="5"/>
  <c r="I94" i="5"/>
  <c r="F113" i="6"/>
  <c r="G111" i="6"/>
  <c r="H111" i="6" s="1"/>
  <c r="I92" i="6"/>
  <c r="I88" i="5"/>
  <c r="F107" i="6"/>
  <c r="G103" i="6"/>
  <c r="I84" i="6"/>
  <c r="G104" i="6"/>
  <c r="I85" i="6"/>
  <c r="I84" i="5"/>
  <c r="F103" i="6"/>
  <c r="I85" i="5"/>
  <c r="F104" i="6"/>
  <c r="I6" i="7"/>
  <c r="F25" i="7"/>
  <c r="H25" i="7" s="1"/>
  <c r="I25" i="7" s="1"/>
  <c r="I12" i="8"/>
  <c r="F9" i="10"/>
  <c r="G9" i="10" s="1"/>
  <c r="H9" i="10" s="1"/>
  <c r="I9" i="8"/>
  <c r="F14" i="7"/>
  <c r="H14" i="7" s="1"/>
  <c r="F33" i="7" s="1"/>
  <c r="H33" i="7" s="1"/>
  <c r="I33" i="7" s="1"/>
  <c r="F14" i="8" s="1"/>
  <c r="H78" i="6"/>
  <c r="I74" i="5"/>
  <c r="I78" i="5" s="1"/>
  <c r="H78" i="5"/>
  <c r="F93" i="5"/>
  <c r="I115" i="6" l="1"/>
  <c r="I105" i="6"/>
  <c r="I109" i="6"/>
  <c r="F14" i="9"/>
  <c r="I108" i="6"/>
  <c r="F19" i="7"/>
  <c r="H19" i="7" s="1"/>
  <c r="H107" i="6"/>
  <c r="F10" i="7"/>
  <c r="H10" i="7" s="1"/>
  <c r="I10" i="7" s="1"/>
  <c r="F13" i="7"/>
  <c r="H13" i="7" s="1"/>
  <c r="I13" i="7" s="1"/>
  <c r="F20" i="7"/>
  <c r="H20" i="7" s="1"/>
  <c r="I20" i="7" s="1"/>
  <c r="F26" i="7"/>
  <c r="H26" i="7" s="1"/>
  <c r="I26" i="7" s="1"/>
  <c r="H104" i="6"/>
  <c r="H113" i="6"/>
  <c r="I91" i="5"/>
  <c r="F110" i="6"/>
  <c r="F16" i="7"/>
  <c r="H16" i="7" s="1"/>
  <c r="I111" i="6"/>
  <c r="I91" i="6"/>
  <c r="G110" i="6"/>
  <c r="H103" i="6"/>
  <c r="F6" i="9"/>
  <c r="F6" i="8"/>
  <c r="I6" i="8" s="1"/>
  <c r="I20" i="8"/>
  <c r="I14" i="7"/>
  <c r="I15" i="8"/>
  <c r="I14" i="8"/>
  <c r="I18" i="8"/>
  <c r="F97" i="5"/>
  <c r="H93" i="5"/>
  <c r="I93" i="5" s="1"/>
  <c r="F97" i="6"/>
  <c r="H93" i="6"/>
  <c r="F9" i="7" l="1"/>
  <c r="H9" i="7" s="1"/>
  <c r="F7" i="9"/>
  <c r="H7" i="9" s="1"/>
  <c r="I7" i="9" s="1"/>
  <c r="F12" i="7"/>
  <c r="H12" i="7" s="1"/>
  <c r="I12" i="7" s="1"/>
  <c r="F38" i="7"/>
  <c r="H38" i="7" s="1"/>
  <c r="I38" i="7" s="1"/>
  <c r="I19" i="7"/>
  <c r="F32" i="7"/>
  <c r="H32" i="7" s="1"/>
  <c r="I32" i="7" s="1"/>
  <c r="I107" i="6"/>
  <c r="F29" i="7"/>
  <c r="H29" i="7" s="1"/>
  <c r="I29" i="7" s="1"/>
  <c r="H6" i="9"/>
  <c r="I6" i="9" s="1"/>
  <c r="F7" i="8"/>
  <c r="I7" i="8" s="1"/>
  <c r="F39" i="7"/>
  <c r="H39" i="7" s="1"/>
  <c r="I39" i="7" s="1"/>
  <c r="I104" i="6"/>
  <c r="I113" i="6"/>
  <c r="F18" i="7"/>
  <c r="H18" i="7" s="1"/>
  <c r="F35" i="7"/>
  <c r="H35" i="7" s="1"/>
  <c r="I35" i="7" s="1"/>
  <c r="F16" i="9" s="1"/>
  <c r="I16" i="7"/>
  <c r="H110" i="6"/>
  <c r="I9" i="7"/>
  <c r="F28" i="7"/>
  <c r="H28" i="7" s="1"/>
  <c r="I28" i="7" s="1"/>
  <c r="F9" i="9" s="1"/>
  <c r="I103" i="6"/>
  <c r="F8" i="7"/>
  <c r="H8" i="7" s="1"/>
  <c r="G112" i="6"/>
  <c r="G116" i="6" s="1"/>
  <c r="I93" i="6"/>
  <c r="I97" i="6" s="1"/>
  <c r="H97" i="6"/>
  <c r="I97" i="5"/>
  <c r="F112" i="6"/>
  <c r="H97" i="5"/>
  <c r="F31" i="7" l="1"/>
  <c r="H31" i="7" s="1"/>
  <c r="I31" i="7" s="1"/>
  <c r="F12" i="9" s="1"/>
  <c r="F10" i="8"/>
  <c r="F10" i="9"/>
  <c r="H10" i="9" s="1"/>
  <c r="I10" i="9" s="1"/>
  <c r="F20" i="8"/>
  <c r="F20" i="9"/>
  <c r="H20" i="9" s="1"/>
  <c r="I20" i="9" s="1"/>
  <c r="F19" i="8"/>
  <c r="I19" i="8" s="1"/>
  <c r="F19" i="9"/>
  <c r="H19" i="9" s="1"/>
  <c r="I19" i="9" s="1"/>
  <c r="F13" i="8"/>
  <c r="I13" i="8" s="1"/>
  <c r="F13" i="9"/>
  <c r="H13" i="9" s="1"/>
  <c r="I13" i="9" s="1"/>
  <c r="F4" i="10"/>
  <c r="G4" i="10" s="1"/>
  <c r="F5" i="10"/>
  <c r="G5" i="10" s="1"/>
  <c r="H5" i="10" s="1"/>
  <c r="F37" i="7"/>
  <c r="H37" i="7" s="1"/>
  <c r="I37" i="7" s="1"/>
  <c r="F18" i="9" s="1"/>
  <c r="I18" i="7"/>
  <c r="F16" i="8"/>
  <c r="I16" i="8" s="1"/>
  <c r="F15" i="7"/>
  <c r="H15" i="7" s="1"/>
  <c r="I110" i="6"/>
  <c r="F12" i="8"/>
  <c r="I8" i="7"/>
  <c r="F27" i="7"/>
  <c r="H27" i="7" s="1"/>
  <c r="I27" i="7" s="1"/>
  <c r="F8" i="9" s="1"/>
  <c r="F9" i="8"/>
  <c r="H14" i="9"/>
  <c r="H112" i="6"/>
  <c r="F116" i="6"/>
  <c r="F17" i="10" l="1"/>
  <c r="G17" i="10" s="1"/>
  <c r="H17" i="10" s="1"/>
  <c r="H4" i="10"/>
  <c r="F11" i="10"/>
  <c r="G11" i="10" s="1"/>
  <c r="H11" i="10" s="1"/>
  <c r="F18" i="10"/>
  <c r="G18" i="10" s="1"/>
  <c r="H18" i="10" s="1"/>
  <c r="F18" i="8"/>
  <c r="H18" i="9"/>
  <c r="I18" i="9" s="1"/>
  <c r="F8" i="10"/>
  <c r="G8" i="10" s="1"/>
  <c r="H8" i="10" s="1"/>
  <c r="H16" i="9"/>
  <c r="I16" i="9" s="1"/>
  <c r="F34" i="7"/>
  <c r="H34" i="7" s="1"/>
  <c r="I34" i="7" s="1"/>
  <c r="F15" i="9" s="1"/>
  <c r="I15" i="7"/>
  <c r="H12" i="9"/>
  <c r="I12" i="9" s="1"/>
  <c r="F8" i="8"/>
  <c r="H9" i="9"/>
  <c r="I9" i="9" s="1"/>
  <c r="I14" i="9"/>
  <c r="F12" i="10"/>
  <c r="G12" i="10" s="1"/>
  <c r="H12" i="10" s="1"/>
  <c r="F17" i="7"/>
  <c r="I112" i="6"/>
  <c r="I116" i="6" s="1"/>
  <c r="H116" i="6"/>
  <c r="F7" i="10" l="1"/>
  <c r="G7" i="10" s="1"/>
  <c r="H7" i="10" s="1"/>
  <c r="F10" i="10"/>
  <c r="G10" i="10" s="1"/>
  <c r="H10" i="10" s="1"/>
  <c r="F16" i="10"/>
  <c r="G16" i="10" s="1"/>
  <c r="H16" i="10" s="1"/>
  <c r="F15" i="8"/>
  <c r="F14" i="10"/>
  <c r="G14" i="10" s="1"/>
  <c r="H14" i="10" s="1"/>
  <c r="H8" i="9"/>
  <c r="I8" i="9" s="1"/>
  <c r="H17" i="7"/>
  <c r="F36" i="7" s="1"/>
  <c r="F21" i="7"/>
  <c r="F6" i="10" l="1"/>
  <c r="G6" i="10" s="1"/>
  <c r="H15" i="9"/>
  <c r="I15" i="9" s="1"/>
  <c r="H36" i="7"/>
  <c r="I17" i="7"/>
  <c r="I21" i="7" s="1"/>
  <c r="H21" i="7"/>
  <c r="H6" i="10" l="1"/>
  <c r="F13" i="10"/>
  <c r="G13" i="10" s="1"/>
  <c r="H13" i="10" s="1"/>
  <c r="I36" i="7"/>
  <c r="F17" i="9" s="1"/>
  <c r="F21" i="9" s="1"/>
  <c r="H40" i="7"/>
  <c r="F17" i="8" l="1"/>
  <c r="I40" i="7"/>
  <c r="F21" i="8" l="1"/>
  <c r="H21" i="8" l="1"/>
  <c r="I17" i="8"/>
  <c r="I21" i="8" s="1"/>
  <c r="H17" i="9" l="1"/>
  <c r="F15" i="10" l="1"/>
  <c r="G15" i="10" s="1"/>
  <c r="I17" i="9"/>
  <c r="I21" i="9" s="1"/>
  <c r="H21" i="9"/>
  <c r="H15" i="10" l="1"/>
  <c r="H19" i="10" s="1"/>
  <c r="G19" i="10"/>
</calcChain>
</file>

<file path=xl/sharedStrings.xml><?xml version="1.0" encoding="utf-8"?>
<sst xmlns="http://schemas.openxmlformats.org/spreadsheetml/2006/main" count="1838" uniqueCount="134">
  <si>
    <t>MÓDULO 1 - REMUNERAÇÃO</t>
  </si>
  <si>
    <t>Grupo</t>
  </si>
  <si>
    <t>Descrição</t>
  </si>
  <si>
    <t>Unidade de Medida</t>
  </si>
  <si>
    <t>Quantidade</t>
  </si>
  <si>
    <t>Piso Salarial</t>
  </si>
  <si>
    <t>Insalubridade</t>
  </si>
  <si>
    <t>Periculosidade</t>
  </si>
  <si>
    <t>Total da Remuneração</t>
  </si>
  <si>
    <t>I</t>
  </si>
  <si>
    <t>Posto de Serviço</t>
  </si>
  <si>
    <t>III</t>
  </si>
  <si>
    <t>IV</t>
  </si>
  <si>
    <t>Eletricista</t>
  </si>
  <si>
    <t>Pedreiro</t>
  </si>
  <si>
    <t>Total</t>
  </si>
  <si>
    <t>Submódulo 2.1 – 13º Salário, Férias e Adicional de Férias</t>
  </si>
  <si>
    <t>13º SALÁRIO</t>
  </si>
  <si>
    <t>Base de Cálculo</t>
  </si>
  <si>
    <t>Provisionamento Mensal</t>
  </si>
  <si>
    <t>Valor</t>
  </si>
  <si>
    <t>Custo Total</t>
  </si>
  <si>
    <t>FÉRIAS</t>
  </si>
  <si>
    <t>ADICIONAL DE FÉRIAS</t>
  </si>
  <si>
    <t>Alíquota do Adicional</t>
  </si>
  <si>
    <t>RESUMO DO MÓDULO 2.1</t>
  </si>
  <si>
    <t>13º Salário</t>
  </si>
  <si>
    <t>Férias</t>
  </si>
  <si>
    <t>Adicional de Férias</t>
  </si>
  <si>
    <t>Total Benefícios</t>
  </si>
  <si>
    <t>Custo Total do Módulo</t>
  </si>
  <si>
    <t>Submódulo 2.2 – Guia da Previdência Social – GPS e Fundo de Garantia por Tempo de Serviço – FGTS</t>
  </si>
  <si>
    <t>GPS</t>
  </si>
  <si>
    <t>FGTS</t>
  </si>
  <si>
    <t>RESUMO DO MÓDULO 2.2</t>
  </si>
  <si>
    <t>Total Previdência e FGTS</t>
  </si>
  <si>
    <t>Submódulo 2.3 – Benefícios mensais e diários</t>
  </si>
  <si>
    <t>VALE TRANSPORTE</t>
  </si>
  <si>
    <t>Custo da Passagem</t>
  </si>
  <si>
    <t>Vales por Mês</t>
  </si>
  <si>
    <t>Desconto de Vale Transporte</t>
  </si>
  <si>
    <t>Percentual</t>
  </si>
  <si>
    <t>Desconto</t>
  </si>
  <si>
    <t>Custo Efetivo do Vale Transporte</t>
  </si>
  <si>
    <t>Custo Efetivo</t>
  </si>
  <si>
    <t>VALE ALIMENTAÇÃO/ REFEIÇÃO</t>
  </si>
  <si>
    <t>Desconto do Vale Alimentação/ Refeição</t>
  </si>
  <si>
    <t>Valor Mensal</t>
  </si>
  <si>
    <t>Custo Efetivo do Vale Alimentação/ Refeição</t>
  </si>
  <si>
    <t>Custo Mensal</t>
  </si>
  <si>
    <t>Programa de Qualificação Profissional (PQM) e Benefício Social</t>
  </si>
  <si>
    <t>Valor PQM</t>
  </si>
  <si>
    <t>Benefício Social Familiar</t>
  </si>
  <si>
    <t>Coberturas Sociais</t>
  </si>
  <si>
    <t>RESUMO DO MÓDULO 2.3</t>
  </si>
  <si>
    <t>Vale Transporte</t>
  </si>
  <si>
    <t>Vale Alimentação</t>
  </si>
  <si>
    <t>PQM e Benefícios Social e Familiar e Coberturas Sociais</t>
  </si>
  <si>
    <t>RESUMO DO MÓDULO 2 - ENCARGOS E BENEFÍCIOS (ANUAIS, MENSAIS E DIÁRIOS)</t>
  </si>
  <si>
    <t>Submódulo 2.1</t>
  </si>
  <si>
    <t>Submódulo 2.2</t>
  </si>
  <si>
    <t>Submódulo 2.3</t>
  </si>
  <si>
    <t>Submódulo 3.1 – Aviso Prévio Indenizado</t>
  </si>
  <si>
    <t>Aviso Prévio Indenizado</t>
  </si>
  <si>
    <t>Incidência do FGTS sobre o Aviso Prévio Indenizado</t>
  </si>
  <si>
    <t>Percentual da Multa</t>
  </si>
  <si>
    <t>Multa do FGTS e Contribuição Social sobre o Aviso Prévio Indenizado</t>
  </si>
  <si>
    <t>Custo do Aviso Prévio Indenizado</t>
  </si>
  <si>
    <t xml:space="preserve">RESUMO DO SUBMÓDULO 3.1 </t>
  </si>
  <si>
    <t>Incidência de FGTS</t>
  </si>
  <si>
    <t>Submódulo 3.2 – Aviso Prévio Trabalhado</t>
  </si>
  <si>
    <t>Aviso Prévio Trabalhado</t>
  </si>
  <si>
    <t>Incidência de GPS, FGTS e outra contribuições sobre o Aviso Prévio Trabalhado</t>
  </si>
  <si>
    <t>RESUMO DO SUBMÓDULO 3.2</t>
  </si>
  <si>
    <t>Submódulo 3.1</t>
  </si>
  <si>
    <t>Submódulo 3.2</t>
  </si>
  <si>
    <t>Módulo 4 - Custo de Reposição do Profissional Ausente</t>
  </si>
  <si>
    <t>Custo Diário para o Repositor</t>
  </si>
  <si>
    <t>Divisor do Dia</t>
  </si>
  <si>
    <t>Resumo do Módulo 4 - Custo de Reposição do Profissional Ausente</t>
  </si>
  <si>
    <t>Custo diário</t>
  </si>
  <si>
    <t>Necessidade de Reposição</t>
  </si>
  <si>
    <t>Custo anual</t>
  </si>
  <si>
    <t>Custo mensal</t>
  </si>
  <si>
    <t>Módulo 5 - INSUMOS DE MÃO DE OBRA</t>
  </si>
  <si>
    <t>Submódulo 5.1 - Insumos dos Uniformes</t>
  </si>
  <si>
    <t>Pescentual</t>
  </si>
  <si>
    <t>Módulo 6 - CUSTOS INDIRETOS</t>
  </si>
  <si>
    <t>Custos Indiretos, Tributos e Lucro</t>
  </si>
  <si>
    <t>RESUMO GERAL</t>
  </si>
  <si>
    <t>Custo por Homem</t>
  </si>
  <si>
    <t>Custo do Posto Mês</t>
  </si>
  <si>
    <t>Custo Total Mês</t>
  </si>
  <si>
    <t>INSS - empregador</t>
  </si>
  <si>
    <t>Salário-Educação</t>
  </si>
  <si>
    <t>SAT- GIL/RAT</t>
  </si>
  <si>
    <t>SESC</t>
  </si>
  <si>
    <t>SENAC</t>
  </si>
  <si>
    <t>SEBRAE</t>
  </si>
  <si>
    <t>INCRA</t>
  </si>
  <si>
    <t>Encargos</t>
  </si>
  <si>
    <t>Custos Indiretos</t>
  </si>
  <si>
    <t>Lucro</t>
  </si>
  <si>
    <t>Tributos</t>
  </si>
  <si>
    <t>PIS</t>
  </si>
  <si>
    <t>COFINS</t>
  </si>
  <si>
    <t>ISS</t>
  </si>
  <si>
    <t>Rubrica</t>
  </si>
  <si>
    <t>Auxiliar manutenção predial</t>
  </si>
  <si>
    <t>Auxiliar eletricista</t>
  </si>
  <si>
    <t>Auxiliar serviços gerais</t>
  </si>
  <si>
    <t>Técnico de informatica</t>
  </si>
  <si>
    <t>Supervisor</t>
  </si>
  <si>
    <t>Técnico de saneamento</t>
  </si>
  <si>
    <t>Leiturista</t>
  </si>
  <si>
    <t>II</t>
  </si>
  <si>
    <t>RN000175/2024</t>
  </si>
  <si>
    <t>Mecânico em manutenção</t>
  </si>
  <si>
    <t>Porteiro desarmado</t>
  </si>
  <si>
    <t>Assistente Técnico de Secretariado</t>
  </si>
  <si>
    <t>Auxiliar manutenção geral</t>
  </si>
  <si>
    <t>Copeiro</t>
  </si>
  <si>
    <t>Auxiliar de pedreiro</t>
  </si>
  <si>
    <t>RN000083/2024</t>
  </si>
  <si>
    <t>Fonte Piso Salarial: NÚMERO DE REGISTRO NO MTE: RN000083/2024. RN000175/2024.</t>
  </si>
  <si>
    <t>Valor Unitário*</t>
  </si>
  <si>
    <t>*Valor do vale transporte - Portaria nº 7/2024-DER, publicada no DOE nº 15605 em 10/02/2024</t>
  </si>
  <si>
    <t>Cláusula Décima Primeira (vale alimentação=valor diário trabalhado*22 dias)</t>
  </si>
  <si>
    <t>Jovem Aprendiz</t>
  </si>
  <si>
    <t>Lucro Presumido</t>
  </si>
  <si>
    <t>Lucro Real</t>
  </si>
  <si>
    <t>Custo Anual</t>
  </si>
  <si>
    <t>RESUMO GERAL (SEM CASAS DECIMAIS)</t>
  </si>
  <si>
    <t>Modelo de planilha - Ministério da Economia - SEGES - Caderno Técnico - Limpeza - Rio Grande do Norte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</si>
</sst>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%"/>
    <numFmt numFmtId="165" formatCode="_-[$R$-416]\ * #,##0.00_-;\-[$R$-416]\ * #,##0.00_-;_-[$R$-416]\ * &quot;-&quot;??_-;_-@_-"/>
    <numFmt numFmtId="166" formatCode="_-* #,##0.000_-;\-* #,##0.0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43" fontId="4" fillId="0" borderId="1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43" fontId="4" fillId="0" borderId="0" xfId="1" applyFont="1" applyFill="1" applyBorder="1" applyAlignment="1">
      <alignment vertical="top" wrapText="1"/>
    </xf>
    <xf numFmtId="43" fontId="4" fillId="0" borderId="0" xfId="1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horizontal="center" vertical="top" wrapText="1"/>
    </xf>
    <xf numFmtId="43" fontId="4" fillId="0" borderId="0" xfId="0" applyNumberFormat="1" applyFont="1" applyAlignment="1">
      <alignment vertical="top" wrapText="1"/>
    </xf>
    <xf numFmtId="9" fontId="4" fillId="0" borderId="0" xfId="2" applyFont="1" applyFill="1" applyBorder="1" applyAlignment="1">
      <alignment horizontal="center" vertical="top" wrapText="1"/>
    </xf>
    <xf numFmtId="9" fontId="4" fillId="0" borderId="1" xfId="2" applyFont="1" applyFill="1" applyBorder="1" applyAlignment="1">
      <alignment horizontal="center" vertical="top" wrapText="1"/>
    </xf>
    <xf numFmtId="9" fontId="5" fillId="0" borderId="1" xfId="2" applyFont="1" applyFill="1" applyBorder="1" applyAlignment="1">
      <alignment horizontal="center" vertical="top" wrapText="1"/>
    </xf>
    <xf numFmtId="10" fontId="4" fillId="0" borderId="1" xfId="0" applyNumberFormat="1" applyFont="1" applyBorder="1" applyAlignment="1">
      <alignment horizontal="center" vertical="top" wrapText="1"/>
    </xf>
    <xf numFmtId="43" fontId="4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43" fontId="2" fillId="2" borderId="1" xfId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43" fontId="4" fillId="0" borderId="1" xfId="0" applyNumberFormat="1" applyFont="1" applyBorder="1" applyAlignment="1">
      <alignment vertical="top" wrapText="1"/>
    </xf>
    <xf numFmtId="43" fontId="2" fillId="2" borderId="1" xfId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43" fontId="5" fillId="0" borderId="3" xfId="1" applyFont="1" applyFill="1" applyBorder="1" applyAlignment="1">
      <alignment horizontal="center" vertical="top" wrapText="1"/>
    </xf>
    <xf numFmtId="43" fontId="2" fillId="2" borderId="1" xfId="0" applyNumberFormat="1" applyFont="1" applyFill="1" applyBorder="1" applyAlignment="1">
      <alignment horizontal="center" vertical="top" wrapText="1"/>
    </xf>
    <xf numFmtId="0" fontId="4" fillId="0" borderId="1" xfId="1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5" fillId="0" borderId="1" xfId="1" applyNumberFormat="1" applyFont="1" applyFill="1" applyBorder="1" applyAlignment="1">
      <alignment horizontal="center" vertical="top" wrapText="1"/>
    </xf>
    <xf numFmtId="10" fontId="4" fillId="0" borderId="1" xfId="2" applyNumberFormat="1" applyFont="1" applyFill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164" fontId="4" fillId="0" borderId="1" xfId="2" applyNumberFormat="1" applyFont="1" applyFill="1" applyBorder="1" applyAlignment="1">
      <alignment horizontal="center" vertical="top" wrapText="1"/>
    </xf>
    <xf numFmtId="44" fontId="2" fillId="2" borderId="1" xfId="0" applyNumberFormat="1" applyFont="1" applyFill="1" applyBorder="1" applyAlignment="1">
      <alignment horizontal="center" vertical="top" wrapText="1"/>
    </xf>
    <xf numFmtId="0" fontId="4" fillId="0" borderId="1" xfId="2" applyNumberFormat="1" applyFont="1" applyFill="1" applyBorder="1" applyAlignment="1">
      <alignment horizontal="center" vertical="top" wrapText="1"/>
    </xf>
    <xf numFmtId="10" fontId="4" fillId="0" borderId="1" xfId="1" applyNumberFormat="1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wrapText="1"/>
    </xf>
    <xf numFmtId="43" fontId="5" fillId="0" borderId="4" xfId="1" applyFont="1" applyFill="1" applyBorder="1" applyAlignment="1">
      <alignment horizontal="center" vertical="top" wrapText="1"/>
    </xf>
    <xf numFmtId="0" fontId="5" fillId="0" borderId="4" xfId="1" applyNumberFormat="1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vertical="top" wrapText="1"/>
    </xf>
    <xf numFmtId="2" fontId="4" fillId="0" borderId="0" xfId="0" applyNumberFormat="1" applyFont="1" applyAlignment="1">
      <alignment vertical="top" wrapText="1"/>
    </xf>
    <xf numFmtId="44" fontId="4" fillId="0" borderId="4" xfId="3" applyFont="1" applyFill="1" applyBorder="1" applyAlignment="1">
      <alignment vertical="top" wrapText="1"/>
    </xf>
    <xf numFmtId="44" fontId="4" fillId="0" borderId="4" xfId="3" applyFont="1" applyFill="1" applyBorder="1" applyAlignment="1">
      <alignment horizontal="center" vertical="top" wrapText="1"/>
    </xf>
    <xf numFmtId="44" fontId="4" fillId="0" borderId="4" xfId="3" applyFont="1" applyBorder="1" applyAlignment="1">
      <alignment horizontal="center" vertical="top" wrapText="1"/>
    </xf>
    <xf numFmtId="44" fontId="2" fillId="2" borderId="4" xfId="3" applyFont="1" applyFill="1" applyBorder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9" fontId="3" fillId="2" borderId="1" xfId="2" applyFont="1" applyFill="1" applyBorder="1" applyAlignment="1">
      <alignment horizontal="center" vertical="top" wrapText="1"/>
    </xf>
    <xf numFmtId="165" fontId="4" fillId="0" borderId="0" xfId="0" applyNumberFormat="1" applyFont="1" applyAlignment="1">
      <alignment vertical="top" wrapText="1"/>
    </xf>
    <xf numFmtId="43" fontId="4" fillId="0" borderId="0" xfId="0" applyNumberFormat="1" applyFont="1" applyAlignment="1">
      <alignment horizontal="center" vertical="top" wrapText="1"/>
    </xf>
    <xf numFmtId="10" fontId="4" fillId="0" borderId="0" xfId="2" applyNumberFormat="1" applyFont="1" applyAlignment="1">
      <alignment vertical="top" wrapText="1"/>
    </xf>
    <xf numFmtId="4" fontId="4" fillId="0" borderId="0" xfId="0" applyNumberFormat="1" applyFont="1" applyAlignment="1">
      <alignment vertical="top" wrapText="1"/>
    </xf>
    <xf numFmtId="10" fontId="4" fillId="0" borderId="0" xfId="0" applyNumberFormat="1" applyFont="1" applyAlignment="1">
      <alignment vertical="top" wrapText="1"/>
    </xf>
    <xf numFmtId="10" fontId="4" fillId="0" borderId="4" xfId="0" applyNumberFormat="1" applyFont="1" applyBorder="1" applyAlignment="1">
      <alignment vertical="top" wrapText="1"/>
    </xf>
    <xf numFmtId="43" fontId="4" fillId="0" borderId="5" xfId="1" applyFont="1" applyFill="1" applyBorder="1" applyAlignment="1">
      <alignment vertical="top" wrapText="1"/>
    </xf>
    <xf numFmtId="43" fontId="4" fillId="0" borderId="6" xfId="0" applyNumberFormat="1" applyFont="1" applyBorder="1" applyAlignment="1">
      <alignment horizontal="center" vertical="top" wrapText="1"/>
    </xf>
    <xf numFmtId="0" fontId="5" fillId="0" borderId="7" xfId="1" applyNumberFormat="1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4" fillId="0" borderId="0" xfId="0" applyFont="1" applyAlignment="1">
      <alignment vertical="top"/>
    </xf>
    <xf numFmtId="43" fontId="4" fillId="0" borderId="0" xfId="1" applyFont="1" applyAlignment="1">
      <alignment vertical="top" wrapText="1"/>
    </xf>
    <xf numFmtId="10" fontId="4" fillId="0" borderId="0" xfId="2" applyNumberFormat="1" applyFont="1" applyAlignment="1">
      <alignment horizontal="center" vertical="top" wrapText="1"/>
    </xf>
    <xf numFmtId="10" fontId="4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7" fillId="3" borderId="0" xfId="0" applyFont="1" applyFill="1" applyAlignment="1">
      <alignment vertical="top" wrapText="1"/>
    </xf>
    <xf numFmtId="10" fontId="7" fillId="3" borderId="0" xfId="2" applyNumberFormat="1" applyFont="1" applyFill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164" fontId="4" fillId="0" borderId="0" xfId="2" applyNumberFormat="1" applyFont="1" applyAlignment="1">
      <alignment vertical="top" wrapText="1"/>
    </xf>
    <xf numFmtId="166" fontId="6" fillId="3" borderId="0" xfId="1" applyNumberFormat="1" applyFont="1" applyFill="1" applyAlignment="1">
      <alignment vertical="top" wrapText="1"/>
    </xf>
    <xf numFmtId="0" fontId="8" fillId="0" borderId="1" xfId="0" applyFont="1" applyBorder="1" applyAlignment="1">
      <alignment vertical="top"/>
    </xf>
    <xf numFmtId="10" fontId="8" fillId="0" borderId="1" xfId="2" applyNumberFormat="1" applyFont="1" applyBorder="1" applyAlignment="1">
      <alignment vertical="top"/>
    </xf>
    <xf numFmtId="10" fontId="9" fillId="2" borderId="1" xfId="0" applyNumberFormat="1" applyFont="1" applyFill="1" applyBorder="1" applyAlignment="1">
      <alignment vertical="top"/>
    </xf>
    <xf numFmtId="10" fontId="2" fillId="2" borderId="1" xfId="2" applyNumberFormat="1" applyFont="1" applyFill="1" applyBorder="1" applyAlignment="1">
      <alignment horizontal="center" vertical="top" wrapText="1"/>
    </xf>
    <xf numFmtId="10" fontId="8" fillId="0" borderId="1" xfId="2" applyNumberFormat="1" applyFont="1" applyFill="1" applyBorder="1" applyAlignment="1">
      <alignment vertical="top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justify" vertical="top" wrapText="1"/>
    </xf>
    <xf numFmtId="10" fontId="4" fillId="0" borderId="0" xfId="2" applyNumberFormat="1" applyFont="1" applyFill="1" applyAlignment="1">
      <alignment horizontal="center" vertical="top" wrapText="1"/>
    </xf>
    <xf numFmtId="43" fontId="2" fillId="0" borderId="0" xfId="1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43" fontId="5" fillId="0" borderId="9" xfId="1" applyFont="1" applyFill="1" applyBorder="1" applyAlignment="1">
      <alignment horizontal="center" vertical="top" wrapText="1"/>
    </xf>
    <xf numFmtId="0" fontId="5" fillId="0" borderId="9" xfId="1" applyNumberFormat="1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</cellXfs>
  <cellStyles count="4">
    <cellStyle name="Moeda" xfId="3" builtinId="4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17/10/relationships/person" Target="persons/person2.xml"/><Relationship Id="rId3" Type="http://schemas.openxmlformats.org/officeDocument/2006/relationships/worksheet" Target="worksheets/sheet3.xml"/><Relationship Id="rId21" Type="http://schemas.microsoft.com/office/2017/10/relationships/person" Target="persons/person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20" Type="http://schemas.microsoft.com/office/2017/10/relationships/person" Target="persons/person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microsoft.com/office/2017/10/relationships/person" Target="persons/pers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Relationship Id="rId22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23"/>
  <sheetViews>
    <sheetView tabSelected="1" topLeftCell="A7" zoomScale="80" zoomScaleNormal="80" workbookViewId="0">
      <selection activeCell="C22" sqref="C22"/>
    </sheetView>
  </sheetViews>
  <sheetFormatPr defaultColWidth="9.140625" defaultRowHeight="15" x14ac:dyDescent="0.25"/>
  <cols>
    <col min="1" max="1" width="2.28515625" style="3" customWidth="1"/>
    <col min="2" max="2" width="6.5703125" style="4" bestFit="1" customWidth="1"/>
    <col min="3" max="3" width="35.140625" style="3" customWidth="1"/>
    <col min="4" max="4" width="17.5703125" style="4" customWidth="1"/>
    <col min="5" max="5" width="12.85546875" style="4" customWidth="1"/>
    <col min="6" max="6" width="12.42578125" style="5" bestFit="1" customWidth="1"/>
    <col min="7" max="7" width="14.42578125" style="12" bestFit="1" customWidth="1"/>
    <col min="8" max="8" width="14.42578125" style="12" customWidth="1"/>
    <col min="9" max="9" width="13.42578125" style="6" bestFit="1" customWidth="1"/>
    <col min="10" max="10" width="12" style="3" bestFit="1" customWidth="1"/>
    <col min="11" max="11" width="15.7109375" style="3" bestFit="1" customWidth="1"/>
    <col min="12" max="12" width="9.85546875" style="3" bestFit="1" customWidth="1"/>
    <col min="13" max="13" width="9.140625" style="3"/>
    <col min="14" max="14" width="13.28515625" style="3" customWidth="1"/>
    <col min="15" max="15" width="11.5703125" style="3" customWidth="1"/>
    <col min="16" max="16" width="11.85546875" style="3" customWidth="1"/>
    <col min="17" max="16384" width="9.140625" style="3"/>
  </cols>
  <sheetData>
    <row r="2" spans="2:12" x14ac:dyDescent="0.25">
      <c r="B2" s="82" t="s">
        <v>0</v>
      </c>
      <c r="C2" s="82"/>
      <c r="D2" s="82"/>
      <c r="E2" s="82"/>
      <c r="F2" s="82"/>
      <c r="G2" s="82"/>
      <c r="H2" s="82"/>
      <c r="I2" s="82"/>
      <c r="J2" s="82"/>
    </row>
    <row r="3" spans="2:12" ht="7.5" customHeight="1" x14ac:dyDescent="0.25"/>
    <row r="4" spans="2:12" ht="30" x14ac:dyDescent="0.25">
      <c r="B4" s="8" t="s">
        <v>1</v>
      </c>
      <c r="C4" s="9" t="s">
        <v>2</v>
      </c>
      <c r="D4" s="8" t="s">
        <v>3</v>
      </c>
      <c r="E4" s="8" t="s">
        <v>4</v>
      </c>
      <c r="F4" s="10" t="s">
        <v>5</v>
      </c>
      <c r="G4" s="14" t="s">
        <v>6</v>
      </c>
      <c r="H4" s="14" t="s">
        <v>7</v>
      </c>
      <c r="I4" s="10" t="s">
        <v>8</v>
      </c>
      <c r="J4" s="8" t="s">
        <v>92</v>
      </c>
    </row>
    <row r="5" spans="2:12" x14ac:dyDescent="0.25">
      <c r="B5" s="1" t="s">
        <v>9</v>
      </c>
      <c r="C5" s="75" t="s">
        <v>122</v>
      </c>
      <c r="D5" s="1" t="s">
        <v>10</v>
      </c>
      <c r="E5" s="74">
        <v>3</v>
      </c>
      <c r="F5" s="2"/>
      <c r="G5" s="13"/>
      <c r="H5" s="13"/>
      <c r="I5" s="2">
        <f>F5+(F5*G5)+(F5*H5)</f>
        <v>0</v>
      </c>
      <c r="J5" s="21">
        <f>I5*E5</f>
        <v>0</v>
      </c>
      <c r="K5" s="3" t="s">
        <v>123</v>
      </c>
    </row>
    <row r="6" spans="2:12" x14ac:dyDescent="0.25">
      <c r="B6" s="1" t="s">
        <v>9</v>
      </c>
      <c r="C6" s="75" t="s">
        <v>120</v>
      </c>
      <c r="D6" s="1" t="s">
        <v>10</v>
      </c>
      <c r="E6" s="74">
        <v>40</v>
      </c>
      <c r="F6" s="2"/>
      <c r="G6" s="13"/>
      <c r="H6" s="13"/>
      <c r="I6" s="2">
        <f t="shared" ref="I6:I19" si="0">F6+(F6*G6)+(F6*H6)</f>
        <v>0</v>
      </c>
      <c r="J6" s="21">
        <f t="shared" ref="J6:J19" si="1">I6*E6</f>
        <v>0</v>
      </c>
      <c r="K6" s="3" t="s">
        <v>123</v>
      </c>
    </row>
    <row r="7" spans="2:12" x14ac:dyDescent="0.25">
      <c r="B7" s="1" t="s">
        <v>9</v>
      </c>
      <c r="C7" s="75" t="s">
        <v>110</v>
      </c>
      <c r="D7" s="1" t="s">
        <v>10</v>
      </c>
      <c r="E7" s="74">
        <v>2</v>
      </c>
      <c r="F7" s="2"/>
      <c r="G7" s="13"/>
      <c r="H7" s="13"/>
      <c r="I7" s="2">
        <f t="shared" si="0"/>
        <v>0</v>
      </c>
      <c r="J7" s="21">
        <f t="shared" si="1"/>
        <v>0</v>
      </c>
      <c r="K7" s="3" t="s">
        <v>123</v>
      </c>
    </row>
    <row r="8" spans="2:12" x14ac:dyDescent="0.25">
      <c r="B8" s="1" t="s">
        <v>9</v>
      </c>
      <c r="C8" s="75" t="s">
        <v>114</v>
      </c>
      <c r="D8" s="1" t="s">
        <v>10</v>
      </c>
      <c r="E8" s="74">
        <v>30</v>
      </c>
      <c r="F8" s="2"/>
      <c r="G8" s="13"/>
      <c r="H8" s="13"/>
      <c r="I8" s="2">
        <f t="shared" si="0"/>
        <v>0</v>
      </c>
      <c r="J8" s="21">
        <f t="shared" si="1"/>
        <v>0</v>
      </c>
      <c r="K8" s="3" t="s">
        <v>123</v>
      </c>
    </row>
    <row r="9" spans="2:12" x14ac:dyDescent="0.25">
      <c r="B9" s="1" t="s">
        <v>115</v>
      </c>
      <c r="C9" s="75" t="s">
        <v>109</v>
      </c>
      <c r="D9" s="1" t="s">
        <v>10</v>
      </c>
      <c r="E9" s="74">
        <v>2</v>
      </c>
      <c r="F9" s="2"/>
      <c r="G9" s="13"/>
      <c r="H9" s="13"/>
      <c r="I9" s="2">
        <f t="shared" si="0"/>
        <v>0</v>
      </c>
      <c r="J9" s="21">
        <f t="shared" si="1"/>
        <v>0</v>
      </c>
      <c r="K9" s="3" t="s">
        <v>123</v>
      </c>
    </row>
    <row r="10" spans="2:12" x14ac:dyDescent="0.25">
      <c r="B10" s="1" t="s">
        <v>11</v>
      </c>
      <c r="C10" s="75" t="s">
        <v>121</v>
      </c>
      <c r="D10" s="1" t="s">
        <v>10</v>
      </c>
      <c r="E10" s="74">
        <v>1</v>
      </c>
      <c r="F10" s="2"/>
      <c r="G10" s="13"/>
      <c r="H10" s="13"/>
      <c r="I10" s="2">
        <f t="shared" si="0"/>
        <v>0</v>
      </c>
      <c r="J10" s="21">
        <f t="shared" si="1"/>
        <v>0</v>
      </c>
      <c r="K10" s="3" t="s">
        <v>123</v>
      </c>
    </row>
    <row r="11" spans="2:12" x14ac:dyDescent="0.25">
      <c r="B11" s="1" t="s">
        <v>11</v>
      </c>
      <c r="C11" s="75" t="s">
        <v>117</v>
      </c>
      <c r="D11" s="1" t="s">
        <v>10</v>
      </c>
      <c r="E11" s="74">
        <v>1</v>
      </c>
      <c r="F11" s="2"/>
      <c r="G11" s="13"/>
      <c r="H11" s="13"/>
      <c r="I11" s="2">
        <f t="shared" si="0"/>
        <v>0</v>
      </c>
      <c r="J11" s="21">
        <f t="shared" si="1"/>
        <v>0</v>
      </c>
      <c r="K11" s="3" t="s">
        <v>123</v>
      </c>
    </row>
    <row r="12" spans="2:12" x14ac:dyDescent="0.25">
      <c r="B12" s="1" t="s">
        <v>11</v>
      </c>
      <c r="C12" s="75" t="s">
        <v>118</v>
      </c>
      <c r="D12" s="1" t="s">
        <v>10</v>
      </c>
      <c r="E12" s="74">
        <v>1</v>
      </c>
      <c r="F12" s="2"/>
      <c r="G12" s="13"/>
      <c r="H12" s="13"/>
      <c r="I12" s="2">
        <f t="shared" si="0"/>
        <v>0</v>
      </c>
      <c r="J12" s="21">
        <f t="shared" si="1"/>
        <v>0</v>
      </c>
      <c r="K12" s="3" t="s">
        <v>123</v>
      </c>
    </row>
    <row r="13" spans="2:12" x14ac:dyDescent="0.25">
      <c r="B13" s="1" t="s">
        <v>12</v>
      </c>
      <c r="C13" s="75" t="s">
        <v>119</v>
      </c>
      <c r="D13" s="1" t="s">
        <v>10</v>
      </c>
      <c r="E13" s="74">
        <v>1</v>
      </c>
      <c r="F13" s="2"/>
      <c r="G13" s="13"/>
      <c r="H13" s="13"/>
      <c r="I13" s="2">
        <f t="shared" si="0"/>
        <v>0</v>
      </c>
      <c r="J13" s="21">
        <f t="shared" si="1"/>
        <v>0</v>
      </c>
      <c r="K13" s="3" t="s">
        <v>123</v>
      </c>
      <c r="L13" s="11"/>
    </row>
    <row r="14" spans="2:12" x14ac:dyDescent="0.25">
      <c r="B14" s="1" t="s">
        <v>12</v>
      </c>
      <c r="C14" s="75" t="s">
        <v>108</v>
      </c>
      <c r="D14" s="1" t="s">
        <v>10</v>
      </c>
      <c r="E14" s="74">
        <v>2</v>
      </c>
      <c r="F14" s="2"/>
      <c r="G14" s="13"/>
      <c r="H14" s="13"/>
      <c r="I14" s="2">
        <f t="shared" si="0"/>
        <v>0</v>
      </c>
      <c r="J14" s="21">
        <f t="shared" si="1"/>
        <v>0</v>
      </c>
      <c r="K14" s="3" t="s">
        <v>123</v>
      </c>
      <c r="L14" s="11"/>
    </row>
    <row r="15" spans="2:12" x14ac:dyDescent="0.25">
      <c r="B15" s="1" t="s">
        <v>12</v>
      </c>
      <c r="C15" s="75" t="s">
        <v>13</v>
      </c>
      <c r="D15" s="1" t="s">
        <v>10</v>
      </c>
      <c r="E15" s="74">
        <v>2</v>
      </c>
      <c r="F15" s="2"/>
      <c r="G15" s="13"/>
      <c r="H15" s="13"/>
      <c r="I15" s="2">
        <f t="shared" si="0"/>
        <v>0</v>
      </c>
      <c r="J15" s="21">
        <f t="shared" si="1"/>
        <v>0</v>
      </c>
      <c r="K15" s="3" t="s">
        <v>123</v>
      </c>
    </row>
    <row r="16" spans="2:12" x14ac:dyDescent="0.25">
      <c r="B16" s="1" t="s">
        <v>12</v>
      </c>
      <c r="C16" s="75" t="s">
        <v>14</v>
      </c>
      <c r="D16" s="1" t="s">
        <v>10</v>
      </c>
      <c r="E16" s="74">
        <v>3</v>
      </c>
      <c r="F16" s="2"/>
      <c r="G16" s="13"/>
      <c r="H16" s="13"/>
      <c r="I16" s="2">
        <f t="shared" si="0"/>
        <v>0</v>
      </c>
      <c r="J16" s="21">
        <f t="shared" si="1"/>
        <v>0</v>
      </c>
      <c r="K16" s="3" t="s">
        <v>123</v>
      </c>
    </row>
    <row r="17" spans="2:16" x14ac:dyDescent="0.25">
      <c r="B17" s="1" t="s">
        <v>12</v>
      </c>
      <c r="C17" s="75" t="s">
        <v>112</v>
      </c>
      <c r="D17" s="1" t="s">
        <v>10</v>
      </c>
      <c r="E17" s="74">
        <v>1</v>
      </c>
      <c r="F17" s="2"/>
      <c r="G17" s="13"/>
      <c r="H17" s="13"/>
      <c r="I17" s="2">
        <f t="shared" si="0"/>
        <v>0</v>
      </c>
      <c r="J17" s="21">
        <f t="shared" si="1"/>
        <v>0</v>
      </c>
      <c r="K17" s="3" t="s">
        <v>123</v>
      </c>
    </row>
    <row r="18" spans="2:16" x14ac:dyDescent="0.25">
      <c r="B18" s="1" t="s">
        <v>12</v>
      </c>
      <c r="C18" s="75" t="s">
        <v>113</v>
      </c>
      <c r="D18" s="1" t="s">
        <v>10</v>
      </c>
      <c r="E18" s="74">
        <v>1</v>
      </c>
      <c r="F18" s="2"/>
      <c r="G18" s="13"/>
      <c r="H18" s="13"/>
      <c r="I18" s="2">
        <f t="shared" si="0"/>
        <v>0</v>
      </c>
      <c r="J18" s="21">
        <f t="shared" si="1"/>
        <v>0</v>
      </c>
      <c r="K18" s="3" t="s">
        <v>123</v>
      </c>
      <c r="N18" s="49"/>
    </row>
    <row r="19" spans="2:16" x14ac:dyDescent="0.25">
      <c r="B19" s="1"/>
      <c r="C19" s="75" t="s">
        <v>111</v>
      </c>
      <c r="D19" s="1" t="s">
        <v>10</v>
      </c>
      <c r="E19" s="74">
        <v>1</v>
      </c>
      <c r="F19" s="2"/>
      <c r="G19" s="13"/>
      <c r="H19" s="13"/>
      <c r="I19" s="2">
        <f t="shared" si="0"/>
        <v>0</v>
      </c>
      <c r="J19" s="21">
        <f t="shared" si="1"/>
        <v>0</v>
      </c>
      <c r="K19" s="3" t="s">
        <v>116</v>
      </c>
      <c r="L19" s="11"/>
      <c r="N19" s="49"/>
      <c r="O19" s="49"/>
      <c r="P19" s="49"/>
    </row>
    <row r="20" spans="2:16" x14ac:dyDescent="0.25">
      <c r="B20" s="17"/>
      <c r="C20" s="18" t="s">
        <v>15</v>
      </c>
      <c r="D20" s="17"/>
      <c r="E20" s="17">
        <f>SUM(E5:E19)</f>
        <v>91</v>
      </c>
      <c r="F20" s="19"/>
      <c r="G20" s="48"/>
      <c r="H20" s="48"/>
      <c r="I20" s="26">
        <f>SUM(I5:I19)</f>
        <v>0</v>
      </c>
      <c r="J20" s="26">
        <f>SUM(J5:J19)</f>
        <v>0</v>
      </c>
      <c r="K20" s="60"/>
      <c r="L20" s="11"/>
    </row>
    <row r="21" spans="2:16" x14ac:dyDescent="0.25">
      <c r="B21" s="47" t="s">
        <v>124</v>
      </c>
      <c r="J21" s="60"/>
    </row>
    <row r="22" spans="2:16" x14ac:dyDescent="0.25">
      <c r="B22" s="47" t="s">
        <v>133</v>
      </c>
      <c r="J22" s="11"/>
    </row>
    <row r="23" spans="2:16" x14ac:dyDescent="0.25">
      <c r="E23" s="50"/>
    </row>
  </sheetData>
  <sortState xmlns:xlrd2="http://schemas.microsoft.com/office/spreadsheetml/2017/richdata2" ref="B5:F19">
    <sortCondition ref="B5:B19"/>
    <sortCondition ref="C5:C19"/>
  </sortState>
  <mergeCells count="1">
    <mergeCell ref="B2:J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L78"/>
  <sheetViews>
    <sheetView zoomScale="80" zoomScaleNormal="80" workbookViewId="0">
      <selection activeCell="F32" sqref="F32"/>
    </sheetView>
  </sheetViews>
  <sheetFormatPr defaultColWidth="9.140625" defaultRowHeight="15" x14ac:dyDescent="0.25"/>
  <cols>
    <col min="1" max="1" width="2.28515625" style="3" customWidth="1"/>
    <col min="2" max="2" width="6.5703125" style="4" bestFit="1" customWidth="1"/>
    <col min="3" max="3" width="31.5703125" style="3" bestFit="1" customWidth="1"/>
    <col min="4" max="4" width="17.5703125" style="4" customWidth="1"/>
    <col min="5" max="5" width="11.42578125" style="4" bestFit="1" customWidth="1"/>
    <col min="6" max="6" width="12.42578125" style="5" bestFit="1" customWidth="1"/>
    <col min="7" max="7" width="17.5703125" style="4" customWidth="1"/>
    <col min="8" max="8" width="16.28515625" style="4" bestFit="1" customWidth="1"/>
    <col min="9" max="9" width="10.85546875" style="3" bestFit="1" customWidth="1"/>
    <col min="10" max="10" width="11" style="3" bestFit="1" customWidth="1"/>
    <col min="11" max="11" width="10.7109375" style="3" customWidth="1"/>
    <col min="12" max="16384" width="9.140625" style="3"/>
  </cols>
  <sheetData>
    <row r="2" spans="2:9" x14ac:dyDescent="0.25">
      <c r="B2" s="82" t="s">
        <v>16</v>
      </c>
      <c r="C2" s="82"/>
      <c r="D2" s="82"/>
      <c r="E2" s="82"/>
      <c r="F2" s="82"/>
      <c r="G2" s="82"/>
      <c r="H2" s="82"/>
      <c r="I2" s="82"/>
    </row>
    <row r="3" spans="2:9" ht="9" customHeight="1" x14ac:dyDescent="0.25"/>
    <row r="4" spans="2:9" ht="15" customHeight="1" x14ac:dyDescent="0.25">
      <c r="B4" s="84" t="s">
        <v>17</v>
      </c>
      <c r="C4" s="84"/>
      <c r="D4" s="84"/>
      <c r="E4" s="84"/>
      <c r="F4" s="84"/>
      <c r="G4" s="84"/>
      <c r="H4" s="84"/>
      <c r="I4" s="84"/>
    </row>
    <row r="5" spans="2:9" ht="30" x14ac:dyDescent="0.25">
      <c r="B5" s="8" t="s">
        <v>1</v>
      </c>
      <c r="C5" s="9" t="s">
        <v>2</v>
      </c>
      <c r="D5" s="8" t="s">
        <v>3</v>
      </c>
      <c r="E5" s="8" t="s">
        <v>4</v>
      </c>
      <c r="F5" s="10" t="s">
        <v>18</v>
      </c>
      <c r="G5" s="8" t="s">
        <v>19</v>
      </c>
      <c r="H5" s="8" t="s">
        <v>20</v>
      </c>
      <c r="I5" s="8" t="s">
        <v>21</v>
      </c>
    </row>
    <row r="6" spans="2:9" x14ac:dyDescent="0.25">
      <c r="B6" s="1" t="s">
        <v>9</v>
      </c>
      <c r="C6" s="75" t="s">
        <v>122</v>
      </c>
      <c r="D6" s="1" t="s">
        <v>10</v>
      </c>
      <c r="E6" s="74">
        <v>3</v>
      </c>
      <c r="F6" s="2">
        <f>Modulo1_Remuneração!I5</f>
        <v>0</v>
      </c>
      <c r="G6" s="15">
        <v>8.3299999999999999E-2</v>
      </c>
      <c r="H6" s="16">
        <f>F6*G6</f>
        <v>0</v>
      </c>
      <c r="I6" s="16">
        <f>H6*E6</f>
        <v>0</v>
      </c>
    </row>
    <row r="7" spans="2:9" x14ac:dyDescent="0.25">
      <c r="B7" s="1" t="s">
        <v>9</v>
      </c>
      <c r="C7" s="75" t="s">
        <v>120</v>
      </c>
      <c r="D7" s="1" t="s">
        <v>10</v>
      </c>
      <c r="E7" s="74">
        <v>40</v>
      </c>
      <c r="F7" s="2">
        <f>Modulo1_Remuneração!I6</f>
        <v>0</v>
      </c>
      <c r="G7" s="15">
        <v>8.3299999999999999E-2</v>
      </c>
      <c r="H7" s="16">
        <f t="shared" ref="H7:H20" si="0">F7*G7</f>
        <v>0</v>
      </c>
      <c r="I7" s="16">
        <f t="shared" ref="I7:I20" si="1">H7*E7</f>
        <v>0</v>
      </c>
    </row>
    <row r="8" spans="2:9" x14ac:dyDescent="0.25">
      <c r="B8" s="1" t="s">
        <v>9</v>
      </c>
      <c r="C8" s="75" t="s">
        <v>110</v>
      </c>
      <c r="D8" s="1" t="s">
        <v>10</v>
      </c>
      <c r="E8" s="74">
        <v>2</v>
      </c>
      <c r="F8" s="2">
        <f>Modulo1_Remuneração!I7</f>
        <v>0</v>
      </c>
      <c r="G8" s="15">
        <v>8.3299999999999999E-2</v>
      </c>
      <c r="H8" s="16">
        <f t="shared" si="0"/>
        <v>0</v>
      </c>
      <c r="I8" s="16">
        <f t="shared" si="1"/>
        <v>0</v>
      </c>
    </row>
    <row r="9" spans="2:9" x14ac:dyDescent="0.25">
      <c r="B9" s="1" t="s">
        <v>9</v>
      </c>
      <c r="C9" s="75" t="s">
        <v>114</v>
      </c>
      <c r="D9" s="1" t="s">
        <v>10</v>
      </c>
      <c r="E9" s="74">
        <v>30</v>
      </c>
      <c r="F9" s="2">
        <f>Modulo1_Remuneração!I8</f>
        <v>0</v>
      </c>
      <c r="G9" s="15">
        <v>8.3299999999999999E-2</v>
      </c>
      <c r="H9" s="16">
        <f t="shared" si="0"/>
        <v>0</v>
      </c>
      <c r="I9" s="16">
        <f t="shared" si="1"/>
        <v>0</v>
      </c>
    </row>
    <row r="10" spans="2:9" x14ac:dyDescent="0.25">
      <c r="B10" s="1" t="s">
        <v>115</v>
      </c>
      <c r="C10" s="75" t="s">
        <v>109</v>
      </c>
      <c r="D10" s="1" t="s">
        <v>10</v>
      </c>
      <c r="E10" s="74">
        <v>2</v>
      </c>
      <c r="F10" s="2">
        <f>Modulo1_Remuneração!I9</f>
        <v>0</v>
      </c>
      <c r="G10" s="15">
        <v>8.3299999999999999E-2</v>
      </c>
      <c r="H10" s="16">
        <f t="shared" si="0"/>
        <v>0</v>
      </c>
      <c r="I10" s="16">
        <f t="shared" si="1"/>
        <v>0</v>
      </c>
    </row>
    <row r="11" spans="2:9" x14ac:dyDescent="0.25">
      <c r="B11" s="1" t="s">
        <v>11</v>
      </c>
      <c r="C11" s="75" t="s">
        <v>121</v>
      </c>
      <c r="D11" s="1" t="s">
        <v>10</v>
      </c>
      <c r="E11" s="74">
        <v>1</v>
      </c>
      <c r="F11" s="2">
        <f>Modulo1_Remuneração!I10</f>
        <v>0</v>
      </c>
      <c r="G11" s="15">
        <v>8.3299999999999999E-2</v>
      </c>
      <c r="H11" s="16">
        <f t="shared" si="0"/>
        <v>0</v>
      </c>
      <c r="I11" s="16">
        <f t="shared" si="1"/>
        <v>0</v>
      </c>
    </row>
    <row r="12" spans="2:9" x14ac:dyDescent="0.25">
      <c r="B12" s="1" t="s">
        <v>11</v>
      </c>
      <c r="C12" s="75" t="s">
        <v>117</v>
      </c>
      <c r="D12" s="1" t="s">
        <v>10</v>
      </c>
      <c r="E12" s="74">
        <v>1</v>
      </c>
      <c r="F12" s="2">
        <f>Modulo1_Remuneração!I11</f>
        <v>0</v>
      </c>
      <c r="G12" s="15">
        <v>8.3299999999999999E-2</v>
      </c>
      <c r="H12" s="16">
        <f t="shared" si="0"/>
        <v>0</v>
      </c>
      <c r="I12" s="16">
        <f t="shared" si="1"/>
        <v>0</v>
      </c>
    </row>
    <row r="13" spans="2:9" x14ac:dyDescent="0.25">
      <c r="B13" s="1" t="s">
        <v>11</v>
      </c>
      <c r="C13" s="75" t="s">
        <v>118</v>
      </c>
      <c r="D13" s="1" t="s">
        <v>10</v>
      </c>
      <c r="E13" s="74">
        <v>1</v>
      </c>
      <c r="F13" s="2">
        <f>Modulo1_Remuneração!I12</f>
        <v>0</v>
      </c>
      <c r="G13" s="15">
        <v>8.3299999999999999E-2</v>
      </c>
      <c r="H13" s="16">
        <f t="shared" si="0"/>
        <v>0</v>
      </c>
      <c r="I13" s="16">
        <f t="shared" si="1"/>
        <v>0</v>
      </c>
    </row>
    <row r="14" spans="2:9" ht="30" x14ac:dyDescent="0.25">
      <c r="B14" s="1" t="s">
        <v>12</v>
      </c>
      <c r="C14" s="75" t="s">
        <v>119</v>
      </c>
      <c r="D14" s="1" t="s">
        <v>10</v>
      </c>
      <c r="E14" s="74">
        <v>1</v>
      </c>
      <c r="F14" s="2">
        <f>Modulo1_Remuneração!I13</f>
        <v>0</v>
      </c>
      <c r="G14" s="15">
        <v>8.3299999999999999E-2</v>
      </c>
      <c r="H14" s="16">
        <f t="shared" si="0"/>
        <v>0</v>
      </c>
      <c r="I14" s="16">
        <f t="shared" si="1"/>
        <v>0</v>
      </c>
    </row>
    <row r="15" spans="2:9" x14ac:dyDescent="0.25">
      <c r="B15" s="1" t="s">
        <v>12</v>
      </c>
      <c r="C15" s="75" t="s">
        <v>108</v>
      </c>
      <c r="D15" s="1" t="s">
        <v>10</v>
      </c>
      <c r="E15" s="74">
        <v>2</v>
      </c>
      <c r="F15" s="2">
        <f>Modulo1_Remuneração!I14</f>
        <v>0</v>
      </c>
      <c r="G15" s="15">
        <v>8.3299999999999999E-2</v>
      </c>
      <c r="H15" s="16">
        <f t="shared" si="0"/>
        <v>0</v>
      </c>
      <c r="I15" s="16">
        <f t="shared" si="1"/>
        <v>0</v>
      </c>
    </row>
    <row r="16" spans="2:9" x14ac:dyDescent="0.25">
      <c r="B16" s="1" t="s">
        <v>12</v>
      </c>
      <c r="C16" s="75" t="s">
        <v>13</v>
      </c>
      <c r="D16" s="1" t="s">
        <v>10</v>
      </c>
      <c r="E16" s="74">
        <v>2</v>
      </c>
      <c r="F16" s="2">
        <f>Modulo1_Remuneração!I15</f>
        <v>0</v>
      </c>
      <c r="G16" s="15">
        <v>8.3299999999999999E-2</v>
      </c>
      <c r="H16" s="16">
        <f t="shared" si="0"/>
        <v>0</v>
      </c>
      <c r="I16" s="16">
        <f t="shared" si="1"/>
        <v>0</v>
      </c>
    </row>
    <row r="17" spans="2:11" x14ac:dyDescent="0.25">
      <c r="B17" s="1" t="s">
        <v>12</v>
      </c>
      <c r="C17" s="75" t="s">
        <v>14</v>
      </c>
      <c r="D17" s="1" t="s">
        <v>10</v>
      </c>
      <c r="E17" s="74">
        <v>3</v>
      </c>
      <c r="F17" s="2">
        <f>Modulo1_Remuneração!I16</f>
        <v>0</v>
      </c>
      <c r="G17" s="15">
        <v>8.3299999999999999E-2</v>
      </c>
      <c r="H17" s="16">
        <f t="shared" si="0"/>
        <v>0</v>
      </c>
      <c r="I17" s="16">
        <f t="shared" si="1"/>
        <v>0</v>
      </c>
    </row>
    <row r="18" spans="2:11" x14ac:dyDescent="0.25">
      <c r="B18" s="1" t="s">
        <v>12</v>
      </c>
      <c r="C18" s="75" t="s">
        <v>112</v>
      </c>
      <c r="D18" s="1" t="s">
        <v>10</v>
      </c>
      <c r="E18" s="74">
        <v>1</v>
      </c>
      <c r="F18" s="2">
        <f>Modulo1_Remuneração!I17</f>
        <v>0</v>
      </c>
      <c r="G18" s="15">
        <v>8.3299999999999999E-2</v>
      </c>
      <c r="H18" s="16">
        <f t="shared" si="0"/>
        <v>0</v>
      </c>
      <c r="I18" s="16">
        <f t="shared" si="1"/>
        <v>0</v>
      </c>
    </row>
    <row r="19" spans="2:11" x14ac:dyDescent="0.25">
      <c r="B19" s="1" t="s">
        <v>12</v>
      </c>
      <c r="C19" s="75" t="s">
        <v>113</v>
      </c>
      <c r="D19" s="1" t="s">
        <v>10</v>
      </c>
      <c r="E19" s="74">
        <v>1</v>
      </c>
      <c r="F19" s="2">
        <f>Modulo1_Remuneração!I18</f>
        <v>0</v>
      </c>
      <c r="G19" s="15">
        <v>8.3299999999999999E-2</v>
      </c>
      <c r="H19" s="16">
        <f t="shared" si="0"/>
        <v>0</v>
      </c>
      <c r="I19" s="16">
        <f t="shared" si="1"/>
        <v>0</v>
      </c>
    </row>
    <row r="20" spans="2:11" x14ac:dyDescent="0.25">
      <c r="B20" s="1"/>
      <c r="C20" s="75" t="s">
        <v>111</v>
      </c>
      <c r="D20" s="1" t="s">
        <v>10</v>
      </c>
      <c r="E20" s="74">
        <v>1</v>
      </c>
      <c r="F20" s="2">
        <f>Modulo1_Remuneração!I19</f>
        <v>0</v>
      </c>
      <c r="G20" s="15">
        <v>8.3299999999999999E-2</v>
      </c>
      <c r="H20" s="16">
        <f t="shared" si="0"/>
        <v>0</v>
      </c>
      <c r="I20" s="16">
        <f t="shared" si="1"/>
        <v>0</v>
      </c>
    </row>
    <row r="21" spans="2:11" x14ac:dyDescent="0.25">
      <c r="B21" s="17"/>
      <c r="C21" s="18" t="s">
        <v>15</v>
      </c>
      <c r="D21" s="17"/>
      <c r="E21" s="17">
        <f>SUM(E6:E20)</f>
        <v>91</v>
      </c>
      <c r="F21" s="19"/>
      <c r="G21" s="20"/>
      <c r="H21" s="20"/>
      <c r="I21" s="22">
        <f>SUM(I6:I20)</f>
        <v>0</v>
      </c>
      <c r="J21" s="52"/>
      <c r="K21" s="11"/>
    </row>
    <row r="23" spans="2:11" ht="15" customHeight="1" x14ac:dyDescent="0.25">
      <c r="B23" s="84" t="s">
        <v>22</v>
      </c>
      <c r="C23" s="84"/>
      <c r="D23" s="84"/>
      <c r="E23" s="84"/>
      <c r="F23" s="84"/>
      <c r="G23" s="84"/>
      <c r="H23" s="84"/>
      <c r="I23" s="84"/>
    </row>
    <row r="24" spans="2:11" ht="30" x14ac:dyDescent="0.25">
      <c r="B24" s="8" t="s">
        <v>1</v>
      </c>
      <c r="C24" s="9" t="s">
        <v>2</v>
      </c>
      <c r="D24" s="8" t="s">
        <v>3</v>
      </c>
      <c r="E24" s="8" t="s">
        <v>4</v>
      </c>
      <c r="F24" s="10" t="s">
        <v>18</v>
      </c>
      <c r="G24" s="8" t="s">
        <v>19</v>
      </c>
      <c r="H24" s="8" t="s">
        <v>20</v>
      </c>
      <c r="I24" s="8" t="s">
        <v>21</v>
      </c>
    </row>
    <row r="25" spans="2:11" x14ac:dyDescent="0.25">
      <c r="B25" s="1" t="s">
        <v>9</v>
      </c>
      <c r="C25" s="75" t="s">
        <v>122</v>
      </c>
      <c r="D25" s="1" t="s">
        <v>10</v>
      </c>
      <c r="E25" s="74">
        <v>3</v>
      </c>
      <c r="F25" s="2">
        <f>Modulo1_Remuneração!I5</f>
        <v>0</v>
      </c>
      <c r="G25" s="15">
        <v>8.3299999999999999E-2</v>
      </c>
      <c r="H25" s="16">
        <f>F25*G25</f>
        <v>0</v>
      </c>
      <c r="I25" s="16">
        <f>H25*E25</f>
        <v>0</v>
      </c>
    </row>
    <row r="26" spans="2:11" x14ac:dyDescent="0.25">
      <c r="B26" s="1" t="s">
        <v>9</v>
      </c>
      <c r="C26" s="75" t="s">
        <v>120</v>
      </c>
      <c r="D26" s="1" t="s">
        <v>10</v>
      </c>
      <c r="E26" s="74">
        <v>40</v>
      </c>
      <c r="F26" s="2">
        <f>Modulo1_Remuneração!I6</f>
        <v>0</v>
      </c>
      <c r="G26" s="15">
        <v>8.3299999999999999E-2</v>
      </c>
      <c r="H26" s="16">
        <f t="shared" ref="H26:H39" si="2">F26*G26</f>
        <v>0</v>
      </c>
      <c r="I26" s="16">
        <f t="shared" ref="I26:I39" si="3">H26*E26</f>
        <v>0</v>
      </c>
    </row>
    <row r="27" spans="2:11" x14ac:dyDescent="0.25">
      <c r="B27" s="1" t="s">
        <v>9</v>
      </c>
      <c r="C27" s="75" t="s">
        <v>110</v>
      </c>
      <c r="D27" s="1" t="s">
        <v>10</v>
      </c>
      <c r="E27" s="74">
        <v>2</v>
      </c>
      <c r="F27" s="2">
        <f>Modulo1_Remuneração!I7</f>
        <v>0</v>
      </c>
      <c r="G27" s="15">
        <v>8.3299999999999999E-2</v>
      </c>
      <c r="H27" s="16">
        <f t="shared" si="2"/>
        <v>0</v>
      </c>
      <c r="I27" s="16">
        <f t="shared" si="3"/>
        <v>0</v>
      </c>
    </row>
    <row r="28" spans="2:11" x14ac:dyDescent="0.25">
      <c r="B28" s="1" t="s">
        <v>9</v>
      </c>
      <c r="C28" s="75" t="s">
        <v>114</v>
      </c>
      <c r="D28" s="1" t="s">
        <v>10</v>
      </c>
      <c r="E28" s="74">
        <v>30</v>
      </c>
      <c r="F28" s="2">
        <f>Modulo1_Remuneração!I8</f>
        <v>0</v>
      </c>
      <c r="G28" s="15">
        <v>8.3299999999999999E-2</v>
      </c>
      <c r="H28" s="16">
        <f t="shared" si="2"/>
        <v>0</v>
      </c>
      <c r="I28" s="16">
        <f t="shared" si="3"/>
        <v>0</v>
      </c>
    </row>
    <row r="29" spans="2:11" x14ac:dyDescent="0.25">
      <c r="B29" s="1" t="s">
        <v>115</v>
      </c>
      <c r="C29" s="75" t="s">
        <v>109</v>
      </c>
      <c r="D29" s="1" t="s">
        <v>10</v>
      </c>
      <c r="E29" s="74">
        <v>2</v>
      </c>
      <c r="F29" s="2">
        <f>Modulo1_Remuneração!I9</f>
        <v>0</v>
      </c>
      <c r="G29" s="15">
        <v>8.3299999999999999E-2</v>
      </c>
      <c r="H29" s="16">
        <f t="shared" si="2"/>
        <v>0</v>
      </c>
      <c r="I29" s="16">
        <f t="shared" si="3"/>
        <v>0</v>
      </c>
    </row>
    <row r="30" spans="2:11" x14ac:dyDescent="0.25">
      <c r="B30" s="1" t="s">
        <v>11</v>
      </c>
      <c r="C30" s="75" t="s">
        <v>121</v>
      </c>
      <c r="D30" s="1" t="s">
        <v>10</v>
      </c>
      <c r="E30" s="74">
        <v>1</v>
      </c>
      <c r="F30" s="2">
        <f>Modulo1_Remuneração!I10</f>
        <v>0</v>
      </c>
      <c r="G30" s="15">
        <v>8.3299999999999999E-2</v>
      </c>
      <c r="H30" s="16">
        <f t="shared" si="2"/>
        <v>0</v>
      </c>
      <c r="I30" s="16">
        <f t="shared" si="3"/>
        <v>0</v>
      </c>
    </row>
    <row r="31" spans="2:11" x14ac:dyDescent="0.25">
      <c r="B31" s="1" t="s">
        <v>11</v>
      </c>
      <c r="C31" s="75" t="s">
        <v>117</v>
      </c>
      <c r="D31" s="1" t="s">
        <v>10</v>
      </c>
      <c r="E31" s="74">
        <v>1</v>
      </c>
      <c r="F31" s="2">
        <f>Modulo1_Remuneração!I11</f>
        <v>0</v>
      </c>
      <c r="G31" s="15">
        <v>8.3299999999999999E-2</v>
      </c>
      <c r="H31" s="16">
        <f t="shared" si="2"/>
        <v>0</v>
      </c>
      <c r="I31" s="16">
        <f t="shared" si="3"/>
        <v>0</v>
      </c>
    </row>
    <row r="32" spans="2:11" x14ac:dyDescent="0.25">
      <c r="B32" s="1" t="s">
        <v>11</v>
      </c>
      <c r="C32" s="75" t="s">
        <v>118</v>
      </c>
      <c r="D32" s="1" t="s">
        <v>10</v>
      </c>
      <c r="E32" s="74">
        <v>1</v>
      </c>
      <c r="F32" s="2">
        <f>Modulo1_Remuneração!I12</f>
        <v>0</v>
      </c>
      <c r="G32" s="15">
        <v>8.3299999999999999E-2</v>
      </c>
      <c r="H32" s="16">
        <f t="shared" si="2"/>
        <v>0</v>
      </c>
      <c r="I32" s="16">
        <f t="shared" si="3"/>
        <v>0</v>
      </c>
    </row>
    <row r="33" spans="2:11" ht="30" x14ac:dyDescent="0.25">
      <c r="B33" s="1" t="s">
        <v>12</v>
      </c>
      <c r="C33" s="75" t="s">
        <v>119</v>
      </c>
      <c r="D33" s="1" t="s">
        <v>10</v>
      </c>
      <c r="E33" s="74">
        <v>1</v>
      </c>
      <c r="F33" s="2">
        <f>Modulo1_Remuneração!I13</f>
        <v>0</v>
      </c>
      <c r="G33" s="15">
        <v>8.3299999999999999E-2</v>
      </c>
      <c r="H33" s="16">
        <f t="shared" si="2"/>
        <v>0</v>
      </c>
      <c r="I33" s="16">
        <f t="shared" si="3"/>
        <v>0</v>
      </c>
    </row>
    <row r="34" spans="2:11" x14ac:dyDescent="0.25">
      <c r="B34" s="1" t="s">
        <v>12</v>
      </c>
      <c r="C34" s="75" t="s">
        <v>108</v>
      </c>
      <c r="D34" s="1" t="s">
        <v>10</v>
      </c>
      <c r="E34" s="74">
        <v>2</v>
      </c>
      <c r="F34" s="2">
        <f>Modulo1_Remuneração!I14</f>
        <v>0</v>
      </c>
      <c r="G34" s="15">
        <v>8.3299999999999999E-2</v>
      </c>
      <c r="H34" s="16">
        <f t="shared" si="2"/>
        <v>0</v>
      </c>
      <c r="I34" s="16">
        <f t="shared" si="3"/>
        <v>0</v>
      </c>
    </row>
    <row r="35" spans="2:11" x14ac:dyDescent="0.25">
      <c r="B35" s="1" t="s">
        <v>12</v>
      </c>
      <c r="C35" s="75" t="s">
        <v>13</v>
      </c>
      <c r="D35" s="1" t="s">
        <v>10</v>
      </c>
      <c r="E35" s="74">
        <v>2</v>
      </c>
      <c r="F35" s="2">
        <f>Modulo1_Remuneração!I15</f>
        <v>0</v>
      </c>
      <c r="G35" s="15">
        <v>8.3299999999999999E-2</v>
      </c>
      <c r="H35" s="16">
        <f t="shared" si="2"/>
        <v>0</v>
      </c>
      <c r="I35" s="16">
        <f t="shared" si="3"/>
        <v>0</v>
      </c>
    </row>
    <row r="36" spans="2:11" x14ac:dyDescent="0.25">
      <c r="B36" s="1" t="s">
        <v>12</v>
      </c>
      <c r="C36" s="75" t="s">
        <v>14</v>
      </c>
      <c r="D36" s="1" t="s">
        <v>10</v>
      </c>
      <c r="E36" s="74">
        <v>3</v>
      </c>
      <c r="F36" s="2">
        <f>Modulo1_Remuneração!I16</f>
        <v>0</v>
      </c>
      <c r="G36" s="15">
        <v>8.3299999999999999E-2</v>
      </c>
      <c r="H36" s="16">
        <f t="shared" si="2"/>
        <v>0</v>
      </c>
      <c r="I36" s="16">
        <f t="shared" si="3"/>
        <v>0</v>
      </c>
    </row>
    <row r="37" spans="2:11" x14ac:dyDescent="0.25">
      <c r="B37" s="1" t="s">
        <v>12</v>
      </c>
      <c r="C37" s="75" t="s">
        <v>112</v>
      </c>
      <c r="D37" s="1" t="s">
        <v>10</v>
      </c>
      <c r="E37" s="74">
        <v>1</v>
      </c>
      <c r="F37" s="2">
        <f>Modulo1_Remuneração!I17</f>
        <v>0</v>
      </c>
      <c r="G37" s="15">
        <v>8.3299999999999999E-2</v>
      </c>
      <c r="H37" s="16">
        <f t="shared" si="2"/>
        <v>0</v>
      </c>
      <c r="I37" s="16">
        <f t="shared" si="3"/>
        <v>0</v>
      </c>
    </row>
    <row r="38" spans="2:11" x14ac:dyDescent="0.25">
      <c r="B38" s="1" t="s">
        <v>12</v>
      </c>
      <c r="C38" s="75" t="s">
        <v>113</v>
      </c>
      <c r="D38" s="1" t="s">
        <v>10</v>
      </c>
      <c r="E38" s="74">
        <v>1</v>
      </c>
      <c r="F38" s="2">
        <f>Modulo1_Remuneração!I18</f>
        <v>0</v>
      </c>
      <c r="G38" s="15">
        <v>8.3299999999999999E-2</v>
      </c>
      <c r="H38" s="16">
        <f t="shared" si="2"/>
        <v>0</v>
      </c>
      <c r="I38" s="16">
        <f t="shared" si="3"/>
        <v>0</v>
      </c>
    </row>
    <row r="39" spans="2:11" x14ac:dyDescent="0.25">
      <c r="B39" s="1"/>
      <c r="C39" s="75" t="s">
        <v>111</v>
      </c>
      <c r="D39" s="1" t="s">
        <v>10</v>
      </c>
      <c r="E39" s="74">
        <v>1</v>
      </c>
      <c r="F39" s="2">
        <f>Modulo1_Remuneração!I19</f>
        <v>0</v>
      </c>
      <c r="G39" s="15">
        <v>8.3299999999999999E-2</v>
      </c>
      <c r="H39" s="16">
        <f t="shared" si="2"/>
        <v>0</v>
      </c>
      <c r="I39" s="16">
        <f t="shared" si="3"/>
        <v>0</v>
      </c>
    </row>
    <row r="40" spans="2:11" x14ac:dyDescent="0.25">
      <c r="B40" s="17"/>
      <c r="C40" s="18" t="s">
        <v>15</v>
      </c>
      <c r="D40" s="17"/>
      <c r="E40" s="17">
        <f>SUM(E25:E39)</f>
        <v>91</v>
      </c>
      <c r="F40" s="19"/>
      <c r="G40" s="20"/>
      <c r="H40" s="20"/>
      <c r="I40" s="22">
        <f>SUM(I25:I39)</f>
        <v>0</v>
      </c>
      <c r="J40" s="52"/>
      <c r="K40" s="11"/>
    </row>
    <row r="42" spans="2:11" ht="15" customHeight="1" x14ac:dyDescent="0.25">
      <c r="B42" s="83" t="s">
        <v>23</v>
      </c>
      <c r="C42" s="83"/>
      <c r="D42" s="83"/>
      <c r="E42" s="83"/>
      <c r="F42" s="83"/>
      <c r="G42" s="83"/>
      <c r="H42" s="83"/>
      <c r="I42" s="83"/>
      <c r="J42" s="83"/>
    </row>
    <row r="43" spans="2:11" ht="30" x14ac:dyDescent="0.25">
      <c r="B43" s="8" t="s">
        <v>1</v>
      </c>
      <c r="C43" s="9" t="s">
        <v>2</v>
      </c>
      <c r="D43" s="8" t="s">
        <v>3</v>
      </c>
      <c r="E43" s="8" t="s">
        <v>4</v>
      </c>
      <c r="F43" s="10" t="s">
        <v>18</v>
      </c>
      <c r="G43" s="8" t="s">
        <v>24</v>
      </c>
      <c r="H43" s="8" t="s">
        <v>19</v>
      </c>
      <c r="I43" s="8" t="s">
        <v>20</v>
      </c>
      <c r="J43" s="8" t="s">
        <v>21</v>
      </c>
    </row>
    <row r="44" spans="2:11" x14ac:dyDescent="0.25">
      <c r="B44" s="1" t="s">
        <v>9</v>
      </c>
      <c r="C44" s="75" t="s">
        <v>122</v>
      </c>
      <c r="D44" s="1" t="s">
        <v>10</v>
      </c>
      <c r="E44" s="74">
        <v>3</v>
      </c>
      <c r="F44" s="2">
        <f>Modulo1_Remuneração!I5</f>
        <v>0</v>
      </c>
      <c r="G44" s="15">
        <v>0.33329999999999999</v>
      </c>
      <c r="H44" s="15">
        <v>8.3299999999999999E-2</v>
      </c>
      <c r="I44" s="16">
        <f>F44*G44*H44</f>
        <v>0</v>
      </c>
      <c r="J44" s="16">
        <f>I44*E44</f>
        <v>0</v>
      </c>
    </row>
    <row r="45" spans="2:11" x14ac:dyDescent="0.25">
      <c r="B45" s="1" t="s">
        <v>9</v>
      </c>
      <c r="C45" s="75" t="s">
        <v>120</v>
      </c>
      <c r="D45" s="1" t="s">
        <v>10</v>
      </c>
      <c r="E45" s="74">
        <v>40</v>
      </c>
      <c r="F45" s="2">
        <f>Modulo1_Remuneração!I6</f>
        <v>0</v>
      </c>
      <c r="G45" s="15">
        <v>0.33329999999999999</v>
      </c>
      <c r="H45" s="15">
        <v>8.3299999999999999E-2</v>
      </c>
      <c r="I45" s="16">
        <f t="shared" ref="I45:I58" si="4">F45*G45*H45</f>
        <v>0</v>
      </c>
      <c r="J45" s="16">
        <f t="shared" ref="J45:J58" si="5">I45*E45</f>
        <v>0</v>
      </c>
    </row>
    <row r="46" spans="2:11" x14ac:dyDescent="0.25">
      <c r="B46" s="1" t="s">
        <v>9</v>
      </c>
      <c r="C46" s="75" t="s">
        <v>110</v>
      </c>
      <c r="D46" s="1" t="s">
        <v>10</v>
      </c>
      <c r="E46" s="74">
        <v>2</v>
      </c>
      <c r="F46" s="2">
        <f>Modulo1_Remuneração!I7</f>
        <v>0</v>
      </c>
      <c r="G46" s="15">
        <v>0.33329999999999999</v>
      </c>
      <c r="H46" s="15">
        <v>8.3299999999999999E-2</v>
      </c>
      <c r="I46" s="16">
        <f t="shared" si="4"/>
        <v>0</v>
      </c>
      <c r="J46" s="16">
        <f t="shared" si="5"/>
        <v>0</v>
      </c>
    </row>
    <row r="47" spans="2:11" x14ac:dyDescent="0.25">
      <c r="B47" s="1" t="s">
        <v>9</v>
      </c>
      <c r="C47" s="75" t="s">
        <v>114</v>
      </c>
      <c r="D47" s="1" t="s">
        <v>10</v>
      </c>
      <c r="E47" s="74">
        <v>30</v>
      </c>
      <c r="F47" s="2">
        <f>Modulo1_Remuneração!I8</f>
        <v>0</v>
      </c>
      <c r="G47" s="15">
        <v>0.33329999999999999</v>
      </c>
      <c r="H47" s="15">
        <v>8.3299999999999999E-2</v>
      </c>
      <c r="I47" s="16">
        <f t="shared" si="4"/>
        <v>0</v>
      </c>
      <c r="J47" s="16">
        <f t="shared" si="5"/>
        <v>0</v>
      </c>
    </row>
    <row r="48" spans="2:11" x14ac:dyDescent="0.25">
      <c r="B48" s="1" t="s">
        <v>115</v>
      </c>
      <c r="C48" s="75" t="s">
        <v>109</v>
      </c>
      <c r="D48" s="1" t="s">
        <v>10</v>
      </c>
      <c r="E48" s="74">
        <v>2</v>
      </c>
      <c r="F48" s="2">
        <f>Modulo1_Remuneração!I9</f>
        <v>0</v>
      </c>
      <c r="G48" s="15">
        <v>0.33329999999999999</v>
      </c>
      <c r="H48" s="15">
        <v>8.3299999999999999E-2</v>
      </c>
      <c r="I48" s="16">
        <f t="shared" si="4"/>
        <v>0</v>
      </c>
      <c r="J48" s="16">
        <f t="shared" si="5"/>
        <v>0</v>
      </c>
    </row>
    <row r="49" spans="2:12" x14ac:dyDescent="0.25">
      <c r="B49" s="1" t="s">
        <v>11</v>
      </c>
      <c r="C49" s="75" t="s">
        <v>121</v>
      </c>
      <c r="D49" s="1" t="s">
        <v>10</v>
      </c>
      <c r="E49" s="74">
        <v>1</v>
      </c>
      <c r="F49" s="2">
        <f>Modulo1_Remuneração!I10</f>
        <v>0</v>
      </c>
      <c r="G49" s="15">
        <v>0.33329999999999999</v>
      </c>
      <c r="H49" s="15">
        <v>8.3299999999999999E-2</v>
      </c>
      <c r="I49" s="16">
        <f t="shared" si="4"/>
        <v>0</v>
      </c>
      <c r="J49" s="16">
        <f t="shared" si="5"/>
        <v>0</v>
      </c>
    </row>
    <row r="50" spans="2:12" x14ac:dyDescent="0.25">
      <c r="B50" s="1" t="s">
        <v>11</v>
      </c>
      <c r="C50" s="75" t="s">
        <v>117</v>
      </c>
      <c r="D50" s="1" t="s">
        <v>10</v>
      </c>
      <c r="E50" s="74">
        <v>1</v>
      </c>
      <c r="F50" s="2">
        <f>Modulo1_Remuneração!I11</f>
        <v>0</v>
      </c>
      <c r="G50" s="15">
        <v>0.33329999999999999</v>
      </c>
      <c r="H50" s="15">
        <v>8.3299999999999999E-2</v>
      </c>
      <c r="I50" s="16">
        <f t="shared" si="4"/>
        <v>0</v>
      </c>
      <c r="J50" s="16">
        <f t="shared" si="5"/>
        <v>0</v>
      </c>
    </row>
    <row r="51" spans="2:12" x14ac:dyDescent="0.25">
      <c r="B51" s="1" t="s">
        <v>11</v>
      </c>
      <c r="C51" s="75" t="s">
        <v>118</v>
      </c>
      <c r="D51" s="1" t="s">
        <v>10</v>
      </c>
      <c r="E51" s="74">
        <v>1</v>
      </c>
      <c r="F51" s="2">
        <f>Modulo1_Remuneração!I12</f>
        <v>0</v>
      </c>
      <c r="G51" s="15">
        <v>0.33329999999999999</v>
      </c>
      <c r="H51" s="15">
        <v>8.3299999999999999E-2</v>
      </c>
      <c r="I51" s="16">
        <f t="shared" si="4"/>
        <v>0</v>
      </c>
      <c r="J51" s="16">
        <f t="shared" si="5"/>
        <v>0</v>
      </c>
    </row>
    <row r="52" spans="2:12" ht="30" x14ac:dyDescent="0.25">
      <c r="B52" s="1" t="s">
        <v>12</v>
      </c>
      <c r="C52" s="75" t="s">
        <v>119</v>
      </c>
      <c r="D52" s="1" t="s">
        <v>10</v>
      </c>
      <c r="E52" s="74">
        <v>1</v>
      </c>
      <c r="F52" s="2">
        <f>Modulo1_Remuneração!I13</f>
        <v>0</v>
      </c>
      <c r="G52" s="15">
        <v>0.33329999999999999</v>
      </c>
      <c r="H52" s="15">
        <v>8.3299999999999999E-2</v>
      </c>
      <c r="I52" s="16">
        <f t="shared" si="4"/>
        <v>0</v>
      </c>
      <c r="J52" s="16">
        <f t="shared" si="5"/>
        <v>0</v>
      </c>
    </row>
    <row r="53" spans="2:12" x14ac:dyDescent="0.25">
      <c r="B53" s="1" t="s">
        <v>12</v>
      </c>
      <c r="C53" s="75" t="s">
        <v>108</v>
      </c>
      <c r="D53" s="1" t="s">
        <v>10</v>
      </c>
      <c r="E53" s="74">
        <v>2</v>
      </c>
      <c r="F53" s="2">
        <f>Modulo1_Remuneração!I14</f>
        <v>0</v>
      </c>
      <c r="G53" s="15">
        <v>0.33329999999999999</v>
      </c>
      <c r="H53" s="15">
        <v>8.3299999999999999E-2</v>
      </c>
      <c r="I53" s="16">
        <f t="shared" si="4"/>
        <v>0</v>
      </c>
      <c r="J53" s="16">
        <f t="shared" si="5"/>
        <v>0</v>
      </c>
    </row>
    <row r="54" spans="2:12" x14ac:dyDescent="0.25">
      <c r="B54" s="1" t="s">
        <v>12</v>
      </c>
      <c r="C54" s="75" t="s">
        <v>13</v>
      </c>
      <c r="D54" s="1" t="s">
        <v>10</v>
      </c>
      <c r="E54" s="74">
        <v>2</v>
      </c>
      <c r="F54" s="2">
        <f>Modulo1_Remuneração!I15</f>
        <v>0</v>
      </c>
      <c r="G54" s="15">
        <v>0.33329999999999999</v>
      </c>
      <c r="H54" s="15">
        <v>8.3299999999999999E-2</v>
      </c>
      <c r="I54" s="16">
        <f t="shared" si="4"/>
        <v>0</v>
      </c>
      <c r="J54" s="16">
        <f t="shared" si="5"/>
        <v>0</v>
      </c>
    </row>
    <row r="55" spans="2:12" x14ac:dyDescent="0.25">
      <c r="B55" s="1" t="s">
        <v>12</v>
      </c>
      <c r="C55" s="75" t="s">
        <v>14</v>
      </c>
      <c r="D55" s="1" t="s">
        <v>10</v>
      </c>
      <c r="E55" s="74">
        <v>3</v>
      </c>
      <c r="F55" s="2">
        <f>Modulo1_Remuneração!I16</f>
        <v>0</v>
      </c>
      <c r="G55" s="15">
        <v>0.33329999999999999</v>
      </c>
      <c r="H55" s="15">
        <v>8.3299999999999999E-2</v>
      </c>
      <c r="I55" s="16">
        <f t="shared" si="4"/>
        <v>0</v>
      </c>
      <c r="J55" s="16">
        <f t="shared" si="5"/>
        <v>0</v>
      </c>
    </row>
    <row r="56" spans="2:12" x14ac:dyDescent="0.25">
      <c r="B56" s="1" t="s">
        <v>12</v>
      </c>
      <c r="C56" s="75" t="s">
        <v>112</v>
      </c>
      <c r="D56" s="1" t="s">
        <v>10</v>
      </c>
      <c r="E56" s="74">
        <v>1</v>
      </c>
      <c r="F56" s="2">
        <f>Modulo1_Remuneração!I17</f>
        <v>0</v>
      </c>
      <c r="G56" s="15">
        <v>0.33329999999999999</v>
      </c>
      <c r="H56" s="15">
        <v>8.3299999999999999E-2</v>
      </c>
      <c r="I56" s="16">
        <f t="shared" si="4"/>
        <v>0</v>
      </c>
      <c r="J56" s="16">
        <f t="shared" si="5"/>
        <v>0</v>
      </c>
    </row>
    <row r="57" spans="2:12" x14ac:dyDescent="0.25">
      <c r="B57" s="1" t="s">
        <v>12</v>
      </c>
      <c r="C57" s="75" t="s">
        <v>113</v>
      </c>
      <c r="D57" s="1" t="s">
        <v>10</v>
      </c>
      <c r="E57" s="74">
        <v>1</v>
      </c>
      <c r="F57" s="2">
        <f>Modulo1_Remuneração!I18</f>
        <v>0</v>
      </c>
      <c r="G57" s="15">
        <v>0.33329999999999999</v>
      </c>
      <c r="H57" s="15">
        <v>8.3299999999999999E-2</v>
      </c>
      <c r="I57" s="16">
        <f t="shared" si="4"/>
        <v>0</v>
      </c>
      <c r="J57" s="16">
        <f t="shared" si="5"/>
        <v>0</v>
      </c>
    </row>
    <row r="58" spans="2:12" x14ac:dyDescent="0.25">
      <c r="B58" s="1"/>
      <c r="C58" s="75" t="s">
        <v>111</v>
      </c>
      <c r="D58" s="1" t="s">
        <v>10</v>
      </c>
      <c r="E58" s="74">
        <v>1</v>
      </c>
      <c r="F58" s="2">
        <f>Modulo1_Remuneração!I19</f>
        <v>0</v>
      </c>
      <c r="G58" s="15">
        <v>0.33329999999999999</v>
      </c>
      <c r="H58" s="15">
        <v>8.3299999999999999E-2</v>
      </c>
      <c r="I58" s="16">
        <f t="shared" si="4"/>
        <v>0</v>
      </c>
      <c r="J58" s="16">
        <f t="shared" si="5"/>
        <v>0</v>
      </c>
    </row>
    <row r="59" spans="2:12" x14ac:dyDescent="0.25">
      <c r="B59" s="17"/>
      <c r="C59" s="18" t="s">
        <v>15</v>
      </c>
      <c r="D59" s="17"/>
      <c r="E59" s="17">
        <f>SUM(E44:E58)</f>
        <v>91</v>
      </c>
      <c r="F59" s="19"/>
      <c r="G59" s="20"/>
      <c r="H59" s="20"/>
      <c r="I59" s="20"/>
      <c r="J59" s="22">
        <f>SUM(J44:J58)</f>
        <v>0</v>
      </c>
      <c r="K59" s="52"/>
      <c r="L59" s="11"/>
    </row>
    <row r="61" spans="2:12" ht="15" customHeight="1" x14ac:dyDescent="0.25">
      <c r="B61" s="83" t="s">
        <v>25</v>
      </c>
      <c r="C61" s="83"/>
      <c r="D61" s="83"/>
      <c r="E61" s="83"/>
      <c r="F61" s="83"/>
      <c r="G61" s="83"/>
      <c r="H61" s="83"/>
      <c r="I61" s="83"/>
      <c r="J61" s="83"/>
    </row>
    <row r="62" spans="2:12" ht="30" x14ac:dyDescent="0.25">
      <c r="B62" s="8" t="s">
        <v>1</v>
      </c>
      <c r="C62" s="9" t="s">
        <v>2</v>
      </c>
      <c r="D62" s="8" t="s">
        <v>3</v>
      </c>
      <c r="E62" s="8" t="s">
        <v>4</v>
      </c>
      <c r="F62" s="10" t="s">
        <v>26</v>
      </c>
      <c r="G62" s="8" t="s">
        <v>27</v>
      </c>
      <c r="H62" s="8" t="s">
        <v>28</v>
      </c>
      <c r="I62" s="8" t="s">
        <v>29</v>
      </c>
      <c r="J62" s="8" t="s">
        <v>30</v>
      </c>
    </row>
    <row r="63" spans="2:12" x14ac:dyDescent="0.25">
      <c r="B63" s="1" t="s">
        <v>9</v>
      </c>
      <c r="C63" s="75" t="s">
        <v>122</v>
      </c>
      <c r="D63" s="1" t="s">
        <v>10</v>
      </c>
      <c r="E63" s="74">
        <v>3</v>
      </c>
      <c r="F63" s="7">
        <f>H6</f>
        <v>0</v>
      </c>
      <c r="G63" s="7">
        <f>H25</f>
        <v>0</v>
      </c>
      <c r="H63" s="7">
        <f>I44</f>
        <v>0</v>
      </c>
      <c r="I63" s="16">
        <f>F63+G63+H63</f>
        <v>0</v>
      </c>
      <c r="J63" s="16">
        <f>I63*E63</f>
        <v>0</v>
      </c>
    </row>
    <row r="64" spans="2:12" x14ac:dyDescent="0.25">
      <c r="B64" s="1" t="s">
        <v>9</v>
      </c>
      <c r="C64" s="75" t="s">
        <v>120</v>
      </c>
      <c r="D64" s="1" t="s">
        <v>10</v>
      </c>
      <c r="E64" s="74">
        <v>40</v>
      </c>
      <c r="F64" s="7">
        <f t="shared" ref="F64:F77" si="6">H7</f>
        <v>0</v>
      </c>
      <c r="G64" s="7">
        <f t="shared" ref="G64:G77" si="7">H26</f>
        <v>0</v>
      </c>
      <c r="H64" s="7">
        <f t="shared" ref="H64:H77" si="8">I45</f>
        <v>0</v>
      </c>
      <c r="I64" s="16">
        <f t="shared" ref="I64:I77" si="9">F64+G64+H64</f>
        <v>0</v>
      </c>
      <c r="J64" s="16">
        <f t="shared" ref="J64:J77" si="10">I64*E64</f>
        <v>0</v>
      </c>
    </row>
    <row r="65" spans="2:12" x14ac:dyDescent="0.25">
      <c r="B65" s="1" t="s">
        <v>9</v>
      </c>
      <c r="C65" s="75" t="s">
        <v>110</v>
      </c>
      <c r="D65" s="1" t="s">
        <v>10</v>
      </c>
      <c r="E65" s="74">
        <v>2</v>
      </c>
      <c r="F65" s="7">
        <f t="shared" si="6"/>
        <v>0</v>
      </c>
      <c r="G65" s="7">
        <f t="shared" si="7"/>
        <v>0</v>
      </c>
      <c r="H65" s="7">
        <f t="shared" si="8"/>
        <v>0</v>
      </c>
      <c r="I65" s="16">
        <f t="shared" si="9"/>
        <v>0</v>
      </c>
      <c r="J65" s="16">
        <f t="shared" si="10"/>
        <v>0</v>
      </c>
    </row>
    <row r="66" spans="2:12" x14ac:dyDescent="0.25">
      <c r="B66" s="1" t="s">
        <v>9</v>
      </c>
      <c r="C66" s="75" t="s">
        <v>114</v>
      </c>
      <c r="D66" s="1" t="s">
        <v>10</v>
      </c>
      <c r="E66" s="74">
        <v>30</v>
      </c>
      <c r="F66" s="7">
        <f t="shared" si="6"/>
        <v>0</v>
      </c>
      <c r="G66" s="7">
        <f t="shared" si="7"/>
        <v>0</v>
      </c>
      <c r="H66" s="7">
        <f t="shared" si="8"/>
        <v>0</v>
      </c>
      <c r="I66" s="16">
        <f t="shared" si="9"/>
        <v>0</v>
      </c>
      <c r="J66" s="16">
        <f t="shared" si="10"/>
        <v>0</v>
      </c>
    </row>
    <row r="67" spans="2:12" x14ac:dyDescent="0.25">
      <c r="B67" s="1" t="s">
        <v>115</v>
      </c>
      <c r="C67" s="75" t="s">
        <v>109</v>
      </c>
      <c r="D67" s="1" t="s">
        <v>10</v>
      </c>
      <c r="E67" s="74">
        <v>2</v>
      </c>
      <c r="F67" s="7">
        <f t="shared" si="6"/>
        <v>0</v>
      </c>
      <c r="G67" s="7">
        <f t="shared" si="7"/>
        <v>0</v>
      </c>
      <c r="H67" s="7">
        <f t="shared" si="8"/>
        <v>0</v>
      </c>
      <c r="I67" s="16">
        <f t="shared" si="9"/>
        <v>0</v>
      </c>
      <c r="J67" s="16">
        <f t="shared" si="10"/>
        <v>0</v>
      </c>
    </row>
    <row r="68" spans="2:12" x14ac:dyDescent="0.25">
      <c r="B68" s="1" t="s">
        <v>11</v>
      </c>
      <c r="C68" s="75" t="s">
        <v>121</v>
      </c>
      <c r="D68" s="1" t="s">
        <v>10</v>
      </c>
      <c r="E68" s="74">
        <v>1</v>
      </c>
      <c r="F68" s="7">
        <f t="shared" si="6"/>
        <v>0</v>
      </c>
      <c r="G68" s="7">
        <f t="shared" si="7"/>
        <v>0</v>
      </c>
      <c r="H68" s="7">
        <f t="shared" si="8"/>
        <v>0</v>
      </c>
      <c r="I68" s="16">
        <f t="shared" si="9"/>
        <v>0</v>
      </c>
      <c r="J68" s="16">
        <f t="shared" si="10"/>
        <v>0</v>
      </c>
    </row>
    <row r="69" spans="2:12" x14ac:dyDescent="0.25">
      <c r="B69" s="1" t="s">
        <v>11</v>
      </c>
      <c r="C69" s="75" t="s">
        <v>117</v>
      </c>
      <c r="D69" s="1" t="s">
        <v>10</v>
      </c>
      <c r="E69" s="74">
        <v>1</v>
      </c>
      <c r="F69" s="7">
        <f t="shared" si="6"/>
        <v>0</v>
      </c>
      <c r="G69" s="7">
        <f t="shared" si="7"/>
        <v>0</v>
      </c>
      <c r="H69" s="7">
        <f t="shared" si="8"/>
        <v>0</v>
      </c>
      <c r="I69" s="16">
        <f t="shared" si="9"/>
        <v>0</v>
      </c>
      <c r="J69" s="16">
        <f t="shared" si="10"/>
        <v>0</v>
      </c>
    </row>
    <row r="70" spans="2:12" x14ac:dyDescent="0.25">
      <c r="B70" s="1" t="s">
        <v>11</v>
      </c>
      <c r="C70" s="75" t="s">
        <v>118</v>
      </c>
      <c r="D70" s="1" t="s">
        <v>10</v>
      </c>
      <c r="E70" s="74">
        <v>1</v>
      </c>
      <c r="F70" s="7">
        <f t="shared" si="6"/>
        <v>0</v>
      </c>
      <c r="G70" s="7">
        <f t="shared" si="7"/>
        <v>0</v>
      </c>
      <c r="H70" s="7">
        <f t="shared" si="8"/>
        <v>0</v>
      </c>
      <c r="I70" s="16">
        <f t="shared" si="9"/>
        <v>0</v>
      </c>
      <c r="J70" s="16">
        <f t="shared" si="10"/>
        <v>0</v>
      </c>
    </row>
    <row r="71" spans="2:12" ht="30" x14ac:dyDescent="0.25">
      <c r="B71" s="1" t="s">
        <v>12</v>
      </c>
      <c r="C71" s="75" t="s">
        <v>119</v>
      </c>
      <c r="D71" s="1" t="s">
        <v>10</v>
      </c>
      <c r="E71" s="74">
        <v>1</v>
      </c>
      <c r="F71" s="7">
        <f t="shared" si="6"/>
        <v>0</v>
      </c>
      <c r="G71" s="7">
        <f t="shared" si="7"/>
        <v>0</v>
      </c>
      <c r="H71" s="7">
        <f t="shared" si="8"/>
        <v>0</v>
      </c>
      <c r="I71" s="16">
        <f t="shared" si="9"/>
        <v>0</v>
      </c>
      <c r="J71" s="16">
        <f t="shared" si="10"/>
        <v>0</v>
      </c>
    </row>
    <row r="72" spans="2:12" x14ac:dyDescent="0.25">
      <c r="B72" s="1" t="s">
        <v>12</v>
      </c>
      <c r="C72" s="75" t="s">
        <v>108</v>
      </c>
      <c r="D72" s="1" t="s">
        <v>10</v>
      </c>
      <c r="E72" s="74">
        <v>2</v>
      </c>
      <c r="F72" s="7">
        <f t="shared" si="6"/>
        <v>0</v>
      </c>
      <c r="G72" s="7">
        <f t="shared" si="7"/>
        <v>0</v>
      </c>
      <c r="H72" s="7">
        <f t="shared" si="8"/>
        <v>0</v>
      </c>
      <c r="I72" s="16">
        <f t="shared" si="9"/>
        <v>0</v>
      </c>
      <c r="J72" s="16">
        <f t="shared" si="10"/>
        <v>0</v>
      </c>
    </row>
    <row r="73" spans="2:12" x14ac:dyDescent="0.25">
      <c r="B73" s="1" t="s">
        <v>12</v>
      </c>
      <c r="C73" s="75" t="s">
        <v>13</v>
      </c>
      <c r="D73" s="1" t="s">
        <v>10</v>
      </c>
      <c r="E73" s="74">
        <v>2</v>
      </c>
      <c r="F73" s="7">
        <f t="shared" si="6"/>
        <v>0</v>
      </c>
      <c r="G73" s="7">
        <f t="shared" si="7"/>
        <v>0</v>
      </c>
      <c r="H73" s="7">
        <f t="shared" si="8"/>
        <v>0</v>
      </c>
      <c r="I73" s="16">
        <f t="shared" si="9"/>
        <v>0</v>
      </c>
      <c r="J73" s="16">
        <f t="shared" si="10"/>
        <v>0</v>
      </c>
    </row>
    <row r="74" spans="2:12" x14ac:dyDescent="0.25">
      <c r="B74" s="1" t="s">
        <v>12</v>
      </c>
      <c r="C74" s="75" t="s">
        <v>14</v>
      </c>
      <c r="D74" s="1" t="s">
        <v>10</v>
      </c>
      <c r="E74" s="74">
        <v>3</v>
      </c>
      <c r="F74" s="7">
        <f t="shared" si="6"/>
        <v>0</v>
      </c>
      <c r="G74" s="7">
        <f t="shared" si="7"/>
        <v>0</v>
      </c>
      <c r="H74" s="7">
        <f t="shared" si="8"/>
        <v>0</v>
      </c>
      <c r="I74" s="16">
        <f t="shared" si="9"/>
        <v>0</v>
      </c>
      <c r="J74" s="16">
        <f t="shared" si="10"/>
        <v>0</v>
      </c>
    </row>
    <row r="75" spans="2:12" x14ac:dyDescent="0.25">
      <c r="B75" s="1" t="s">
        <v>12</v>
      </c>
      <c r="C75" s="75" t="s">
        <v>112</v>
      </c>
      <c r="D75" s="1" t="s">
        <v>10</v>
      </c>
      <c r="E75" s="74">
        <v>1</v>
      </c>
      <c r="F75" s="7">
        <f t="shared" si="6"/>
        <v>0</v>
      </c>
      <c r="G75" s="7">
        <f t="shared" si="7"/>
        <v>0</v>
      </c>
      <c r="H75" s="7">
        <f t="shared" si="8"/>
        <v>0</v>
      </c>
      <c r="I75" s="16">
        <f t="shared" si="9"/>
        <v>0</v>
      </c>
      <c r="J75" s="16">
        <f t="shared" si="10"/>
        <v>0</v>
      </c>
    </row>
    <row r="76" spans="2:12" x14ac:dyDescent="0.25">
      <c r="B76" s="1" t="s">
        <v>12</v>
      </c>
      <c r="C76" s="75" t="s">
        <v>113</v>
      </c>
      <c r="D76" s="1" t="s">
        <v>10</v>
      </c>
      <c r="E76" s="74">
        <v>1</v>
      </c>
      <c r="F76" s="7">
        <f t="shared" si="6"/>
        <v>0</v>
      </c>
      <c r="G76" s="7">
        <f t="shared" si="7"/>
        <v>0</v>
      </c>
      <c r="H76" s="7">
        <f t="shared" si="8"/>
        <v>0</v>
      </c>
      <c r="I76" s="16">
        <f t="shared" si="9"/>
        <v>0</v>
      </c>
      <c r="J76" s="16">
        <f t="shared" si="10"/>
        <v>0</v>
      </c>
    </row>
    <row r="77" spans="2:12" x14ac:dyDescent="0.25">
      <c r="B77" s="1"/>
      <c r="C77" s="75" t="s">
        <v>111</v>
      </c>
      <c r="D77" s="1" t="s">
        <v>10</v>
      </c>
      <c r="E77" s="74">
        <v>1</v>
      </c>
      <c r="F77" s="7">
        <f t="shared" si="6"/>
        <v>0</v>
      </c>
      <c r="G77" s="7">
        <f t="shared" si="7"/>
        <v>0</v>
      </c>
      <c r="H77" s="7">
        <f t="shared" si="8"/>
        <v>0</v>
      </c>
      <c r="I77" s="16">
        <f t="shared" si="9"/>
        <v>0</v>
      </c>
      <c r="J77" s="16">
        <f t="shared" si="10"/>
        <v>0</v>
      </c>
    </row>
    <row r="78" spans="2:12" x14ac:dyDescent="0.25">
      <c r="B78" s="17"/>
      <c r="C78" s="18" t="s">
        <v>15</v>
      </c>
      <c r="D78" s="17"/>
      <c r="E78" s="17">
        <f t="shared" ref="E78:J78" si="11">SUM(E63:E77)</f>
        <v>91</v>
      </c>
      <c r="F78" s="19">
        <f t="shared" si="11"/>
        <v>0</v>
      </c>
      <c r="G78" s="19">
        <f t="shared" si="11"/>
        <v>0</v>
      </c>
      <c r="H78" s="19">
        <f t="shared" si="11"/>
        <v>0</v>
      </c>
      <c r="I78" s="22">
        <f t="shared" si="11"/>
        <v>0</v>
      </c>
      <c r="J78" s="22">
        <f t="shared" si="11"/>
        <v>0</v>
      </c>
      <c r="K78" s="52"/>
      <c r="L78" s="11"/>
    </row>
  </sheetData>
  <mergeCells count="5">
    <mergeCell ref="B61:J61"/>
    <mergeCell ref="B2:I2"/>
    <mergeCell ref="B4:I4"/>
    <mergeCell ref="B23:I23"/>
    <mergeCell ref="B42:J42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M59"/>
  <sheetViews>
    <sheetView zoomScale="80" zoomScaleNormal="80" workbookViewId="0">
      <selection activeCell="L23" sqref="L23"/>
    </sheetView>
  </sheetViews>
  <sheetFormatPr defaultColWidth="9.140625" defaultRowHeight="15" x14ac:dyDescent="0.25"/>
  <cols>
    <col min="1" max="1" width="2.28515625" style="3" customWidth="1"/>
    <col min="2" max="2" width="6.5703125" style="4" bestFit="1" customWidth="1"/>
    <col min="3" max="3" width="31.5703125" style="3" bestFit="1" customWidth="1"/>
    <col min="4" max="4" width="17.5703125" style="4" customWidth="1"/>
    <col min="5" max="5" width="11.42578125" style="4" bestFit="1" customWidth="1"/>
    <col min="6" max="6" width="12.42578125" style="5" bestFit="1" customWidth="1"/>
    <col min="7" max="7" width="17.5703125" style="4" customWidth="1"/>
    <col min="8" max="8" width="18.140625" style="4" customWidth="1"/>
    <col min="9" max="9" width="12" style="3" bestFit="1" customWidth="1"/>
    <col min="10" max="10" width="10.85546875" style="3" bestFit="1" customWidth="1"/>
    <col min="11" max="11" width="10" style="3" bestFit="1" customWidth="1"/>
    <col min="12" max="12" width="19.42578125" style="3" bestFit="1" customWidth="1"/>
    <col min="13" max="13" width="11.5703125" style="4" bestFit="1" customWidth="1"/>
    <col min="14" max="14" width="13.140625" style="3" bestFit="1" customWidth="1"/>
    <col min="15" max="16384" width="9.140625" style="3"/>
  </cols>
  <sheetData>
    <row r="2" spans="2:13" x14ac:dyDescent="0.25">
      <c r="B2" s="82" t="s">
        <v>31</v>
      </c>
      <c r="C2" s="82"/>
      <c r="D2" s="82"/>
      <c r="E2" s="82"/>
      <c r="F2" s="82"/>
      <c r="G2" s="82"/>
      <c r="H2" s="82"/>
      <c r="I2" s="82"/>
    </row>
    <row r="3" spans="2:13" ht="8.25" customHeight="1" x14ac:dyDescent="0.25"/>
    <row r="4" spans="2:13" ht="15" customHeight="1" x14ac:dyDescent="0.25">
      <c r="B4" s="84" t="s">
        <v>32</v>
      </c>
      <c r="C4" s="84"/>
      <c r="D4" s="84"/>
      <c r="E4" s="84"/>
      <c r="F4" s="84"/>
      <c r="G4" s="84"/>
      <c r="H4" s="84"/>
      <c r="I4" s="84"/>
    </row>
    <row r="5" spans="2:13" ht="30" x14ac:dyDescent="0.25">
      <c r="B5" s="8" t="s">
        <v>1</v>
      </c>
      <c r="C5" s="9" t="s">
        <v>2</v>
      </c>
      <c r="D5" s="8" t="s">
        <v>3</v>
      </c>
      <c r="E5" s="8" t="s">
        <v>4</v>
      </c>
      <c r="F5" s="10" t="s">
        <v>18</v>
      </c>
      <c r="G5" s="8" t="s">
        <v>19</v>
      </c>
      <c r="H5" s="8" t="s">
        <v>20</v>
      </c>
      <c r="I5" s="8" t="s">
        <v>21</v>
      </c>
      <c r="L5" s="63" t="s">
        <v>100</v>
      </c>
      <c r="M5" s="66" t="s">
        <v>41</v>
      </c>
    </row>
    <row r="6" spans="2:13" x14ac:dyDescent="0.25">
      <c r="B6" s="1" t="s">
        <v>9</v>
      </c>
      <c r="C6" s="75" t="s">
        <v>122</v>
      </c>
      <c r="D6" s="1" t="s">
        <v>10</v>
      </c>
      <c r="E6" s="74">
        <v>3</v>
      </c>
      <c r="F6" s="2">
        <f>Modulo1_Remuneração!I5+Modulo2.1_Encargos!I63</f>
        <v>0</v>
      </c>
      <c r="G6" s="15">
        <f>$M$13</f>
        <v>0.28800000000000003</v>
      </c>
      <c r="H6" s="16">
        <f>F6*G6</f>
        <v>0</v>
      </c>
      <c r="I6" s="16">
        <f>H6*E6</f>
        <v>0</v>
      </c>
      <c r="L6" s="3" t="s">
        <v>93</v>
      </c>
      <c r="M6" s="61">
        <v>0.2</v>
      </c>
    </row>
    <row r="7" spans="2:13" x14ac:dyDescent="0.25">
      <c r="B7" s="1" t="s">
        <v>9</v>
      </c>
      <c r="C7" s="75" t="s">
        <v>120</v>
      </c>
      <c r="D7" s="1" t="s">
        <v>10</v>
      </c>
      <c r="E7" s="74">
        <v>40</v>
      </c>
      <c r="F7" s="2">
        <f>Modulo1_Remuneração!I6+Modulo2.1_Encargos!I64</f>
        <v>0</v>
      </c>
      <c r="G7" s="15">
        <f t="shared" ref="G7:G20" si="0">$M$13</f>
        <v>0.28800000000000003</v>
      </c>
      <c r="H7" s="16">
        <f t="shared" ref="H7:H19" si="1">F7*G7</f>
        <v>0</v>
      </c>
      <c r="I7" s="16">
        <f t="shared" ref="I7:I18" si="2">H7*E7</f>
        <v>0</v>
      </c>
      <c r="L7" s="3" t="s">
        <v>94</v>
      </c>
      <c r="M7" s="61">
        <v>2.5000000000000001E-2</v>
      </c>
    </row>
    <row r="8" spans="2:13" x14ac:dyDescent="0.25">
      <c r="B8" s="1" t="s">
        <v>9</v>
      </c>
      <c r="C8" s="75" t="s">
        <v>110</v>
      </c>
      <c r="D8" s="1" t="s">
        <v>10</v>
      </c>
      <c r="E8" s="74">
        <v>2</v>
      </c>
      <c r="F8" s="2">
        <f>Modulo1_Remuneração!I7+Modulo2.1_Encargos!I65</f>
        <v>0</v>
      </c>
      <c r="G8" s="15">
        <f t="shared" si="0"/>
        <v>0.28800000000000003</v>
      </c>
      <c r="H8" s="16">
        <f t="shared" si="1"/>
        <v>0</v>
      </c>
      <c r="I8" s="16">
        <f t="shared" si="2"/>
        <v>0</v>
      </c>
      <c r="L8" s="3" t="s">
        <v>95</v>
      </c>
      <c r="M8" s="76">
        <v>0.03</v>
      </c>
    </row>
    <row r="9" spans="2:13" x14ac:dyDescent="0.25">
      <c r="B9" s="1" t="s">
        <v>9</v>
      </c>
      <c r="C9" s="75" t="s">
        <v>114</v>
      </c>
      <c r="D9" s="1" t="s">
        <v>10</v>
      </c>
      <c r="E9" s="74">
        <v>30</v>
      </c>
      <c r="F9" s="2">
        <f>Modulo1_Remuneração!I8+Modulo2.1_Encargos!I66</f>
        <v>0</v>
      </c>
      <c r="G9" s="15">
        <f t="shared" si="0"/>
        <v>0.28800000000000003</v>
      </c>
      <c r="H9" s="16">
        <f t="shared" si="1"/>
        <v>0</v>
      </c>
      <c r="I9" s="16">
        <f t="shared" si="2"/>
        <v>0</v>
      </c>
      <c r="L9" s="3" t="s">
        <v>96</v>
      </c>
      <c r="M9" s="61">
        <v>1.4999999999999999E-2</v>
      </c>
    </row>
    <row r="10" spans="2:13" x14ac:dyDescent="0.25">
      <c r="B10" s="1" t="s">
        <v>115</v>
      </c>
      <c r="C10" s="75" t="s">
        <v>109</v>
      </c>
      <c r="D10" s="1" t="s">
        <v>10</v>
      </c>
      <c r="E10" s="74">
        <v>2</v>
      </c>
      <c r="F10" s="2">
        <f>Modulo1_Remuneração!I9+Modulo2.1_Encargos!I67</f>
        <v>0</v>
      </c>
      <c r="G10" s="15">
        <f t="shared" si="0"/>
        <v>0.28800000000000003</v>
      </c>
      <c r="H10" s="16">
        <f t="shared" si="1"/>
        <v>0</v>
      </c>
      <c r="I10" s="16">
        <f t="shared" si="2"/>
        <v>0</v>
      </c>
      <c r="L10" s="3" t="s">
        <v>97</v>
      </c>
      <c r="M10" s="61">
        <v>0.01</v>
      </c>
    </row>
    <row r="11" spans="2:13" x14ac:dyDescent="0.25">
      <c r="B11" s="1" t="s">
        <v>11</v>
      </c>
      <c r="C11" s="75" t="s">
        <v>121</v>
      </c>
      <c r="D11" s="1" t="s">
        <v>10</v>
      </c>
      <c r="E11" s="74">
        <v>1</v>
      </c>
      <c r="F11" s="2">
        <f>Modulo1_Remuneração!I10+Modulo2.1_Encargos!I68</f>
        <v>0</v>
      </c>
      <c r="G11" s="15">
        <f t="shared" si="0"/>
        <v>0.28800000000000003</v>
      </c>
      <c r="H11" s="16">
        <f t="shared" si="1"/>
        <v>0</v>
      </c>
      <c r="I11" s="16">
        <f t="shared" si="2"/>
        <v>0</v>
      </c>
      <c r="L11" s="3" t="s">
        <v>98</v>
      </c>
      <c r="M11" s="61">
        <v>6.0000000000000001E-3</v>
      </c>
    </row>
    <row r="12" spans="2:13" x14ac:dyDescent="0.25">
      <c r="B12" s="1" t="s">
        <v>11</v>
      </c>
      <c r="C12" s="75" t="s">
        <v>117</v>
      </c>
      <c r="D12" s="1" t="s">
        <v>10</v>
      </c>
      <c r="E12" s="74">
        <v>1</v>
      </c>
      <c r="F12" s="2">
        <f>Modulo1_Remuneração!I11+Modulo2.1_Encargos!I69</f>
        <v>0</v>
      </c>
      <c r="G12" s="15">
        <f t="shared" si="0"/>
        <v>0.28800000000000003</v>
      </c>
      <c r="H12" s="16">
        <f t="shared" si="1"/>
        <v>0</v>
      </c>
      <c r="I12" s="16">
        <f t="shared" si="2"/>
        <v>0</v>
      </c>
      <c r="L12" s="3" t="s">
        <v>99</v>
      </c>
      <c r="M12" s="61">
        <v>2E-3</v>
      </c>
    </row>
    <row r="13" spans="2:13" x14ac:dyDescent="0.25">
      <c r="B13" s="1" t="s">
        <v>11</v>
      </c>
      <c r="C13" s="75" t="s">
        <v>118</v>
      </c>
      <c r="D13" s="1" t="s">
        <v>10</v>
      </c>
      <c r="E13" s="74">
        <v>1</v>
      </c>
      <c r="F13" s="2">
        <f>Modulo1_Remuneração!I12+Modulo2.1_Encargos!I70</f>
        <v>0</v>
      </c>
      <c r="G13" s="15">
        <f t="shared" si="0"/>
        <v>0.28800000000000003</v>
      </c>
      <c r="H13" s="16">
        <f t="shared" si="1"/>
        <v>0</v>
      </c>
      <c r="I13" s="16">
        <f t="shared" si="2"/>
        <v>0</v>
      </c>
      <c r="L13" s="64" t="s">
        <v>15</v>
      </c>
      <c r="M13" s="65">
        <f>SUM(M6:M12)</f>
        <v>0.28800000000000003</v>
      </c>
    </row>
    <row r="14" spans="2:13" ht="30" x14ac:dyDescent="0.25">
      <c r="B14" s="1" t="s">
        <v>12</v>
      </c>
      <c r="C14" s="75" t="s">
        <v>119</v>
      </c>
      <c r="D14" s="1" t="s">
        <v>10</v>
      </c>
      <c r="E14" s="74">
        <v>1</v>
      </c>
      <c r="F14" s="2">
        <f>Modulo1_Remuneração!I13+Modulo2.1_Encargos!I71</f>
        <v>0</v>
      </c>
      <c r="G14" s="15">
        <f t="shared" si="0"/>
        <v>0.28800000000000003</v>
      </c>
      <c r="H14" s="16">
        <f t="shared" si="1"/>
        <v>0</v>
      </c>
      <c r="I14" s="16">
        <f t="shared" si="2"/>
        <v>0</v>
      </c>
      <c r="M14" s="62"/>
    </row>
    <row r="15" spans="2:13" x14ac:dyDescent="0.25">
      <c r="B15" s="1" t="s">
        <v>12</v>
      </c>
      <c r="C15" s="75" t="s">
        <v>108</v>
      </c>
      <c r="D15" s="1" t="s">
        <v>10</v>
      </c>
      <c r="E15" s="74">
        <v>2</v>
      </c>
      <c r="F15" s="2">
        <f>Modulo1_Remuneração!I14+Modulo2.1_Encargos!I72</f>
        <v>0</v>
      </c>
      <c r="G15" s="15">
        <f t="shared" si="0"/>
        <v>0.28800000000000003</v>
      </c>
      <c r="H15" s="16">
        <f t="shared" si="1"/>
        <v>0</v>
      </c>
      <c r="I15" s="16">
        <f t="shared" si="2"/>
        <v>0</v>
      </c>
      <c r="M15" s="61"/>
    </row>
    <row r="16" spans="2:13" x14ac:dyDescent="0.25">
      <c r="B16" s="1" t="s">
        <v>12</v>
      </c>
      <c r="C16" s="75" t="s">
        <v>13</v>
      </c>
      <c r="D16" s="1" t="s">
        <v>10</v>
      </c>
      <c r="E16" s="74">
        <v>2</v>
      </c>
      <c r="F16" s="2">
        <f>Modulo1_Remuneração!I15+Modulo2.1_Encargos!I73</f>
        <v>0</v>
      </c>
      <c r="G16" s="15">
        <f t="shared" si="0"/>
        <v>0.28800000000000003</v>
      </c>
      <c r="H16" s="16">
        <f t="shared" si="1"/>
        <v>0</v>
      </c>
      <c r="I16" s="16">
        <f t="shared" si="2"/>
        <v>0</v>
      </c>
    </row>
    <row r="17" spans="2:11" x14ac:dyDescent="0.25">
      <c r="B17" s="1" t="s">
        <v>12</v>
      </c>
      <c r="C17" s="75" t="s">
        <v>14</v>
      </c>
      <c r="D17" s="1" t="s">
        <v>10</v>
      </c>
      <c r="E17" s="74">
        <v>3</v>
      </c>
      <c r="F17" s="2">
        <f>Modulo1_Remuneração!I16+Modulo2.1_Encargos!I74</f>
        <v>0</v>
      </c>
      <c r="G17" s="15">
        <f t="shared" si="0"/>
        <v>0.28800000000000003</v>
      </c>
      <c r="H17" s="16">
        <f t="shared" si="1"/>
        <v>0</v>
      </c>
      <c r="I17" s="16">
        <f t="shared" si="2"/>
        <v>0</v>
      </c>
    </row>
    <row r="18" spans="2:11" x14ac:dyDescent="0.25">
      <c r="B18" s="1" t="s">
        <v>12</v>
      </c>
      <c r="C18" s="75" t="s">
        <v>112</v>
      </c>
      <c r="D18" s="1" t="s">
        <v>10</v>
      </c>
      <c r="E18" s="74">
        <v>1</v>
      </c>
      <c r="F18" s="2">
        <f>Modulo1_Remuneração!I17+Modulo2.1_Encargos!I75</f>
        <v>0</v>
      </c>
      <c r="G18" s="15">
        <f t="shared" si="0"/>
        <v>0.28800000000000003</v>
      </c>
      <c r="H18" s="16">
        <f t="shared" si="1"/>
        <v>0</v>
      </c>
      <c r="I18" s="16">
        <f t="shared" si="2"/>
        <v>0</v>
      </c>
    </row>
    <row r="19" spans="2:11" x14ac:dyDescent="0.25">
      <c r="B19" s="1" t="s">
        <v>12</v>
      </c>
      <c r="C19" s="75" t="s">
        <v>113</v>
      </c>
      <c r="D19" s="1" t="s">
        <v>10</v>
      </c>
      <c r="E19" s="74">
        <v>1</v>
      </c>
      <c r="F19" s="2">
        <f>Modulo1_Remuneração!I18+Modulo2.1_Encargos!I76</f>
        <v>0</v>
      </c>
      <c r="G19" s="15">
        <f t="shared" si="0"/>
        <v>0.28800000000000003</v>
      </c>
      <c r="H19" s="16">
        <f t="shared" si="1"/>
        <v>0</v>
      </c>
      <c r="I19" s="16">
        <f>H19*E19</f>
        <v>0</v>
      </c>
    </row>
    <row r="20" spans="2:11" x14ac:dyDescent="0.25">
      <c r="B20" s="1"/>
      <c r="C20" s="75" t="s">
        <v>111</v>
      </c>
      <c r="D20" s="1" t="s">
        <v>10</v>
      </c>
      <c r="E20" s="74">
        <v>1</v>
      </c>
      <c r="F20" s="2">
        <f>Modulo1_Remuneração!I19+Modulo2.1_Encargos!I77</f>
        <v>0</v>
      </c>
      <c r="G20" s="15">
        <f t="shared" si="0"/>
        <v>0.28800000000000003</v>
      </c>
      <c r="H20" s="16">
        <f t="shared" ref="H20" si="3">F20*G20</f>
        <v>0</v>
      </c>
      <c r="I20" s="16">
        <f t="shared" ref="I20" si="4">H20*E20</f>
        <v>0</v>
      </c>
    </row>
    <row r="21" spans="2:11" x14ac:dyDescent="0.25">
      <c r="B21" s="17"/>
      <c r="C21" s="18" t="s">
        <v>15</v>
      </c>
      <c r="D21" s="17"/>
      <c r="E21" s="17">
        <f>SUM(E6:E20)</f>
        <v>91</v>
      </c>
      <c r="F21" s="19"/>
      <c r="G21" s="20"/>
      <c r="H21" s="26">
        <f>SUM(H6:H20)</f>
        <v>0</v>
      </c>
      <c r="I21" s="22">
        <f>SUM(I6:I20)</f>
        <v>0</v>
      </c>
      <c r="J21" s="52"/>
      <c r="K21" s="11"/>
    </row>
    <row r="23" spans="2:11" ht="15" customHeight="1" x14ac:dyDescent="0.25">
      <c r="B23" s="84" t="s">
        <v>33</v>
      </c>
      <c r="C23" s="84"/>
      <c r="D23" s="84"/>
      <c r="E23" s="84"/>
      <c r="F23" s="84"/>
      <c r="G23" s="84"/>
      <c r="H23" s="84"/>
      <c r="I23" s="84"/>
    </row>
    <row r="24" spans="2:11" ht="30" x14ac:dyDescent="0.25">
      <c r="B24" s="8" t="s">
        <v>1</v>
      </c>
      <c r="C24" s="9" t="s">
        <v>2</v>
      </c>
      <c r="D24" s="8" t="s">
        <v>3</v>
      </c>
      <c r="E24" s="8" t="s">
        <v>4</v>
      </c>
      <c r="F24" s="10" t="s">
        <v>18</v>
      </c>
      <c r="G24" s="8" t="s">
        <v>19</v>
      </c>
      <c r="H24" s="8" t="s">
        <v>20</v>
      </c>
      <c r="I24" s="8" t="s">
        <v>21</v>
      </c>
    </row>
    <row r="25" spans="2:11" x14ac:dyDescent="0.25">
      <c r="B25" s="1" t="s">
        <v>9</v>
      </c>
      <c r="C25" s="75" t="s">
        <v>122</v>
      </c>
      <c r="D25" s="1" t="s">
        <v>10</v>
      </c>
      <c r="E25" s="74">
        <v>3</v>
      </c>
      <c r="F25" s="2">
        <f>Modulo1_Remuneração!I5+Modulo2.1_Encargos!I63</f>
        <v>0</v>
      </c>
      <c r="G25" s="15">
        <v>0.08</v>
      </c>
      <c r="H25" s="16">
        <f>F25*G25</f>
        <v>0</v>
      </c>
      <c r="I25" s="16">
        <f>H25*E25</f>
        <v>0</v>
      </c>
    </row>
    <row r="26" spans="2:11" x14ac:dyDescent="0.25">
      <c r="B26" s="1" t="s">
        <v>9</v>
      </c>
      <c r="C26" s="75" t="s">
        <v>120</v>
      </c>
      <c r="D26" s="1" t="s">
        <v>10</v>
      </c>
      <c r="E26" s="74">
        <v>40</v>
      </c>
      <c r="F26" s="2">
        <f>Modulo1_Remuneração!I6+Modulo2.1_Encargos!I64</f>
        <v>0</v>
      </c>
      <c r="G26" s="15">
        <v>0.08</v>
      </c>
      <c r="H26" s="16">
        <f t="shared" ref="H26:H39" si="5">F26*G26</f>
        <v>0</v>
      </c>
      <c r="I26" s="16">
        <f t="shared" ref="I26:I39" si="6">H26*E26</f>
        <v>0</v>
      </c>
    </row>
    <row r="27" spans="2:11" x14ac:dyDescent="0.25">
      <c r="B27" s="1" t="s">
        <v>9</v>
      </c>
      <c r="C27" s="75" t="s">
        <v>110</v>
      </c>
      <c r="D27" s="1" t="s">
        <v>10</v>
      </c>
      <c r="E27" s="74">
        <v>2</v>
      </c>
      <c r="F27" s="2">
        <f>Modulo1_Remuneração!I7+Modulo2.1_Encargos!I65</f>
        <v>0</v>
      </c>
      <c r="G27" s="15">
        <v>0.08</v>
      </c>
      <c r="H27" s="16">
        <f t="shared" si="5"/>
        <v>0</v>
      </c>
      <c r="I27" s="16">
        <f t="shared" si="6"/>
        <v>0</v>
      </c>
    </row>
    <row r="28" spans="2:11" x14ac:dyDescent="0.25">
      <c r="B28" s="1" t="s">
        <v>9</v>
      </c>
      <c r="C28" s="75" t="s">
        <v>114</v>
      </c>
      <c r="D28" s="1" t="s">
        <v>10</v>
      </c>
      <c r="E28" s="74">
        <v>30</v>
      </c>
      <c r="F28" s="2">
        <f>Modulo1_Remuneração!I8+Modulo2.1_Encargos!I66</f>
        <v>0</v>
      </c>
      <c r="G28" s="15">
        <v>0.08</v>
      </c>
      <c r="H28" s="16">
        <f t="shared" si="5"/>
        <v>0</v>
      </c>
      <c r="I28" s="16">
        <f t="shared" si="6"/>
        <v>0</v>
      </c>
    </row>
    <row r="29" spans="2:11" x14ac:dyDescent="0.25">
      <c r="B29" s="1" t="s">
        <v>115</v>
      </c>
      <c r="C29" s="75" t="s">
        <v>109</v>
      </c>
      <c r="D29" s="1" t="s">
        <v>10</v>
      </c>
      <c r="E29" s="74">
        <v>2</v>
      </c>
      <c r="F29" s="2">
        <f>Modulo1_Remuneração!I9+Modulo2.1_Encargos!I67</f>
        <v>0</v>
      </c>
      <c r="G29" s="15">
        <v>0.08</v>
      </c>
      <c r="H29" s="16">
        <f t="shared" si="5"/>
        <v>0</v>
      </c>
      <c r="I29" s="16">
        <f t="shared" si="6"/>
        <v>0</v>
      </c>
    </row>
    <row r="30" spans="2:11" x14ac:dyDescent="0.25">
      <c r="B30" s="1" t="s">
        <v>11</v>
      </c>
      <c r="C30" s="75" t="s">
        <v>121</v>
      </c>
      <c r="D30" s="1" t="s">
        <v>10</v>
      </c>
      <c r="E30" s="74">
        <v>1</v>
      </c>
      <c r="F30" s="2">
        <f>Modulo1_Remuneração!I10+Modulo2.1_Encargos!I68</f>
        <v>0</v>
      </c>
      <c r="G30" s="15">
        <v>0.08</v>
      </c>
      <c r="H30" s="16">
        <f t="shared" si="5"/>
        <v>0</v>
      </c>
      <c r="I30" s="16">
        <f t="shared" si="6"/>
        <v>0</v>
      </c>
    </row>
    <row r="31" spans="2:11" x14ac:dyDescent="0.25">
      <c r="B31" s="1" t="s">
        <v>11</v>
      </c>
      <c r="C31" s="75" t="s">
        <v>117</v>
      </c>
      <c r="D31" s="1" t="s">
        <v>10</v>
      </c>
      <c r="E31" s="74">
        <v>1</v>
      </c>
      <c r="F31" s="2">
        <f>Modulo1_Remuneração!I11+Modulo2.1_Encargos!I69</f>
        <v>0</v>
      </c>
      <c r="G31" s="15">
        <v>0.08</v>
      </c>
      <c r="H31" s="16">
        <f t="shared" si="5"/>
        <v>0</v>
      </c>
      <c r="I31" s="16">
        <f t="shared" si="6"/>
        <v>0</v>
      </c>
    </row>
    <row r="32" spans="2:11" x14ac:dyDescent="0.25">
      <c r="B32" s="1" t="s">
        <v>11</v>
      </c>
      <c r="C32" s="75" t="s">
        <v>118</v>
      </c>
      <c r="D32" s="1" t="s">
        <v>10</v>
      </c>
      <c r="E32" s="74">
        <v>1</v>
      </c>
      <c r="F32" s="2">
        <f>Modulo1_Remuneração!I12+Modulo2.1_Encargos!I70</f>
        <v>0</v>
      </c>
      <c r="G32" s="15">
        <v>0.08</v>
      </c>
      <c r="H32" s="16">
        <f t="shared" si="5"/>
        <v>0</v>
      </c>
      <c r="I32" s="16">
        <f t="shared" si="6"/>
        <v>0</v>
      </c>
    </row>
    <row r="33" spans="2:11" ht="30" x14ac:dyDescent="0.25">
      <c r="B33" s="1" t="s">
        <v>12</v>
      </c>
      <c r="C33" s="75" t="s">
        <v>119</v>
      </c>
      <c r="D33" s="1" t="s">
        <v>10</v>
      </c>
      <c r="E33" s="74">
        <v>1</v>
      </c>
      <c r="F33" s="2">
        <f>Modulo1_Remuneração!I13+Modulo2.1_Encargos!I71</f>
        <v>0</v>
      </c>
      <c r="G33" s="15">
        <v>0.08</v>
      </c>
      <c r="H33" s="16">
        <f t="shared" si="5"/>
        <v>0</v>
      </c>
      <c r="I33" s="16">
        <f t="shared" si="6"/>
        <v>0</v>
      </c>
    </row>
    <row r="34" spans="2:11" x14ac:dyDescent="0.25">
      <c r="B34" s="1" t="s">
        <v>12</v>
      </c>
      <c r="C34" s="75" t="s">
        <v>108</v>
      </c>
      <c r="D34" s="1" t="s">
        <v>10</v>
      </c>
      <c r="E34" s="74">
        <v>2</v>
      </c>
      <c r="F34" s="2">
        <f>Modulo1_Remuneração!I14+Modulo2.1_Encargos!I72</f>
        <v>0</v>
      </c>
      <c r="G34" s="15">
        <v>0.08</v>
      </c>
      <c r="H34" s="16">
        <f t="shared" si="5"/>
        <v>0</v>
      </c>
      <c r="I34" s="16">
        <f t="shared" si="6"/>
        <v>0</v>
      </c>
    </row>
    <row r="35" spans="2:11" x14ac:dyDescent="0.25">
      <c r="B35" s="1" t="s">
        <v>12</v>
      </c>
      <c r="C35" s="75" t="s">
        <v>13</v>
      </c>
      <c r="D35" s="1" t="s">
        <v>10</v>
      </c>
      <c r="E35" s="74">
        <v>2</v>
      </c>
      <c r="F35" s="2">
        <f>Modulo1_Remuneração!I15+Modulo2.1_Encargos!I73</f>
        <v>0</v>
      </c>
      <c r="G35" s="15">
        <v>0.08</v>
      </c>
      <c r="H35" s="16">
        <f t="shared" si="5"/>
        <v>0</v>
      </c>
      <c r="I35" s="16">
        <f t="shared" si="6"/>
        <v>0</v>
      </c>
    </row>
    <row r="36" spans="2:11" x14ac:dyDescent="0.25">
      <c r="B36" s="1" t="s">
        <v>12</v>
      </c>
      <c r="C36" s="75" t="s">
        <v>14</v>
      </c>
      <c r="D36" s="1" t="s">
        <v>10</v>
      </c>
      <c r="E36" s="74">
        <v>3</v>
      </c>
      <c r="F36" s="2">
        <f>Modulo1_Remuneração!I16+Modulo2.1_Encargos!I74</f>
        <v>0</v>
      </c>
      <c r="G36" s="15">
        <v>0.08</v>
      </c>
      <c r="H36" s="16">
        <f t="shared" si="5"/>
        <v>0</v>
      </c>
      <c r="I36" s="16">
        <f>H36*E36</f>
        <v>0</v>
      </c>
    </row>
    <row r="37" spans="2:11" x14ac:dyDescent="0.25">
      <c r="B37" s="1" t="s">
        <v>12</v>
      </c>
      <c r="C37" s="75" t="s">
        <v>112</v>
      </c>
      <c r="D37" s="1" t="s">
        <v>10</v>
      </c>
      <c r="E37" s="74">
        <v>1</v>
      </c>
      <c r="F37" s="2">
        <f>Modulo1_Remuneração!I17+Modulo2.1_Encargos!I75</f>
        <v>0</v>
      </c>
      <c r="G37" s="15">
        <v>0.08</v>
      </c>
      <c r="H37" s="16">
        <f t="shared" si="5"/>
        <v>0</v>
      </c>
      <c r="I37" s="16">
        <f t="shared" si="6"/>
        <v>0</v>
      </c>
    </row>
    <row r="38" spans="2:11" x14ac:dyDescent="0.25">
      <c r="B38" s="1" t="s">
        <v>12</v>
      </c>
      <c r="C38" s="75" t="s">
        <v>113</v>
      </c>
      <c r="D38" s="1" t="s">
        <v>10</v>
      </c>
      <c r="E38" s="74">
        <v>1</v>
      </c>
      <c r="F38" s="2">
        <f>Modulo1_Remuneração!I18+Modulo2.1_Encargos!I76</f>
        <v>0</v>
      </c>
      <c r="G38" s="15">
        <v>0.08</v>
      </c>
      <c r="H38" s="16">
        <f t="shared" ref="H38" si="7">F38*G38</f>
        <v>0</v>
      </c>
      <c r="I38" s="16">
        <f t="shared" ref="I38" si="8">H38*E38</f>
        <v>0</v>
      </c>
    </row>
    <row r="39" spans="2:11" x14ac:dyDescent="0.25">
      <c r="B39" s="1"/>
      <c r="C39" s="75" t="s">
        <v>111</v>
      </c>
      <c r="D39" s="1" t="s">
        <v>10</v>
      </c>
      <c r="E39" s="74">
        <v>1</v>
      </c>
      <c r="F39" s="2">
        <f>Modulo1_Remuneração!I19+Modulo2.1_Encargos!I77</f>
        <v>0</v>
      </c>
      <c r="G39" s="15">
        <v>0.08</v>
      </c>
      <c r="H39" s="16">
        <f t="shared" si="5"/>
        <v>0</v>
      </c>
      <c r="I39" s="16">
        <f t="shared" si="6"/>
        <v>0</v>
      </c>
    </row>
    <row r="40" spans="2:11" x14ac:dyDescent="0.25">
      <c r="B40" s="17"/>
      <c r="C40" s="18" t="s">
        <v>15</v>
      </c>
      <c r="D40" s="17"/>
      <c r="E40" s="17">
        <f>SUM(E25:E39)</f>
        <v>91</v>
      </c>
      <c r="F40" s="19"/>
      <c r="G40" s="20"/>
      <c r="H40" s="26">
        <f>SUM(H25:H39)</f>
        <v>0</v>
      </c>
      <c r="I40" s="22">
        <f>SUM(I25:I39)</f>
        <v>0</v>
      </c>
      <c r="J40" s="52"/>
      <c r="K40" s="11"/>
    </row>
    <row r="42" spans="2:11" ht="15" customHeight="1" x14ac:dyDescent="0.25">
      <c r="B42" s="83" t="s">
        <v>34</v>
      </c>
      <c r="C42" s="83"/>
      <c r="D42" s="83"/>
      <c r="E42" s="83"/>
      <c r="F42" s="83"/>
      <c r="G42" s="83"/>
      <c r="H42" s="83"/>
      <c r="I42" s="83"/>
    </row>
    <row r="43" spans="2:11" ht="30" x14ac:dyDescent="0.25">
      <c r="B43" s="8" t="s">
        <v>1</v>
      </c>
      <c r="C43" s="9" t="s">
        <v>2</v>
      </c>
      <c r="D43" s="8" t="s">
        <v>3</v>
      </c>
      <c r="E43" s="8" t="s">
        <v>4</v>
      </c>
      <c r="F43" s="10" t="s">
        <v>32</v>
      </c>
      <c r="G43" s="8" t="s">
        <v>33</v>
      </c>
      <c r="H43" s="8" t="s">
        <v>35</v>
      </c>
      <c r="I43" s="8" t="s">
        <v>21</v>
      </c>
    </row>
    <row r="44" spans="2:11" x14ac:dyDescent="0.25">
      <c r="B44" s="1" t="s">
        <v>9</v>
      </c>
      <c r="C44" s="75" t="s">
        <v>122</v>
      </c>
      <c r="D44" s="1" t="s">
        <v>10</v>
      </c>
      <c r="E44" s="74">
        <v>3</v>
      </c>
      <c r="F44" s="7">
        <f t="shared" ref="F44:F58" si="9">H6</f>
        <v>0</v>
      </c>
      <c r="G44" s="16">
        <f t="shared" ref="G44:G58" si="10">H25</f>
        <v>0</v>
      </c>
      <c r="H44" s="7">
        <f>F44+G44</f>
        <v>0</v>
      </c>
      <c r="I44" s="16">
        <f>H44*E44</f>
        <v>0</v>
      </c>
    </row>
    <row r="45" spans="2:11" x14ac:dyDescent="0.25">
      <c r="B45" s="1" t="s">
        <v>9</v>
      </c>
      <c r="C45" s="75" t="s">
        <v>120</v>
      </c>
      <c r="D45" s="1" t="s">
        <v>10</v>
      </c>
      <c r="E45" s="74">
        <v>40</v>
      </c>
      <c r="F45" s="7">
        <f t="shared" si="9"/>
        <v>0</v>
      </c>
      <c r="G45" s="16">
        <f t="shared" si="10"/>
        <v>0</v>
      </c>
      <c r="H45" s="7">
        <f t="shared" ref="H45:H58" si="11">F45+G45</f>
        <v>0</v>
      </c>
      <c r="I45" s="16">
        <f t="shared" ref="I45:I58" si="12">H45*E45</f>
        <v>0</v>
      </c>
    </row>
    <row r="46" spans="2:11" x14ac:dyDescent="0.25">
      <c r="B46" s="1" t="s">
        <v>9</v>
      </c>
      <c r="C46" s="75" t="s">
        <v>110</v>
      </c>
      <c r="D46" s="1" t="s">
        <v>10</v>
      </c>
      <c r="E46" s="74">
        <v>2</v>
      </c>
      <c r="F46" s="7">
        <f t="shared" si="9"/>
        <v>0</v>
      </c>
      <c r="G46" s="16">
        <f t="shared" si="10"/>
        <v>0</v>
      </c>
      <c r="H46" s="7">
        <f t="shared" si="11"/>
        <v>0</v>
      </c>
      <c r="I46" s="16">
        <f t="shared" si="12"/>
        <v>0</v>
      </c>
    </row>
    <row r="47" spans="2:11" x14ac:dyDescent="0.25">
      <c r="B47" s="1" t="s">
        <v>9</v>
      </c>
      <c r="C47" s="75" t="s">
        <v>114</v>
      </c>
      <c r="D47" s="1" t="s">
        <v>10</v>
      </c>
      <c r="E47" s="74">
        <v>30</v>
      </c>
      <c r="F47" s="7">
        <f t="shared" si="9"/>
        <v>0</v>
      </c>
      <c r="G47" s="16">
        <f t="shared" si="10"/>
        <v>0</v>
      </c>
      <c r="H47" s="7">
        <f t="shared" si="11"/>
        <v>0</v>
      </c>
      <c r="I47" s="16">
        <f t="shared" si="12"/>
        <v>0</v>
      </c>
    </row>
    <row r="48" spans="2:11" x14ac:dyDescent="0.25">
      <c r="B48" s="1" t="s">
        <v>115</v>
      </c>
      <c r="C48" s="75" t="s">
        <v>109</v>
      </c>
      <c r="D48" s="1" t="s">
        <v>10</v>
      </c>
      <c r="E48" s="74">
        <v>2</v>
      </c>
      <c r="F48" s="7">
        <f t="shared" si="9"/>
        <v>0</v>
      </c>
      <c r="G48" s="16">
        <f t="shared" si="10"/>
        <v>0</v>
      </c>
      <c r="H48" s="7">
        <f t="shared" si="11"/>
        <v>0</v>
      </c>
      <c r="I48" s="16">
        <f t="shared" si="12"/>
        <v>0</v>
      </c>
    </row>
    <row r="49" spans="2:11" x14ac:dyDescent="0.25">
      <c r="B49" s="1" t="s">
        <v>11</v>
      </c>
      <c r="C49" s="75" t="s">
        <v>121</v>
      </c>
      <c r="D49" s="1" t="s">
        <v>10</v>
      </c>
      <c r="E49" s="74">
        <v>1</v>
      </c>
      <c r="F49" s="7">
        <f t="shared" si="9"/>
        <v>0</v>
      </c>
      <c r="G49" s="16">
        <f t="shared" si="10"/>
        <v>0</v>
      </c>
      <c r="H49" s="7">
        <f t="shared" si="11"/>
        <v>0</v>
      </c>
      <c r="I49" s="16">
        <f t="shared" si="12"/>
        <v>0</v>
      </c>
    </row>
    <row r="50" spans="2:11" x14ac:dyDescent="0.25">
      <c r="B50" s="1" t="s">
        <v>11</v>
      </c>
      <c r="C50" s="75" t="s">
        <v>117</v>
      </c>
      <c r="D50" s="1" t="s">
        <v>10</v>
      </c>
      <c r="E50" s="74">
        <v>1</v>
      </c>
      <c r="F50" s="7">
        <f t="shared" si="9"/>
        <v>0</v>
      </c>
      <c r="G50" s="16">
        <f t="shared" si="10"/>
        <v>0</v>
      </c>
      <c r="H50" s="7">
        <f t="shared" si="11"/>
        <v>0</v>
      </c>
      <c r="I50" s="16">
        <f t="shared" si="12"/>
        <v>0</v>
      </c>
    </row>
    <row r="51" spans="2:11" x14ac:dyDescent="0.25">
      <c r="B51" s="1" t="s">
        <v>11</v>
      </c>
      <c r="C51" s="75" t="s">
        <v>118</v>
      </c>
      <c r="D51" s="1" t="s">
        <v>10</v>
      </c>
      <c r="E51" s="74">
        <v>1</v>
      </c>
      <c r="F51" s="7">
        <f t="shared" si="9"/>
        <v>0</v>
      </c>
      <c r="G51" s="16">
        <f t="shared" si="10"/>
        <v>0</v>
      </c>
      <c r="H51" s="7">
        <f t="shared" si="11"/>
        <v>0</v>
      </c>
      <c r="I51" s="16">
        <f t="shared" si="12"/>
        <v>0</v>
      </c>
    </row>
    <row r="52" spans="2:11" ht="30" x14ac:dyDescent="0.25">
      <c r="B52" s="1" t="s">
        <v>12</v>
      </c>
      <c r="C52" s="75" t="s">
        <v>119</v>
      </c>
      <c r="D52" s="1" t="s">
        <v>10</v>
      </c>
      <c r="E52" s="74">
        <v>1</v>
      </c>
      <c r="F52" s="7">
        <f t="shared" si="9"/>
        <v>0</v>
      </c>
      <c r="G52" s="16">
        <f t="shared" si="10"/>
        <v>0</v>
      </c>
      <c r="H52" s="7">
        <f t="shared" si="11"/>
        <v>0</v>
      </c>
      <c r="I52" s="16">
        <f t="shared" si="12"/>
        <v>0</v>
      </c>
    </row>
    <row r="53" spans="2:11" x14ac:dyDescent="0.25">
      <c r="B53" s="1" t="s">
        <v>12</v>
      </c>
      <c r="C53" s="75" t="s">
        <v>108</v>
      </c>
      <c r="D53" s="1" t="s">
        <v>10</v>
      </c>
      <c r="E53" s="74">
        <v>2</v>
      </c>
      <c r="F53" s="7">
        <f t="shared" si="9"/>
        <v>0</v>
      </c>
      <c r="G53" s="16">
        <f t="shared" si="10"/>
        <v>0</v>
      </c>
      <c r="H53" s="7">
        <f t="shared" si="11"/>
        <v>0</v>
      </c>
      <c r="I53" s="16">
        <f t="shared" si="12"/>
        <v>0</v>
      </c>
    </row>
    <row r="54" spans="2:11" x14ac:dyDescent="0.25">
      <c r="B54" s="1" t="s">
        <v>12</v>
      </c>
      <c r="C54" s="75" t="s">
        <v>13</v>
      </c>
      <c r="D54" s="1" t="s">
        <v>10</v>
      </c>
      <c r="E54" s="74">
        <v>2</v>
      </c>
      <c r="F54" s="7">
        <f t="shared" si="9"/>
        <v>0</v>
      </c>
      <c r="G54" s="16">
        <f t="shared" si="10"/>
        <v>0</v>
      </c>
      <c r="H54" s="7">
        <f t="shared" si="11"/>
        <v>0</v>
      </c>
      <c r="I54" s="16">
        <f t="shared" si="12"/>
        <v>0</v>
      </c>
    </row>
    <row r="55" spans="2:11" x14ac:dyDescent="0.25">
      <c r="B55" s="1" t="s">
        <v>12</v>
      </c>
      <c r="C55" s="75" t="s">
        <v>14</v>
      </c>
      <c r="D55" s="1" t="s">
        <v>10</v>
      </c>
      <c r="E55" s="74">
        <v>3</v>
      </c>
      <c r="F55" s="7">
        <f t="shared" si="9"/>
        <v>0</v>
      </c>
      <c r="G55" s="16">
        <f t="shared" si="10"/>
        <v>0</v>
      </c>
      <c r="H55" s="7">
        <f t="shared" si="11"/>
        <v>0</v>
      </c>
      <c r="I55" s="16">
        <f t="shared" si="12"/>
        <v>0</v>
      </c>
    </row>
    <row r="56" spans="2:11" x14ac:dyDescent="0.25">
      <c r="B56" s="1" t="s">
        <v>12</v>
      </c>
      <c r="C56" s="75" t="s">
        <v>112</v>
      </c>
      <c r="D56" s="1" t="s">
        <v>10</v>
      </c>
      <c r="E56" s="74">
        <v>1</v>
      </c>
      <c r="F56" s="7">
        <f t="shared" si="9"/>
        <v>0</v>
      </c>
      <c r="G56" s="16">
        <f t="shared" si="10"/>
        <v>0</v>
      </c>
      <c r="H56" s="7">
        <f t="shared" si="11"/>
        <v>0</v>
      </c>
      <c r="I56" s="16">
        <f t="shared" si="12"/>
        <v>0</v>
      </c>
    </row>
    <row r="57" spans="2:11" x14ac:dyDescent="0.25">
      <c r="B57" s="1" t="s">
        <v>12</v>
      </c>
      <c r="C57" s="75" t="s">
        <v>113</v>
      </c>
      <c r="D57" s="1" t="s">
        <v>10</v>
      </c>
      <c r="E57" s="74">
        <v>1</v>
      </c>
      <c r="F57" s="7">
        <f t="shared" si="9"/>
        <v>0</v>
      </c>
      <c r="G57" s="16">
        <f t="shared" si="10"/>
        <v>0</v>
      </c>
      <c r="H57" s="7">
        <f t="shared" si="11"/>
        <v>0</v>
      </c>
      <c r="I57" s="16">
        <f>H57*E57</f>
        <v>0</v>
      </c>
    </row>
    <row r="58" spans="2:11" x14ac:dyDescent="0.25">
      <c r="B58" s="1"/>
      <c r="C58" s="75" t="s">
        <v>111</v>
      </c>
      <c r="D58" s="1" t="s">
        <v>10</v>
      </c>
      <c r="E58" s="74">
        <v>1</v>
      </c>
      <c r="F58" s="7">
        <f t="shared" si="9"/>
        <v>0</v>
      </c>
      <c r="G58" s="16">
        <f t="shared" si="10"/>
        <v>0</v>
      </c>
      <c r="H58" s="7">
        <f t="shared" si="11"/>
        <v>0</v>
      </c>
      <c r="I58" s="16">
        <f t="shared" si="12"/>
        <v>0</v>
      </c>
    </row>
    <row r="59" spans="2:11" x14ac:dyDescent="0.25">
      <c r="B59" s="17"/>
      <c r="C59" s="18" t="s">
        <v>15</v>
      </c>
      <c r="D59" s="17"/>
      <c r="E59" s="17">
        <f>SUM(E44:E58)</f>
        <v>91</v>
      </c>
      <c r="F59" s="19">
        <f>SUM(F44:F58)</f>
        <v>0</v>
      </c>
      <c r="G59" s="19">
        <f>SUM(G44:G58)</f>
        <v>0</v>
      </c>
      <c r="H59" s="19">
        <f>SUM(H44:H58)</f>
        <v>0</v>
      </c>
      <c r="I59" s="22">
        <f>SUM(I44:I58)</f>
        <v>0</v>
      </c>
      <c r="J59" s="52"/>
      <c r="K59" s="11"/>
    </row>
  </sheetData>
  <mergeCells count="4">
    <mergeCell ref="B4:I4"/>
    <mergeCell ref="B23:I23"/>
    <mergeCell ref="B42:I42"/>
    <mergeCell ref="B2:I2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L158"/>
  <sheetViews>
    <sheetView topLeftCell="A154" zoomScale="80" zoomScaleNormal="80" workbookViewId="0">
      <selection activeCell="L111" sqref="L111"/>
    </sheetView>
  </sheetViews>
  <sheetFormatPr defaultColWidth="9.140625" defaultRowHeight="15" x14ac:dyDescent="0.25"/>
  <cols>
    <col min="1" max="1" width="2.28515625" style="3" customWidth="1"/>
    <col min="2" max="2" width="6.5703125" style="4" bestFit="1" customWidth="1"/>
    <col min="3" max="3" width="31.5703125" style="3" bestFit="1" customWidth="1"/>
    <col min="4" max="4" width="17.5703125" style="4" customWidth="1"/>
    <col min="5" max="5" width="11.42578125" style="4" bestFit="1" customWidth="1"/>
    <col min="6" max="6" width="15.85546875" style="5" bestFit="1" customWidth="1"/>
    <col min="7" max="7" width="17" style="4" bestFit="1" customWidth="1"/>
    <col min="8" max="8" width="17.5703125" style="4" bestFit="1" customWidth="1"/>
    <col min="9" max="9" width="10.85546875" style="3" bestFit="1" customWidth="1"/>
    <col min="10" max="10" width="12" style="3" bestFit="1" customWidth="1"/>
    <col min="11" max="11" width="12.42578125" style="3" bestFit="1" customWidth="1"/>
    <col min="12" max="12" width="10" style="3" bestFit="1" customWidth="1"/>
    <col min="13" max="16384" width="9.140625" style="3"/>
  </cols>
  <sheetData>
    <row r="2" spans="2:9" x14ac:dyDescent="0.25">
      <c r="B2" s="82" t="s">
        <v>36</v>
      </c>
      <c r="C2" s="82"/>
      <c r="D2" s="82"/>
      <c r="E2" s="82"/>
      <c r="F2" s="82"/>
      <c r="G2" s="82"/>
      <c r="H2" s="82"/>
      <c r="I2" s="82"/>
    </row>
    <row r="3" spans="2:9" ht="3.75" customHeight="1" x14ac:dyDescent="0.25"/>
    <row r="4" spans="2:9" ht="15" customHeight="1" x14ac:dyDescent="0.25">
      <c r="B4" s="82" t="s">
        <v>37</v>
      </c>
      <c r="C4" s="82"/>
      <c r="D4" s="82"/>
      <c r="E4" s="82"/>
      <c r="F4" s="82"/>
      <c r="G4" s="82"/>
      <c r="H4" s="82"/>
      <c r="I4" s="82"/>
    </row>
    <row r="5" spans="2:9" ht="7.5" customHeight="1" x14ac:dyDescent="0.25">
      <c r="B5" s="28"/>
      <c r="C5" s="28"/>
      <c r="D5" s="28"/>
      <c r="E5" s="28"/>
      <c r="F5" s="28"/>
      <c r="G5" s="28"/>
      <c r="H5" s="28"/>
      <c r="I5" s="28"/>
    </row>
    <row r="6" spans="2:9" ht="15" customHeight="1" x14ac:dyDescent="0.25">
      <c r="B6" s="82" t="s">
        <v>38</v>
      </c>
      <c r="C6" s="82"/>
      <c r="D6" s="82"/>
      <c r="E6" s="82"/>
      <c r="F6" s="82"/>
      <c r="G6" s="82"/>
      <c r="H6" s="82"/>
      <c r="I6" s="82"/>
    </row>
    <row r="7" spans="2:9" ht="30" x14ac:dyDescent="0.25">
      <c r="B7" s="23" t="s">
        <v>1</v>
      </c>
      <c r="C7" s="24" t="s">
        <v>2</v>
      </c>
      <c r="D7" s="23" t="s">
        <v>3</v>
      </c>
      <c r="E7" s="23" t="s">
        <v>4</v>
      </c>
      <c r="F7" s="25" t="s">
        <v>125</v>
      </c>
      <c r="G7" s="23" t="s">
        <v>39</v>
      </c>
      <c r="H7" s="23" t="s">
        <v>20</v>
      </c>
      <c r="I7" s="23" t="s">
        <v>21</v>
      </c>
    </row>
    <row r="8" spans="2:9" x14ac:dyDescent="0.25">
      <c r="B8" s="1" t="s">
        <v>9</v>
      </c>
      <c r="C8" s="75" t="s">
        <v>122</v>
      </c>
      <c r="D8" s="1" t="s">
        <v>10</v>
      </c>
      <c r="E8" s="74">
        <v>3</v>
      </c>
      <c r="F8" s="2"/>
      <c r="G8" s="27">
        <v>52</v>
      </c>
      <c r="H8" s="16">
        <f>F8*G8</f>
        <v>0</v>
      </c>
      <c r="I8" s="16">
        <f>H8*E8</f>
        <v>0</v>
      </c>
    </row>
    <row r="9" spans="2:9" x14ac:dyDescent="0.25">
      <c r="B9" s="1" t="s">
        <v>9</v>
      </c>
      <c r="C9" s="75" t="s">
        <v>120</v>
      </c>
      <c r="D9" s="1" t="s">
        <v>10</v>
      </c>
      <c r="E9" s="74">
        <v>40</v>
      </c>
      <c r="F9" s="2"/>
      <c r="G9" s="27">
        <v>52</v>
      </c>
      <c r="H9" s="16">
        <f t="shared" ref="H9:H21" si="0">F9*G9</f>
        <v>0</v>
      </c>
      <c r="I9" s="16">
        <f t="shared" ref="I9:I21" si="1">H9*E9</f>
        <v>0</v>
      </c>
    </row>
    <row r="10" spans="2:9" x14ac:dyDescent="0.25">
      <c r="B10" s="1" t="s">
        <v>9</v>
      </c>
      <c r="C10" s="75" t="s">
        <v>110</v>
      </c>
      <c r="D10" s="1" t="s">
        <v>10</v>
      </c>
      <c r="E10" s="74">
        <v>2</v>
      </c>
      <c r="F10" s="2"/>
      <c r="G10" s="27">
        <v>52</v>
      </c>
      <c r="H10" s="16">
        <f t="shared" si="0"/>
        <v>0</v>
      </c>
      <c r="I10" s="16">
        <f t="shared" si="1"/>
        <v>0</v>
      </c>
    </row>
    <row r="11" spans="2:9" x14ac:dyDescent="0.25">
      <c r="B11" s="1" t="s">
        <v>9</v>
      </c>
      <c r="C11" s="75" t="s">
        <v>114</v>
      </c>
      <c r="D11" s="1" t="s">
        <v>10</v>
      </c>
      <c r="E11" s="74">
        <v>30</v>
      </c>
      <c r="F11" s="2"/>
      <c r="G11" s="27">
        <v>52</v>
      </c>
      <c r="H11" s="16">
        <f t="shared" si="0"/>
        <v>0</v>
      </c>
      <c r="I11" s="16">
        <f t="shared" si="1"/>
        <v>0</v>
      </c>
    </row>
    <row r="12" spans="2:9" x14ac:dyDescent="0.25">
      <c r="B12" s="1" t="s">
        <v>115</v>
      </c>
      <c r="C12" s="75" t="s">
        <v>109</v>
      </c>
      <c r="D12" s="1" t="s">
        <v>10</v>
      </c>
      <c r="E12" s="74">
        <v>2</v>
      </c>
      <c r="F12" s="2"/>
      <c r="G12" s="27">
        <v>52</v>
      </c>
      <c r="H12" s="16">
        <f t="shared" si="0"/>
        <v>0</v>
      </c>
      <c r="I12" s="16">
        <f t="shared" si="1"/>
        <v>0</v>
      </c>
    </row>
    <row r="13" spans="2:9" x14ac:dyDescent="0.25">
      <c r="B13" s="1" t="s">
        <v>11</v>
      </c>
      <c r="C13" s="75" t="s">
        <v>121</v>
      </c>
      <c r="D13" s="1" t="s">
        <v>10</v>
      </c>
      <c r="E13" s="74">
        <v>1</v>
      </c>
      <c r="F13" s="2"/>
      <c r="G13" s="27">
        <v>52</v>
      </c>
      <c r="H13" s="16">
        <f t="shared" si="0"/>
        <v>0</v>
      </c>
      <c r="I13" s="16">
        <f t="shared" si="1"/>
        <v>0</v>
      </c>
    </row>
    <row r="14" spans="2:9" x14ac:dyDescent="0.25">
      <c r="B14" s="1" t="s">
        <v>11</v>
      </c>
      <c r="C14" s="75" t="s">
        <v>117</v>
      </c>
      <c r="D14" s="1" t="s">
        <v>10</v>
      </c>
      <c r="E14" s="74">
        <v>1</v>
      </c>
      <c r="F14" s="2"/>
      <c r="G14" s="27">
        <v>52</v>
      </c>
      <c r="H14" s="16">
        <f t="shared" si="0"/>
        <v>0</v>
      </c>
      <c r="I14" s="16">
        <f t="shared" si="1"/>
        <v>0</v>
      </c>
    </row>
    <row r="15" spans="2:9" x14ac:dyDescent="0.25">
      <c r="B15" s="1" t="s">
        <v>11</v>
      </c>
      <c r="C15" s="75" t="s">
        <v>118</v>
      </c>
      <c r="D15" s="1" t="s">
        <v>10</v>
      </c>
      <c r="E15" s="74">
        <v>1</v>
      </c>
      <c r="F15" s="2"/>
      <c r="G15" s="27">
        <v>52</v>
      </c>
      <c r="H15" s="16">
        <f t="shared" si="0"/>
        <v>0</v>
      </c>
      <c r="I15" s="16">
        <f t="shared" si="1"/>
        <v>0</v>
      </c>
    </row>
    <row r="16" spans="2:9" ht="30" x14ac:dyDescent="0.25">
      <c r="B16" s="1" t="s">
        <v>12</v>
      </c>
      <c r="C16" s="75" t="s">
        <v>119</v>
      </c>
      <c r="D16" s="1" t="s">
        <v>10</v>
      </c>
      <c r="E16" s="74">
        <v>1</v>
      </c>
      <c r="F16" s="2"/>
      <c r="G16" s="27">
        <v>52</v>
      </c>
      <c r="H16" s="16">
        <f t="shared" si="0"/>
        <v>0</v>
      </c>
      <c r="I16" s="16">
        <f t="shared" si="1"/>
        <v>0</v>
      </c>
    </row>
    <row r="17" spans="2:11" x14ac:dyDescent="0.25">
      <c r="B17" s="1" t="s">
        <v>12</v>
      </c>
      <c r="C17" s="75" t="s">
        <v>108</v>
      </c>
      <c r="D17" s="1" t="s">
        <v>10</v>
      </c>
      <c r="E17" s="74">
        <v>2</v>
      </c>
      <c r="F17" s="2"/>
      <c r="G17" s="27">
        <v>52</v>
      </c>
      <c r="H17" s="16">
        <f t="shared" si="0"/>
        <v>0</v>
      </c>
      <c r="I17" s="16">
        <f t="shared" si="1"/>
        <v>0</v>
      </c>
    </row>
    <row r="18" spans="2:11" x14ac:dyDescent="0.25">
      <c r="B18" s="1" t="s">
        <v>12</v>
      </c>
      <c r="C18" s="75" t="s">
        <v>13</v>
      </c>
      <c r="D18" s="1" t="s">
        <v>10</v>
      </c>
      <c r="E18" s="74">
        <v>2</v>
      </c>
      <c r="F18" s="2"/>
      <c r="G18" s="27">
        <v>52</v>
      </c>
      <c r="H18" s="16">
        <f t="shared" si="0"/>
        <v>0</v>
      </c>
      <c r="I18" s="16">
        <f t="shared" si="1"/>
        <v>0</v>
      </c>
    </row>
    <row r="19" spans="2:11" x14ac:dyDescent="0.25">
      <c r="B19" s="1" t="s">
        <v>12</v>
      </c>
      <c r="C19" s="75" t="s">
        <v>14</v>
      </c>
      <c r="D19" s="1" t="s">
        <v>10</v>
      </c>
      <c r="E19" s="74">
        <v>3</v>
      </c>
      <c r="F19" s="2"/>
      <c r="G19" s="27">
        <v>52</v>
      </c>
      <c r="H19" s="16">
        <f t="shared" si="0"/>
        <v>0</v>
      </c>
      <c r="I19" s="16">
        <f t="shared" si="1"/>
        <v>0</v>
      </c>
    </row>
    <row r="20" spans="2:11" x14ac:dyDescent="0.25">
      <c r="B20" s="1" t="s">
        <v>12</v>
      </c>
      <c r="C20" s="75" t="s">
        <v>112</v>
      </c>
      <c r="D20" s="1" t="s">
        <v>10</v>
      </c>
      <c r="E20" s="74">
        <v>1</v>
      </c>
      <c r="F20" s="2"/>
      <c r="G20" s="27">
        <v>52</v>
      </c>
      <c r="H20" s="16">
        <f t="shared" si="0"/>
        <v>0</v>
      </c>
      <c r="I20" s="16">
        <f t="shared" si="1"/>
        <v>0</v>
      </c>
    </row>
    <row r="21" spans="2:11" x14ac:dyDescent="0.25">
      <c r="B21" s="1" t="s">
        <v>12</v>
      </c>
      <c r="C21" s="75" t="s">
        <v>113</v>
      </c>
      <c r="D21" s="1" t="s">
        <v>10</v>
      </c>
      <c r="E21" s="74">
        <v>1</v>
      </c>
      <c r="F21" s="2"/>
      <c r="G21" s="27">
        <v>52</v>
      </c>
      <c r="H21" s="16">
        <f t="shared" si="0"/>
        <v>0</v>
      </c>
      <c r="I21" s="16">
        <f t="shared" si="1"/>
        <v>0</v>
      </c>
    </row>
    <row r="22" spans="2:11" x14ac:dyDescent="0.25">
      <c r="B22" s="1"/>
      <c r="C22" s="75" t="s">
        <v>111</v>
      </c>
      <c r="D22" s="1" t="s">
        <v>10</v>
      </c>
      <c r="E22" s="74">
        <v>1</v>
      </c>
      <c r="F22" s="2"/>
      <c r="G22" s="27">
        <v>52</v>
      </c>
      <c r="H22" s="16">
        <f t="shared" ref="H22" si="2">F22*G22</f>
        <v>0</v>
      </c>
      <c r="I22" s="16">
        <f t="shared" ref="I22" si="3">H22*E22</f>
        <v>0</v>
      </c>
    </row>
    <row r="23" spans="2:11" x14ac:dyDescent="0.25">
      <c r="B23" s="17"/>
      <c r="C23" s="18" t="s">
        <v>15</v>
      </c>
      <c r="D23" s="17"/>
      <c r="E23" s="17">
        <f>SUM(E8:E22)</f>
        <v>91</v>
      </c>
      <c r="F23" s="19"/>
      <c r="G23" s="20"/>
      <c r="H23" s="26">
        <f>SUM(H8:H22)</f>
        <v>0</v>
      </c>
      <c r="I23" s="22">
        <f>SUM(I8:I22)</f>
        <v>0</v>
      </c>
      <c r="J23" s="52"/>
      <c r="K23" s="11"/>
    </row>
    <row r="24" spans="2:11" x14ac:dyDescent="0.25">
      <c r="B24" s="47" t="s">
        <v>126</v>
      </c>
    </row>
    <row r="25" spans="2:11" ht="15" customHeight="1" x14ac:dyDescent="0.25">
      <c r="B25" s="82" t="s">
        <v>40</v>
      </c>
      <c r="C25" s="82"/>
      <c r="D25" s="82"/>
      <c r="E25" s="82"/>
      <c r="F25" s="82"/>
      <c r="G25" s="82"/>
      <c r="H25" s="82"/>
      <c r="I25" s="82"/>
    </row>
    <row r="26" spans="2:11" ht="30" x14ac:dyDescent="0.25">
      <c r="B26" s="23" t="s">
        <v>1</v>
      </c>
      <c r="C26" s="24" t="s">
        <v>2</v>
      </c>
      <c r="D26" s="23" t="s">
        <v>3</v>
      </c>
      <c r="E26" s="23" t="s">
        <v>4</v>
      </c>
      <c r="F26" s="25" t="s">
        <v>5</v>
      </c>
      <c r="G26" s="23" t="s">
        <v>41</v>
      </c>
      <c r="H26" s="23" t="s">
        <v>42</v>
      </c>
      <c r="I26" s="23" t="s">
        <v>21</v>
      </c>
    </row>
    <row r="27" spans="2:11" x14ac:dyDescent="0.25">
      <c r="B27" s="1" t="s">
        <v>9</v>
      </c>
      <c r="C27" s="75" t="s">
        <v>122</v>
      </c>
      <c r="D27" s="1" t="s">
        <v>10</v>
      </c>
      <c r="E27" s="74">
        <v>3</v>
      </c>
      <c r="F27" s="2">
        <f>Modulo1_Remuneração!F5</f>
        <v>0</v>
      </c>
      <c r="G27" s="13">
        <v>0.06</v>
      </c>
      <c r="H27" s="16">
        <f>F27*G27</f>
        <v>0</v>
      </c>
      <c r="I27" s="16">
        <f>H27*E27</f>
        <v>0</v>
      </c>
    </row>
    <row r="28" spans="2:11" x14ac:dyDescent="0.25">
      <c r="B28" s="1" t="s">
        <v>9</v>
      </c>
      <c r="C28" s="75" t="s">
        <v>120</v>
      </c>
      <c r="D28" s="1" t="s">
        <v>10</v>
      </c>
      <c r="E28" s="74">
        <v>40</v>
      </c>
      <c r="F28" s="2">
        <f>Modulo1_Remuneração!F6</f>
        <v>0</v>
      </c>
      <c r="G28" s="13">
        <v>0.06</v>
      </c>
      <c r="H28" s="16">
        <f t="shared" ref="H28:H41" si="4">F28*G28</f>
        <v>0</v>
      </c>
      <c r="I28" s="16">
        <f t="shared" ref="I28:I41" si="5">H28*E28</f>
        <v>0</v>
      </c>
    </row>
    <row r="29" spans="2:11" x14ac:dyDescent="0.25">
      <c r="B29" s="1" t="s">
        <v>9</v>
      </c>
      <c r="C29" s="75" t="s">
        <v>110</v>
      </c>
      <c r="D29" s="1" t="s">
        <v>10</v>
      </c>
      <c r="E29" s="74">
        <v>2</v>
      </c>
      <c r="F29" s="2">
        <f>Modulo1_Remuneração!F7</f>
        <v>0</v>
      </c>
      <c r="G29" s="13">
        <v>0.06</v>
      </c>
      <c r="H29" s="16">
        <f t="shared" si="4"/>
        <v>0</v>
      </c>
      <c r="I29" s="16">
        <f t="shared" si="5"/>
        <v>0</v>
      </c>
    </row>
    <row r="30" spans="2:11" x14ac:dyDescent="0.25">
      <c r="B30" s="1" t="s">
        <v>9</v>
      </c>
      <c r="C30" s="75" t="s">
        <v>114</v>
      </c>
      <c r="D30" s="1" t="s">
        <v>10</v>
      </c>
      <c r="E30" s="74">
        <v>30</v>
      </c>
      <c r="F30" s="2">
        <f>Modulo1_Remuneração!F8</f>
        <v>0</v>
      </c>
      <c r="G30" s="13">
        <v>0.06</v>
      </c>
      <c r="H30" s="16">
        <f t="shared" si="4"/>
        <v>0</v>
      </c>
      <c r="I30" s="16">
        <f t="shared" si="5"/>
        <v>0</v>
      </c>
    </row>
    <row r="31" spans="2:11" x14ac:dyDescent="0.25">
      <c r="B31" s="1" t="s">
        <v>115</v>
      </c>
      <c r="C31" s="75" t="s">
        <v>109</v>
      </c>
      <c r="D31" s="1" t="s">
        <v>10</v>
      </c>
      <c r="E31" s="74">
        <v>2</v>
      </c>
      <c r="F31" s="2">
        <f>Modulo1_Remuneração!F9</f>
        <v>0</v>
      </c>
      <c r="G31" s="13">
        <v>0.06</v>
      </c>
      <c r="H31" s="16">
        <f t="shared" si="4"/>
        <v>0</v>
      </c>
      <c r="I31" s="16">
        <f t="shared" si="5"/>
        <v>0</v>
      </c>
      <c r="J31" s="59"/>
    </row>
    <row r="32" spans="2:11" x14ac:dyDescent="0.25">
      <c r="B32" s="1" t="s">
        <v>11</v>
      </c>
      <c r="C32" s="75" t="s">
        <v>121</v>
      </c>
      <c r="D32" s="1" t="s">
        <v>10</v>
      </c>
      <c r="E32" s="74">
        <v>1</v>
      </c>
      <c r="F32" s="2">
        <f>Modulo1_Remuneração!F10</f>
        <v>0</v>
      </c>
      <c r="G32" s="13">
        <v>0.06</v>
      </c>
      <c r="H32" s="16">
        <f t="shared" si="4"/>
        <v>0</v>
      </c>
      <c r="I32" s="16">
        <f t="shared" si="5"/>
        <v>0</v>
      </c>
    </row>
    <row r="33" spans="2:11" x14ac:dyDescent="0.25">
      <c r="B33" s="1" t="s">
        <v>11</v>
      </c>
      <c r="C33" s="75" t="s">
        <v>117</v>
      </c>
      <c r="D33" s="1" t="s">
        <v>10</v>
      </c>
      <c r="E33" s="74">
        <v>1</v>
      </c>
      <c r="F33" s="2">
        <f>Modulo1_Remuneração!F11</f>
        <v>0</v>
      </c>
      <c r="G33" s="13">
        <v>0.06</v>
      </c>
      <c r="H33" s="16">
        <f t="shared" si="4"/>
        <v>0</v>
      </c>
      <c r="I33" s="16">
        <f t="shared" si="5"/>
        <v>0</v>
      </c>
    </row>
    <row r="34" spans="2:11" x14ac:dyDescent="0.25">
      <c r="B34" s="1" t="s">
        <v>11</v>
      </c>
      <c r="C34" s="75" t="s">
        <v>118</v>
      </c>
      <c r="D34" s="1" t="s">
        <v>10</v>
      </c>
      <c r="E34" s="74">
        <v>1</v>
      </c>
      <c r="F34" s="2">
        <f>Modulo1_Remuneração!F12</f>
        <v>0</v>
      </c>
      <c r="G34" s="13">
        <v>0.06</v>
      </c>
      <c r="H34" s="16">
        <f t="shared" si="4"/>
        <v>0</v>
      </c>
      <c r="I34" s="16">
        <f t="shared" si="5"/>
        <v>0</v>
      </c>
      <c r="K34" s="51"/>
    </row>
    <row r="35" spans="2:11" ht="30" x14ac:dyDescent="0.25">
      <c r="B35" s="1" t="s">
        <v>12</v>
      </c>
      <c r="C35" s="75" t="s">
        <v>119</v>
      </c>
      <c r="D35" s="1" t="s">
        <v>10</v>
      </c>
      <c r="E35" s="74">
        <v>1</v>
      </c>
      <c r="F35" s="2">
        <f>Modulo1_Remuneração!F13</f>
        <v>0</v>
      </c>
      <c r="G35" s="13">
        <v>0.06</v>
      </c>
      <c r="H35" s="16">
        <f t="shared" si="4"/>
        <v>0</v>
      </c>
      <c r="I35" s="16">
        <f t="shared" si="5"/>
        <v>0</v>
      </c>
      <c r="J35" s="59"/>
    </row>
    <row r="36" spans="2:11" x14ac:dyDescent="0.25">
      <c r="B36" s="1" t="s">
        <v>12</v>
      </c>
      <c r="C36" s="75" t="s">
        <v>108</v>
      </c>
      <c r="D36" s="1" t="s">
        <v>10</v>
      </c>
      <c r="E36" s="74">
        <v>2</v>
      </c>
      <c r="F36" s="2">
        <f>Modulo1_Remuneração!F14</f>
        <v>0</v>
      </c>
      <c r="G36" s="13">
        <v>0.06</v>
      </c>
      <c r="H36" s="16">
        <f t="shared" si="4"/>
        <v>0</v>
      </c>
      <c r="I36" s="16">
        <f t="shared" si="5"/>
        <v>0</v>
      </c>
    </row>
    <row r="37" spans="2:11" x14ac:dyDescent="0.25">
      <c r="B37" s="1" t="s">
        <v>12</v>
      </c>
      <c r="C37" s="75" t="s">
        <v>13</v>
      </c>
      <c r="D37" s="1" t="s">
        <v>10</v>
      </c>
      <c r="E37" s="74">
        <v>2</v>
      </c>
      <c r="F37" s="2">
        <f>Modulo1_Remuneração!F15</f>
        <v>0</v>
      </c>
      <c r="G37" s="13">
        <v>0.06</v>
      </c>
      <c r="H37" s="16">
        <f t="shared" si="4"/>
        <v>0</v>
      </c>
      <c r="I37" s="16">
        <f t="shared" si="5"/>
        <v>0</v>
      </c>
    </row>
    <row r="38" spans="2:11" x14ac:dyDescent="0.25">
      <c r="B38" s="1" t="s">
        <v>12</v>
      </c>
      <c r="C38" s="75" t="s">
        <v>14</v>
      </c>
      <c r="D38" s="1" t="s">
        <v>10</v>
      </c>
      <c r="E38" s="74">
        <v>3</v>
      </c>
      <c r="F38" s="2">
        <f>Modulo1_Remuneração!F16</f>
        <v>0</v>
      </c>
      <c r="G38" s="13">
        <v>0.06</v>
      </c>
      <c r="H38" s="16">
        <f t="shared" si="4"/>
        <v>0</v>
      </c>
      <c r="I38" s="16">
        <f t="shared" si="5"/>
        <v>0</v>
      </c>
    </row>
    <row r="39" spans="2:11" x14ac:dyDescent="0.25">
      <c r="B39" s="1" t="s">
        <v>12</v>
      </c>
      <c r="C39" s="75" t="s">
        <v>112</v>
      </c>
      <c r="D39" s="1" t="s">
        <v>10</v>
      </c>
      <c r="E39" s="74">
        <v>1</v>
      </c>
      <c r="F39" s="2">
        <f>Modulo1_Remuneração!F17</f>
        <v>0</v>
      </c>
      <c r="G39" s="13">
        <v>0.06</v>
      </c>
      <c r="H39" s="16">
        <f t="shared" si="4"/>
        <v>0</v>
      </c>
      <c r="I39" s="16">
        <f t="shared" si="5"/>
        <v>0</v>
      </c>
      <c r="K39" s="11"/>
    </row>
    <row r="40" spans="2:11" x14ac:dyDescent="0.25">
      <c r="B40" s="1" t="s">
        <v>12</v>
      </c>
      <c r="C40" s="75" t="s">
        <v>113</v>
      </c>
      <c r="D40" s="1" t="s">
        <v>10</v>
      </c>
      <c r="E40" s="74">
        <v>1</v>
      </c>
      <c r="F40" s="2">
        <f>Modulo1_Remuneração!F18</f>
        <v>0</v>
      </c>
      <c r="G40" s="13">
        <v>0.06</v>
      </c>
      <c r="H40" s="16">
        <f t="shared" ref="H40" si="6">F40*G40</f>
        <v>0</v>
      </c>
      <c r="I40" s="16">
        <f t="shared" ref="I40" si="7">H40*E40</f>
        <v>0</v>
      </c>
    </row>
    <row r="41" spans="2:11" x14ac:dyDescent="0.25">
      <c r="B41" s="1"/>
      <c r="C41" s="75" t="s">
        <v>111</v>
      </c>
      <c r="D41" s="1" t="s">
        <v>10</v>
      </c>
      <c r="E41" s="74">
        <v>1</v>
      </c>
      <c r="F41" s="2">
        <f>Modulo1_Remuneração!F19</f>
        <v>0</v>
      </c>
      <c r="G41" s="13">
        <v>0.06</v>
      </c>
      <c r="H41" s="16">
        <f t="shared" si="4"/>
        <v>0</v>
      </c>
      <c r="I41" s="16">
        <f t="shared" si="5"/>
        <v>0</v>
      </c>
    </row>
    <row r="42" spans="2:11" x14ac:dyDescent="0.25">
      <c r="B42" s="17"/>
      <c r="C42" s="18" t="s">
        <v>15</v>
      </c>
      <c r="D42" s="17"/>
      <c r="E42" s="17">
        <f>SUM(E27:E41)</f>
        <v>91</v>
      </c>
      <c r="F42" s="19"/>
      <c r="G42" s="20"/>
      <c r="H42" s="26">
        <f>SUM(H27:H41)</f>
        <v>0</v>
      </c>
      <c r="I42" s="22">
        <f>SUM(I27:I41)</f>
        <v>0</v>
      </c>
      <c r="J42" s="52"/>
      <c r="K42" s="11"/>
    </row>
    <row r="44" spans="2:11" ht="15" customHeight="1" x14ac:dyDescent="0.25">
      <c r="B44" s="83" t="s">
        <v>43</v>
      </c>
      <c r="C44" s="83"/>
      <c r="D44" s="83"/>
      <c r="E44" s="83"/>
      <c r="F44" s="83"/>
      <c r="G44" s="83"/>
      <c r="H44" s="83"/>
      <c r="I44" s="83"/>
    </row>
    <row r="45" spans="2:11" ht="30" x14ac:dyDescent="0.25">
      <c r="B45" s="8" t="s">
        <v>1</v>
      </c>
      <c r="C45" s="9" t="s">
        <v>2</v>
      </c>
      <c r="D45" s="8" t="s">
        <v>3</v>
      </c>
      <c r="E45" s="8" t="s">
        <v>4</v>
      </c>
      <c r="F45" s="10" t="s">
        <v>38</v>
      </c>
      <c r="G45" s="8" t="s">
        <v>42</v>
      </c>
      <c r="H45" s="8" t="s">
        <v>44</v>
      </c>
      <c r="I45" s="8" t="s">
        <v>21</v>
      </c>
    </row>
    <row r="46" spans="2:11" x14ac:dyDescent="0.25">
      <c r="B46" s="1" t="s">
        <v>9</v>
      </c>
      <c r="C46" s="75" t="s">
        <v>122</v>
      </c>
      <c r="D46" s="1" t="s">
        <v>10</v>
      </c>
      <c r="E46" s="74">
        <v>3</v>
      </c>
      <c r="F46" s="16">
        <f>H8</f>
        <v>0</v>
      </c>
      <c r="G46" s="16">
        <f>H27</f>
        <v>0</v>
      </c>
      <c r="H46" s="7">
        <f>F46-G46</f>
        <v>0</v>
      </c>
      <c r="I46" s="16">
        <f>H46*E46</f>
        <v>0</v>
      </c>
    </row>
    <row r="47" spans="2:11" x14ac:dyDescent="0.25">
      <c r="B47" s="1" t="s">
        <v>9</v>
      </c>
      <c r="C47" s="75" t="s">
        <v>120</v>
      </c>
      <c r="D47" s="1" t="s">
        <v>10</v>
      </c>
      <c r="E47" s="74">
        <v>40</v>
      </c>
      <c r="F47" s="16">
        <f t="shared" ref="F47:F60" si="8">H9</f>
        <v>0</v>
      </c>
      <c r="G47" s="16">
        <f t="shared" ref="G47:G60" si="9">H28</f>
        <v>0</v>
      </c>
      <c r="H47" s="7">
        <f t="shared" ref="H47:H60" si="10">F47-G47</f>
        <v>0</v>
      </c>
      <c r="I47" s="16">
        <f t="shared" ref="I47:I60" si="11">H47*E47</f>
        <v>0</v>
      </c>
    </row>
    <row r="48" spans="2:11" x14ac:dyDescent="0.25">
      <c r="B48" s="1" t="s">
        <v>9</v>
      </c>
      <c r="C48" s="75" t="s">
        <v>110</v>
      </c>
      <c r="D48" s="1" t="s">
        <v>10</v>
      </c>
      <c r="E48" s="74">
        <v>2</v>
      </c>
      <c r="F48" s="16">
        <f t="shared" si="8"/>
        <v>0</v>
      </c>
      <c r="G48" s="16">
        <f t="shared" si="9"/>
        <v>0</v>
      </c>
      <c r="H48" s="7">
        <f t="shared" si="10"/>
        <v>0</v>
      </c>
      <c r="I48" s="16">
        <f t="shared" si="11"/>
        <v>0</v>
      </c>
    </row>
    <row r="49" spans="2:11" x14ac:dyDescent="0.25">
      <c r="B49" s="1" t="s">
        <v>9</v>
      </c>
      <c r="C49" s="75" t="s">
        <v>114</v>
      </c>
      <c r="D49" s="1" t="s">
        <v>10</v>
      </c>
      <c r="E49" s="74">
        <v>30</v>
      </c>
      <c r="F49" s="16">
        <f t="shared" si="8"/>
        <v>0</v>
      </c>
      <c r="G49" s="16">
        <f t="shared" si="9"/>
        <v>0</v>
      </c>
      <c r="H49" s="7">
        <f>F49-G49</f>
        <v>0</v>
      </c>
      <c r="I49" s="16">
        <f t="shared" si="11"/>
        <v>0</v>
      </c>
    </row>
    <row r="50" spans="2:11" x14ac:dyDescent="0.25">
      <c r="B50" s="1" t="s">
        <v>115</v>
      </c>
      <c r="C50" s="75" t="s">
        <v>109</v>
      </c>
      <c r="D50" s="1" t="s">
        <v>10</v>
      </c>
      <c r="E50" s="74">
        <v>2</v>
      </c>
      <c r="F50" s="16">
        <f t="shared" si="8"/>
        <v>0</v>
      </c>
      <c r="G50" s="16">
        <f t="shared" si="9"/>
        <v>0</v>
      </c>
      <c r="H50" s="7">
        <f t="shared" si="10"/>
        <v>0</v>
      </c>
      <c r="I50" s="16">
        <f t="shared" si="11"/>
        <v>0</v>
      </c>
    </row>
    <row r="51" spans="2:11" x14ac:dyDescent="0.25">
      <c r="B51" s="1" t="s">
        <v>11</v>
      </c>
      <c r="C51" s="75" t="s">
        <v>121</v>
      </c>
      <c r="D51" s="1" t="s">
        <v>10</v>
      </c>
      <c r="E51" s="74">
        <v>1</v>
      </c>
      <c r="F51" s="16">
        <f t="shared" si="8"/>
        <v>0</v>
      </c>
      <c r="G51" s="16">
        <f t="shared" si="9"/>
        <v>0</v>
      </c>
      <c r="H51" s="7">
        <f t="shared" si="10"/>
        <v>0</v>
      </c>
      <c r="I51" s="16">
        <f t="shared" si="11"/>
        <v>0</v>
      </c>
    </row>
    <row r="52" spans="2:11" x14ac:dyDescent="0.25">
      <c r="B52" s="1" t="s">
        <v>11</v>
      </c>
      <c r="C52" s="75" t="s">
        <v>117</v>
      </c>
      <c r="D52" s="1" t="s">
        <v>10</v>
      </c>
      <c r="E52" s="74">
        <v>1</v>
      </c>
      <c r="F52" s="16">
        <f t="shared" si="8"/>
        <v>0</v>
      </c>
      <c r="G52" s="16">
        <f t="shared" si="9"/>
        <v>0</v>
      </c>
      <c r="H52" s="7">
        <f t="shared" si="10"/>
        <v>0</v>
      </c>
      <c r="I52" s="16">
        <f t="shared" si="11"/>
        <v>0</v>
      </c>
    </row>
    <row r="53" spans="2:11" x14ac:dyDescent="0.25">
      <c r="B53" s="1" t="s">
        <v>11</v>
      </c>
      <c r="C53" s="75" t="s">
        <v>118</v>
      </c>
      <c r="D53" s="1" t="s">
        <v>10</v>
      </c>
      <c r="E53" s="74">
        <v>1</v>
      </c>
      <c r="F53" s="16">
        <f t="shared" si="8"/>
        <v>0</v>
      </c>
      <c r="G53" s="16">
        <f t="shared" si="9"/>
        <v>0</v>
      </c>
      <c r="H53" s="7">
        <f t="shared" si="10"/>
        <v>0</v>
      </c>
      <c r="I53" s="16">
        <f t="shared" si="11"/>
        <v>0</v>
      </c>
    </row>
    <row r="54" spans="2:11" ht="30" x14ac:dyDescent="0.25">
      <c r="B54" s="1" t="s">
        <v>12</v>
      </c>
      <c r="C54" s="75" t="s">
        <v>119</v>
      </c>
      <c r="D54" s="1" t="s">
        <v>10</v>
      </c>
      <c r="E54" s="74">
        <v>1</v>
      </c>
      <c r="F54" s="16">
        <f t="shared" si="8"/>
        <v>0</v>
      </c>
      <c r="G54" s="16">
        <f t="shared" si="9"/>
        <v>0</v>
      </c>
      <c r="H54" s="7">
        <f t="shared" si="10"/>
        <v>0</v>
      </c>
      <c r="I54" s="16">
        <f t="shared" si="11"/>
        <v>0</v>
      </c>
    </row>
    <row r="55" spans="2:11" x14ac:dyDescent="0.25">
      <c r="B55" s="1" t="s">
        <v>12</v>
      </c>
      <c r="C55" s="75" t="s">
        <v>108</v>
      </c>
      <c r="D55" s="1" t="s">
        <v>10</v>
      </c>
      <c r="E55" s="74">
        <v>2</v>
      </c>
      <c r="F55" s="16">
        <f t="shared" si="8"/>
        <v>0</v>
      </c>
      <c r="G55" s="16">
        <f t="shared" si="9"/>
        <v>0</v>
      </c>
      <c r="H55" s="7">
        <f t="shared" si="10"/>
        <v>0</v>
      </c>
      <c r="I55" s="16">
        <f t="shared" si="11"/>
        <v>0</v>
      </c>
    </row>
    <row r="56" spans="2:11" x14ac:dyDescent="0.25">
      <c r="B56" s="1" t="s">
        <v>12</v>
      </c>
      <c r="C56" s="75" t="s">
        <v>13</v>
      </c>
      <c r="D56" s="1" t="s">
        <v>10</v>
      </c>
      <c r="E56" s="74">
        <v>2</v>
      </c>
      <c r="F56" s="16">
        <f t="shared" si="8"/>
        <v>0</v>
      </c>
      <c r="G56" s="16">
        <f t="shared" si="9"/>
        <v>0</v>
      </c>
      <c r="H56" s="7">
        <f t="shared" si="10"/>
        <v>0</v>
      </c>
      <c r="I56" s="16">
        <f t="shared" si="11"/>
        <v>0</v>
      </c>
    </row>
    <row r="57" spans="2:11" x14ac:dyDescent="0.25">
      <c r="B57" s="1" t="s">
        <v>12</v>
      </c>
      <c r="C57" s="75" t="s">
        <v>14</v>
      </c>
      <c r="D57" s="1" t="s">
        <v>10</v>
      </c>
      <c r="E57" s="74">
        <v>3</v>
      </c>
      <c r="F57" s="16">
        <f t="shared" si="8"/>
        <v>0</v>
      </c>
      <c r="G57" s="16">
        <f t="shared" si="9"/>
        <v>0</v>
      </c>
      <c r="H57" s="7">
        <f t="shared" si="10"/>
        <v>0</v>
      </c>
      <c r="I57" s="16">
        <f t="shared" si="11"/>
        <v>0</v>
      </c>
    </row>
    <row r="58" spans="2:11" x14ac:dyDescent="0.25">
      <c r="B58" s="1" t="s">
        <v>12</v>
      </c>
      <c r="C58" s="75" t="s">
        <v>112</v>
      </c>
      <c r="D58" s="1" t="s">
        <v>10</v>
      </c>
      <c r="E58" s="74">
        <v>1</v>
      </c>
      <c r="F58" s="16">
        <f t="shared" si="8"/>
        <v>0</v>
      </c>
      <c r="G58" s="16">
        <f t="shared" si="9"/>
        <v>0</v>
      </c>
      <c r="H58" s="7">
        <f t="shared" si="10"/>
        <v>0</v>
      </c>
      <c r="I58" s="16">
        <f t="shared" si="11"/>
        <v>0</v>
      </c>
    </row>
    <row r="59" spans="2:11" x14ac:dyDescent="0.25">
      <c r="B59" s="1" t="s">
        <v>12</v>
      </c>
      <c r="C59" s="75" t="s">
        <v>113</v>
      </c>
      <c r="D59" s="1" t="s">
        <v>10</v>
      </c>
      <c r="E59" s="74">
        <v>1</v>
      </c>
      <c r="F59" s="16">
        <f t="shared" si="8"/>
        <v>0</v>
      </c>
      <c r="G59" s="16">
        <f t="shared" si="9"/>
        <v>0</v>
      </c>
      <c r="H59" s="7">
        <f t="shared" si="10"/>
        <v>0</v>
      </c>
      <c r="I59" s="16">
        <f t="shared" si="11"/>
        <v>0</v>
      </c>
    </row>
    <row r="60" spans="2:11" x14ac:dyDescent="0.25">
      <c r="B60" s="1"/>
      <c r="C60" s="75" t="s">
        <v>111</v>
      </c>
      <c r="D60" s="1" t="s">
        <v>10</v>
      </c>
      <c r="E60" s="74">
        <v>1</v>
      </c>
      <c r="F60" s="16">
        <f t="shared" si="8"/>
        <v>0</v>
      </c>
      <c r="G60" s="16">
        <f t="shared" si="9"/>
        <v>0</v>
      </c>
      <c r="H60" s="7">
        <f t="shared" si="10"/>
        <v>0</v>
      </c>
      <c r="I60" s="16">
        <f t="shared" si="11"/>
        <v>0</v>
      </c>
    </row>
    <row r="61" spans="2:11" x14ac:dyDescent="0.25">
      <c r="B61" s="17"/>
      <c r="C61" s="18" t="s">
        <v>15</v>
      </c>
      <c r="D61" s="17"/>
      <c r="E61" s="17">
        <f>SUM(E46:E60)</f>
        <v>91</v>
      </c>
      <c r="F61" s="19">
        <f>SUM(F46:F60)</f>
        <v>0</v>
      </c>
      <c r="G61" s="19">
        <f>SUM(G46:G60)</f>
        <v>0</v>
      </c>
      <c r="H61" s="19">
        <f>SUM(H46:H60)</f>
        <v>0</v>
      </c>
      <c r="I61" s="22">
        <f>SUM(I46:I60)</f>
        <v>0</v>
      </c>
      <c r="J61" s="52"/>
      <c r="K61" s="11"/>
    </row>
    <row r="63" spans="2:11" x14ac:dyDescent="0.25">
      <c r="B63" s="82" t="s">
        <v>45</v>
      </c>
      <c r="C63" s="82"/>
      <c r="D63" s="82"/>
      <c r="E63" s="82"/>
      <c r="F63" s="82"/>
      <c r="G63" s="82"/>
      <c r="H63" s="82"/>
      <c r="I63" s="82"/>
    </row>
    <row r="64" spans="2:11" ht="5.25" customHeight="1" x14ac:dyDescent="0.25">
      <c r="B64" s="28"/>
      <c r="C64" s="28"/>
      <c r="D64" s="28"/>
      <c r="E64" s="28"/>
      <c r="F64" s="28"/>
      <c r="G64" s="28"/>
      <c r="H64" s="28"/>
      <c r="I64" s="28"/>
    </row>
    <row r="65" spans="2:9" x14ac:dyDescent="0.25">
      <c r="B65" s="82" t="s">
        <v>46</v>
      </c>
      <c r="C65" s="82"/>
      <c r="D65" s="82"/>
      <c r="E65" s="82"/>
      <c r="F65" s="82"/>
      <c r="G65" s="82"/>
      <c r="H65" s="82"/>
      <c r="I65" s="82"/>
    </row>
    <row r="66" spans="2:9" ht="30" x14ac:dyDescent="0.25">
      <c r="B66" s="23" t="s">
        <v>1</v>
      </c>
      <c r="C66" s="24" t="s">
        <v>2</v>
      </c>
      <c r="D66" s="23" t="s">
        <v>3</v>
      </c>
      <c r="E66" s="23" t="s">
        <v>4</v>
      </c>
      <c r="F66" s="25" t="s">
        <v>47</v>
      </c>
      <c r="G66" s="23" t="s">
        <v>41</v>
      </c>
      <c r="H66" s="23" t="s">
        <v>42</v>
      </c>
      <c r="I66" s="23" t="s">
        <v>21</v>
      </c>
    </row>
    <row r="67" spans="2:9" x14ac:dyDescent="0.25">
      <c r="B67" s="1" t="s">
        <v>9</v>
      </c>
      <c r="C67" s="75" t="s">
        <v>122</v>
      </c>
      <c r="D67" s="1" t="s">
        <v>10</v>
      </c>
      <c r="E67" s="74">
        <v>3</v>
      </c>
      <c r="F67" s="2"/>
      <c r="G67" s="13">
        <v>0.2</v>
      </c>
      <c r="H67" s="16">
        <f>F67*G67</f>
        <v>0</v>
      </c>
      <c r="I67" s="16">
        <f>H67*E67</f>
        <v>0</v>
      </c>
    </row>
    <row r="68" spans="2:9" x14ac:dyDescent="0.25">
      <c r="B68" s="1" t="s">
        <v>9</v>
      </c>
      <c r="C68" s="75" t="s">
        <v>120</v>
      </c>
      <c r="D68" s="1" t="s">
        <v>10</v>
      </c>
      <c r="E68" s="74">
        <v>40</v>
      </c>
      <c r="F68" s="2"/>
      <c r="G68" s="13">
        <v>0.2</v>
      </c>
      <c r="H68" s="16">
        <f t="shared" ref="H68:H80" si="12">F68*G68</f>
        <v>0</v>
      </c>
      <c r="I68" s="16">
        <f t="shared" ref="I68:I80" si="13">H68*E68</f>
        <v>0</v>
      </c>
    </row>
    <row r="69" spans="2:9" x14ac:dyDescent="0.25">
      <c r="B69" s="1" t="s">
        <v>9</v>
      </c>
      <c r="C69" s="75" t="s">
        <v>110</v>
      </c>
      <c r="D69" s="1" t="s">
        <v>10</v>
      </c>
      <c r="E69" s="74">
        <v>2</v>
      </c>
      <c r="F69" s="2"/>
      <c r="G69" s="13">
        <v>0.2</v>
      </c>
      <c r="H69" s="16">
        <f t="shared" si="12"/>
        <v>0</v>
      </c>
      <c r="I69" s="16">
        <f t="shared" si="13"/>
        <v>0</v>
      </c>
    </row>
    <row r="70" spans="2:9" x14ac:dyDescent="0.25">
      <c r="B70" s="1" t="s">
        <v>9</v>
      </c>
      <c r="C70" s="75" t="s">
        <v>114</v>
      </c>
      <c r="D70" s="1" t="s">
        <v>10</v>
      </c>
      <c r="E70" s="74">
        <v>30</v>
      </c>
      <c r="F70" s="2"/>
      <c r="G70" s="13">
        <v>0.2</v>
      </c>
      <c r="H70" s="16">
        <f t="shared" si="12"/>
        <v>0</v>
      </c>
      <c r="I70" s="16">
        <f t="shared" si="13"/>
        <v>0</v>
      </c>
    </row>
    <row r="71" spans="2:9" x14ac:dyDescent="0.25">
      <c r="B71" s="1" t="s">
        <v>115</v>
      </c>
      <c r="C71" s="75" t="s">
        <v>109</v>
      </c>
      <c r="D71" s="1" t="s">
        <v>10</v>
      </c>
      <c r="E71" s="74">
        <v>2</v>
      </c>
      <c r="F71" s="2"/>
      <c r="G71" s="13"/>
      <c r="H71" s="16">
        <f t="shared" si="12"/>
        <v>0</v>
      </c>
      <c r="I71" s="16">
        <f t="shared" si="13"/>
        <v>0</v>
      </c>
    </row>
    <row r="72" spans="2:9" x14ac:dyDescent="0.25">
      <c r="B72" s="1" t="s">
        <v>11</v>
      </c>
      <c r="C72" s="75" t="s">
        <v>121</v>
      </c>
      <c r="D72" s="1" t="s">
        <v>10</v>
      </c>
      <c r="E72" s="74">
        <v>1</v>
      </c>
      <c r="F72" s="2"/>
      <c r="G72" s="13"/>
      <c r="H72" s="16">
        <f t="shared" si="12"/>
        <v>0</v>
      </c>
      <c r="I72" s="16">
        <f t="shared" si="13"/>
        <v>0</v>
      </c>
    </row>
    <row r="73" spans="2:9" x14ac:dyDescent="0.25">
      <c r="B73" s="1" t="s">
        <v>11</v>
      </c>
      <c r="C73" s="75" t="s">
        <v>117</v>
      </c>
      <c r="D73" s="1" t="s">
        <v>10</v>
      </c>
      <c r="E73" s="74">
        <v>1</v>
      </c>
      <c r="F73" s="2"/>
      <c r="G73" s="13"/>
      <c r="H73" s="16">
        <f t="shared" si="12"/>
        <v>0</v>
      </c>
      <c r="I73" s="16">
        <f t="shared" si="13"/>
        <v>0</v>
      </c>
    </row>
    <row r="74" spans="2:9" x14ac:dyDescent="0.25">
      <c r="B74" s="1" t="s">
        <v>11</v>
      </c>
      <c r="C74" s="75" t="s">
        <v>118</v>
      </c>
      <c r="D74" s="1" t="s">
        <v>10</v>
      </c>
      <c r="E74" s="74">
        <v>1</v>
      </c>
      <c r="F74" s="2"/>
      <c r="G74" s="13"/>
      <c r="H74" s="16">
        <f t="shared" si="12"/>
        <v>0</v>
      </c>
      <c r="I74" s="16">
        <f t="shared" si="13"/>
        <v>0</v>
      </c>
    </row>
    <row r="75" spans="2:9" ht="30" x14ac:dyDescent="0.25">
      <c r="B75" s="1" t="s">
        <v>12</v>
      </c>
      <c r="C75" s="75" t="s">
        <v>119</v>
      </c>
      <c r="D75" s="1" t="s">
        <v>10</v>
      </c>
      <c r="E75" s="74">
        <v>1</v>
      </c>
      <c r="F75" s="2"/>
      <c r="G75" s="13"/>
      <c r="H75" s="16">
        <f t="shared" si="12"/>
        <v>0</v>
      </c>
      <c r="I75" s="16">
        <f t="shared" si="13"/>
        <v>0</v>
      </c>
    </row>
    <row r="76" spans="2:9" x14ac:dyDescent="0.25">
      <c r="B76" s="1" t="s">
        <v>12</v>
      </c>
      <c r="C76" s="75" t="s">
        <v>108</v>
      </c>
      <c r="D76" s="1" t="s">
        <v>10</v>
      </c>
      <c r="E76" s="74">
        <v>2</v>
      </c>
      <c r="F76" s="2"/>
      <c r="G76" s="13"/>
      <c r="H76" s="16">
        <f t="shared" si="12"/>
        <v>0</v>
      </c>
      <c r="I76" s="16">
        <f t="shared" si="13"/>
        <v>0</v>
      </c>
    </row>
    <row r="77" spans="2:9" x14ac:dyDescent="0.25">
      <c r="B77" s="1" t="s">
        <v>12</v>
      </c>
      <c r="C77" s="75" t="s">
        <v>13</v>
      </c>
      <c r="D77" s="1" t="s">
        <v>10</v>
      </c>
      <c r="E77" s="74">
        <v>2</v>
      </c>
      <c r="F77" s="2"/>
      <c r="G77" s="13"/>
      <c r="H77" s="16">
        <f t="shared" si="12"/>
        <v>0</v>
      </c>
      <c r="I77" s="16">
        <f t="shared" si="13"/>
        <v>0</v>
      </c>
    </row>
    <row r="78" spans="2:9" x14ac:dyDescent="0.25">
      <c r="B78" s="1" t="s">
        <v>12</v>
      </c>
      <c r="C78" s="75" t="s">
        <v>14</v>
      </c>
      <c r="D78" s="1" t="s">
        <v>10</v>
      </c>
      <c r="E78" s="74">
        <v>3</v>
      </c>
      <c r="F78" s="2"/>
      <c r="G78" s="13"/>
      <c r="H78" s="16">
        <f t="shared" si="12"/>
        <v>0</v>
      </c>
      <c r="I78" s="16">
        <f t="shared" si="13"/>
        <v>0</v>
      </c>
    </row>
    <row r="79" spans="2:9" x14ac:dyDescent="0.25">
      <c r="B79" s="1" t="s">
        <v>12</v>
      </c>
      <c r="C79" s="75" t="s">
        <v>112</v>
      </c>
      <c r="D79" s="1" t="s">
        <v>10</v>
      </c>
      <c r="E79" s="74">
        <v>1</v>
      </c>
      <c r="F79" s="2"/>
      <c r="G79" s="13"/>
      <c r="H79" s="16">
        <f t="shared" si="12"/>
        <v>0</v>
      </c>
      <c r="I79" s="16">
        <f t="shared" si="13"/>
        <v>0</v>
      </c>
    </row>
    <row r="80" spans="2:9" x14ac:dyDescent="0.25">
      <c r="B80" s="1" t="s">
        <v>12</v>
      </c>
      <c r="C80" s="75" t="s">
        <v>113</v>
      </c>
      <c r="D80" s="1" t="s">
        <v>10</v>
      </c>
      <c r="E80" s="74">
        <v>1</v>
      </c>
      <c r="F80" s="2"/>
      <c r="G80" s="13"/>
      <c r="H80" s="16">
        <f t="shared" si="12"/>
        <v>0</v>
      </c>
      <c r="I80" s="16">
        <f t="shared" si="13"/>
        <v>0</v>
      </c>
    </row>
    <row r="81" spans="2:11" x14ac:dyDescent="0.25">
      <c r="B81" s="1"/>
      <c r="C81" s="75" t="s">
        <v>111</v>
      </c>
      <c r="D81" s="1" t="s">
        <v>10</v>
      </c>
      <c r="E81" s="74">
        <v>1</v>
      </c>
      <c r="F81" s="2"/>
      <c r="G81" s="13">
        <v>0.2</v>
      </c>
      <c r="H81" s="16">
        <f>F81*G81</f>
        <v>0</v>
      </c>
      <c r="I81" s="16">
        <f>H81*E81</f>
        <v>0</v>
      </c>
      <c r="J81" s="59" t="s">
        <v>127</v>
      </c>
    </row>
    <row r="82" spans="2:11" x14ac:dyDescent="0.25">
      <c r="B82" s="17"/>
      <c r="C82" s="18" t="s">
        <v>15</v>
      </c>
      <c r="D82" s="17"/>
      <c r="E82" s="17">
        <f>SUM(E67:E81)</f>
        <v>91</v>
      </c>
      <c r="F82" s="19"/>
      <c r="G82" s="20"/>
      <c r="H82" s="26">
        <f>SUM(H67:H81)</f>
        <v>0</v>
      </c>
      <c r="I82" s="22">
        <f>SUM(I67:I81)</f>
        <v>0</v>
      </c>
      <c r="J82" s="52"/>
      <c r="K82" s="11"/>
    </row>
    <row r="84" spans="2:11" x14ac:dyDescent="0.25">
      <c r="B84" s="83" t="s">
        <v>48</v>
      </c>
      <c r="C84" s="83"/>
      <c r="D84" s="83"/>
      <c r="E84" s="83"/>
      <c r="F84" s="83"/>
      <c r="G84" s="83"/>
      <c r="H84" s="83"/>
      <c r="I84" s="83"/>
    </row>
    <row r="85" spans="2:11" ht="30" x14ac:dyDescent="0.25">
      <c r="B85" s="8" t="s">
        <v>1</v>
      </c>
      <c r="C85" s="9" t="s">
        <v>2</v>
      </c>
      <c r="D85" s="8" t="s">
        <v>3</v>
      </c>
      <c r="E85" s="8" t="s">
        <v>4</v>
      </c>
      <c r="F85" s="10" t="s">
        <v>49</v>
      </c>
      <c r="G85" s="8" t="s">
        <v>42</v>
      </c>
      <c r="H85" s="8" t="s">
        <v>44</v>
      </c>
      <c r="I85" s="8" t="s">
        <v>21</v>
      </c>
    </row>
    <row r="86" spans="2:11" x14ac:dyDescent="0.25">
      <c r="B86" s="1" t="s">
        <v>9</v>
      </c>
      <c r="C86" s="75" t="s">
        <v>122</v>
      </c>
      <c r="D86" s="1" t="s">
        <v>10</v>
      </c>
      <c r="E86" s="74">
        <v>3</v>
      </c>
      <c r="F86" s="16">
        <f t="shared" ref="F86:F100" si="14">F67</f>
        <v>0</v>
      </c>
      <c r="G86" s="16">
        <f t="shared" ref="G86:G100" si="15">H67</f>
        <v>0</v>
      </c>
      <c r="H86" s="7">
        <f>F86-G86</f>
        <v>0</v>
      </c>
      <c r="I86" s="16">
        <f>H86*E86</f>
        <v>0</v>
      </c>
    </row>
    <row r="87" spans="2:11" x14ac:dyDescent="0.25">
      <c r="B87" s="1" t="s">
        <v>9</v>
      </c>
      <c r="C87" s="75" t="s">
        <v>120</v>
      </c>
      <c r="D87" s="1" t="s">
        <v>10</v>
      </c>
      <c r="E87" s="74">
        <v>40</v>
      </c>
      <c r="F87" s="16">
        <f t="shared" si="14"/>
        <v>0</v>
      </c>
      <c r="G87" s="16">
        <f t="shared" si="15"/>
        <v>0</v>
      </c>
      <c r="H87" s="7">
        <f t="shared" ref="H87:H100" si="16">F87-G87</f>
        <v>0</v>
      </c>
      <c r="I87" s="16">
        <f t="shared" ref="I87:I100" si="17">H87*E87</f>
        <v>0</v>
      </c>
    </row>
    <row r="88" spans="2:11" x14ac:dyDescent="0.25">
      <c r="B88" s="1" t="s">
        <v>9</v>
      </c>
      <c r="C88" s="75" t="s">
        <v>110</v>
      </c>
      <c r="D88" s="1" t="s">
        <v>10</v>
      </c>
      <c r="E88" s="74">
        <v>2</v>
      </c>
      <c r="F88" s="16">
        <f t="shared" si="14"/>
        <v>0</v>
      </c>
      <c r="G88" s="16">
        <f t="shared" si="15"/>
        <v>0</v>
      </c>
      <c r="H88" s="7">
        <f t="shared" si="16"/>
        <v>0</v>
      </c>
      <c r="I88" s="16">
        <f t="shared" si="17"/>
        <v>0</v>
      </c>
    </row>
    <row r="89" spans="2:11" x14ac:dyDescent="0.25">
      <c r="B89" s="1" t="s">
        <v>9</v>
      </c>
      <c r="C89" s="75" t="s">
        <v>114</v>
      </c>
      <c r="D89" s="1" t="s">
        <v>10</v>
      </c>
      <c r="E89" s="74">
        <v>30</v>
      </c>
      <c r="F89" s="16">
        <f t="shared" si="14"/>
        <v>0</v>
      </c>
      <c r="G89" s="16">
        <f t="shared" si="15"/>
        <v>0</v>
      </c>
      <c r="H89" s="7">
        <f t="shared" si="16"/>
        <v>0</v>
      </c>
      <c r="I89" s="16">
        <f t="shared" si="17"/>
        <v>0</v>
      </c>
    </row>
    <row r="90" spans="2:11" x14ac:dyDescent="0.25">
      <c r="B90" s="1" t="s">
        <v>115</v>
      </c>
      <c r="C90" s="75" t="s">
        <v>109</v>
      </c>
      <c r="D90" s="1" t="s">
        <v>10</v>
      </c>
      <c r="E90" s="74">
        <v>2</v>
      </c>
      <c r="F90" s="16">
        <f t="shared" si="14"/>
        <v>0</v>
      </c>
      <c r="G90" s="16">
        <f t="shared" si="15"/>
        <v>0</v>
      </c>
      <c r="H90" s="7">
        <f t="shared" si="16"/>
        <v>0</v>
      </c>
      <c r="I90" s="16">
        <f t="shared" si="17"/>
        <v>0</v>
      </c>
    </row>
    <row r="91" spans="2:11" x14ac:dyDescent="0.25">
      <c r="B91" s="1" t="s">
        <v>11</v>
      </c>
      <c r="C91" s="75" t="s">
        <v>121</v>
      </c>
      <c r="D91" s="1" t="s">
        <v>10</v>
      </c>
      <c r="E91" s="74">
        <v>1</v>
      </c>
      <c r="F91" s="16">
        <f t="shared" si="14"/>
        <v>0</v>
      </c>
      <c r="G91" s="16">
        <f t="shared" si="15"/>
        <v>0</v>
      </c>
      <c r="H91" s="7">
        <f t="shared" si="16"/>
        <v>0</v>
      </c>
      <c r="I91" s="16">
        <f t="shared" si="17"/>
        <v>0</v>
      </c>
    </row>
    <row r="92" spans="2:11" x14ac:dyDescent="0.25">
      <c r="B92" s="1" t="s">
        <v>11</v>
      </c>
      <c r="C92" s="75" t="s">
        <v>117</v>
      </c>
      <c r="D92" s="1" t="s">
        <v>10</v>
      </c>
      <c r="E92" s="74">
        <v>1</v>
      </c>
      <c r="F92" s="16">
        <f t="shared" si="14"/>
        <v>0</v>
      </c>
      <c r="G92" s="16">
        <f t="shared" si="15"/>
        <v>0</v>
      </c>
      <c r="H92" s="7">
        <f t="shared" si="16"/>
        <v>0</v>
      </c>
      <c r="I92" s="16">
        <f t="shared" si="17"/>
        <v>0</v>
      </c>
    </row>
    <row r="93" spans="2:11" x14ac:dyDescent="0.25">
      <c r="B93" s="1" t="s">
        <v>11</v>
      </c>
      <c r="C93" s="75" t="s">
        <v>118</v>
      </c>
      <c r="D93" s="1" t="s">
        <v>10</v>
      </c>
      <c r="E93" s="74">
        <v>1</v>
      </c>
      <c r="F93" s="16">
        <f t="shared" si="14"/>
        <v>0</v>
      </c>
      <c r="G93" s="16">
        <f t="shared" si="15"/>
        <v>0</v>
      </c>
      <c r="H93" s="7">
        <f t="shared" si="16"/>
        <v>0</v>
      </c>
      <c r="I93" s="16">
        <f t="shared" si="17"/>
        <v>0</v>
      </c>
    </row>
    <row r="94" spans="2:11" ht="30" x14ac:dyDescent="0.25">
      <c r="B94" s="1" t="s">
        <v>12</v>
      </c>
      <c r="C94" s="75" t="s">
        <v>119</v>
      </c>
      <c r="D94" s="1" t="s">
        <v>10</v>
      </c>
      <c r="E94" s="74">
        <v>1</v>
      </c>
      <c r="F94" s="16">
        <f t="shared" si="14"/>
        <v>0</v>
      </c>
      <c r="G94" s="16">
        <f t="shared" si="15"/>
        <v>0</v>
      </c>
      <c r="H94" s="7">
        <f t="shared" si="16"/>
        <v>0</v>
      </c>
      <c r="I94" s="16">
        <f t="shared" si="17"/>
        <v>0</v>
      </c>
    </row>
    <row r="95" spans="2:11" x14ac:dyDescent="0.25">
      <c r="B95" s="1" t="s">
        <v>12</v>
      </c>
      <c r="C95" s="75" t="s">
        <v>108</v>
      </c>
      <c r="D95" s="1" t="s">
        <v>10</v>
      </c>
      <c r="E95" s="74">
        <v>2</v>
      </c>
      <c r="F95" s="16">
        <f t="shared" si="14"/>
        <v>0</v>
      </c>
      <c r="G95" s="16">
        <f t="shared" si="15"/>
        <v>0</v>
      </c>
      <c r="H95" s="7">
        <f t="shared" si="16"/>
        <v>0</v>
      </c>
      <c r="I95" s="16">
        <f t="shared" si="17"/>
        <v>0</v>
      </c>
    </row>
    <row r="96" spans="2:11" x14ac:dyDescent="0.25">
      <c r="B96" s="1" t="s">
        <v>12</v>
      </c>
      <c r="C96" s="75" t="s">
        <v>13</v>
      </c>
      <c r="D96" s="1" t="s">
        <v>10</v>
      </c>
      <c r="E96" s="74">
        <v>2</v>
      </c>
      <c r="F96" s="16">
        <f t="shared" si="14"/>
        <v>0</v>
      </c>
      <c r="G96" s="16">
        <f t="shared" si="15"/>
        <v>0</v>
      </c>
      <c r="H96" s="7">
        <f t="shared" si="16"/>
        <v>0</v>
      </c>
      <c r="I96" s="16">
        <f t="shared" si="17"/>
        <v>0</v>
      </c>
    </row>
    <row r="97" spans="2:11" x14ac:dyDescent="0.25">
      <c r="B97" s="1" t="s">
        <v>12</v>
      </c>
      <c r="C97" s="75" t="s">
        <v>14</v>
      </c>
      <c r="D97" s="1" t="s">
        <v>10</v>
      </c>
      <c r="E97" s="74">
        <v>3</v>
      </c>
      <c r="F97" s="16">
        <f t="shared" si="14"/>
        <v>0</v>
      </c>
      <c r="G97" s="16">
        <f t="shared" si="15"/>
        <v>0</v>
      </c>
      <c r="H97" s="7">
        <f t="shared" si="16"/>
        <v>0</v>
      </c>
      <c r="I97" s="16">
        <f t="shared" si="17"/>
        <v>0</v>
      </c>
    </row>
    <row r="98" spans="2:11" x14ac:dyDescent="0.25">
      <c r="B98" s="1" t="s">
        <v>12</v>
      </c>
      <c r="C98" s="75" t="s">
        <v>112</v>
      </c>
      <c r="D98" s="1" t="s">
        <v>10</v>
      </c>
      <c r="E98" s="74">
        <v>1</v>
      </c>
      <c r="F98" s="16">
        <f t="shared" si="14"/>
        <v>0</v>
      </c>
      <c r="G98" s="16">
        <f t="shared" si="15"/>
        <v>0</v>
      </c>
      <c r="H98" s="7">
        <f t="shared" si="16"/>
        <v>0</v>
      </c>
      <c r="I98" s="16">
        <f t="shared" si="17"/>
        <v>0</v>
      </c>
    </row>
    <row r="99" spans="2:11" x14ac:dyDescent="0.25">
      <c r="B99" s="1" t="s">
        <v>12</v>
      </c>
      <c r="C99" s="75" t="s">
        <v>113</v>
      </c>
      <c r="D99" s="1" t="s">
        <v>10</v>
      </c>
      <c r="E99" s="74">
        <v>1</v>
      </c>
      <c r="F99" s="16">
        <f t="shared" si="14"/>
        <v>0</v>
      </c>
      <c r="G99" s="16">
        <f t="shared" si="15"/>
        <v>0</v>
      </c>
      <c r="H99" s="7">
        <f t="shared" si="16"/>
        <v>0</v>
      </c>
      <c r="I99" s="16">
        <f t="shared" si="17"/>
        <v>0</v>
      </c>
    </row>
    <row r="100" spans="2:11" x14ac:dyDescent="0.25">
      <c r="B100" s="1"/>
      <c r="C100" s="75" t="s">
        <v>111</v>
      </c>
      <c r="D100" s="1" t="s">
        <v>10</v>
      </c>
      <c r="E100" s="74">
        <v>1</v>
      </c>
      <c r="F100" s="16">
        <f t="shared" si="14"/>
        <v>0</v>
      </c>
      <c r="G100" s="16">
        <f t="shared" si="15"/>
        <v>0</v>
      </c>
      <c r="H100" s="7">
        <f t="shared" si="16"/>
        <v>0</v>
      </c>
      <c r="I100" s="16">
        <f t="shared" si="17"/>
        <v>0</v>
      </c>
    </row>
    <row r="101" spans="2:11" x14ac:dyDescent="0.25">
      <c r="B101" s="17"/>
      <c r="C101" s="18" t="s">
        <v>15</v>
      </c>
      <c r="D101" s="17"/>
      <c r="E101" s="17">
        <f>SUM(E86:E100)</f>
        <v>91</v>
      </c>
      <c r="F101" s="19">
        <f>SUM(F86:F100)</f>
        <v>0</v>
      </c>
      <c r="G101" s="19">
        <f>SUM(G86:G100)</f>
        <v>0</v>
      </c>
      <c r="H101" s="19">
        <f>SUM(H86:H100)</f>
        <v>0</v>
      </c>
      <c r="I101" s="22">
        <f>SUM(I86:I100)</f>
        <v>0</v>
      </c>
      <c r="J101" s="52"/>
      <c r="K101" s="11"/>
    </row>
    <row r="103" spans="2:11" ht="15" customHeight="1" x14ac:dyDescent="0.25">
      <c r="B103" s="85" t="s">
        <v>50</v>
      </c>
      <c r="C103" s="84"/>
      <c r="D103" s="84"/>
      <c r="E103" s="84"/>
      <c r="F103" s="84"/>
      <c r="G103" s="84"/>
      <c r="H103" s="84"/>
      <c r="I103" s="84"/>
      <c r="J103" s="84"/>
      <c r="K103" s="84"/>
    </row>
    <row r="104" spans="2:11" ht="30" x14ac:dyDescent="0.25">
      <c r="B104" s="8" t="s">
        <v>1</v>
      </c>
      <c r="C104" s="9" t="s">
        <v>2</v>
      </c>
      <c r="D104" s="8" t="s">
        <v>3</v>
      </c>
      <c r="E104" s="8" t="s">
        <v>4</v>
      </c>
      <c r="F104" s="10" t="s">
        <v>51</v>
      </c>
      <c r="G104" s="8" t="s">
        <v>52</v>
      </c>
      <c r="H104" s="8" t="s">
        <v>53</v>
      </c>
      <c r="I104" s="8" t="s">
        <v>128</v>
      </c>
      <c r="J104" s="8" t="s">
        <v>44</v>
      </c>
      <c r="K104" s="8" t="s">
        <v>21</v>
      </c>
    </row>
    <row r="105" spans="2:11" x14ac:dyDescent="0.25">
      <c r="B105" s="1" t="s">
        <v>9</v>
      </c>
      <c r="C105" s="75" t="s">
        <v>122</v>
      </c>
      <c r="D105" s="1" t="s">
        <v>10</v>
      </c>
      <c r="E105" s="74">
        <v>3</v>
      </c>
      <c r="F105" s="16"/>
      <c r="G105" s="16"/>
      <c r="H105" s="7"/>
      <c r="I105" s="16"/>
      <c r="J105" s="16">
        <f>F105+G105+H105+I105</f>
        <v>0</v>
      </c>
      <c r="K105" s="21">
        <f>J105*E105</f>
        <v>0</v>
      </c>
    </row>
    <row r="106" spans="2:11" x14ac:dyDescent="0.25">
      <c r="B106" s="1" t="s">
        <v>9</v>
      </c>
      <c r="C106" s="75" t="s">
        <v>120</v>
      </c>
      <c r="D106" s="1" t="s">
        <v>10</v>
      </c>
      <c r="E106" s="74">
        <v>40</v>
      </c>
      <c r="F106" s="16"/>
      <c r="G106" s="16"/>
      <c r="H106" s="7"/>
      <c r="I106" s="16"/>
      <c r="J106" s="16">
        <f t="shared" ref="J106:J119" si="18">F106+G106+H106+I106</f>
        <v>0</v>
      </c>
      <c r="K106" s="21">
        <f t="shared" ref="K106:K119" si="19">J106*E106</f>
        <v>0</v>
      </c>
    </row>
    <row r="107" spans="2:11" x14ac:dyDescent="0.25">
      <c r="B107" s="1" t="s">
        <v>9</v>
      </c>
      <c r="C107" s="75" t="s">
        <v>110</v>
      </c>
      <c r="D107" s="1" t="s">
        <v>10</v>
      </c>
      <c r="E107" s="74">
        <v>2</v>
      </c>
      <c r="F107" s="16"/>
      <c r="G107" s="16"/>
      <c r="H107" s="7"/>
      <c r="I107" s="16"/>
      <c r="J107" s="16">
        <f t="shared" si="18"/>
        <v>0</v>
      </c>
      <c r="K107" s="21">
        <f t="shared" si="19"/>
        <v>0</v>
      </c>
    </row>
    <row r="108" spans="2:11" x14ac:dyDescent="0.25">
      <c r="B108" s="1" t="s">
        <v>9</v>
      </c>
      <c r="C108" s="75" t="s">
        <v>114</v>
      </c>
      <c r="D108" s="1" t="s">
        <v>10</v>
      </c>
      <c r="E108" s="74">
        <v>30</v>
      </c>
      <c r="F108" s="16"/>
      <c r="G108" s="16"/>
      <c r="H108" s="7"/>
      <c r="I108" s="16"/>
      <c r="J108" s="16">
        <f t="shared" si="18"/>
        <v>0</v>
      </c>
      <c r="K108" s="21">
        <f t="shared" si="19"/>
        <v>0</v>
      </c>
    </row>
    <row r="109" spans="2:11" x14ac:dyDescent="0.25">
      <c r="B109" s="1" t="s">
        <v>115</v>
      </c>
      <c r="C109" s="75" t="s">
        <v>109</v>
      </c>
      <c r="D109" s="1" t="s">
        <v>10</v>
      </c>
      <c r="E109" s="74">
        <v>2</v>
      </c>
      <c r="F109" s="16"/>
      <c r="G109" s="16"/>
      <c r="H109" s="7"/>
      <c r="I109" s="16"/>
      <c r="J109" s="16">
        <f t="shared" si="18"/>
        <v>0</v>
      </c>
      <c r="K109" s="21">
        <f t="shared" si="19"/>
        <v>0</v>
      </c>
    </row>
    <row r="110" spans="2:11" x14ac:dyDescent="0.25">
      <c r="B110" s="1" t="s">
        <v>11</v>
      </c>
      <c r="C110" s="75" t="s">
        <v>121</v>
      </c>
      <c r="D110" s="1" t="s">
        <v>10</v>
      </c>
      <c r="E110" s="74">
        <v>1</v>
      </c>
      <c r="F110" s="16"/>
      <c r="G110" s="16"/>
      <c r="H110" s="7"/>
      <c r="I110" s="16"/>
      <c r="J110" s="16">
        <f t="shared" si="18"/>
        <v>0</v>
      </c>
      <c r="K110" s="21">
        <f t="shared" si="19"/>
        <v>0</v>
      </c>
    </row>
    <row r="111" spans="2:11" x14ac:dyDescent="0.25">
      <c r="B111" s="1" t="s">
        <v>11</v>
      </c>
      <c r="C111" s="75" t="s">
        <v>117</v>
      </c>
      <c r="D111" s="1" t="s">
        <v>10</v>
      </c>
      <c r="E111" s="74">
        <v>1</v>
      </c>
      <c r="F111" s="16"/>
      <c r="G111" s="16"/>
      <c r="H111" s="7"/>
      <c r="I111" s="16"/>
      <c r="J111" s="16">
        <f t="shared" si="18"/>
        <v>0</v>
      </c>
      <c r="K111" s="21">
        <f t="shared" si="19"/>
        <v>0</v>
      </c>
    </row>
    <row r="112" spans="2:11" x14ac:dyDescent="0.25">
      <c r="B112" s="1" t="s">
        <v>11</v>
      </c>
      <c r="C112" s="75" t="s">
        <v>118</v>
      </c>
      <c r="D112" s="1" t="s">
        <v>10</v>
      </c>
      <c r="E112" s="74">
        <v>1</v>
      </c>
      <c r="F112" s="16"/>
      <c r="G112" s="16"/>
      <c r="H112" s="7"/>
      <c r="I112" s="16"/>
      <c r="J112" s="16">
        <f t="shared" si="18"/>
        <v>0</v>
      </c>
      <c r="K112" s="21">
        <f t="shared" si="19"/>
        <v>0</v>
      </c>
    </row>
    <row r="113" spans="2:12" ht="30" x14ac:dyDescent="0.25">
      <c r="B113" s="1" t="s">
        <v>12</v>
      </c>
      <c r="C113" s="75" t="s">
        <v>119</v>
      </c>
      <c r="D113" s="1" t="s">
        <v>10</v>
      </c>
      <c r="E113" s="74">
        <v>1</v>
      </c>
      <c r="F113" s="16"/>
      <c r="G113" s="16"/>
      <c r="H113" s="7"/>
      <c r="I113" s="16"/>
      <c r="J113" s="16">
        <f t="shared" si="18"/>
        <v>0</v>
      </c>
      <c r="K113" s="21">
        <f t="shared" si="19"/>
        <v>0</v>
      </c>
    </row>
    <row r="114" spans="2:12" x14ac:dyDescent="0.25">
      <c r="B114" s="1" t="s">
        <v>12</v>
      </c>
      <c r="C114" s="75" t="s">
        <v>108</v>
      </c>
      <c r="D114" s="1" t="s">
        <v>10</v>
      </c>
      <c r="E114" s="74">
        <v>2</v>
      </c>
      <c r="F114" s="16"/>
      <c r="G114" s="16"/>
      <c r="H114" s="7"/>
      <c r="I114" s="16"/>
      <c r="J114" s="16">
        <f t="shared" si="18"/>
        <v>0</v>
      </c>
      <c r="K114" s="21">
        <f t="shared" si="19"/>
        <v>0</v>
      </c>
    </row>
    <row r="115" spans="2:12" x14ac:dyDescent="0.25">
      <c r="B115" s="1" t="s">
        <v>12</v>
      </c>
      <c r="C115" s="75" t="s">
        <v>13</v>
      </c>
      <c r="D115" s="1" t="s">
        <v>10</v>
      </c>
      <c r="E115" s="74">
        <v>2</v>
      </c>
      <c r="F115" s="16"/>
      <c r="G115" s="16"/>
      <c r="H115" s="7"/>
      <c r="I115" s="16"/>
      <c r="J115" s="16">
        <f t="shared" si="18"/>
        <v>0</v>
      </c>
      <c r="K115" s="21">
        <f t="shared" si="19"/>
        <v>0</v>
      </c>
    </row>
    <row r="116" spans="2:12" x14ac:dyDescent="0.25">
      <c r="B116" s="1" t="s">
        <v>12</v>
      </c>
      <c r="C116" s="75" t="s">
        <v>14</v>
      </c>
      <c r="D116" s="1" t="s">
        <v>10</v>
      </c>
      <c r="E116" s="74">
        <v>3</v>
      </c>
      <c r="F116" s="16"/>
      <c r="G116" s="16"/>
      <c r="H116" s="7"/>
      <c r="I116" s="16"/>
      <c r="J116" s="16">
        <f t="shared" si="18"/>
        <v>0</v>
      </c>
      <c r="K116" s="21">
        <f t="shared" si="19"/>
        <v>0</v>
      </c>
    </row>
    <row r="117" spans="2:12" x14ac:dyDescent="0.25">
      <c r="B117" s="1" t="s">
        <v>12</v>
      </c>
      <c r="C117" s="75" t="s">
        <v>112</v>
      </c>
      <c r="D117" s="1" t="s">
        <v>10</v>
      </c>
      <c r="E117" s="74">
        <v>1</v>
      </c>
      <c r="F117" s="16"/>
      <c r="G117" s="16"/>
      <c r="H117" s="7"/>
      <c r="I117" s="16"/>
      <c r="J117" s="16">
        <f t="shared" si="18"/>
        <v>0</v>
      </c>
      <c r="K117" s="21">
        <f t="shared" si="19"/>
        <v>0</v>
      </c>
    </row>
    <row r="118" spans="2:12" x14ac:dyDescent="0.25">
      <c r="B118" s="1" t="s">
        <v>12</v>
      </c>
      <c r="C118" s="75" t="s">
        <v>113</v>
      </c>
      <c r="D118" s="1" t="s">
        <v>10</v>
      </c>
      <c r="E118" s="74">
        <v>1</v>
      </c>
      <c r="F118" s="16"/>
      <c r="G118" s="16"/>
      <c r="H118" s="7"/>
      <c r="I118" s="16"/>
      <c r="J118" s="16">
        <f t="shared" si="18"/>
        <v>0</v>
      </c>
      <c r="K118" s="21">
        <f t="shared" si="19"/>
        <v>0</v>
      </c>
    </row>
    <row r="119" spans="2:12" x14ac:dyDescent="0.25">
      <c r="B119" s="1"/>
      <c r="C119" s="75" t="s">
        <v>111</v>
      </c>
      <c r="D119" s="1" t="s">
        <v>10</v>
      </c>
      <c r="E119" s="74">
        <v>1</v>
      </c>
      <c r="F119" s="16"/>
      <c r="G119" s="16"/>
      <c r="H119" s="7"/>
      <c r="I119" s="16"/>
      <c r="J119" s="16">
        <f t="shared" si="18"/>
        <v>0</v>
      </c>
      <c r="K119" s="21">
        <f t="shared" si="19"/>
        <v>0</v>
      </c>
    </row>
    <row r="120" spans="2:12" x14ac:dyDescent="0.25">
      <c r="B120" s="17"/>
      <c r="C120" s="18" t="s">
        <v>15</v>
      </c>
      <c r="D120" s="17"/>
      <c r="E120" s="17">
        <f t="shared" ref="E120:K120" si="20">SUM(E105:E119)</f>
        <v>91</v>
      </c>
      <c r="F120" s="19">
        <f t="shared" si="20"/>
        <v>0</v>
      </c>
      <c r="G120" s="19">
        <f t="shared" si="20"/>
        <v>0</v>
      </c>
      <c r="H120" s="19">
        <f t="shared" si="20"/>
        <v>0</v>
      </c>
      <c r="I120" s="22">
        <f t="shared" si="20"/>
        <v>0</v>
      </c>
      <c r="J120" s="22">
        <f t="shared" si="20"/>
        <v>0</v>
      </c>
      <c r="K120" s="22">
        <f t="shared" si="20"/>
        <v>0</v>
      </c>
      <c r="L120" s="11"/>
    </row>
    <row r="122" spans="2:12" x14ac:dyDescent="0.25">
      <c r="B122" s="83" t="s">
        <v>54</v>
      </c>
      <c r="C122" s="83"/>
      <c r="D122" s="83"/>
      <c r="E122" s="83"/>
      <c r="F122" s="83"/>
      <c r="G122" s="83"/>
      <c r="H122" s="83"/>
      <c r="I122" s="83"/>
      <c r="J122" s="83"/>
    </row>
    <row r="123" spans="2:12" ht="45" x14ac:dyDescent="0.25">
      <c r="B123" s="8" t="s">
        <v>1</v>
      </c>
      <c r="C123" s="9" t="s">
        <v>2</v>
      </c>
      <c r="D123" s="8" t="s">
        <v>3</v>
      </c>
      <c r="E123" s="8" t="s">
        <v>4</v>
      </c>
      <c r="F123" s="10" t="s">
        <v>55</v>
      </c>
      <c r="G123" s="8" t="s">
        <v>56</v>
      </c>
      <c r="H123" s="8" t="s">
        <v>57</v>
      </c>
      <c r="I123" s="8" t="s">
        <v>44</v>
      </c>
      <c r="J123" s="8" t="s">
        <v>21</v>
      </c>
    </row>
    <row r="124" spans="2:12" x14ac:dyDescent="0.25">
      <c r="B124" s="1" t="s">
        <v>9</v>
      </c>
      <c r="C124" s="75" t="s">
        <v>122</v>
      </c>
      <c r="D124" s="1" t="s">
        <v>10</v>
      </c>
      <c r="E124" s="74">
        <v>3</v>
      </c>
      <c r="F124" s="16">
        <f>H46</f>
        <v>0</v>
      </c>
      <c r="G124" s="16">
        <f>H86</f>
        <v>0</v>
      </c>
      <c r="H124" s="7">
        <f>J105</f>
        <v>0</v>
      </c>
      <c r="I124" s="16">
        <f>F124+G124+H124</f>
        <v>0</v>
      </c>
      <c r="J124" s="21">
        <f>I124*E124</f>
        <v>0</v>
      </c>
    </row>
    <row r="125" spans="2:12" x14ac:dyDescent="0.25">
      <c r="B125" s="1" t="s">
        <v>9</v>
      </c>
      <c r="C125" s="75" t="s">
        <v>120</v>
      </c>
      <c r="D125" s="1" t="s">
        <v>10</v>
      </c>
      <c r="E125" s="74">
        <v>40</v>
      </c>
      <c r="F125" s="16">
        <f t="shared" ref="F125:F138" si="21">H47</f>
        <v>0</v>
      </c>
      <c r="G125" s="16">
        <f t="shared" ref="G125:G138" si="22">H87</f>
        <v>0</v>
      </c>
      <c r="H125" s="7">
        <f t="shared" ref="H125:H138" si="23">J106</f>
        <v>0</v>
      </c>
      <c r="I125" s="16">
        <f t="shared" ref="I125:I138" si="24">F125+G125+H125</f>
        <v>0</v>
      </c>
      <c r="J125" s="21">
        <f t="shared" ref="J125:J138" si="25">I125*E125</f>
        <v>0</v>
      </c>
    </row>
    <row r="126" spans="2:12" x14ac:dyDescent="0.25">
      <c r="B126" s="1" t="s">
        <v>9</v>
      </c>
      <c r="C126" s="75" t="s">
        <v>110</v>
      </c>
      <c r="D126" s="1" t="s">
        <v>10</v>
      </c>
      <c r="E126" s="74">
        <v>2</v>
      </c>
      <c r="F126" s="16">
        <f t="shared" si="21"/>
        <v>0</v>
      </c>
      <c r="G126" s="16">
        <f t="shared" si="22"/>
        <v>0</v>
      </c>
      <c r="H126" s="7">
        <f t="shared" si="23"/>
        <v>0</v>
      </c>
      <c r="I126" s="16">
        <f t="shared" si="24"/>
        <v>0</v>
      </c>
      <c r="J126" s="21">
        <f t="shared" si="25"/>
        <v>0</v>
      </c>
    </row>
    <row r="127" spans="2:12" x14ac:dyDescent="0.25">
      <c r="B127" s="1" t="s">
        <v>9</v>
      </c>
      <c r="C127" s="75" t="s">
        <v>114</v>
      </c>
      <c r="D127" s="1" t="s">
        <v>10</v>
      </c>
      <c r="E127" s="74">
        <v>30</v>
      </c>
      <c r="F127" s="16">
        <f t="shared" si="21"/>
        <v>0</v>
      </c>
      <c r="G127" s="16">
        <f t="shared" si="22"/>
        <v>0</v>
      </c>
      <c r="H127" s="7">
        <f t="shared" si="23"/>
        <v>0</v>
      </c>
      <c r="I127" s="16">
        <f t="shared" si="24"/>
        <v>0</v>
      </c>
      <c r="J127" s="21">
        <f t="shared" si="25"/>
        <v>0</v>
      </c>
    </row>
    <row r="128" spans="2:12" x14ac:dyDescent="0.25">
      <c r="B128" s="1" t="s">
        <v>115</v>
      </c>
      <c r="C128" s="75" t="s">
        <v>109</v>
      </c>
      <c r="D128" s="1" t="s">
        <v>10</v>
      </c>
      <c r="E128" s="74">
        <v>2</v>
      </c>
      <c r="F128" s="16">
        <f t="shared" si="21"/>
        <v>0</v>
      </c>
      <c r="G128" s="16">
        <f t="shared" si="22"/>
        <v>0</v>
      </c>
      <c r="H128" s="7">
        <f t="shared" si="23"/>
        <v>0</v>
      </c>
      <c r="I128" s="16">
        <f t="shared" si="24"/>
        <v>0</v>
      </c>
      <c r="J128" s="21">
        <f t="shared" si="25"/>
        <v>0</v>
      </c>
    </row>
    <row r="129" spans="2:12" x14ac:dyDescent="0.25">
      <c r="B129" s="1" t="s">
        <v>11</v>
      </c>
      <c r="C129" s="75" t="s">
        <v>121</v>
      </c>
      <c r="D129" s="1" t="s">
        <v>10</v>
      </c>
      <c r="E129" s="74">
        <v>1</v>
      </c>
      <c r="F129" s="16">
        <f t="shared" si="21"/>
        <v>0</v>
      </c>
      <c r="G129" s="16">
        <f t="shared" si="22"/>
        <v>0</v>
      </c>
      <c r="H129" s="7">
        <f t="shared" si="23"/>
        <v>0</v>
      </c>
      <c r="I129" s="16">
        <f t="shared" si="24"/>
        <v>0</v>
      </c>
      <c r="J129" s="21">
        <f t="shared" si="25"/>
        <v>0</v>
      </c>
    </row>
    <row r="130" spans="2:12" x14ac:dyDescent="0.25">
      <c r="B130" s="1" t="s">
        <v>11</v>
      </c>
      <c r="C130" s="75" t="s">
        <v>117</v>
      </c>
      <c r="D130" s="1" t="s">
        <v>10</v>
      </c>
      <c r="E130" s="74">
        <v>1</v>
      </c>
      <c r="F130" s="16">
        <f t="shared" si="21"/>
        <v>0</v>
      </c>
      <c r="G130" s="16">
        <f t="shared" si="22"/>
        <v>0</v>
      </c>
      <c r="H130" s="7">
        <f t="shared" si="23"/>
        <v>0</v>
      </c>
      <c r="I130" s="16">
        <f t="shared" si="24"/>
        <v>0</v>
      </c>
      <c r="J130" s="21">
        <f t="shared" si="25"/>
        <v>0</v>
      </c>
    </row>
    <row r="131" spans="2:12" x14ac:dyDescent="0.25">
      <c r="B131" s="1" t="s">
        <v>11</v>
      </c>
      <c r="C131" s="75" t="s">
        <v>118</v>
      </c>
      <c r="D131" s="1" t="s">
        <v>10</v>
      </c>
      <c r="E131" s="74">
        <v>1</v>
      </c>
      <c r="F131" s="16">
        <f t="shared" si="21"/>
        <v>0</v>
      </c>
      <c r="G131" s="16">
        <f t="shared" si="22"/>
        <v>0</v>
      </c>
      <c r="H131" s="7">
        <f t="shared" si="23"/>
        <v>0</v>
      </c>
      <c r="I131" s="16">
        <f t="shared" si="24"/>
        <v>0</v>
      </c>
      <c r="J131" s="21">
        <f t="shared" si="25"/>
        <v>0</v>
      </c>
    </row>
    <row r="132" spans="2:12" ht="30" x14ac:dyDescent="0.25">
      <c r="B132" s="1" t="s">
        <v>12</v>
      </c>
      <c r="C132" s="75" t="s">
        <v>119</v>
      </c>
      <c r="D132" s="1" t="s">
        <v>10</v>
      </c>
      <c r="E132" s="74">
        <v>1</v>
      </c>
      <c r="F132" s="16">
        <f t="shared" si="21"/>
        <v>0</v>
      </c>
      <c r="G132" s="16">
        <f t="shared" si="22"/>
        <v>0</v>
      </c>
      <c r="H132" s="7">
        <f t="shared" si="23"/>
        <v>0</v>
      </c>
      <c r="I132" s="16">
        <f t="shared" si="24"/>
        <v>0</v>
      </c>
      <c r="J132" s="21">
        <f t="shared" si="25"/>
        <v>0</v>
      </c>
    </row>
    <row r="133" spans="2:12" x14ac:dyDescent="0.25">
      <c r="B133" s="1" t="s">
        <v>12</v>
      </c>
      <c r="C133" s="75" t="s">
        <v>108</v>
      </c>
      <c r="D133" s="1" t="s">
        <v>10</v>
      </c>
      <c r="E133" s="74">
        <v>2</v>
      </c>
      <c r="F133" s="16">
        <f t="shared" si="21"/>
        <v>0</v>
      </c>
      <c r="G133" s="16">
        <f t="shared" si="22"/>
        <v>0</v>
      </c>
      <c r="H133" s="7">
        <f t="shared" si="23"/>
        <v>0</v>
      </c>
      <c r="I133" s="16">
        <f t="shared" si="24"/>
        <v>0</v>
      </c>
      <c r="J133" s="21">
        <f t="shared" si="25"/>
        <v>0</v>
      </c>
    </row>
    <row r="134" spans="2:12" x14ac:dyDescent="0.25">
      <c r="B134" s="1" t="s">
        <v>12</v>
      </c>
      <c r="C134" s="75" t="s">
        <v>13</v>
      </c>
      <c r="D134" s="1" t="s">
        <v>10</v>
      </c>
      <c r="E134" s="74">
        <v>2</v>
      </c>
      <c r="F134" s="16">
        <f t="shared" si="21"/>
        <v>0</v>
      </c>
      <c r="G134" s="16">
        <f t="shared" si="22"/>
        <v>0</v>
      </c>
      <c r="H134" s="7">
        <f t="shared" si="23"/>
        <v>0</v>
      </c>
      <c r="I134" s="16">
        <f t="shared" si="24"/>
        <v>0</v>
      </c>
      <c r="J134" s="21">
        <f t="shared" si="25"/>
        <v>0</v>
      </c>
    </row>
    <row r="135" spans="2:12" x14ac:dyDescent="0.25">
      <c r="B135" s="1" t="s">
        <v>12</v>
      </c>
      <c r="C135" s="75" t="s">
        <v>14</v>
      </c>
      <c r="D135" s="1" t="s">
        <v>10</v>
      </c>
      <c r="E135" s="74">
        <v>3</v>
      </c>
      <c r="F135" s="16">
        <f t="shared" si="21"/>
        <v>0</v>
      </c>
      <c r="G135" s="16">
        <f t="shared" si="22"/>
        <v>0</v>
      </c>
      <c r="H135" s="7">
        <f t="shared" si="23"/>
        <v>0</v>
      </c>
      <c r="I135" s="16">
        <f t="shared" si="24"/>
        <v>0</v>
      </c>
      <c r="J135" s="21">
        <f t="shared" si="25"/>
        <v>0</v>
      </c>
    </row>
    <row r="136" spans="2:12" x14ac:dyDescent="0.25">
      <c r="B136" s="1" t="s">
        <v>12</v>
      </c>
      <c r="C136" s="75" t="s">
        <v>112</v>
      </c>
      <c r="D136" s="1" t="s">
        <v>10</v>
      </c>
      <c r="E136" s="74">
        <v>1</v>
      </c>
      <c r="F136" s="16">
        <f t="shared" si="21"/>
        <v>0</v>
      </c>
      <c r="G136" s="16">
        <f t="shared" si="22"/>
        <v>0</v>
      </c>
      <c r="H136" s="7">
        <f t="shared" si="23"/>
        <v>0</v>
      </c>
      <c r="I136" s="16">
        <f t="shared" si="24"/>
        <v>0</v>
      </c>
      <c r="J136" s="21">
        <f t="shared" si="25"/>
        <v>0</v>
      </c>
    </row>
    <row r="137" spans="2:12" x14ac:dyDescent="0.25">
      <c r="B137" s="1" t="s">
        <v>12</v>
      </c>
      <c r="C137" s="75" t="s">
        <v>113</v>
      </c>
      <c r="D137" s="1" t="s">
        <v>10</v>
      </c>
      <c r="E137" s="74">
        <v>1</v>
      </c>
      <c r="F137" s="16">
        <f t="shared" si="21"/>
        <v>0</v>
      </c>
      <c r="G137" s="16">
        <f t="shared" si="22"/>
        <v>0</v>
      </c>
      <c r="H137" s="7">
        <f t="shared" si="23"/>
        <v>0</v>
      </c>
      <c r="I137" s="16">
        <f t="shared" si="24"/>
        <v>0</v>
      </c>
      <c r="J137" s="21">
        <f t="shared" si="25"/>
        <v>0</v>
      </c>
    </row>
    <row r="138" spans="2:12" x14ac:dyDescent="0.25">
      <c r="B138" s="1"/>
      <c r="C138" s="75" t="s">
        <v>111</v>
      </c>
      <c r="D138" s="1" t="s">
        <v>10</v>
      </c>
      <c r="E138" s="74">
        <v>1</v>
      </c>
      <c r="F138" s="16">
        <f t="shared" si="21"/>
        <v>0</v>
      </c>
      <c r="G138" s="16">
        <f t="shared" si="22"/>
        <v>0</v>
      </c>
      <c r="H138" s="7">
        <f t="shared" si="23"/>
        <v>0</v>
      </c>
      <c r="I138" s="16">
        <f t="shared" si="24"/>
        <v>0</v>
      </c>
      <c r="J138" s="21">
        <f t="shared" si="25"/>
        <v>0</v>
      </c>
    </row>
    <row r="139" spans="2:12" x14ac:dyDescent="0.25">
      <c r="B139" s="17"/>
      <c r="C139" s="18" t="s">
        <v>15</v>
      </c>
      <c r="D139" s="17"/>
      <c r="E139" s="17">
        <f t="shared" ref="E139:J139" si="26">SUM(E124:E138)</f>
        <v>91</v>
      </c>
      <c r="F139" s="19">
        <f t="shared" si="26"/>
        <v>0</v>
      </c>
      <c r="G139" s="19">
        <f t="shared" si="26"/>
        <v>0</v>
      </c>
      <c r="H139" s="19">
        <f t="shared" si="26"/>
        <v>0</v>
      </c>
      <c r="I139" s="22">
        <f t="shared" si="26"/>
        <v>0</v>
      </c>
      <c r="J139" s="22">
        <f t="shared" si="26"/>
        <v>0</v>
      </c>
      <c r="K139" s="52"/>
      <c r="L139" s="11"/>
    </row>
    <row r="141" spans="2:12" x14ac:dyDescent="0.25">
      <c r="B141" s="83" t="s">
        <v>58</v>
      </c>
      <c r="C141" s="83"/>
      <c r="D141" s="83"/>
      <c r="E141" s="83"/>
      <c r="F141" s="83"/>
      <c r="G141" s="83"/>
      <c r="H141" s="83"/>
      <c r="I141" s="83"/>
      <c r="J141" s="83"/>
    </row>
    <row r="142" spans="2:12" ht="30" x14ac:dyDescent="0.25">
      <c r="B142" s="8" t="s">
        <v>1</v>
      </c>
      <c r="C142" s="9" t="s">
        <v>2</v>
      </c>
      <c r="D142" s="8" t="s">
        <v>3</v>
      </c>
      <c r="E142" s="8" t="s">
        <v>4</v>
      </c>
      <c r="F142" s="10" t="s">
        <v>59</v>
      </c>
      <c r="G142" s="10" t="s">
        <v>60</v>
      </c>
      <c r="H142" s="10" t="s">
        <v>61</v>
      </c>
      <c r="I142" s="8" t="s">
        <v>44</v>
      </c>
      <c r="J142" s="8" t="s">
        <v>21</v>
      </c>
    </row>
    <row r="143" spans="2:12" x14ac:dyDescent="0.25">
      <c r="B143" s="1" t="s">
        <v>9</v>
      </c>
      <c r="C143" s="75" t="s">
        <v>122</v>
      </c>
      <c r="D143" s="1" t="s">
        <v>10</v>
      </c>
      <c r="E143" s="74">
        <v>3</v>
      </c>
      <c r="F143" s="16">
        <f>Modulo2.1_Encargos!I63</f>
        <v>0</v>
      </c>
      <c r="G143" s="16">
        <f>Modulo2.2_Encargos!H44</f>
        <v>0</v>
      </c>
      <c r="H143" s="7">
        <f>I124</f>
        <v>0</v>
      </c>
      <c r="I143" s="16">
        <f>F143+G143+H143</f>
        <v>0</v>
      </c>
      <c r="J143" s="21">
        <f>I143*E143</f>
        <v>0</v>
      </c>
    </row>
    <row r="144" spans="2:12" x14ac:dyDescent="0.25">
      <c r="B144" s="1" t="s">
        <v>9</v>
      </c>
      <c r="C144" s="75" t="s">
        <v>120</v>
      </c>
      <c r="D144" s="1" t="s">
        <v>10</v>
      </c>
      <c r="E144" s="74">
        <v>40</v>
      </c>
      <c r="F144" s="16">
        <f>Modulo2.1_Encargos!I64</f>
        <v>0</v>
      </c>
      <c r="G144" s="16">
        <f>Modulo2.2_Encargos!H45</f>
        <v>0</v>
      </c>
      <c r="H144" s="7">
        <f t="shared" ref="H144:H157" si="27">I125</f>
        <v>0</v>
      </c>
      <c r="I144" s="16">
        <f t="shared" ref="I144:I157" si="28">F144+G144+H144</f>
        <v>0</v>
      </c>
      <c r="J144" s="21">
        <f t="shared" ref="J144:J157" si="29">I144*E144</f>
        <v>0</v>
      </c>
    </row>
    <row r="145" spans="2:12" x14ac:dyDescent="0.25">
      <c r="B145" s="1" t="s">
        <v>9</v>
      </c>
      <c r="C145" s="75" t="s">
        <v>110</v>
      </c>
      <c r="D145" s="1" t="s">
        <v>10</v>
      </c>
      <c r="E145" s="74">
        <v>2</v>
      </c>
      <c r="F145" s="16">
        <f>Modulo2.1_Encargos!I65</f>
        <v>0</v>
      </c>
      <c r="G145" s="16">
        <f>Modulo2.2_Encargos!H46</f>
        <v>0</v>
      </c>
      <c r="H145" s="7">
        <f t="shared" si="27"/>
        <v>0</v>
      </c>
      <c r="I145" s="16">
        <f t="shared" si="28"/>
        <v>0</v>
      </c>
      <c r="J145" s="21">
        <f t="shared" si="29"/>
        <v>0</v>
      </c>
    </row>
    <row r="146" spans="2:12" x14ac:dyDescent="0.25">
      <c r="B146" s="1" t="s">
        <v>9</v>
      </c>
      <c r="C146" s="75" t="s">
        <v>114</v>
      </c>
      <c r="D146" s="1" t="s">
        <v>10</v>
      </c>
      <c r="E146" s="74">
        <v>30</v>
      </c>
      <c r="F146" s="16">
        <f>Modulo2.1_Encargos!I66</f>
        <v>0</v>
      </c>
      <c r="G146" s="16">
        <f>Modulo2.2_Encargos!H47</f>
        <v>0</v>
      </c>
      <c r="H146" s="7">
        <f t="shared" si="27"/>
        <v>0</v>
      </c>
      <c r="I146" s="16">
        <f t="shared" si="28"/>
        <v>0</v>
      </c>
      <c r="J146" s="21">
        <f t="shared" si="29"/>
        <v>0</v>
      </c>
    </row>
    <row r="147" spans="2:12" x14ac:dyDescent="0.25">
      <c r="B147" s="1" t="s">
        <v>115</v>
      </c>
      <c r="C147" s="75" t="s">
        <v>109</v>
      </c>
      <c r="D147" s="1" t="s">
        <v>10</v>
      </c>
      <c r="E147" s="74">
        <v>2</v>
      </c>
      <c r="F147" s="16">
        <f>Modulo2.1_Encargos!I67</f>
        <v>0</v>
      </c>
      <c r="G147" s="16">
        <f>Modulo2.2_Encargos!H48</f>
        <v>0</v>
      </c>
      <c r="H147" s="7">
        <f t="shared" si="27"/>
        <v>0</v>
      </c>
      <c r="I147" s="16">
        <f t="shared" si="28"/>
        <v>0</v>
      </c>
      <c r="J147" s="21">
        <f t="shared" si="29"/>
        <v>0</v>
      </c>
    </row>
    <row r="148" spans="2:12" x14ac:dyDescent="0.25">
      <c r="B148" s="1" t="s">
        <v>11</v>
      </c>
      <c r="C148" s="75" t="s">
        <v>121</v>
      </c>
      <c r="D148" s="1" t="s">
        <v>10</v>
      </c>
      <c r="E148" s="74">
        <v>1</v>
      </c>
      <c r="F148" s="16">
        <f>Modulo2.1_Encargos!I68</f>
        <v>0</v>
      </c>
      <c r="G148" s="16">
        <f>Modulo2.2_Encargos!H49</f>
        <v>0</v>
      </c>
      <c r="H148" s="7">
        <f t="shared" si="27"/>
        <v>0</v>
      </c>
      <c r="I148" s="16">
        <f t="shared" si="28"/>
        <v>0</v>
      </c>
      <c r="J148" s="21">
        <f t="shared" si="29"/>
        <v>0</v>
      </c>
    </row>
    <row r="149" spans="2:12" x14ac:dyDescent="0.25">
      <c r="B149" s="1" t="s">
        <v>11</v>
      </c>
      <c r="C149" s="75" t="s">
        <v>117</v>
      </c>
      <c r="D149" s="1" t="s">
        <v>10</v>
      </c>
      <c r="E149" s="74">
        <v>1</v>
      </c>
      <c r="F149" s="16">
        <f>Modulo2.1_Encargos!I69</f>
        <v>0</v>
      </c>
      <c r="G149" s="16">
        <f>Modulo2.2_Encargos!H50</f>
        <v>0</v>
      </c>
      <c r="H149" s="7">
        <f t="shared" si="27"/>
        <v>0</v>
      </c>
      <c r="I149" s="16">
        <f t="shared" si="28"/>
        <v>0</v>
      </c>
      <c r="J149" s="21">
        <f t="shared" si="29"/>
        <v>0</v>
      </c>
    </row>
    <row r="150" spans="2:12" x14ac:dyDescent="0.25">
      <c r="B150" s="1" t="s">
        <v>11</v>
      </c>
      <c r="C150" s="75" t="s">
        <v>118</v>
      </c>
      <c r="D150" s="1" t="s">
        <v>10</v>
      </c>
      <c r="E150" s="74">
        <v>1</v>
      </c>
      <c r="F150" s="16">
        <f>Modulo2.1_Encargos!I70</f>
        <v>0</v>
      </c>
      <c r="G150" s="16">
        <f>Modulo2.2_Encargos!H51</f>
        <v>0</v>
      </c>
      <c r="H150" s="7">
        <f t="shared" si="27"/>
        <v>0</v>
      </c>
      <c r="I150" s="16">
        <f t="shared" si="28"/>
        <v>0</v>
      </c>
      <c r="J150" s="21">
        <f t="shared" si="29"/>
        <v>0</v>
      </c>
    </row>
    <row r="151" spans="2:12" ht="30" x14ac:dyDescent="0.25">
      <c r="B151" s="1" t="s">
        <v>12</v>
      </c>
      <c r="C151" s="75" t="s">
        <v>119</v>
      </c>
      <c r="D151" s="1" t="s">
        <v>10</v>
      </c>
      <c r="E151" s="74">
        <v>1</v>
      </c>
      <c r="F151" s="16">
        <f>Modulo2.1_Encargos!I71</f>
        <v>0</v>
      </c>
      <c r="G151" s="16">
        <f>Modulo2.2_Encargos!H52</f>
        <v>0</v>
      </c>
      <c r="H151" s="7">
        <f t="shared" si="27"/>
        <v>0</v>
      </c>
      <c r="I151" s="16">
        <f t="shared" si="28"/>
        <v>0</v>
      </c>
      <c r="J151" s="21">
        <f t="shared" si="29"/>
        <v>0</v>
      </c>
    </row>
    <row r="152" spans="2:12" x14ac:dyDescent="0.25">
      <c r="B152" s="1" t="s">
        <v>12</v>
      </c>
      <c r="C152" s="75" t="s">
        <v>108</v>
      </c>
      <c r="D152" s="1" t="s">
        <v>10</v>
      </c>
      <c r="E152" s="74">
        <v>2</v>
      </c>
      <c r="F152" s="16">
        <f>Modulo2.1_Encargos!I72</f>
        <v>0</v>
      </c>
      <c r="G152" s="16">
        <f>Modulo2.2_Encargos!H53</f>
        <v>0</v>
      </c>
      <c r="H152" s="7">
        <f t="shared" si="27"/>
        <v>0</v>
      </c>
      <c r="I152" s="16">
        <f t="shared" si="28"/>
        <v>0</v>
      </c>
      <c r="J152" s="21">
        <f t="shared" si="29"/>
        <v>0</v>
      </c>
    </row>
    <row r="153" spans="2:12" x14ac:dyDescent="0.25">
      <c r="B153" s="1" t="s">
        <v>12</v>
      </c>
      <c r="C153" s="75" t="s">
        <v>13</v>
      </c>
      <c r="D153" s="1" t="s">
        <v>10</v>
      </c>
      <c r="E153" s="74">
        <v>2</v>
      </c>
      <c r="F153" s="16">
        <f>Modulo2.1_Encargos!I73</f>
        <v>0</v>
      </c>
      <c r="G153" s="16">
        <f>Modulo2.2_Encargos!H54</f>
        <v>0</v>
      </c>
      <c r="H153" s="7">
        <f t="shared" si="27"/>
        <v>0</v>
      </c>
      <c r="I153" s="16">
        <f t="shared" si="28"/>
        <v>0</v>
      </c>
      <c r="J153" s="21">
        <f t="shared" si="29"/>
        <v>0</v>
      </c>
    </row>
    <row r="154" spans="2:12" x14ac:dyDescent="0.25">
      <c r="B154" s="1" t="s">
        <v>12</v>
      </c>
      <c r="C154" s="75" t="s">
        <v>14</v>
      </c>
      <c r="D154" s="1" t="s">
        <v>10</v>
      </c>
      <c r="E154" s="74">
        <v>3</v>
      </c>
      <c r="F154" s="16">
        <f>Modulo2.1_Encargos!I74</f>
        <v>0</v>
      </c>
      <c r="G154" s="16">
        <f>Modulo2.2_Encargos!H55</f>
        <v>0</v>
      </c>
      <c r="H154" s="7">
        <f t="shared" si="27"/>
        <v>0</v>
      </c>
      <c r="I154" s="16">
        <f t="shared" si="28"/>
        <v>0</v>
      </c>
      <c r="J154" s="21">
        <f t="shared" si="29"/>
        <v>0</v>
      </c>
    </row>
    <row r="155" spans="2:12" x14ac:dyDescent="0.25">
      <c r="B155" s="1" t="s">
        <v>12</v>
      </c>
      <c r="C155" s="75" t="s">
        <v>112</v>
      </c>
      <c r="D155" s="1" t="s">
        <v>10</v>
      </c>
      <c r="E155" s="74">
        <v>1</v>
      </c>
      <c r="F155" s="16">
        <f>Modulo2.1_Encargos!I75</f>
        <v>0</v>
      </c>
      <c r="G155" s="16">
        <f>Modulo2.2_Encargos!H56</f>
        <v>0</v>
      </c>
      <c r="H155" s="7">
        <f t="shared" si="27"/>
        <v>0</v>
      </c>
      <c r="I155" s="16">
        <f t="shared" si="28"/>
        <v>0</v>
      </c>
      <c r="J155" s="21">
        <f t="shared" si="29"/>
        <v>0</v>
      </c>
    </row>
    <row r="156" spans="2:12" x14ac:dyDescent="0.25">
      <c r="B156" s="1" t="s">
        <v>12</v>
      </c>
      <c r="C156" s="75" t="s">
        <v>113</v>
      </c>
      <c r="D156" s="1" t="s">
        <v>10</v>
      </c>
      <c r="E156" s="74">
        <v>1</v>
      </c>
      <c r="F156" s="16">
        <f>Modulo2.1_Encargos!I76</f>
        <v>0</v>
      </c>
      <c r="G156" s="16">
        <f>Modulo2.2_Encargos!H57</f>
        <v>0</v>
      </c>
      <c r="H156" s="7">
        <f t="shared" si="27"/>
        <v>0</v>
      </c>
      <c r="I156" s="16">
        <f t="shared" si="28"/>
        <v>0</v>
      </c>
      <c r="J156" s="21">
        <f t="shared" si="29"/>
        <v>0</v>
      </c>
    </row>
    <row r="157" spans="2:12" x14ac:dyDescent="0.25">
      <c r="B157" s="1"/>
      <c r="C157" s="75" t="s">
        <v>111</v>
      </c>
      <c r="D157" s="1" t="s">
        <v>10</v>
      </c>
      <c r="E157" s="74">
        <v>1</v>
      </c>
      <c r="F157" s="16">
        <f>Modulo2.1_Encargos!I77</f>
        <v>0</v>
      </c>
      <c r="G157" s="16">
        <f>Modulo2.2_Encargos!H58</f>
        <v>0</v>
      </c>
      <c r="H157" s="7">
        <f t="shared" si="27"/>
        <v>0</v>
      </c>
      <c r="I157" s="16">
        <f t="shared" si="28"/>
        <v>0</v>
      </c>
      <c r="J157" s="21">
        <f t="shared" si="29"/>
        <v>0</v>
      </c>
    </row>
    <row r="158" spans="2:12" x14ac:dyDescent="0.25">
      <c r="B158" s="17"/>
      <c r="C158" s="18" t="s">
        <v>15</v>
      </c>
      <c r="D158" s="17"/>
      <c r="E158" s="17">
        <f t="shared" ref="E158:J158" si="30">SUM(E143:E157)</f>
        <v>91</v>
      </c>
      <c r="F158" s="19">
        <f t="shared" si="30"/>
        <v>0</v>
      </c>
      <c r="G158" s="19">
        <f t="shared" si="30"/>
        <v>0</v>
      </c>
      <c r="H158" s="19">
        <f t="shared" si="30"/>
        <v>0</v>
      </c>
      <c r="I158" s="22">
        <f t="shared" si="30"/>
        <v>0</v>
      </c>
      <c r="J158" s="22">
        <f t="shared" si="30"/>
        <v>0</v>
      </c>
      <c r="K158" s="52"/>
      <c r="L158" s="11"/>
    </row>
  </sheetData>
  <mergeCells count="11">
    <mergeCell ref="B2:I2"/>
    <mergeCell ref="B84:I84"/>
    <mergeCell ref="B122:J122"/>
    <mergeCell ref="B141:J141"/>
    <mergeCell ref="B4:I4"/>
    <mergeCell ref="B25:I25"/>
    <mergeCell ref="B44:I44"/>
    <mergeCell ref="B6:I6"/>
    <mergeCell ref="B63:I63"/>
    <mergeCell ref="B65:I65"/>
    <mergeCell ref="B103:K103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97"/>
  <sheetViews>
    <sheetView topLeftCell="A19" zoomScale="80" zoomScaleNormal="80" workbookViewId="0">
      <selection activeCell="G25" sqref="G25"/>
    </sheetView>
  </sheetViews>
  <sheetFormatPr defaultColWidth="9.140625" defaultRowHeight="15" x14ac:dyDescent="0.25"/>
  <cols>
    <col min="1" max="1" width="2.28515625" style="3" customWidth="1"/>
    <col min="2" max="2" width="6.5703125" style="4" bestFit="1" customWidth="1"/>
    <col min="3" max="3" width="31.5703125" style="3" bestFit="1" customWidth="1"/>
    <col min="4" max="4" width="17.5703125" style="4" customWidth="1"/>
    <col min="5" max="5" width="11.42578125" style="4" bestFit="1" customWidth="1"/>
    <col min="6" max="6" width="15.85546875" style="5" bestFit="1" customWidth="1"/>
    <col min="7" max="7" width="16.28515625" style="4" bestFit="1" customWidth="1"/>
    <col min="8" max="8" width="9.85546875" style="4" bestFit="1" customWidth="1"/>
    <col min="9" max="9" width="11" style="3" bestFit="1" customWidth="1"/>
    <col min="10" max="16384" width="9.140625" style="3"/>
  </cols>
  <sheetData>
    <row r="1" spans="2:9" ht="2.25" customHeight="1" x14ac:dyDescent="0.25"/>
    <row r="2" spans="2:9" ht="15" customHeight="1" x14ac:dyDescent="0.25">
      <c r="B2" s="82" t="s">
        <v>62</v>
      </c>
      <c r="C2" s="82"/>
      <c r="D2" s="82"/>
      <c r="E2" s="82"/>
      <c r="F2" s="82"/>
      <c r="G2" s="82"/>
      <c r="H2" s="82"/>
      <c r="I2" s="82"/>
    </row>
    <row r="3" spans="2:9" ht="7.5" customHeight="1" x14ac:dyDescent="0.25">
      <c r="B3" s="28"/>
      <c r="C3" s="28"/>
      <c r="D3" s="28"/>
      <c r="E3" s="28"/>
      <c r="F3" s="28"/>
      <c r="G3" s="28"/>
      <c r="H3" s="28"/>
      <c r="I3" s="28"/>
    </row>
    <row r="4" spans="2:9" ht="15" customHeight="1" x14ac:dyDescent="0.25">
      <c r="B4" s="82" t="s">
        <v>63</v>
      </c>
      <c r="C4" s="82"/>
      <c r="D4" s="82"/>
      <c r="E4" s="82"/>
      <c r="F4" s="82"/>
      <c r="G4" s="82"/>
      <c r="H4" s="82"/>
      <c r="I4" s="82"/>
    </row>
    <row r="5" spans="2:9" ht="30" x14ac:dyDescent="0.25">
      <c r="B5" s="23" t="s">
        <v>1</v>
      </c>
      <c r="C5" s="24" t="s">
        <v>2</v>
      </c>
      <c r="D5" s="23" t="s">
        <v>3</v>
      </c>
      <c r="E5" s="23" t="s">
        <v>4</v>
      </c>
      <c r="F5" s="25" t="s">
        <v>18</v>
      </c>
      <c r="G5" s="29" t="s">
        <v>19</v>
      </c>
      <c r="H5" s="23" t="s">
        <v>20</v>
      </c>
      <c r="I5" s="23" t="s">
        <v>21</v>
      </c>
    </row>
    <row r="6" spans="2:9" x14ac:dyDescent="0.25">
      <c r="B6" s="1" t="s">
        <v>9</v>
      </c>
      <c r="C6" s="75" t="s">
        <v>122</v>
      </c>
      <c r="D6" s="1" t="s">
        <v>10</v>
      </c>
      <c r="E6" s="74">
        <v>3</v>
      </c>
      <c r="F6" s="2">
        <f>(Modulo1_Remuneração!I5+Modulo2.3_Encargos!I143)-Modulo2.2_Encargos!H6</f>
        <v>0</v>
      </c>
      <c r="G6" s="27">
        <v>12</v>
      </c>
      <c r="H6" s="16">
        <f>F6/G6</f>
        <v>0</v>
      </c>
      <c r="I6" s="16">
        <f>H6*E6</f>
        <v>0</v>
      </c>
    </row>
    <row r="7" spans="2:9" x14ac:dyDescent="0.25">
      <c r="B7" s="1" t="s">
        <v>9</v>
      </c>
      <c r="C7" s="75" t="s">
        <v>120</v>
      </c>
      <c r="D7" s="1" t="s">
        <v>10</v>
      </c>
      <c r="E7" s="74">
        <v>40</v>
      </c>
      <c r="F7" s="2">
        <f>(Modulo1_Remuneração!I6+Modulo2.3_Encargos!I144)-Modulo2.2_Encargos!H7</f>
        <v>0</v>
      </c>
      <c r="G7" s="27">
        <v>12</v>
      </c>
      <c r="H7" s="16">
        <f t="shared" ref="H7:H20" si="0">F7/G7</f>
        <v>0</v>
      </c>
      <c r="I7" s="16">
        <f t="shared" ref="I7:I20" si="1">H7*E7</f>
        <v>0</v>
      </c>
    </row>
    <row r="8" spans="2:9" x14ac:dyDescent="0.25">
      <c r="B8" s="1" t="s">
        <v>9</v>
      </c>
      <c r="C8" s="75" t="s">
        <v>110</v>
      </c>
      <c r="D8" s="1" t="s">
        <v>10</v>
      </c>
      <c r="E8" s="74">
        <v>2</v>
      </c>
      <c r="F8" s="2">
        <f>(Modulo1_Remuneração!I7+Modulo2.3_Encargos!I145)-Modulo2.2_Encargos!H8</f>
        <v>0</v>
      </c>
      <c r="G8" s="27">
        <v>12</v>
      </c>
      <c r="H8" s="16">
        <f t="shared" si="0"/>
        <v>0</v>
      </c>
      <c r="I8" s="16">
        <f t="shared" si="1"/>
        <v>0</v>
      </c>
    </row>
    <row r="9" spans="2:9" x14ac:dyDescent="0.25">
      <c r="B9" s="1" t="s">
        <v>9</v>
      </c>
      <c r="C9" s="75" t="s">
        <v>114</v>
      </c>
      <c r="D9" s="1" t="s">
        <v>10</v>
      </c>
      <c r="E9" s="74">
        <v>30</v>
      </c>
      <c r="F9" s="2">
        <f>(Modulo1_Remuneração!I8+Modulo2.3_Encargos!I146)-Modulo2.2_Encargos!H9</f>
        <v>0</v>
      </c>
      <c r="G9" s="27">
        <v>12</v>
      </c>
      <c r="H9" s="16">
        <f t="shared" si="0"/>
        <v>0</v>
      </c>
      <c r="I9" s="16">
        <f t="shared" si="1"/>
        <v>0</v>
      </c>
    </row>
    <row r="10" spans="2:9" x14ac:dyDescent="0.25">
      <c r="B10" s="1" t="s">
        <v>115</v>
      </c>
      <c r="C10" s="75" t="s">
        <v>109</v>
      </c>
      <c r="D10" s="1" t="s">
        <v>10</v>
      </c>
      <c r="E10" s="74">
        <v>2</v>
      </c>
      <c r="F10" s="2">
        <f>(Modulo1_Remuneração!I9+Modulo2.3_Encargos!I147)-Modulo2.2_Encargos!H10</f>
        <v>0</v>
      </c>
      <c r="G10" s="27">
        <v>12</v>
      </c>
      <c r="H10" s="16">
        <f t="shared" si="0"/>
        <v>0</v>
      </c>
      <c r="I10" s="16">
        <f t="shared" si="1"/>
        <v>0</v>
      </c>
    </row>
    <row r="11" spans="2:9" x14ac:dyDescent="0.25">
      <c r="B11" s="1" t="s">
        <v>11</v>
      </c>
      <c r="C11" s="75" t="s">
        <v>121</v>
      </c>
      <c r="D11" s="1" t="s">
        <v>10</v>
      </c>
      <c r="E11" s="74">
        <v>1</v>
      </c>
      <c r="F11" s="2">
        <f>(Modulo1_Remuneração!I10+Modulo2.3_Encargos!I148)-Modulo2.2_Encargos!H11</f>
        <v>0</v>
      </c>
      <c r="G11" s="27">
        <v>12</v>
      </c>
      <c r="H11" s="16">
        <f t="shared" si="0"/>
        <v>0</v>
      </c>
      <c r="I11" s="16">
        <f t="shared" si="1"/>
        <v>0</v>
      </c>
    </row>
    <row r="12" spans="2:9" x14ac:dyDescent="0.25">
      <c r="B12" s="1" t="s">
        <v>11</v>
      </c>
      <c r="C12" s="75" t="s">
        <v>117</v>
      </c>
      <c r="D12" s="1" t="s">
        <v>10</v>
      </c>
      <c r="E12" s="74">
        <v>1</v>
      </c>
      <c r="F12" s="2">
        <f>(Modulo1_Remuneração!I11+Modulo2.3_Encargos!I149)-Modulo2.2_Encargos!H12</f>
        <v>0</v>
      </c>
      <c r="G12" s="27">
        <v>12</v>
      </c>
      <c r="H12" s="16">
        <f t="shared" si="0"/>
        <v>0</v>
      </c>
      <c r="I12" s="16">
        <f t="shared" si="1"/>
        <v>0</v>
      </c>
    </row>
    <row r="13" spans="2:9" x14ac:dyDescent="0.25">
      <c r="B13" s="1" t="s">
        <v>11</v>
      </c>
      <c r="C13" s="75" t="s">
        <v>118</v>
      </c>
      <c r="D13" s="1" t="s">
        <v>10</v>
      </c>
      <c r="E13" s="74">
        <v>1</v>
      </c>
      <c r="F13" s="2">
        <f>(Modulo1_Remuneração!I12+Modulo2.3_Encargos!I150)-Modulo2.2_Encargos!H13</f>
        <v>0</v>
      </c>
      <c r="G13" s="27">
        <v>12</v>
      </c>
      <c r="H13" s="16">
        <f t="shared" si="0"/>
        <v>0</v>
      </c>
      <c r="I13" s="16">
        <f t="shared" si="1"/>
        <v>0</v>
      </c>
    </row>
    <row r="14" spans="2:9" ht="30" x14ac:dyDescent="0.25">
      <c r="B14" s="1" t="s">
        <v>12</v>
      </c>
      <c r="C14" s="75" t="s">
        <v>119</v>
      </c>
      <c r="D14" s="1" t="s">
        <v>10</v>
      </c>
      <c r="E14" s="74">
        <v>1</v>
      </c>
      <c r="F14" s="2">
        <f>(Modulo1_Remuneração!I13+Modulo2.3_Encargos!I151)-Modulo2.2_Encargos!H14</f>
        <v>0</v>
      </c>
      <c r="G14" s="27">
        <v>12</v>
      </c>
      <c r="H14" s="16">
        <f>F14/G14</f>
        <v>0</v>
      </c>
      <c r="I14" s="16">
        <f t="shared" si="1"/>
        <v>0</v>
      </c>
    </row>
    <row r="15" spans="2:9" x14ac:dyDescent="0.25">
      <c r="B15" s="1" t="s">
        <v>12</v>
      </c>
      <c r="C15" s="75" t="s">
        <v>108</v>
      </c>
      <c r="D15" s="1" t="s">
        <v>10</v>
      </c>
      <c r="E15" s="74">
        <v>2</v>
      </c>
      <c r="F15" s="2">
        <f>(Modulo1_Remuneração!I14+Modulo2.3_Encargos!I152)-Modulo2.2_Encargos!H15</f>
        <v>0</v>
      </c>
      <c r="G15" s="27">
        <v>12</v>
      </c>
      <c r="H15" s="16">
        <f t="shared" si="0"/>
        <v>0</v>
      </c>
      <c r="I15" s="16">
        <f t="shared" si="1"/>
        <v>0</v>
      </c>
    </row>
    <row r="16" spans="2:9" x14ac:dyDescent="0.25">
      <c r="B16" s="1" t="s">
        <v>12</v>
      </c>
      <c r="C16" s="75" t="s">
        <v>13</v>
      </c>
      <c r="D16" s="1" t="s">
        <v>10</v>
      </c>
      <c r="E16" s="74">
        <v>2</v>
      </c>
      <c r="F16" s="2">
        <f>(Modulo1_Remuneração!I15+Modulo2.3_Encargos!I153)-Modulo2.2_Encargos!H16</f>
        <v>0</v>
      </c>
      <c r="G16" s="27">
        <v>12</v>
      </c>
      <c r="H16" s="16">
        <f t="shared" si="0"/>
        <v>0</v>
      </c>
      <c r="I16" s="16">
        <f t="shared" si="1"/>
        <v>0</v>
      </c>
    </row>
    <row r="17" spans="2:9" x14ac:dyDescent="0.25">
      <c r="B17" s="1" t="s">
        <v>12</v>
      </c>
      <c r="C17" s="75" t="s">
        <v>14</v>
      </c>
      <c r="D17" s="1" t="s">
        <v>10</v>
      </c>
      <c r="E17" s="74">
        <v>3</v>
      </c>
      <c r="F17" s="2">
        <f>(Modulo1_Remuneração!I16+Modulo2.3_Encargos!I154)-Modulo2.2_Encargos!H17</f>
        <v>0</v>
      </c>
      <c r="G17" s="27">
        <v>12</v>
      </c>
      <c r="H17" s="16">
        <f t="shared" si="0"/>
        <v>0</v>
      </c>
      <c r="I17" s="16">
        <f t="shared" si="1"/>
        <v>0</v>
      </c>
    </row>
    <row r="18" spans="2:9" x14ac:dyDescent="0.25">
      <c r="B18" s="1" t="s">
        <v>12</v>
      </c>
      <c r="C18" s="75" t="s">
        <v>112</v>
      </c>
      <c r="D18" s="1" t="s">
        <v>10</v>
      </c>
      <c r="E18" s="74">
        <v>1</v>
      </c>
      <c r="F18" s="2">
        <f>(Modulo1_Remuneração!I17+Modulo2.3_Encargos!I155)-Modulo2.2_Encargos!H18</f>
        <v>0</v>
      </c>
      <c r="G18" s="27">
        <v>12</v>
      </c>
      <c r="H18" s="16">
        <f t="shared" si="0"/>
        <v>0</v>
      </c>
      <c r="I18" s="16">
        <f t="shared" si="1"/>
        <v>0</v>
      </c>
    </row>
    <row r="19" spans="2:9" x14ac:dyDescent="0.25">
      <c r="B19" s="1" t="s">
        <v>12</v>
      </c>
      <c r="C19" s="75" t="s">
        <v>113</v>
      </c>
      <c r="D19" s="1" t="s">
        <v>10</v>
      </c>
      <c r="E19" s="74">
        <v>1</v>
      </c>
      <c r="F19" s="2">
        <f>(Modulo1_Remuneração!I18+Modulo2.3_Encargos!I156)-Modulo2.2_Encargos!H19</f>
        <v>0</v>
      </c>
      <c r="G19" s="27">
        <v>12</v>
      </c>
      <c r="H19" s="16">
        <f t="shared" si="0"/>
        <v>0</v>
      </c>
      <c r="I19" s="16">
        <f t="shared" si="1"/>
        <v>0</v>
      </c>
    </row>
    <row r="20" spans="2:9" x14ac:dyDescent="0.25">
      <c r="B20" s="1"/>
      <c r="C20" s="75" t="s">
        <v>111</v>
      </c>
      <c r="D20" s="1" t="s">
        <v>10</v>
      </c>
      <c r="E20" s="74">
        <v>1</v>
      </c>
      <c r="F20" s="2">
        <f>(Modulo1_Remuneração!I19+Modulo2.3_Encargos!I157)-Modulo2.2_Encargos!H20</f>
        <v>0</v>
      </c>
      <c r="G20" s="27">
        <v>12</v>
      </c>
      <c r="H20" s="16">
        <f t="shared" si="0"/>
        <v>0</v>
      </c>
      <c r="I20" s="16">
        <f t="shared" si="1"/>
        <v>0</v>
      </c>
    </row>
    <row r="21" spans="2:9" x14ac:dyDescent="0.25">
      <c r="B21" s="17"/>
      <c r="C21" s="18" t="s">
        <v>15</v>
      </c>
      <c r="D21" s="17"/>
      <c r="E21" s="17">
        <f>SUM(E6:E20)</f>
        <v>91</v>
      </c>
      <c r="F21" s="19"/>
      <c r="G21" s="20"/>
      <c r="H21" s="26">
        <f>SUM(H6:H20)</f>
        <v>0</v>
      </c>
      <c r="I21" s="22">
        <f>SUM(I6:I20)</f>
        <v>0</v>
      </c>
    </row>
    <row r="23" spans="2:9" ht="15" customHeight="1" x14ac:dyDescent="0.25">
      <c r="B23" s="82" t="s">
        <v>64</v>
      </c>
      <c r="C23" s="82"/>
      <c r="D23" s="82"/>
      <c r="E23" s="82"/>
      <c r="F23" s="82"/>
      <c r="G23" s="82"/>
      <c r="H23" s="82"/>
      <c r="I23" s="82"/>
    </row>
    <row r="24" spans="2:9" ht="30" x14ac:dyDescent="0.25">
      <c r="B24" s="23" t="s">
        <v>1</v>
      </c>
      <c r="C24" s="24" t="s">
        <v>2</v>
      </c>
      <c r="D24" s="23" t="s">
        <v>3</v>
      </c>
      <c r="E24" s="23" t="s">
        <v>4</v>
      </c>
      <c r="F24" s="25" t="s">
        <v>18</v>
      </c>
      <c r="G24" s="29" t="s">
        <v>65</v>
      </c>
      <c r="H24" s="23" t="s">
        <v>20</v>
      </c>
      <c r="I24" s="23" t="s">
        <v>21</v>
      </c>
    </row>
    <row r="25" spans="2:9" x14ac:dyDescent="0.25">
      <c r="B25" s="1" t="s">
        <v>9</v>
      </c>
      <c r="C25" s="75" t="s">
        <v>122</v>
      </c>
      <c r="D25" s="1" t="s">
        <v>10</v>
      </c>
      <c r="E25" s="74">
        <v>3</v>
      </c>
      <c r="F25" s="2">
        <f t="shared" ref="F25:F39" si="2">H6</f>
        <v>0</v>
      </c>
      <c r="G25" s="30">
        <f>0.08/12</f>
        <v>6.6666666666666671E-3</v>
      </c>
      <c r="H25" s="16">
        <f>F25*G25</f>
        <v>0</v>
      </c>
      <c r="I25" s="16">
        <f>H25*E25</f>
        <v>0</v>
      </c>
    </row>
    <row r="26" spans="2:9" x14ac:dyDescent="0.25">
      <c r="B26" s="1" t="s">
        <v>9</v>
      </c>
      <c r="C26" s="75" t="s">
        <v>120</v>
      </c>
      <c r="D26" s="1" t="s">
        <v>10</v>
      </c>
      <c r="E26" s="74">
        <v>40</v>
      </c>
      <c r="F26" s="2">
        <f t="shared" si="2"/>
        <v>0</v>
      </c>
      <c r="G26" s="30">
        <f t="shared" ref="G26:G39" si="3">0.08/12</f>
        <v>6.6666666666666671E-3</v>
      </c>
      <c r="H26" s="16">
        <f>F26*G26</f>
        <v>0</v>
      </c>
      <c r="I26" s="16">
        <f t="shared" ref="I26:I39" si="4">H26*E26</f>
        <v>0</v>
      </c>
    </row>
    <row r="27" spans="2:9" x14ac:dyDescent="0.25">
      <c r="B27" s="1" t="s">
        <v>9</v>
      </c>
      <c r="C27" s="75" t="s">
        <v>110</v>
      </c>
      <c r="D27" s="1" t="s">
        <v>10</v>
      </c>
      <c r="E27" s="74">
        <v>2</v>
      </c>
      <c r="F27" s="2">
        <f t="shared" si="2"/>
        <v>0</v>
      </c>
      <c r="G27" s="30">
        <f t="shared" si="3"/>
        <v>6.6666666666666671E-3</v>
      </c>
      <c r="H27" s="16">
        <f t="shared" ref="H27:H39" si="5">F27*G27</f>
        <v>0</v>
      </c>
      <c r="I27" s="16">
        <f t="shared" si="4"/>
        <v>0</v>
      </c>
    </row>
    <row r="28" spans="2:9" x14ac:dyDescent="0.25">
      <c r="B28" s="1" t="s">
        <v>9</v>
      </c>
      <c r="C28" s="75" t="s">
        <v>114</v>
      </c>
      <c r="D28" s="1" t="s">
        <v>10</v>
      </c>
      <c r="E28" s="74">
        <v>30</v>
      </c>
      <c r="F28" s="2">
        <f t="shared" si="2"/>
        <v>0</v>
      </c>
      <c r="G28" s="30">
        <f t="shared" si="3"/>
        <v>6.6666666666666671E-3</v>
      </c>
      <c r="H28" s="16">
        <f t="shared" si="5"/>
        <v>0</v>
      </c>
      <c r="I28" s="16">
        <f t="shared" si="4"/>
        <v>0</v>
      </c>
    </row>
    <row r="29" spans="2:9" x14ac:dyDescent="0.25">
      <c r="B29" s="1" t="s">
        <v>115</v>
      </c>
      <c r="C29" s="75" t="s">
        <v>109</v>
      </c>
      <c r="D29" s="1" t="s">
        <v>10</v>
      </c>
      <c r="E29" s="74">
        <v>2</v>
      </c>
      <c r="F29" s="2">
        <f t="shared" si="2"/>
        <v>0</v>
      </c>
      <c r="G29" s="30">
        <f t="shared" si="3"/>
        <v>6.6666666666666671E-3</v>
      </c>
      <c r="H29" s="16">
        <f t="shared" si="5"/>
        <v>0</v>
      </c>
      <c r="I29" s="16">
        <f t="shared" si="4"/>
        <v>0</v>
      </c>
    </row>
    <row r="30" spans="2:9" x14ac:dyDescent="0.25">
      <c r="B30" s="1" t="s">
        <v>11</v>
      </c>
      <c r="C30" s="75" t="s">
        <v>121</v>
      </c>
      <c r="D30" s="1" t="s">
        <v>10</v>
      </c>
      <c r="E30" s="74">
        <v>1</v>
      </c>
      <c r="F30" s="2">
        <f t="shared" si="2"/>
        <v>0</v>
      </c>
      <c r="G30" s="30">
        <f t="shared" si="3"/>
        <v>6.6666666666666671E-3</v>
      </c>
      <c r="H30" s="16">
        <f t="shared" si="5"/>
        <v>0</v>
      </c>
      <c r="I30" s="16">
        <f t="shared" si="4"/>
        <v>0</v>
      </c>
    </row>
    <row r="31" spans="2:9" x14ac:dyDescent="0.25">
      <c r="B31" s="1" t="s">
        <v>11</v>
      </c>
      <c r="C31" s="75" t="s">
        <v>117</v>
      </c>
      <c r="D31" s="1" t="s">
        <v>10</v>
      </c>
      <c r="E31" s="74">
        <v>1</v>
      </c>
      <c r="F31" s="2">
        <f t="shared" si="2"/>
        <v>0</v>
      </c>
      <c r="G31" s="30">
        <f t="shared" si="3"/>
        <v>6.6666666666666671E-3</v>
      </c>
      <c r="H31" s="16">
        <f t="shared" si="5"/>
        <v>0</v>
      </c>
      <c r="I31" s="16">
        <f t="shared" si="4"/>
        <v>0</v>
      </c>
    </row>
    <row r="32" spans="2:9" x14ac:dyDescent="0.25">
      <c r="B32" s="1" t="s">
        <v>11</v>
      </c>
      <c r="C32" s="75" t="s">
        <v>118</v>
      </c>
      <c r="D32" s="1" t="s">
        <v>10</v>
      </c>
      <c r="E32" s="74">
        <v>1</v>
      </c>
      <c r="F32" s="2">
        <f t="shared" si="2"/>
        <v>0</v>
      </c>
      <c r="G32" s="30">
        <f t="shared" si="3"/>
        <v>6.6666666666666671E-3</v>
      </c>
      <c r="H32" s="16">
        <f t="shared" si="5"/>
        <v>0</v>
      </c>
      <c r="I32" s="16">
        <f>H32*E32</f>
        <v>0</v>
      </c>
    </row>
    <row r="33" spans="2:9" ht="30" x14ac:dyDescent="0.25">
      <c r="B33" s="1" t="s">
        <v>12</v>
      </c>
      <c r="C33" s="75" t="s">
        <v>119</v>
      </c>
      <c r="D33" s="1" t="s">
        <v>10</v>
      </c>
      <c r="E33" s="74">
        <v>1</v>
      </c>
      <c r="F33" s="2">
        <f t="shared" si="2"/>
        <v>0</v>
      </c>
      <c r="G33" s="30">
        <f t="shared" si="3"/>
        <v>6.6666666666666671E-3</v>
      </c>
      <c r="H33" s="16">
        <f t="shared" si="5"/>
        <v>0</v>
      </c>
      <c r="I33" s="16">
        <f t="shared" si="4"/>
        <v>0</v>
      </c>
    </row>
    <row r="34" spans="2:9" x14ac:dyDescent="0.25">
      <c r="B34" s="1" t="s">
        <v>12</v>
      </c>
      <c r="C34" s="75" t="s">
        <v>108</v>
      </c>
      <c r="D34" s="1" t="s">
        <v>10</v>
      </c>
      <c r="E34" s="74">
        <v>2</v>
      </c>
      <c r="F34" s="2">
        <f t="shared" si="2"/>
        <v>0</v>
      </c>
      <c r="G34" s="30">
        <f t="shared" si="3"/>
        <v>6.6666666666666671E-3</v>
      </c>
      <c r="H34" s="16">
        <f t="shared" si="5"/>
        <v>0</v>
      </c>
      <c r="I34" s="16">
        <f t="shared" si="4"/>
        <v>0</v>
      </c>
    </row>
    <row r="35" spans="2:9" x14ac:dyDescent="0.25">
      <c r="B35" s="1" t="s">
        <v>12</v>
      </c>
      <c r="C35" s="75" t="s">
        <v>13</v>
      </c>
      <c r="D35" s="1" t="s">
        <v>10</v>
      </c>
      <c r="E35" s="74">
        <v>2</v>
      </c>
      <c r="F35" s="2">
        <f t="shared" si="2"/>
        <v>0</v>
      </c>
      <c r="G35" s="30">
        <f t="shared" si="3"/>
        <v>6.6666666666666671E-3</v>
      </c>
      <c r="H35" s="16">
        <f t="shared" si="5"/>
        <v>0</v>
      </c>
      <c r="I35" s="16">
        <f t="shared" si="4"/>
        <v>0</v>
      </c>
    </row>
    <row r="36" spans="2:9" x14ac:dyDescent="0.25">
      <c r="B36" s="1" t="s">
        <v>12</v>
      </c>
      <c r="C36" s="75" t="s">
        <v>14</v>
      </c>
      <c r="D36" s="1" t="s">
        <v>10</v>
      </c>
      <c r="E36" s="74">
        <v>3</v>
      </c>
      <c r="F36" s="2">
        <f t="shared" si="2"/>
        <v>0</v>
      </c>
      <c r="G36" s="30">
        <f t="shared" si="3"/>
        <v>6.6666666666666671E-3</v>
      </c>
      <c r="H36" s="16">
        <f t="shared" si="5"/>
        <v>0</v>
      </c>
      <c r="I36" s="16">
        <f t="shared" si="4"/>
        <v>0</v>
      </c>
    </row>
    <row r="37" spans="2:9" x14ac:dyDescent="0.25">
      <c r="B37" s="1" t="s">
        <v>12</v>
      </c>
      <c r="C37" s="75" t="s">
        <v>112</v>
      </c>
      <c r="D37" s="1" t="s">
        <v>10</v>
      </c>
      <c r="E37" s="74">
        <v>1</v>
      </c>
      <c r="F37" s="2">
        <f t="shared" si="2"/>
        <v>0</v>
      </c>
      <c r="G37" s="30">
        <f t="shared" si="3"/>
        <v>6.6666666666666671E-3</v>
      </c>
      <c r="H37" s="16">
        <f t="shared" si="5"/>
        <v>0</v>
      </c>
      <c r="I37" s="16">
        <f t="shared" si="4"/>
        <v>0</v>
      </c>
    </row>
    <row r="38" spans="2:9" x14ac:dyDescent="0.25">
      <c r="B38" s="1" t="s">
        <v>12</v>
      </c>
      <c r="C38" s="75" t="s">
        <v>113</v>
      </c>
      <c r="D38" s="1" t="s">
        <v>10</v>
      </c>
      <c r="E38" s="74">
        <v>1</v>
      </c>
      <c r="F38" s="2">
        <f t="shared" si="2"/>
        <v>0</v>
      </c>
      <c r="G38" s="30">
        <f t="shared" si="3"/>
        <v>6.6666666666666671E-3</v>
      </c>
      <c r="H38" s="16">
        <f t="shared" si="5"/>
        <v>0</v>
      </c>
      <c r="I38" s="16">
        <f t="shared" si="4"/>
        <v>0</v>
      </c>
    </row>
    <row r="39" spans="2:9" x14ac:dyDescent="0.25">
      <c r="B39" s="1"/>
      <c r="C39" s="75" t="s">
        <v>111</v>
      </c>
      <c r="D39" s="1" t="s">
        <v>10</v>
      </c>
      <c r="E39" s="74">
        <v>1</v>
      </c>
      <c r="F39" s="2">
        <f t="shared" si="2"/>
        <v>0</v>
      </c>
      <c r="G39" s="30">
        <f t="shared" si="3"/>
        <v>6.6666666666666671E-3</v>
      </c>
      <c r="H39" s="16">
        <f t="shared" si="5"/>
        <v>0</v>
      </c>
      <c r="I39" s="16">
        <f t="shared" si="4"/>
        <v>0</v>
      </c>
    </row>
    <row r="40" spans="2:9" x14ac:dyDescent="0.25">
      <c r="B40" s="17"/>
      <c r="C40" s="18" t="s">
        <v>15</v>
      </c>
      <c r="D40" s="17"/>
      <c r="E40" s="17">
        <f>SUM(E25:E39)</f>
        <v>91</v>
      </c>
      <c r="F40" s="19"/>
      <c r="G40" s="20"/>
      <c r="H40" s="26">
        <f>SUM(H25:H39)</f>
        <v>0</v>
      </c>
      <c r="I40" s="22">
        <f>SUM(I25:I39)</f>
        <v>0</v>
      </c>
    </row>
    <row r="41" spans="2:9" ht="4.5" customHeight="1" x14ac:dyDescent="0.25"/>
    <row r="42" spans="2:9" ht="15" customHeight="1" x14ac:dyDescent="0.25">
      <c r="B42" s="82" t="s">
        <v>66</v>
      </c>
      <c r="C42" s="82"/>
      <c r="D42" s="82"/>
      <c r="E42" s="82"/>
      <c r="F42" s="82"/>
      <c r="G42" s="82"/>
      <c r="H42" s="82"/>
      <c r="I42" s="82"/>
    </row>
    <row r="43" spans="2:9" ht="30" x14ac:dyDescent="0.25">
      <c r="B43" s="23" t="s">
        <v>1</v>
      </c>
      <c r="C43" s="24" t="s">
        <v>2</v>
      </c>
      <c r="D43" s="23" t="s">
        <v>3</v>
      </c>
      <c r="E43" s="23" t="s">
        <v>4</v>
      </c>
      <c r="F43" s="25" t="s">
        <v>18</v>
      </c>
      <c r="G43" s="29" t="s">
        <v>65</v>
      </c>
      <c r="H43" s="23" t="s">
        <v>20</v>
      </c>
      <c r="I43" s="23" t="s">
        <v>21</v>
      </c>
    </row>
    <row r="44" spans="2:9" x14ac:dyDescent="0.25">
      <c r="B44" s="1" t="s">
        <v>9</v>
      </c>
      <c r="C44" s="75" t="s">
        <v>122</v>
      </c>
      <c r="D44" s="1" t="s">
        <v>10</v>
      </c>
      <c r="E44" s="74">
        <v>3</v>
      </c>
      <c r="F44" s="2">
        <f>Modulo2.2_Encargos!H25</f>
        <v>0</v>
      </c>
      <c r="G44" s="13">
        <v>0.5</v>
      </c>
      <c r="H44" s="16">
        <f>F44*G44</f>
        <v>0</v>
      </c>
      <c r="I44" s="16">
        <f>H44*E44</f>
        <v>0</v>
      </c>
    </row>
    <row r="45" spans="2:9" x14ac:dyDescent="0.25">
      <c r="B45" s="1" t="s">
        <v>9</v>
      </c>
      <c r="C45" s="75" t="s">
        <v>120</v>
      </c>
      <c r="D45" s="1" t="s">
        <v>10</v>
      </c>
      <c r="E45" s="74">
        <v>40</v>
      </c>
      <c r="F45" s="2">
        <f>Modulo2.2_Encargos!H26</f>
        <v>0</v>
      </c>
      <c r="G45" s="13">
        <v>0.5</v>
      </c>
      <c r="H45" s="16">
        <f t="shared" ref="H45:H58" si="6">F45*G45</f>
        <v>0</v>
      </c>
      <c r="I45" s="16">
        <f>H45*E45</f>
        <v>0</v>
      </c>
    </row>
    <row r="46" spans="2:9" x14ac:dyDescent="0.25">
      <c r="B46" s="1" t="s">
        <v>9</v>
      </c>
      <c r="C46" s="75" t="s">
        <v>110</v>
      </c>
      <c r="D46" s="1" t="s">
        <v>10</v>
      </c>
      <c r="E46" s="74">
        <v>2</v>
      </c>
      <c r="F46" s="2">
        <f>Modulo2.2_Encargos!H27</f>
        <v>0</v>
      </c>
      <c r="G46" s="13">
        <v>0.5</v>
      </c>
      <c r="H46" s="16">
        <f t="shared" si="6"/>
        <v>0</v>
      </c>
      <c r="I46" s="16">
        <f t="shared" ref="I46:I58" si="7">H46*E46</f>
        <v>0</v>
      </c>
    </row>
    <row r="47" spans="2:9" x14ac:dyDescent="0.25">
      <c r="B47" s="1" t="s">
        <v>9</v>
      </c>
      <c r="C47" s="75" t="s">
        <v>114</v>
      </c>
      <c r="D47" s="1" t="s">
        <v>10</v>
      </c>
      <c r="E47" s="74">
        <v>30</v>
      </c>
      <c r="F47" s="2">
        <f>Modulo2.2_Encargos!H28</f>
        <v>0</v>
      </c>
      <c r="G47" s="13">
        <v>0.5</v>
      </c>
      <c r="H47" s="16">
        <f t="shared" si="6"/>
        <v>0</v>
      </c>
      <c r="I47" s="16">
        <f t="shared" si="7"/>
        <v>0</v>
      </c>
    </row>
    <row r="48" spans="2:9" x14ac:dyDescent="0.25">
      <c r="B48" s="1" t="s">
        <v>115</v>
      </c>
      <c r="C48" s="75" t="s">
        <v>109</v>
      </c>
      <c r="D48" s="1" t="s">
        <v>10</v>
      </c>
      <c r="E48" s="74">
        <v>2</v>
      </c>
      <c r="F48" s="2">
        <f>Modulo2.2_Encargos!H29</f>
        <v>0</v>
      </c>
      <c r="G48" s="13">
        <v>0.5</v>
      </c>
      <c r="H48" s="16">
        <f t="shared" si="6"/>
        <v>0</v>
      </c>
      <c r="I48" s="16">
        <f t="shared" si="7"/>
        <v>0</v>
      </c>
    </row>
    <row r="49" spans="2:9" x14ac:dyDescent="0.25">
      <c r="B49" s="1" t="s">
        <v>11</v>
      </c>
      <c r="C49" s="75" t="s">
        <v>121</v>
      </c>
      <c r="D49" s="1" t="s">
        <v>10</v>
      </c>
      <c r="E49" s="74">
        <v>1</v>
      </c>
      <c r="F49" s="2">
        <f>Modulo2.2_Encargos!H30</f>
        <v>0</v>
      </c>
      <c r="G49" s="13">
        <v>0.5</v>
      </c>
      <c r="H49" s="16">
        <f t="shared" si="6"/>
        <v>0</v>
      </c>
      <c r="I49" s="16">
        <f t="shared" si="7"/>
        <v>0</v>
      </c>
    </row>
    <row r="50" spans="2:9" x14ac:dyDescent="0.25">
      <c r="B50" s="1" t="s">
        <v>11</v>
      </c>
      <c r="C50" s="75" t="s">
        <v>117</v>
      </c>
      <c r="D50" s="1" t="s">
        <v>10</v>
      </c>
      <c r="E50" s="74">
        <v>1</v>
      </c>
      <c r="F50" s="2">
        <f>Modulo2.2_Encargos!H31</f>
        <v>0</v>
      </c>
      <c r="G50" s="13">
        <v>0.5</v>
      </c>
      <c r="H50" s="16">
        <f t="shared" si="6"/>
        <v>0</v>
      </c>
      <c r="I50" s="16">
        <f t="shared" si="7"/>
        <v>0</v>
      </c>
    </row>
    <row r="51" spans="2:9" x14ac:dyDescent="0.25">
      <c r="B51" s="1" t="s">
        <v>11</v>
      </c>
      <c r="C51" s="75" t="s">
        <v>118</v>
      </c>
      <c r="D51" s="1" t="s">
        <v>10</v>
      </c>
      <c r="E51" s="74">
        <v>1</v>
      </c>
      <c r="F51" s="2">
        <f>Modulo2.2_Encargos!H32</f>
        <v>0</v>
      </c>
      <c r="G51" s="13">
        <v>0.5</v>
      </c>
      <c r="H51" s="16">
        <f t="shared" si="6"/>
        <v>0</v>
      </c>
      <c r="I51" s="16">
        <f t="shared" si="7"/>
        <v>0</v>
      </c>
    </row>
    <row r="52" spans="2:9" ht="30" x14ac:dyDescent="0.25">
      <c r="B52" s="1" t="s">
        <v>12</v>
      </c>
      <c r="C52" s="75" t="s">
        <v>119</v>
      </c>
      <c r="D52" s="1" t="s">
        <v>10</v>
      </c>
      <c r="E52" s="74">
        <v>1</v>
      </c>
      <c r="F52" s="2">
        <f>Modulo2.2_Encargos!H33</f>
        <v>0</v>
      </c>
      <c r="G52" s="13">
        <v>0.5</v>
      </c>
      <c r="H52" s="16">
        <f t="shared" si="6"/>
        <v>0</v>
      </c>
      <c r="I52" s="16">
        <f t="shared" si="7"/>
        <v>0</v>
      </c>
    </row>
    <row r="53" spans="2:9" x14ac:dyDescent="0.25">
      <c r="B53" s="1" t="s">
        <v>12</v>
      </c>
      <c r="C53" s="75" t="s">
        <v>108</v>
      </c>
      <c r="D53" s="1" t="s">
        <v>10</v>
      </c>
      <c r="E53" s="74">
        <v>2</v>
      </c>
      <c r="F53" s="2">
        <f>Modulo2.2_Encargos!H34</f>
        <v>0</v>
      </c>
      <c r="G53" s="13">
        <v>0.5</v>
      </c>
      <c r="H53" s="16">
        <f t="shared" si="6"/>
        <v>0</v>
      </c>
      <c r="I53" s="16">
        <f t="shared" si="7"/>
        <v>0</v>
      </c>
    </row>
    <row r="54" spans="2:9" x14ac:dyDescent="0.25">
      <c r="B54" s="1" t="s">
        <v>12</v>
      </c>
      <c r="C54" s="75" t="s">
        <v>13</v>
      </c>
      <c r="D54" s="1" t="s">
        <v>10</v>
      </c>
      <c r="E54" s="74">
        <v>2</v>
      </c>
      <c r="F54" s="2">
        <f>Modulo2.2_Encargos!H35</f>
        <v>0</v>
      </c>
      <c r="G54" s="13">
        <v>0.5</v>
      </c>
      <c r="H54" s="16">
        <f t="shared" si="6"/>
        <v>0</v>
      </c>
      <c r="I54" s="16">
        <f t="shared" si="7"/>
        <v>0</v>
      </c>
    </row>
    <row r="55" spans="2:9" x14ac:dyDescent="0.25">
      <c r="B55" s="1" t="s">
        <v>12</v>
      </c>
      <c r="C55" s="75" t="s">
        <v>14</v>
      </c>
      <c r="D55" s="1" t="s">
        <v>10</v>
      </c>
      <c r="E55" s="74">
        <v>3</v>
      </c>
      <c r="F55" s="2">
        <f>Modulo2.2_Encargos!H36</f>
        <v>0</v>
      </c>
      <c r="G55" s="13">
        <v>0.5</v>
      </c>
      <c r="H55" s="16">
        <f t="shared" si="6"/>
        <v>0</v>
      </c>
      <c r="I55" s="16">
        <f t="shared" si="7"/>
        <v>0</v>
      </c>
    </row>
    <row r="56" spans="2:9" x14ac:dyDescent="0.25">
      <c r="B56" s="1" t="s">
        <v>12</v>
      </c>
      <c r="C56" s="75" t="s">
        <v>112</v>
      </c>
      <c r="D56" s="1" t="s">
        <v>10</v>
      </c>
      <c r="E56" s="74">
        <v>1</v>
      </c>
      <c r="F56" s="2">
        <f>Modulo2.2_Encargos!H37</f>
        <v>0</v>
      </c>
      <c r="G56" s="13">
        <v>0.5</v>
      </c>
      <c r="H56" s="16">
        <f>F56*G56</f>
        <v>0</v>
      </c>
      <c r="I56" s="16">
        <f t="shared" si="7"/>
        <v>0</v>
      </c>
    </row>
    <row r="57" spans="2:9" x14ac:dyDescent="0.25">
      <c r="B57" s="1" t="s">
        <v>12</v>
      </c>
      <c r="C57" s="75" t="s">
        <v>113</v>
      </c>
      <c r="D57" s="1" t="s">
        <v>10</v>
      </c>
      <c r="E57" s="74">
        <v>1</v>
      </c>
      <c r="F57" s="2">
        <f>Modulo2.2_Encargos!H38</f>
        <v>0</v>
      </c>
      <c r="G57" s="13">
        <v>0.5</v>
      </c>
      <c r="H57" s="16">
        <f t="shared" si="6"/>
        <v>0</v>
      </c>
      <c r="I57" s="16">
        <f t="shared" si="7"/>
        <v>0</v>
      </c>
    </row>
    <row r="58" spans="2:9" x14ac:dyDescent="0.25">
      <c r="B58" s="1"/>
      <c r="C58" s="75" t="s">
        <v>111</v>
      </c>
      <c r="D58" s="1" t="s">
        <v>10</v>
      </c>
      <c r="E58" s="74">
        <v>1</v>
      </c>
      <c r="F58" s="2">
        <f>Modulo2.2_Encargos!H39</f>
        <v>0</v>
      </c>
      <c r="G58" s="13">
        <v>0.5</v>
      </c>
      <c r="H58" s="16">
        <f t="shared" si="6"/>
        <v>0</v>
      </c>
      <c r="I58" s="16">
        <f t="shared" si="7"/>
        <v>0</v>
      </c>
    </row>
    <row r="59" spans="2:9" x14ac:dyDescent="0.25">
      <c r="B59" s="17"/>
      <c r="C59" s="18" t="s">
        <v>15</v>
      </c>
      <c r="D59" s="17"/>
      <c r="E59" s="17">
        <f>SUM(E44:E58)</f>
        <v>91</v>
      </c>
      <c r="F59" s="19"/>
      <c r="G59" s="20"/>
      <c r="H59" s="26">
        <f>SUM(H44:H58)</f>
        <v>0</v>
      </c>
      <c r="I59" s="22">
        <f>SUM(I44:I58)</f>
        <v>0</v>
      </c>
    </row>
    <row r="61" spans="2:9" ht="15" customHeight="1" x14ac:dyDescent="0.25">
      <c r="B61" s="82" t="s">
        <v>67</v>
      </c>
      <c r="C61" s="82"/>
      <c r="D61" s="82"/>
      <c r="E61" s="82"/>
      <c r="F61" s="82"/>
      <c r="G61" s="82"/>
      <c r="H61" s="82"/>
      <c r="I61" s="82"/>
    </row>
    <row r="62" spans="2:9" ht="30" x14ac:dyDescent="0.25">
      <c r="B62" s="8" t="s">
        <v>1</v>
      </c>
      <c r="C62" s="9" t="s">
        <v>2</v>
      </c>
      <c r="D62" s="8" t="s">
        <v>3</v>
      </c>
      <c r="E62" s="8" t="s">
        <v>4</v>
      </c>
      <c r="F62" s="25" t="s">
        <v>18</v>
      </c>
      <c r="G62" s="29" t="s">
        <v>41</v>
      </c>
      <c r="H62" s="23" t="s">
        <v>20</v>
      </c>
      <c r="I62" s="23" t="s">
        <v>21</v>
      </c>
    </row>
    <row r="63" spans="2:9" x14ac:dyDescent="0.25">
      <c r="B63" s="1" t="s">
        <v>9</v>
      </c>
      <c r="C63" s="75" t="s">
        <v>122</v>
      </c>
      <c r="D63" s="1" t="s">
        <v>10</v>
      </c>
      <c r="E63" s="74">
        <v>3</v>
      </c>
      <c r="F63" s="16">
        <f t="shared" ref="F63:F77" si="8">H6+H44</f>
        <v>0</v>
      </c>
      <c r="G63" s="15">
        <v>0.42580000000000001</v>
      </c>
      <c r="H63" s="7">
        <f>F63*G63</f>
        <v>0</v>
      </c>
      <c r="I63" s="16">
        <f>H63*E63</f>
        <v>0</v>
      </c>
    </row>
    <row r="64" spans="2:9" x14ac:dyDescent="0.25">
      <c r="B64" s="1" t="s">
        <v>9</v>
      </c>
      <c r="C64" s="75" t="s">
        <v>120</v>
      </c>
      <c r="D64" s="1" t="s">
        <v>10</v>
      </c>
      <c r="E64" s="74">
        <v>40</v>
      </c>
      <c r="F64" s="16">
        <f t="shared" si="8"/>
        <v>0</v>
      </c>
      <c r="G64" s="15">
        <v>0.42580000000000001</v>
      </c>
      <c r="H64" s="7">
        <f t="shared" ref="H64:H77" si="9">F64*G64</f>
        <v>0</v>
      </c>
      <c r="I64" s="16">
        <f t="shared" ref="I64:I77" si="10">H64*E64</f>
        <v>0</v>
      </c>
    </row>
    <row r="65" spans="2:9" x14ac:dyDescent="0.25">
      <c r="B65" s="1" t="s">
        <v>9</v>
      </c>
      <c r="C65" s="75" t="s">
        <v>110</v>
      </c>
      <c r="D65" s="1" t="s">
        <v>10</v>
      </c>
      <c r="E65" s="74">
        <v>2</v>
      </c>
      <c r="F65" s="16">
        <f t="shared" si="8"/>
        <v>0</v>
      </c>
      <c r="G65" s="15">
        <v>0.42580000000000001</v>
      </c>
      <c r="H65" s="7">
        <f t="shared" si="9"/>
        <v>0</v>
      </c>
      <c r="I65" s="16">
        <f t="shared" si="10"/>
        <v>0</v>
      </c>
    </row>
    <row r="66" spans="2:9" x14ac:dyDescent="0.25">
      <c r="B66" s="1" t="s">
        <v>9</v>
      </c>
      <c r="C66" s="75" t="s">
        <v>114</v>
      </c>
      <c r="D66" s="1" t="s">
        <v>10</v>
      </c>
      <c r="E66" s="74">
        <v>30</v>
      </c>
      <c r="F66" s="16">
        <f t="shared" si="8"/>
        <v>0</v>
      </c>
      <c r="G66" s="15">
        <v>0.42580000000000001</v>
      </c>
      <c r="H66" s="7">
        <f t="shared" si="9"/>
        <v>0</v>
      </c>
      <c r="I66" s="16">
        <f t="shared" si="10"/>
        <v>0</v>
      </c>
    </row>
    <row r="67" spans="2:9" x14ac:dyDescent="0.25">
      <c r="B67" s="1" t="s">
        <v>115</v>
      </c>
      <c r="C67" s="75" t="s">
        <v>109</v>
      </c>
      <c r="D67" s="1" t="s">
        <v>10</v>
      </c>
      <c r="E67" s="74">
        <v>2</v>
      </c>
      <c r="F67" s="16">
        <f t="shared" si="8"/>
        <v>0</v>
      </c>
      <c r="G67" s="15">
        <v>0.42580000000000001</v>
      </c>
      <c r="H67" s="7">
        <f t="shared" si="9"/>
        <v>0</v>
      </c>
      <c r="I67" s="16">
        <f t="shared" si="10"/>
        <v>0</v>
      </c>
    </row>
    <row r="68" spans="2:9" x14ac:dyDescent="0.25">
      <c r="B68" s="1" t="s">
        <v>11</v>
      </c>
      <c r="C68" s="75" t="s">
        <v>121</v>
      </c>
      <c r="D68" s="1" t="s">
        <v>10</v>
      </c>
      <c r="E68" s="74">
        <v>1</v>
      </c>
      <c r="F68" s="16">
        <f t="shared" si="8"/>
        <v>0</v>
      </c>
      <c r="G68" s="15">
        <v>0.42580000000000001</v>
      </c>
      <c r="H68" s="7">
        <f t="shared" si="9"/>
        <v>0</v>
      </c>
      <c r="I68" s="16">
        <f t="shared" si="10"/>
        <v>0</v>
      </c>
    </row>
    <row r="69" spans="2:9" x14ac:dyDescent="0.25">
      <c r="B69" s="1" t="s">
        <v>11</v>
      </c>
      <c r="C69" s="75" t="s">
        <v>117</v>
      </c>
      <c r="D69" s="1" t="s">
        <v>10</v>
      </c>
      <c r="E69" s="74">
        <v>1</v>
      </c>
      <c r="F69" s="16">
        <f t="shared" si="8"/>
        <v>0</v>
      </c>
      <c r="G69" s="15">
        <v>0.42580000000000001</v>
      </c>
      <c r="H69" s="7">
        <f t="shared" si="9"/>
        <v>0</v>
      </c>
      <c r="I69" s="16">
        <f t="shared" si="10"/>
        <v>0</v>
      </c>
    </row>
    <row r="70" spans="2:9" x14ac:dyDescent="0.25">
      <c r="B70" s="1" t="s">
        <v>11</v>
      </c>
      <c r="C70" s="75" t="s">
        <v>118</v>
      </c>
      <c r="D70" s="1" t="s">
        <v>10</v>
      </c>
      <c r="E70" s="74">
        <v>1</v>
      </c>
      <c r="F70" s="16">
        <f t="shared" si="8"/>
        <v>0</v>
      </c>
      <c r="G70" s="15">
        <v>0.42580000000000001</v>
      </c>
      <c r="H70" s="7">
        <f t="shared" si="9"/>
        <v>0</v>
      </c>
      <c r="I70" s="16">
        <f t="shared" si="10"/>
        <v>0</v>
      </c>
    </row>
    <row r="71" spans="2:9" ht="30" x14ac:dyDescent="0.25">
      <c r="B71" s="1" t="s">
        <v>12</v>
      </c>
      <c r="C71" s="75" t="s">
        <v>119</v>
      </c>
      <c r="D71" s="1" t="s">
        <v>10</v>
      </c>
      <c r="E71" s="74">
        <v>1</v>
      </c>
      <c r="F71" s="16">
        <f t="shared" si="8"/>
        <v>0</v>
      </c>
      <c r="G71" s="15">
        <v>0.42580000000000001</v>
      </c>
      <c r="H71" s="7">
        <f t="shared" si="9"/>
        <v>0</v>
      </c>
      <c r="I71" s="16">
        <f t="shared" si="10"/>
        <v>0</v>
      </c>
    </row>
    <row r="72" spans="2:9" x14ac:dyDescent="0.25">
      <c r="B72" s="1" t="s">
        <v>12</v>
      </c>
      <c r="C72" s="75" t="s">
        <v>108</v>
      </c>
      <c r="D72" s="1" t="s">
        <v>10</v>
      </c>
      <c r="E72" s="74">
        <v>2</v>
      </c>
      <c r="F72" s="16">
        <f t="shared" si="8"/>
        <v>0</v>
      </c>
      <c r="G72" s="15">
        <v>0.42580000000000001</v>
      </c>
      <c r="H72" s="7">
        <f t="shared" si="9"/>
        <v>0</v>
      </c>
      <c r="I72" s="16">
        <f t="shared" si="10"/>
        <v>0</v>
      </c>
    </row>
    <row r="73" spans="2:9" x14ac:dyDescent="0.25">
      <c r="B73" s="1" t="s">
        <v>12</v>
      </c>
      <c r="C73" s="75" t="s">
        <v>13</v>
      </c>
      <c r="D73" s="1" t="s">
        <v>10</v>
      </c>
      <c r="E73" s="74">
        <v>2</v>
      </c>
      <c r="F73" s="16">
        <f t="shared" si="8"/>
        <v>0</v>
      </c>
      <c r="G73" s="15">
        <v>0.42580000000000001</v>
      </c>
      <c r="H73" s="7">
        <f t="shared" si="9"/>
        <v>0</v>
      </c>
      <c r="I73" s="16">
        <f t="shared" si="10"/>
        <v>0</v>
      </c>
    </row>
    <row r="74" spans="2:9" x14ac:dyDescent="0.25">
      <c r="B74" s="1" t="s">
        <v>12</v>
      </c>
      <c r="C74" s="75" t="s">
        <v>14</v>
      </c>
      <c r="D74" s="1" t="s">
        <v>10</v>
      </c>
      <c r="E74" s="74">
        <v>3</v>
      </c>
      <c r="F74" s="16">
        <f t="shared" si="8"/>
        <v>0</v>
      </c>
      <c r="G74" s="15">
        <v>0.42580000000000001</v>
      </c>
      <c r="H74" s="7">
        <f t="shared" si="9"/>
        <v>0</v>
      </c>
      <c r="I74" s="16">
        <f t="shared" si="10"/>
        <v>0</v>
      </c>
    </row>
    <row r="75" spans="2:9" x14ac:dyDescent="0.25">
      <c r="B75" s="1" t="s">
        <v>12</v>
      </c>
      <c r="C75" s="75" t="s">
        <v>112</v>
      </c>
      <c r="D75" s="1" t="s">
        <v>10</v>
      </c>
      <c r="E75" s="74">
        <v>1</v>
      </c>
      <c r="F75" s="16">
        <f t="shared" si="8"/>
        <v>0</v>
      </c>
      <c r="G75" s="15">
        <v>0.42580000000000001</v>
      </c>
      <c r="H75" s="7">
        <f t="shared" si="9"/>
        <v>0</v>
      </c>
      <c r="I75" s="16">
        <f t="shared" si="10"/>
        <v>0</v>
      </c>
    </row>
    <row r="76" spans="2:9" x14ac:dyDescent="0.25">
      <c r="B76" s="1" t="s">
        <v>12</v>
      </c>
      <c r="C76" s="75" t="s">
        <v>113</v>
      </c>
      <c r="D76" s="1" t="s">
        <v>10</v>
      </c>
      <c r="E76" s="74">
        <v>1</v>
      </c>
      <c r="F76" s="16">
        <f t="shared" si="8"/>
        <v>0</v>
      </c>
      <c r="G76" s="15">
        <v>0.42580000000000001</v>
      </c>
      <c r="H76" s="7">
        <f>F76*G76</f>
        <v>0</v>
      </c>
      <c r="I76" s="16">
        <f t="shared" si="10"/>
        <v>0</v>
      </c>
    </row>
    <row r="77" spans="2:9" x14ac:dyDescent="0.25">
      <c r="B77" s="1"/>
      <c r="C77" s="75" t="s">
        <v>111</v>
      </c>
      <c r="D77" s="1" t="s">
        <v>10</v>
      </c>
      <c r="E77" s="74">
        <v>1</v>
      </c>
      <c r="F77" s="16">
        <f t="shared" si="8"/>
        <v>0</v>
      </c>
      <c r="G77" s="15">
        <v>0.42580000000000001</v>
      </c>
      <c r="H77" s="7">
        <f t="shared" si="9"/>
        <v>0</v>
      </c>
      <c r="I77" s="16">
        <f t="shared" si="10"/>
        <v>0</v>
      </c>
    </row>
    <row r="78" spans="2:9" x14ac:dyDescent="0.25">
      <c r="B78" s="17"/>
      <c r="C78" s="18" t="s">
        <v>15</v>
      </c>
      <c r="D78" s="17"/>
      <c r="E78" s="17">
        <f>SUM(E63:E77)</f>
        <v>91</v>
      </c>
      <c r="F78" s="19">
        <f>SUM(F63:F77)</f>
        <v>0</v>
      </c>
      <c r="G78" s="19">
        <f>SUM(G63:G77)</f>
        <v>6.3869999999999996</v>
      </c>
      <c r="H78" s="19">
        <f>SUM(H63:H77)</f>
        <v>0</v>
      </c>
      <c r="I78" s="22">
        <f>SUM(I63:I77)</f>
        <v>0</v>
      </c>
    </row>
    <row r="80" spans="2:9" x14ac:dyDescent="0.25">
      <c r="B80" s="82" t="s">
        <v>68</v>
      </c>
      <c r="C80" s="82"/>
      <c r="D80" s="82"/>
      <c r="E80" s="82"/>
      <c r="F80" s="82"/>
      <c r="G80" s="82"/>
      <c r="H80" s="82"/>
      <c r="I80" s="82"/>
    </row>
    <row r="81" spans="2:9" ht="45" x14ac:dyDescent="0.25">
      <c r="B81" s="8" t="s">
        <v>1</v>
      </c>
      <c r="C81" s="9" t="s">
        <v>2</v>
      </c>
      <c r="D81" s="8" t="s">
        <v>3</v>
      </c>
      <c r="E81" s="8" t="s">
        <v>4</v>
      </c>
      <c r="F81" s="25" t="s">
        <v>67</v>
      </c>
      <c r="G81" s="29" t="s">
        <v>69</v>
      </c>
      <c r="H81" s="23" t="s">
        <v>20</v>
      </c>
      <c r="I81" s="23" t="s">
        <v>21</v>
      </c>
    </row>
    <row r="82" spans="2:9" x14ac:dyDescent="0.25">
      <c r="B82" s="1" t="s">
        <v>9</v>
      </c>
      <c r="C82" s="75" t="s">
        <v>122</v>
      </c>
      <c r="D82" s="1" t="s">
        <v>10</v>
      </c>
      <c r="E82" s="74">
        <v>3</v>
      </c>
      <c r="F82" s="7">
        <f t="shared" ref="F82:F96" si="11">H63</f>
        <v>0</v>
      </c>
      <c r="G82" s="31">
        <f t="shared" ref="G82:G96" si="12">H25</f>
        <v>0</v>
      </c>
      <c r="H82" s="7">
        <f>F82+G82</f>
        <v>0</v>
      </c>
      <c r="I82" s="16">
        <f>H82*E82</f>
        <v>0</v>
      </c>
    </row>
    <row r="83" spans="2:9" x14ac:dyDescent="0.25">
      <c r="B83" s="1" t="s">
        <v>9</v>
      </c>
      <c r="C83" s="75" t="s">
        <v>120</v>
      </c>
      <c r="D83" s="1" t="s">
        <v>10</v>
      </c>
      <c r="E83" s="74">
        <v>40</v>
      </c>
      <c r="F83" s="7">
        <f t="shared" si="11"/>
        <v>0</v>
      </c>
      <c r="G83" s="31">
        <f t="shared" si="12"/>
        <v>0</v>
      </c>
      <c r="H83" s="7">
        <f t="shared" ref="H83:H96" si="13">F83+G83</f>
        <v>0</v>
      </c>
      <c r="I83" s="16">
        <f t="shared" ref="I83:I96" si="14">H83*E83</f>
        <v>0</v>
      </c>
    </row>
    <row r="84" spans="2:9" x14ac:dyDescent="0.25">
      <c r="B84" s="1" t="s">
        <v>9</v>
      </c>
      <c r="C84" s="75" t="s">
        <v>110</v>
      </c>
      <c r="D84" s="1" t="s">
        <v>10</v>
      </c>
      <c r="E84" s="74">
        <v>2</v>
      </c>
      <c r="F84" s="7">
        <f t="shared" si="11"/>
        <v>0</v>
      </c>
      <c r="G84" s="31">
        <f t="shared" si="12"/>
        <v>0</v>
      </c>
      <c r="H84" s="7">
        <f t="shared" si="13"/>
        <v>0</v>
      </c>
      <c r="I84" s="16">
        <f t="shared" si="14"/>
        <v>0</v>
      </c>
    </row>
    <row r="85" spans="2:9" x14ac:dyDescent="0.25">
      <c r="B85" s="1" t="s">
        <v>9</v>
      </c>
      <c r="C85" s="75" t="s">
        <v>114</v>
      </c>
      <c r="D85" s="1" t="s">
        <v>10</v>
      </c>
      <c r="E85" s="74">
        <v>30</v>
      </c>
      <c r="F85" s="7">
        <f t="shared" si="11"/>
        <v>0</v>
      </c>
      <c r="G85" s="31">
        <f t="shared" si="12"/>
        <v>0</v>
      </c>
      <c r="H85" s="7">
        <f t="shared" si="13"/>
        <v>0</v>
      </c>
      <c r="I85" s="16">
        <f t="shared" si="14"/>
        <v>0</v>
      </c>
    </row>
    <row r="86" spans="2:9" x14ac:dyDescent="0.25">
      <c r="B86" s="1" t="s">
        <v>115</v>
      </c>
      <c r="C86" s="75" t="s">
        <v>109</v>
      </c>
      <c r="D86" s="1" t="s">
        <v>10</v>
      </c>
      <c r="E86" s="74">
        <v>2</v>
      </c>
      <c r="F86" s="7">
        <f t="shared" si="11"/>
        <v>0</v>
      </c>
      <c r="G86" s="31">
        <f t="shared" si="12"/>
        <v>0</v>
      </c>
      <c r="H86" s="7">
        <f t="shared" si="13"/>
        <v>0</v>
      </c>
      <c r="I86" s="16">
        <f t="shared" si="14"/>
        <v>0</v>
      </c>
    </row>
    <row r="87" spans="2:9" x14ac:dyDescent="0.25">
      <c r="B87" s="1" t="s">
        <v>11</v>
      </c>
      <c r="C87" s="75" t="s">
        <v>121</v>
      </c>
      <c r="D87" s="1" t="s">
        <v>10</v>
      </c>
      <c r="E87" s="74">
        <v>1</v>
      </c>
      <c r="F87" s="7">
        <f t="shared" si="11"/>
        <v>0</v>
      </c>
      <c r="G87" s="31">
        <f t="shared" si="12"/>
        <v>0</v>
      </c>
      <c r="H87" s="7">
        <f t="shared" si="13"/>
        <v>0</v>
      </c>
      <c r="I87" s="16">
        <f t="shared" si="14"/>
        <v>0</v>
      </c>
    </row>
    <row r="88" spans="2:9" x14ac:dyDescent="0.25">
      <c r="B88" s="1" t="s">
        <v>11</v>
      </c>
      <c r="C88" s="75" t="s">
        <v>117</v>
      </c>
      <c r="D88" s="1" t="s">
        <v>10</v>
      </c>
      <c r="E88" s="74">
        <v>1</v>
      </c>
      <c r="F88" s="7">
        <f t="shared" si="11"/>
        <v>0</v>
      </c>
      <c r="G88" s="31">
        <f t="shared" si="12"/>
        <v>0</v>
      </c>
      <c r="H88" s="7">
        <f t="shared" si="13"/>
        <v>0</v>
      </c>
      <c r="I88" s="16">
        <f t="shared" si="14"/>
        <v>0</v>
      </c>
    </row>
    <row r="89" spans="2:9" x14ac:dyDescent="0.25">
      <c r="B89" s="1" t="s">
        <v>11</v>
      </c>
      <c r="C89" s="75" t="s">
        <v>118</v>
      </c>
      <c r="D89" s="1" t="s">
        <v>10</v>
      </c>
      <c r="E89" s="74">
        <v>1</v>
      </c>
      <c r="F89" s="7">
        <f t="shared" si="11"/>
        <v>0</v>
      </c>
      <c r="G89" s="31">
        <f t="shared" si="12"/>
        <v>0</v>
      </c>
      <c r="H89" s="7">
        <f t="shared" si="13"/>
        <v>0</v>
      </c>
      <c r="I89" s="16">
        <f t="shared" si="14"/>
        <v>0</v>
      </c>
    </row>
    <row r="90" spans="2:9" ht="30" x14ac:dyDescent="0.25">
      <c r="B90" s="1" t="s">
        <v>12</v>
      </c>
      <c r="C90" s="75" t="s">
        <v>119</v>
      </c>
      <c r="D90" s="1" t="s">
        <v>10</v>
      </c>
      <c r="E90" s="74">
        <v>1</v>
      </c>
      <c r="F90" s="7">
        <f t="shared" si="11"/>
        <v>0</v>
      </c>
      <c r="G90" s="31">
        <f t="shared" si="12"/>
        <v>0</v>
      </c>
      <c r="H90" s="7">
        <f t="shared" si="13"/>
        <v>0</v>
      </c>
      <c r="I90" s="16">
        <f t="shared" si="14"/>
        <v>0</v>
      </c>
    </row>
    <row r="91" spans="2:9" x14ac:dyDescent="0.25">
      <c r="B91" s="1" t="s">
        <v>12</v>
      </c>
      <c r="C91" s="75" t="s">
        <v>108</v>
      </c>
      <c r="D91" s="1" t="s">
        <v>10</v>
      </c>
      <c r="E91" s="74">
        <v>2</v>
      </c>
      <c r="F91" s="7">
        <f t="shared" si="11"/>
        <v>0</v>
      </c>
      <c r="G91" s="31">
        <f t="shared" si="12"/>
        <v>0</v>
      </c>
      <c r="H91" s="7">
        <f t="shared" si="13"/>
        <v>0</v>
      </c>
      <c r="I91" s="16">
        <f t="shared" si="14"/>
        <v>0</v>
      </c>
    </row>
    <row r="92" spans="2:9" x14ac:dyDescent="0.25">
      <c r="B92" s="1" t="s">
        <v>12</v>
      </c>
      <c r="C92" s="75" t="s">
        <v>13</v>
      </c>
      <c r="D92" s="1" t="s">
        <v>10</v>
      </c>
      <c r="E92" s="74">
        <v>2</v>
      </c>
      <c r="F92" s="7">
        <f t="shared" si="11"/>
        <v>0</v>
      </c>
      <c r="G92" s="31">
        <f t="shared" si="12"/>
        <v>0</v>
      </c>
      <c r="H92" s="7">
        <f t="shared" si="13"/>
        <v>0</v>
      </c>
      <c r="I92" s="16">
        <f t="shared" si="14"/>
        <v>0</v>
      </c>
    </row>
    <row r="93" spans="2:9" x14ac:dyDescent="0.25">
      <c r="B93" s="1" t="s">
        <v>12</v>
      </c>
      <c r="C93" s="75" t="s">
        <v>14</v>
      </c>
      <c r="D93" s="1" t="s">
        <v>10</v>
      </c>
      <c r="E93" s="74">
        <v>3</v>
      </c>
      <c r="F93" s="7">
        <f t="shared" si="11"/>
        <v>0</v>
      </c>
      <c r="G93" s="31">
        <f t="shared" si="12"/>
        <v>0</v>
      </c>
      <c r="H93" s="7">
        <f t="shared" si="13"/>
        <v>0</v>
      </c>
      <c r="I93" s="16">
        <f t="shared" si="14"/>
        <v>0</v>
      </c>
    </row>
    <row r="94" spans="2:9" x14ac:dyDescent="0.25">
      <c r="B94" s="1" t="s">
        <v>12</v>
      </c>
      <c r="C94" s="75" t="s">
        <v>112</v>
      </c>
      <c r="D94" s="1" t="s">
        <v>10</v>
      </c>
      <c r="E94" s="74">
        <v>1</v>
      </c>
      <c r="F94" s="7">
        <f t="shared" si="11"/>
        <v>0</v>
      </c>
      <c r="G94" s="31">
        <f t="shared" si="12"/>
        <v>0</v>
      </c>
      <c r="H94" s="7">
        <f t="shared" si="13"/>
        <v>0</v>
      </c>
      <c r="I94" s="16">
        <f t="shared" si="14"/>
        <v>0</v>
      </c>
    </row>
    <row r="95" spans="2:9" x14ac:dyDescent="0.25">
      <c r="B95" s="1" t="s">
        <v>12</v>
      </c>
      <c r="C95" s="75" t="s">
        <v>113</v>
      </c>
      <c r="D95" s="1" t="s">
        <v>10</v>
      </c>
      <c r="E95" s="74">
        <v>1</v>
      </c>
      <c r="F95" s="7">
        <f t="shared" si="11"/>
        <v>0</v>
      </c>
      <c r="G95" s="31">
        <f t="shared" si="12"/>
        <v>0</v>
      </c>
      <c r="H95" s="7">
        <f t="shared" si="13"/>
        <v>0</v>
      </c>
      <c r="I95" s="16">
        <f t="shared" si="14"/>
        <v>0</v>
      </c>
    </row>
    <row r="96" spans="2:9" x14ac:dyDescent="0.25">
      <c r="B96" s="1"/>
      <c r="C96" s="75" t="s">
        <v>111</v>
      </c>
      <c r="D96" s="1" t="s">
        <v>10</v>
      </c>
      <c r="E96" s="74">
        <v>1</v>
      </c>
      <c r="F96" s="7">
        <f t="shared" si="11"/>
        <v>0</v>
      </c>
      <c r="G96" s="31">
        <f t="shared" si="12"/>
        <v>0</v>
      </c>
      <c r="H96" s="7">
        <f t="shared" si="13"/>
        <v>0</v>
      </c>
      <c r="I96" s="16">
        <f t="shared" si="14"/>
        <v>0</v>
      </c>
    </row>
    <row r="97" spans="2:9" x14ac:dyDescent="0.25">
      <c r="B97" s="17"/>
      <c r="C97" s="18" t="s">
        <v>15</v>
      </c>
      <c r="D97" s="17"/>
      <c r="E97" s="17">
        <f>SUM(E82:E96)</f>
        <v>91</v>
      </c>
      <c r="F97" s="19">
        <f>SUM(F82:F96)</f>
        <v>0</v>
      </c>
      <c r="G97" s="19">
        <f>SUM(G82:G96)</f>
        <v>0</v>
      </c>
      <c r="H97" s="19">
        <f>SUM(H82:H96)</f>
        <v>0</v>
      </c>
      <c r="I97" s="22">
        <f>SUM(I82:I96)</f>
        <v>0</v>
      </c>
    </row>
  </sheetData>
  <mergeCells count="6">
    <mergeCell ref="B80:I80"/>
    <mergeCell ref="B61:I61"/>
    <mergeCell ref="B2:I2"/>
    <mergeCell ref="B4:I4"/>
    <mergeCell ref="B23:I23"/>
    <mergeCell ref="B42:I42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M116"/>
  <sheetViews>
    <sheetView zoomScale="80" zoomScaleNormal="80" workbookViewId="0">
      <selection activeCell="G25" sqref="G25"/>
    </sheetView>
  </sheetViews>
  <sheetFormatPr defaultColWidth="9.140625" defaultRowHeight="15" x14ac:dyDescent="0.25"/>
  <cols>
    <col min="1" max="1" width="2.28515625" style="3" customWidth="1"/>
    <col min="2" max="2" width="6.5703125" style="4" bestFit="1" customWidth="1"/>
    <col min="3" max="3" width="31.5703125" style="3" bestFit="1" customWidth="1"/>
    <col min="4" max="4" width="17.5703125" style="4" customWidth="1"/>
    <col min="5" max="5" width="11.42578125" style="4" bestFit="1" customWidth="1"/>
    <col min="6" max="6" width="15.85546875" style="5" bestFit="1" customWidth="1"/>
    <col min="7" max="7" width="16.28515625" style="4" bestFit="1" customWidth="1"/>
    <col min="8" max="8" width="9.85546875" style="4" bestFit="1" customWidth="1"/>
    <col min="9" max="9" width="10.85546875" style="3" bestFit="1" customWidth="1"/>
    <col min="10" max="11" width="10.85546875" style="3" customWidth="1"/>
    <col min="12" max="12" width="9.140625" style="3"/>
    <col min="13" max="13" width="7.7109375" style="3" bestFit="1" customWidth="1"/>
    <col min="14" max="16384" width="9.140625" style="3"/>
  </cols>
  <sheetData>
    <row r="1" spans="2:11" ht="2.25" customHeight="1" x14ac:dyDescent="0.25"/>
    <row r="2" spans="2:11" ht="15" customHeight="1" x14ac:dyDescent="0.25">
      <c r="B2" s="82" t="s">
        <v>70</v>
      </c>
      <c r="C2" s="82"/>
      <c r="D2" s="82"/>
      <c r="E2" s="82"/>
      <c r="F2" s="82"/>
      <c r="G2" s="82"/>
      <c r="H2" s="82"/>
      <c r="I2" s="82"/>
      <c r="J2" s="28"/>
      <c r="K2" s="28"/>
    </row>
    <row r="3" spans="2:11" ht="7.5" customHeight="1" x14ac:dyDescent="0.25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2:11" ht="15" customHeight="1" x14ac:dyDescent="0.25">
      <c r="B4" s="82" t="s">
        <v>71</v>
      </c>
      <c r="C4" s="82"/>
      <c r="D4" s="82"/>
      <c r="E4" s="82"/>
      <c r="F4" s="82"/>
      <c r="G4" s="82"/>
      <c r="H4" s="82"/>
      <c r="I4" s="82"/>
      <c r="J4" s="28"/>
      <c r="K4" s="28"/>
    </row>
    <row r="5" spans="2:11" ht="30" x14ac:dyDescent="0.25">
      <c r="B5" s="23" t="s">
        <v>1</v>
      </c>
      <c r="C5" s="24" t="s">
        <v>2</v>
      </c>
      <c r="D5" s="23" t="s">
        <v>3</v>
      </c>
      <c r="E5" s="23" t="s">
        <v>4</v>
      </c>
      <c r="F5" s="25" t="s">
        <v>18</v>
      </c>
      <c r="G5" s="29" t="s">
        <v>19</v>
      </c>
      <c r="H5" s="23" t="s">
        <v>20</v>
      </c>
      <c r="I5" s="23" t="s">
        <v>21</v>
      </c>
      <c r="J5" s="66"/>
      <c r="K5" s="66"/>
    </row>
    <row r="6" spans="2:11" x14ac:dyDescent="0.25">
      <c r="B6" s="1" t="s">
        <v>9</v>
      </c>
      <c r="C6" s="75" t="s">
        <v>122</v>
      </c>
      <c r="D6" s="1" t="s">
        <v>10</v>
      </c>
      <c r="E6" s="74">
        <v>3</v>
      </c>
      <c r="F6" s="2">
        <f>(Modulo1_Remuneração!I5+Modulo2.3_Encargos!I143)</f>
        <v>0</v>
      </c>
      <c r="G6" s="27">
        <v>12</v>
      </c>
      <c r="H6" s="16">
        <f>F6/G6</f>
        <v>0</v>
      </c>
      <c r="I6" s="16">
        <f>H6*E6</f>
        <v>0</v>
      </c>
      <c r="J6" s="50"/>
      <c r="K6" s="50"/>
    </row>
    <row r="7" spans="2:11" x14ac:dyDescent="0.25">
      <c r="B7" s="1" t="s">
        <v>9</v>
      </c>
      <c r="C7" s="75" t="s">
        <v>120</v>
      </c>
      <c r="D7" s="1" t="s">
        <v>10</v>
      </c>
      <c r="E7" s="74">
        <v>40</v>
      </c>
      <c r="F7" s="2">
        <f>(Modulo1_Remuneração!I6+Modulo2.3_Encargos!I144)</f>
        <v>0</v>
      </c>
      <c r="G7" s="27">
        <v>12</v>
      </c>
      <c r="H7" s="16">
        <f t="shared" ref="H7:H20" si="0">F7/G7</f>
        <v>0</v>
      </c>
      <c r="I7" s="16">
        <f t="shared" ref="I7:I20" si="1">H7*E7</f>
        <v>0</v>
      </c>
      <c r="J7" s="50"/>
      <c r="K7" s="50"/>
    </row>
    <row r="8" spans="2:11" x14ac:dyDescent="0.25">
      <c r="B8" s="1" t="s">
        <v>9</v>
      </c>
      <c r="C8" s="75" t="s">
        <v>110</v>
      </c>
      <c r="D8" s="1" t="s">
        <v>10</v>
      </c>
      <c r="E8" s="74">
        <v>2</v>
      </c>
      <c r="F8" s="2">
        <f>(Modulo1_Remuneração!I7+Modulo2.3_Encargos!I145)</f>
        <v>0</v>
      </c>
      <c r="G8" s="27">
        <v>12</v>
      </c>
      <c r="H8" s="16">
        <f t="shared" si="0"/>
        <v>0</v>
      </c>
      <c r="I8" s="16">
        <f t="shared" si="1"/>
        <v>0</v>
      </c>
      <c r="J8" s="50"/>
      <c r="K8" s="50"/>
    </row>
    <row r="9" spans="2:11" x14ac:dyDescent="0.25">
      <c r="B9" s="1" t="s">
        <v>9</v>
      </c>
      <c r="C9" s="75" t="s">
        <v>114</v>
      </c>
      <c r="D9" s="1" t="s">
        <v>10</v>
      </c>
      <c r="E9" s="74">
        <v>30</v>
      </c>
      <c r="F9" s="2">
        <f>(Modulo1_Remuneração!I8+Modulo2.3_Encargos!I146)</f>
        <v>0</v>
      </c>
      <c r="G9" s="27">
        <v>12</v>
      </c>
      <c r="H9" s="16">
        <f t="shared" si="0"/>
        <v>0</v>
      </c>
      <c r="I9" s="16">
        <f t="shared" si="1"/>
        <v>0</v>
      </c>
      <c r="J9" s="50"/>
      <c r="K9" s="50"/>
    </row>
    <row r="10" spans="2:11" x14ac:dyDescent="0.25">
      <c r="B10" s="1" t="s">
        <v>115</v>
      </c>
      <c r="C10" s="75" t="s">
        <v>109</v>
      </c>
      <c r="D10" s="1" t="s">
        <v>10</v>
      </c>
      <c r="E10" s="74">
        <v>2</v>
      </c>
      <c r="F10" s="2">
        <f>(Modulo1_Remuneração!I9+Modulo2.3_Encargos!I147)</f>
        <v>0</v>
      </c>
      <c r="G10" s="27">
        <v>12</v>
      </c>
      <c r="H10" s="16">
        <f t="shared" si="0"/>
        <v>0</v>
      </c>
      <c r="I10" s="16">
        <f t="shared" si="1"/>
        <v>0</v>
      </c>
      <c r="J10" s="50"/>
      <c r="K10" s="50"/>
    </row>
    <row r="11" spans="2:11" x14ac:dyDescent="0.25">
      <c r="B11" s="1" t="s">
        <v>11</v>
      </c>
      <c r="C11" s="75" t="s">
        <v>121</v>
      </c>
      <c r="D11" s="1" t="s">
        <v>10</v>
      </c>
      <c r="E11" s="74">
        <v>1</v>
      </c>
      <c r="F11" s="2">
        <f>(Modulo1_Remuneração!I10+Modulo2.3_Encargos!I148)</f>
        <v>0</v>
      </c>
      <c r="G11" s="27">
        <v>12</v>
      </c>
      <c r="H11" s="16">
        <f t="shared" si="0"/>
        <v>0</v>
      </c>
      <c r="I11" s="16">
        <f t="shared" si="1"/>
        <v>0</v>
      </c>
      <c r="J11" s="50"/>
      <c r="K11" s="50"/>
    </row>
    <row r="12" spans="2:11" x14ac:dyDescent="0.25">
      <c r="B12" s="1" t="s">
        <v>11</v>
      </c>
      <c r="C12" s="75" t="s">
        <v>117</v>
      </c>
      <c r="D12" s="1" t="s">
        <v>10</v>
      </c>
      <c r="E12" s="74">
        <v>1</v>
      </c>
      <c r="F12" s="2">
        <f>(Modulo1_Remuneração!I11+Modulo2.3_Encargos!I149)</f>
        <v>0</v>
      </c>
      <c r="G12" s="27">
        <v>12</v>
      </c>
      <c r="H12" s="16">
        <f t="shared" si="0"/>
        <v>0</v>
      </c>
      <c r="I12" s="16">
        <f t="shared" si="1"/>
        <v>0</v>
      </c>
      <c r="J12" s="50"/>
      <c r="K12" s="50"/>
    </row>
    <row r="13" spans="2:11" x14ac:dyDescent="0.25">
      <c r="B13" s="1" t="s">
        <v>11</v>
      </c>
      <c r="C13" s="75" t="s">
        <v>118</v>
      </c>
      <c r="D13" s="1" t="s">
        <v>10</v>
      </c>
      <c r="E13" s="74">
        <v>1</v>
      </c>
      <c r="F13" s="2">
        <f>(Modulo1_Remuneração!I12+Modulo2.3_Encargos!I150)</f>
        <v>0</v>
      </c>
      <c r="G13" s="27">
        <v>12</v>
      </c>
      <c r="H13" s="16">
        <f t="shared" si="0"/>
        <v>0</v>
      </c>
      <c r="I13" s="16">
        <f t="shared" si="1"/>
        <v>0</v>
      </c>
      <c r="J13" s="50"/>
      <c r="K13" s="50"/>
    </row>
    <row r="14" spans="2:11" ht="30" x14ac:dyDescent="0.25">
      <c r="B14" s="1" t="s">
        <v>12</v>
      </c>
      <c r="C14" s="75" t="s">
        <v>119</v>
      </c>
      <c r="D14" s="1" t="s">
        <v>10</v>
      </c>
      <c r="E14" s="74">
        <v>1</v>
      </c>
      <c r="F14" s="2">
        <f>(Modulo1_Remuneração!I13+Modulo2.3_Encargos!I151)</f>
        <v>0</v>
      </c>
      <c r="G14" s="27">
        <v>12</v>
      </c>
      <c r="H14" s="16">
        <f t="shared" si="0"/>
        <v>0</v>
      </c>
      <c r="I14" s="16">
        <f t="shared" si="1"/>
        <v>0</v>
      </c>
      <c r="J14" s="50"/>
      <c r="K14" s="50"/>
    </row>
    <row r="15" spans="2:11" x14ac:dyDescent="0.25">
      <c r="B15" s="1" t="s">
        <v>12</v>
      </c>
      <c r="C15" s="75" t="s">
        <v>108</v>
      </c>
      <c r="D15" s="1" t="s">
        <v>10</v>
      </c>
      <c r="E15" s="74">
        <v>2</v>
      </c>
      <c r="F15" s="2">
        <f>(Modulo1_Remuneração!I14+Modulo2.3_Encargos!I152)</f>
        <v>0</v>
      </c>
      <c r="G15" s="27">
        <v>12</v>
      </c>
      <c r="H15" s="16">
        <f t="shared" si="0"/>
        <v>0</v>
      </c>
      <c r="I15" s="16">
        <f t="shared" si="1"/>
        <v>0</v>
      </c>
      <c r="J15" s="50"/>
      <c r="K15" s="50"/>
    </row>
    <row r="16" spans="2:11" x14ac:dyDescent="0.25">
      <c r="B16" s="1" t="s">
        <v>12</v>
      </c>
      <c r="C16" s="75" t="s">
        <v>13</v>
      </c>
      <c r="D16" s="1" t="s">
        <v>10</v>
      </c>
      <c r="E16" s="74">
        <v>2</v>
      </c>
      <c r="F16" s="2">
        <f>(Modulo1_Remuneração!I15+Modulo2.3_Encargos!I153)</f>
        <v>0</v>
      </c>
      <c r="G16" s="27">
        <v>12</v>
      </c>
      <c r="H16" s="16">
        <f t="shared" si="0"/>
        <v>0</v>
      </c>
      <c r="I16" s="16">
        <f t="shared" si="1"/>
        <v>0</v>
      </c>
      <c r="J16" s="50"/>
      <c r="K16" s="50"/>
    </row>
    <row r="17" spans="2:13" x14ac:dyDescent="0.25">
      <c r="B17" s="1" t="s">
        <v>12</v>
      </c>
      <c r="C17" s="75" t="s">
        <v>14</v>
      </c>
      <c r="D17" s="1" t="s">
        <v>10</v>
      </c>
      <c r="E17" s="74">
        <v>3</v>
      </c>
      <c r="F17" s="2">
        <f>(Modulo1_Remuneração!I16+Modulo2.3_Encargos!I154)</f>
        <v>0</v>
      </c>
      <c r="G17" s="27">
        <v>12</v>
      </c>
      <c r="H17" s="16">
        <f t="shared" si="0"/>
        <v>0</v>
      </c>
      <c r="I17" s="16">
        <f t="shared" si="1"/>
        <v>0</v>
      </c>
      <c r="J17" s="50"/>
      <c r="K17" s="50"/>
    </row>
    <row r="18" spans="2:13" x14ac:dyDescent="0.25">
      <c r="B18" s="1" t="s">
        <v>12</v>
      </c>
      <c r="C18" s="75" t="s">
        <v>112</v>
      </c>
      <c r="D18" s="1" t="s">
        <v>10</v>
      </c>
      <c r="E18" s="74">
        <v>1</v>
      </c>
      <c r="F18" s="2">
        <f>(Modulo1_Remuneração!I17+Modulo2.3_Encargos!I155)</f>
        <v>0</v>
      </c>
      <c r="G18" s="27">
        <v>12</v>
      </c>
      <c r="H18" s="16">
        <f t="shared" si="0"/>
        <v>0</v>
      </c>
      <c r="I18" s="16">
        <f t="shared" si="1"/>
        <v>0</v>
      </c>
      <c r="J18" s="50"/>
      <c r="K18" s="50"/>
    </row>
    <row r="19" spans="2:13" x14ac:dyDescent="0.25">
      <c r="B19" s="1" t="s">
        <v>12</v>
      </c>
      <c r="C19" s="75" t="s">
        <v>113</v>
      </c>
      <c r="D19" s="1" t="s">
        <v>10</v>
      </c>
      <c r="E19" s="74">
        <v>1</v>
      </c>
      <c r="F19" s="2">
        <f>(Modulo1_Remuneração!I18+Modulo2.3_Encargos!I156)</f>
        <v>0</v>
      </c>
      <c r="G19" s="27">
        <v>12</v>
      </c>
      <c r="H19" s="16">
        <f t="shared" si="0"/>
        <v>0</v>
      </c>
      <c r="I19" s="16">
        <f t="shared" si="1"/>
        <v>0</v>
      </c>
      <c r="J19" s="50"/>
      <c r="K19" s="50"/>
    </row>
    <row r="20" spans="2:13" x14ac:dyDescent="0.25">
      <c r="B20" s="1"/>
      <c r="C20" s="75" t="s">
        <v>111</v>
      </c>
      <c r="D20" s="1" t="s">
        <v>10</v>
      </c>
      <c r="E20" s="74">
        <v>1</v>
      </c>
      <c r="F20" s="2">
        <f>(Modulo1_Remuneração!I19+Modulo2.3_Encargos!I157)</f>
        <v>0</v>
      </c>
      <c r="G20" s="27">
        <v>12</v>
      </c>
      <c r="H20" s="16">
        <f t="shared" si="0"/>
        <v>0</v>
      </c>
      <c r="I20" s="16">
        <f t="shared" si="1"/>
        <v>0</v>
      </c>
      <c r="J20" s="50"/>
      <c r="K20" s="50"/>
    </row>
    <row r="21" spans="2:13" x14ac:dyDescent="0.25">
      <c r="B21" s="17"/>
      <c r="C21" s="18" t="s">
        <v>15</v>
      </c>
      <c r="D21" s="17"/>
      <c r="E21" s="17">
        <f>SUM(E6:E20)</f>
        <v>91</v>
      </c>
      <c r="F21" s="19"/>
      <c r="G21" s="20"/>
      <c r="H21" s="26">
        <f>SUM(H6:H20)</f>
        <v>0</v>
      </c>
      <c r="I21" s="22">
        <f>SUM(I6:I20)</f>
        <v>0</v>
      </c>
      <c r="J21" s="77"/>
      <c r="K21" s="77"/>
    </row>
    <row r="23" spans="2:13" ht="15" customHeight="1" x14ac:dyDescent="0.25">
      <c r="B23" s="82" t="s">
        <v>72</v>
      </c>
      <c r="C23" s="82"/>
      <c r="D23" s="82"/>
      <c r="E23" s="82"/>
      <c r="F23" s="82"/>
      <c r="G23" s="82"/>
      <c r="H23" s="82"/>
      <c r="I23" s="82"/>
      <c r="J23" s="28"/>
      <c r="K23" s="28"/>
    </row>
    <row r="24" spans="2:13" ht="30" x14ac:dyDescent="0.25">
      <c r="B24" s="23" t="s">
        <v>1</v>
      </c>
      <c r="C24" s="24" t="s">
        <v>2</v>
      </c>
      <c r="D24" s="23" t="s">
        <v>3</v>
      </c>
      <c r="E24" s="23" t="s">
        <v>4</v>
      </c>
      <c r="F24" s="25" t="s">
        <v>18</v>
      </c>
      <c r="G24" s="29" t="s">
        <v>65</v>
      </c>
      <c r="H24" s="23" t="s">
        <v>20</v>
      </c>
      <c r="I24" s="23" t="s">
        <v>21</v>
      </c>
      <c r="J24" s="66"/>
      <c r="K24" s="66"/>
    </row>
    <row r="25" spans="2:13" x14ac:dyDescent="0.25">
      <c r="B25" s="1" t="s">
        <v>9</v>
      </c>
      <c r="C25" s="75" t="s">
        <v>122</v>
      </c>
      <c r="D25" s="1" t="s">
        <v>10</v>
      </c>
      <c r="E25" s="74">
        <v>3</v>
      </c>
      <c r="F25" s="2">
        <f t="shared" ref="F25:F39" si="2">H6</f>
        <v>0</v>
      </c>
      <c r="G25" s="32">
        <f t="shared" ref="G25:G39" si="3">$M$27/12</f>
        <v>3.0666666666666672E-2</v>
      </c>
      <c r="H25" s="16">
        <f>F25*G25</f>
        <v>0</v>
      </c>
      <c r="I25" s="16">
        <f>H25*E25</f>
        <v>0</v>
      </c>
      <c r="J25" s="50"/>
      <c r="K25" s="50"/>
      <c r="L25" s="3" t="s">
        <v>32</v>
      </c>
      <c r="M25" s="53">
        <f>Modulo2.2_Encargos!M13</f>
        <v>0.28800000000000003</v>
      </c>
    </row>
    <row r="26" spans="2:13" x14ac:dyDescent="0.25">
      <c r="B26" s="1" t="s">
        <v>9</v>
      </c>
      <c r="C26" s="75" t="s">
        <v>120</v>
      </c>
      <c r="D26" s="1" t="s">
        <v>10</v>
      </c>
      <c r="E26" s="74">
        <v>40</v>
      </c>
      <c r="F26" s="2">
        <f t="shared" si="2"/>
        <v>0</v>
      </c>
      <c r="G26" s="32">
        <f t="shared" si="3"/>
        <v>3.0666666666666672E-2</v>
      </c>
      <c r="H26" s="16">
        <f t="shared" ref="H26:H39" si="4">F26*G26</f>
        <v>0</v>
      </c>
      <c r="I26" s="16">
        <f t="shared" ref="I26:I39" si="5">H26*E26</f>
        <v>0</v>
      </c>
      <c r="J26" s="50"/>
      <c r="K26" s="50"/>
      <c r="L26" s="3" t="s">
        <v>33</v>
      </c>
      <c r="M26" s="53">
        <f>Modulo2.2_Encargos!G25</f>
        <v>0.08</v>
      </c>
    </row>
    <row r="27" spans="2:13" x14ac:dyDescent="0.25">
      <c r="B27" s="1" t="s">
        <v>9</v>
      </c>
      <c r="C27" s="75" t="s">
        <v>110</v>
      </c>
      <c r="D27" s="1" t="s">
        <v>10</v>
      </c>
      <c r="E27" s="74">
        <v>2</v>
      </c>
      <c r="F27" s="2">
        <f t="shared" si="2"/>
        <v>0</v>
      </c>
      <c r="G27" s="32">
        <f t="shared" si="3"/>
        <v>3.0666666666666672E-2</v>
      </c>
      <c r="H27" s="16">
        <f t="shared" si="4"/>
        <v>0</v>
      </c>
      <c r="I27" s="16">
        <f t="shared" si="5"/>
        <v>0</v>
      </c>
      <c r="J27" s="50"/>
      <c r="K27" s="50"/>
      <c r="M27" s="68">
        <f>SUM(M25:M26)</f>
        <v>0.36800000000000005</v>
      </c>
    </row>
    <row r="28" spans="2:13" x14ac:dyDescent="0.25">
      <c r="B28" s="1" t="s">
        <v>9</v>
      </c>
      <c r="C28" s="75" t="s">
        <v>114</v>
      </c>
      <c r="D28" s="1" t="s">
        <v>10</v>
      </c>
      <c r="E28" s="74">
        <v>30</v>
      </c>
      <c r="F28" s="2">
        <f t="shared" si="2"/>
        <v>0</v>
      </c>
      <c r="G28" s="32">
        <f t="shared" si="3"/>
        <v>3.0666666666666672E-2</v>
      </c>
      <c r="H28" s="16">
        <f t="shared" si="4"/>
        <v>0</v>
      </c>
      <c r="I28" s="16">
        <f t="shared" si="5"/>
        <v>0</v>
      </c>
      <c r="J28" s="50"/>
      <c r="K28" s="50"/>
      <c r="M28" s="67">
        <f>M27/12</f>
        <v>3.0666666666666672E-2</v>
      </c>
    </row>
    <row r="29" spans="2:13" x14ac:dyDescent="0.25">
      <c r="B29" s="1" t="s">
        <v>115</v>
      </c>
      <c r="C29" s="75" t="s">
        <v>109</v>
      </c>
      <c r="D29" s="1" t="s">
        <v>10</v>
      </c>
      <c r="E29" s="74">
        <v>2</v>
      </c>
      <c r="F29" s="2">
        <f t="shared" si="2"/>
        <v>0</v>
      </c>
      <c r="G29" s="32">
        <f t="shared" si="3"/>
        <v>3.0666666666666672E-2</v>
      </c>
      <c r="H29" s="16">
        <f t="shared" si="4"/>
        <v>0</v>
      </c>
      <c r="I29" s="16">
        <f t="shared" si="5"/>
        <v>0</v>
      </c>
      <c r="J29" s="50"/>
      <c r="K29" s="50"/>
    </row>
    <row r="30" spans="2:13" x14ac:dyDescent="0.25">
      <c r="B30" s="1" t="s">
        <v>11</v>
      </c>
      <c r="C30" s="75" t="s">
        <v>121</v>
      </c>
      <c r="D30" s="1" t="s">
        <v>10</v>
      </c>
      <c r="E30" s="74">
        <v>1</v>
      </c>
      <c r="F30" s="2">
        <f t="shared" si="2"/>
        <v>0</v>
      </c>
      <c r="G30" s="32">
        <f t="shared" si="3"/>
        <v>3.0666666666666672E-2</v>
      </c>
      <c r="H30" s="16">
        <f t="shared" si="4"/>
        <v>0</v>
      </c>
      <c r="I30" s="16">
        <f t="shared" si="5"/>
        <v>0</v>
      </c>
      <c r="J30" s="50"/>
      <c r="K30" s="50"/>
    </row>
    <row r="31" spans="2:13" x14ac:dyDescent="0.25">
      <c r="B31" s="1" t="s">
        <v>11</v>
      </c>
      <c r="C31" s="75" t="s">
        <v>117</v>
      </c>
      <c r="D31" s="1" t="s">
        <v>10</v>
      </c>
      <c r="E31" s="74">
        <v>1</v>
      </c>
      <c r="F31" s="2">
        <f t="shared" si="2"/>
        <v>0</v>
      </c>
      <c r="G31" s="32">
        <f t="shared" si="3"/>
        <v>3.0666666666666672E-2</v>
      </c>
      <c r="H31" s="16">
        <f t="shared" si="4"/>
        <v>0</v>
      </c>
      <c r="I31" s="16">
        <f t="shared" si="5"/>
        <v>0</v>
      </c>
      <c r="J31" s="50"/>
      <c r="K31" s="50"/>
    </row>
    <row r="32" spans="2:13" x14ac:dyDescent="0.25">
      <c r="B32" s="1" t="s">
        <v>11</v>
      </c>
      <c r="C32" s="75" t="s">
        <v>118</v>
      </c>
      <c r="D32" s="1" t="s">
        <v>10</v>
      </c>
      <c r="E32" s="74">
        <v>1</v>
      </c>
      <c r="F32" s="2">
        <f t="shared" si="2"/>
        <v>0</v>
      </c>
      <c r="G32" s="32">
        <f t="shared" si="3"/>
        <v>3.0666666666666672E-2</v>
      </c>
      <c r="H32" s="16">
        <f t="shared" si="4"/>
        <v>0</v>
      </c>
      <c r="I32" s="16">
        <f t="shared" si="5"/>
        <v>0</v>
      </c>
      <c r="J32" s="50"/>
      <c r="K32" s="50"/>
    </row>
    <row r="33" spans="2:11" ht="30" x14ac:dyDescent="0.25">
      <c r="B33" s="1" t="s">
        <v>12</v>
      </c>
      <c r="C33" s="75" t="s">
        <v>119</v>
      </c>
      <c r="D33" s="1" t="s">
        <v>10</v>
      </c>
      <c r="E33" s="74">
        <v>1</v>
      </c>
      <c r="F33" s="2">
        <f t="shared" si="2"/>
        <v>0</v>
      </c>
      <c r="G33" s="32">
        <f t="shared" si="3"/>
        <v>3.0666666666666672E-2</v>
      </c>
      <c r="H33" s="16">
        <f t="shared" si="4"/>
        <v>0</v>
      </c>
      <c r="I33" s="16">
        <f t="shared" si="5"/>
        <v>0</v>
      </c>
      <c r="J33" s="50"/>
      <c r="K33" s="50"/>
    </row>
    <row r="34" spans="2:11" x14ac:dyDescent="0.25">
      <c r="B34" s="1" t="s">
        <v>12</v>
      </c>
      <c r="C34" s="75" t="s">
        <v>108</v>
      </c>
      <c r="D34" s="1" t="s">
        <v>10</v>
      </c>
      <c r="E34" s="74">
        <v>2</v>
      </c>
      <c r="F34" s="2">
        <f t="shared" si="2"/>
        <v>0</v>
      </c>
      <c r="G34" s="32">
        <f t="shared" si="3"/>
        <v>3.0666666666666672E-2</v>
      </c>
      <c r="H34" s="16">
        <f t="shared" si="4"/>
        <v>0</v>
      </c>
      <c r="I34" s="16">
        <f t="shared" si="5"/>
        <v>0</v>
      </c>
      <c r="J34" s="50"/>
      <c r="K34" s="50"/>
    </row>
    <row r="35" spans="2:11" x14ac:dyDescent="0.25">
      <c r="B35" s="1" t="s">
        <v>12</v>
      </c>
      <c r="C35" s="75" t="s">
        <v>13</v>
      </c>
      <c r="D35" s="1" t="s">
        <v>10</v>
      </c>
      <c r="E35" s="74">
        <v>2</v>
      </c>
      <c r="F35" s="2">
        <f t="shared" si="2"/>
        <v>0</v>
      </c>
      <c r="G35" s="32">
        <f t="shared" si="3"/>
        <v>3.0666666666666672E-2</v>
      </c>
      <c r="H35" s="16">
        <f t="shared" si="4"/>
        <v>0</v>
      </c>
      <c r="I35" s="16">
        <f t="shared" si="5"/>
        <v>0</v>
      </c>
      <c r="J35" s="50"/>
      <c r="K35" s="50"/>
    </row>
    <row r="36" spans="2:11" x14ac:dyDescent="0.25">
      <c r="B36" s="1" t="s">
        <v>12</v>
      </c>
      <c r="C36" s="75" t="s">
        <v>14</v>
      </c>
      <c r="D36" s="1" t="s">
        <v>10</v>
      </c>
      <c r="E36" s="74">
        <v>3</v>
      </c>
      <c r="F36" s="2">
        <f t="shared" si="2"/>
        <v>0</v>
      </c>
      <c r="G36" s="32">
        <f t="shared" si="3"/>
        <v>3.0666666666666672E-2</v>
      </c>
      <c r="H36" s="16">
        <f t="shared" si="4"/>
        <v>0</v>
      </c>
      <c r="I36" s="16">
        <f t="shared" si="5"/>
        <v>0</v>
      </c>
      <c r="J36" s="50"/>
      <c r="K36" s="50"/>
    </row>
    <row r="37" spans="2:11" x14ac:dyDescent="0.25">
      <c r="B37" s="1" t="s">
        <v>12</v>
      </c>
      <c r="C37" s="75" t="s">
        <v>112</v>
      </c>
      <c r="D37" s="1" t="s">
        <v>10</v>
      </c>
      <c r="E37" s="74">
        <v>1</v>
      </c>
      <c r="F37" s="2">
        <f t="shared" si="2"/>
        <v>0</v>
      </c>
      <c r="G37" s="32">
        <f t="shared" si="3"/>
        <v>3.0666666666666672E-2</v>
      </c>
      <c r="H37" s="16">
        <f t="shared" si="4"/>
        <v>0</v>
      </c>
      <c r="I37" s="16">
        <f t="shared" si="5"/>
        <v>0</v>
      </c>
      <c r="J37" s="50"/>
      <c r="K37" s="50"/>
    </row>
    <row r="38" spans="2:11" x14ac:dyDescent="0.25">
      <c r="B38" s="1" t="s">
        <v>12</v>
      </c>
      <c r="C38" s="75" t="s">
        <v>113</v>
      </c>
      <c r="D38" s="1" t="s">
        <v>10</v>
      </c>
      <c r="E38" s="74">
        <v>1</v>
      </c>
      <c r="F38" s="2">
        <f t="shared" si="2"/>
        <v>0</v>
      </c>
      <c r="G38" s="32">
        <f t="shared" si="3"/>
        <v>3.0666666666666672E-2</v>
      </c>
      <c r="H38" s="16">
        <f t="shared" si="4"/>
        <v>0</v>
      </c>
      <c r="I38" s="16">
        <f t="shared" si="5"/>
        <v>0</v>
      </c>
      <c r="J38" s="50"/>
      <c r="K38" s="50"/>
    </row>
    <row r="39" spans="2:11" x14ac:dyDescent="0.25">
      <c r="B39" s="1"/>
      <c r="C39" s="75" t="s">
        <v>111</v>
      </c>
      <c r="D39" s="1" t="s">
        <v>10</v>
      </c>
      <c r="E39" s="74">
        <v>1</v>
      </c>
      <c r="F39" s="2">
        <f t="shared" si="2"/>
        <v>0</v>
      </c>
      <c r="G39" s="32">
        <f t="shared" si="3"/>
        <v>3.0666666666666672E-2</v>
      </c>
      <c r="H39" s="16">
        <f t="shared" si="4"/>
        <v>0</v>
      </c>
      <c r="I39" s="16">
        <f t="shared" si="5"/>
        <v>0</v>
      </c>
      <c r="J39" s="50"/>
      <c r="K39" s="50"/>
    </row>
    <row r="40" spans="2:11" x14ac:dyDescent="0.25">
      <c r="B40" s="17"/>
      <c r="C40" s="18" t="s">
        <v>15</v>
      </c>
      <c r="D40" s="17"/>
      <c r="E40" s="17">
        <f>SUM(E25:E39)</f>
        <v>91</v>
      </c>
      <c r="F40" s="19"/>
      <c r="G40" s="20"/>
      <c r="H40" s="26">
        <f>SUM(H25:H39)</f>
        <v>0</v>
      </c>
      <c r="I40" s="22">
        <f>SUM(I25:I39)</f>
        <v>0</v>
      </c>
      <c r="J40" s="77"/>
      <c r="K40" s="77"/>
    </row>
    <row r="41" spans="2:11" ht="4.5" customHeight="1" x14ac:dyDescent="0.25"/>
    <row r="42" spans="2:11" ht="15" customHeight="1" x14ac:dyDescent="0.25">
      <c r="B42" s="82" t="s">
        <v>66</v>
      </c>
      <c r="C42" s="82"/>
      <c r="D42" s="82"/>
      <c r="E42" s="82"/>
      <c r="F42" s="82"/>
      <c r="G42" s="82"/>
      <c r="H42" s="82"/>
      <c r="I42" s="82"/>
      <c r="J42" s="28"/>
      <c r="K42" s="28"/>
    </row>
    <row r="43" spans="2:11" ht="30" x14ac:dyDescent="0.25">
      <c r="B43" s="23" t="s">
        <v>1</v>
      </c>
      <c r="C43" s="24" t="s">
        <v>2</v>
      </c>
      <c r="D43" s="23" t="s">
        <v>3</v>
      </c>
      <c r="E43" s="23" t="s">
        <v>4</v>
      </c>
      <c r="F43" s="25" t="s">
        <v>18</v>
      </c>
      <c r="G43" s="29" t="s">
        <v>65</v>
      </c>
      <c r="H43" s="23" t="s">
        <v>20</v>
      </c>
      <c r="I43" s="23" t="s">
        <v>21</v>
      </c>
      <c r="J43" s="66"/>
      <c r="K43" s="66"/>
    </row>
    <row r="44" spans="2:11" x14ac:dyDescent="0.25">
      <c r="B44" s="1" t="s">
        <v>9</v>
      </c>
      <c r="C44" s="75" t="s">
        <v>122</v>
      </c>
      <c r="D44" s="1" t="s">
        <v>10</v>
      </c>
      <c r="E44" s="74">
        <v>3</v>
      </c>
      <c r="F44" s="2">
        <f>Modulo2.2_Encargos!H25</f>
        <v>0</v>
      </c>
      <c r="G44" s="13">
        <v>0.5</v>
      </c>
      <c r="H44" s="16">
        <f>F44*G44</f>
        <v>0</v>
      </c>
      <c r="I44" s="16">
        <f>H44*E44</f>
        <v>0</v>
      </c>
      <c r="J44" s="50"/>
      <c r="K44" s="50"/>
    </row>
    <row r="45" spans="2:11" x14ac:dyDescent="0.25">
      <c r="B45" s="1" t="s">
        <v>9</v>
      </c>
      <c r="C45" s="75" t="s">
        <v>120</v>
      </c>
      <c r="D45" s="1" t="s">
        <v>10</v>
      </c>
      <c r="E45" s="74">
        <v>40</v>
      </c>
      <c r="F45" s="2">
        <f>Modulo2.2_Encargos!H26</f>
        <v>0</v>
      </c>
      <c r="G45" s="13">
        <v>0.5</v>
      </c>
      <c r="H45" s="16">
        <f t="shared" ref="H45:H58" si="6">F45*G45</f>
        <v>0</v>
      </c>
      <c r="I45" s="16">
        <f t="shared" ref="I45:I58" si="7">H45*E45</f>
        <v>0</v>
      </c>
      <c r="J45" s="50"/>
      <c r="K45" s="50"/>
    </row>
    <row r="46" spans="2:11" x14ac:dyDescent="0.25">
      <c r="B46" s="1" t="s">
        <v>9</v>
      </c>
      <c r="C46" s="75" t="s">
        <v>110</v>
      </c>
      <c r="D46" s="1" t="s">
        <v>10</v>
      </c>
      <c r="E46" s="74">
        <v>2</v>
      </c>
      <c r="F46" s="2">
        <f>Modulo2.2_Encargos!H27</f>
        <v>0</v>
      </c>
      <c r="G46" s="13">
        <v>0.5</v>
      </c>
      <c r="H46" s="16">
        <f t="shared" si="6"/>
        <v>0</v>
      </c>
      <c r="I46" s="16">
        <f t="shared" si="7"/>
        <v>0</v>
      </c>
      <c r="J46" s="50"/>
      <c r="K46" s="50"/>
    </row>
    <row r="47" spans="2:11" x14ac:dyDescent="0.25">
      <c r="B47" s="1" t="s">
        <v>9</v>
      </c>
      <c r="C47" s="75" t="s">
        <v>114</v>
      </c>
      <c r="D47" s="1" t="s">
        <v>10</v>
      </c>
      <c r="E47" s="74">
        <v>30</v>
      </c>
      <c r="F47" s="2">
        <f>Modulo2.2_Encargos!H28</f>
        <v>0</v>
      </c>
      <c r="G47" s="13">
        <v>0.5</v>
      </c>
      <c r="H47" s="16">
        <f t="shared" si="6"/>
        <v>0</v>
      </c>
      <c r="I47" s="16">
        <f t="shared" si="7"/>
        <v>0</v>
      </c>
      <c r="J47" s="50"/>
      <c r="K47" s="50"/>
    </row>
    <row r="48" spans="2:11" x14ac:dyDescent="0.25">
      <c r="B48" s="1" t="s">
        <v>115</v>
      </c>
      <c r="C48" s="75" t="s">
        <v>109</v>
      </c>
      <c r="D48" s="1" t="s">
        <v>10</v>
      </c>
      <c r="E48" s="74">
        <v>2</v>
      </c>
      <c r="F48" s="2">
        <f>Modulo2.2_Encargos!H29</f>
        <v>0</v>
      </c>
      <c r="G48" s="13">
        <v>0.5</v>
      </c>
      <c r="H48" s="16">
        <f t="shared" si="6"/>
        <v>0</v>
      </c>
      <c r="I48" s="16">
        <f t="shared" si="7"/>
        <v>0</v>
      </c>
      <c r="J48" s="50"/>
      <c r="K48" s="50"/>
    </row>
    <row r="49" spans="2:11" x14ac:dyDescent="0.25">
      <c r="B49" s="1" t="s">
        <v>11</v>
      </c>
      <c r="C49" s="75" t="s">
        <v>121</v>
      </c>
      <c r="D49" s="1" t="s">
        <v>10</v>
      </c>
      <c r="E49" s="74">
        <v>1</v>
      </c>
      <c r="F49" s="2">
        <f>Modulo2.2_Encargos!H30</f>
        <v>0</v>
      </c>
      <c r="G49" s="13">
        <v>0.5</v>
      </c>
      <c r="H49" s="16">
        <f t="shared" si="6"/>
        <v>0</v>
      </c>
      <c r="I49" s="16">
        <f t="shared" si="7"/>
        <v>0</v>
      </c>
      <c r="J49" s="50"/>
      <c r="K49" s="50"/>
    </row>
    <row r="50" spans="2:11" x14ac:dyDescent="0.25">
      <c r="B50" s="1" t="s">
        <v>11</v>
      </c>
      <c r="C50" s="75" t="s">
        <v>117</v>
      </c>
      <c r="D50" s="1" t="s">
        <v>10</v>
      </c>
      <c r="E50" s="74">
        <v>1</v>
      </c>
      <c r="F50" s="2">
        <f>Modulo2.2_Encargos!H31</f>
        <v>0</v>
      </c>
      <c r="G50" s="13">
        <v>0.5</v>
      </c>
      <c r="H50" s="16">
        <f t="shared" si="6"/>
        <v>0</v>
      </c>
      <c r="I50" s="16">
        <f t="shared" si="7"/>
        <v>0</v>
      </c>
      <c r="J50" s="50"/>
      <c r="K50" s="50"/>
    </row>
    <row r="51" spans="2:11" x14ac:dyDescent="0.25">
      <c r="B51" s="1" t="s">
        <v>11</v>
      </c>
      <c r="C51" s="75" t="s">
        <v>118</v>
      </c>
      <c r="D51" s="1" t="s">
        <v>10</v>
      </c>
      <c r="E51" s="74">
        <v>1</v>
      </c>
      <c r="F51" s="2">
        <f>Modulo2.2_Encargos!H32</f>
        <v>0</v>
      </c>
      <c r="G51" s="13">
        <v>0.5</v>
      </c>
      <c r="H51" s="16">
        <f t="shared" si="6"/>
        <v>0</v>
      </c>
      <c r="I51" s="16">
        <f t="shared" si="7"/>
        <v>0</v>
      </c>
      <c r="J51" s="50"/>
      <c r="K51" s="50"/>
    </row>
    <row r="52" spans="2:11" ht="30" x14ac:dyDescent="0.25">
      <c r="B52" s="1" t="s">
        <v>12</v>
      </c>
      <c r="C52" s="75" t="s">
        <v>119</v>
      </c>
      <c r="D52" s="1" t="s">
        <v>10</v>
      </c>
      <c r="E52" s="74">
        <v>1</v>
      </c>
      <c r="F52" s="2">
        <f>Modulo2.2_Encargos!H33</f>
        <v>0</v>
      </c>
      <c r="G52" s="13">
        <v>0.5</v>
      </c>
      <c r="H52" s="16">
        <f t="shared" si="6"/>
        <v>0</v>
      </c>
      <c r="I52" s="16">
        <f t="shared" si="7"/>
        <v>0</v>
      </c>
      <c r="J52" s="50"/>
      <c r="K52" s="50"/>
    </row>
    <row r="53" spans="2:11" x14ac:dyDescent="0.25">
      <c r="B53" s="1" t="s">
        <v>12</v>
      </c>
      <c r="C53" s="75" t="s">
        <v>108</v>
      </c>
      <c r="D53" s="1" t="s">
        <v>10</v>
      </c>
      <c r="E53" s="74">
        <v>2</v>
      </c>
      <c r="F53" s="2">
        <f>Modulo2.2_Encargos!H34</f>
        <v>0</v>
      </c>
      <c r="G53" s="13">
        <v>0.5</v>
      </c>
      <c r="H53" s="16">
        <f t="shared" ref="H53" si="8">F53*G53</f>
        <v>0</v>
      </c>
      <c r="I53" s="16">
        <f t="shared" ref="I53" si="9">H53*E53</f>
        <v>0</v>
      </c>
      <c r="J53" s="50"/>
      <c r="K53" s="50"/>
    </row>
    <row r="54" spans="2:11" x14ac:dyDescent="0.25">
      <c r="B54" s="1" t="s">
        <v>12</v>
      </c>
      <c r="C54" s="75" t="s">
        <v>13</v>
      </c>
      <c r="D54" s="1" t="s">
        <v>10</v>
      </c>
      <c r="E54" s="74">
        <v>2</v>
      </c>
      <c r="F54" s="2">
        <f>Modulo2.2_Encargos!H35</f>
        <v>0</v>
      </c>
      <c r="G54" s="13">
        <v>0.5</v>
      </c>
      <c r="H54" s="16">
        <f t="shared" si="6"/>
        <v>0</v>
      </c>
      <c r="I54" s="16">
        <f t="shared" si="7"/>
        <v>0</v>
      </c>
      <c r="J54" s="50"/>
      <c r="K54" s="50"/>
    </row>
    <row r="55" spans="2:11" x14ac:dyDescent="0.25">
      <c r="B55" s="1" t="s">
        <v>12</v>
      </c>
      <c r="C55" s="75" t="s">
        <v>14</v>
      </c>
      <c r="D55" s="1" t="s">
        <v>10</v>
      </c>
      <c r="E55" s="74">
        <v>3</v>
      </c>
      <c r="F55" s="2">
        <f>Modulo2.2_Encargos!H36</f>
        <v>0</v>
      </c>
      <c r="G55" s="13">
        <v>0.5</v>
      </c>
      <c r="H55" s="16">
        <f t="shared" si="6"/>
        <v>0</v>
      </c>
      <c r="I55" s="16">
        <f t="shared" si="7"/>
        <v>0</v>
      </c>
      <c r="J55" s="50"/>
      <c r="K55" s="50"/>
    </row>
    <row r="56" spans="2:11" x14ac:dyDescent="0.25">
      <c r="B56" s="1" t="s">
        <v>12</v>
      </c>
      <c r="C56" s="75" t="s">
        <v>112</v>
      </c>
      <c r="D56" s="1" t="s">
        <v>10</v>
      </c>
      <c r="E56" s="74">
        <v>1</v>
      </c>
      <c r="F56" s="2">
        <f>Modulo2.2_Encargos!H37</f>
        <v>0</v>
      </c>
      <c r="G56" s="13">
        <v>0.5</v>
      </c>
      <c r="H56" s="16">
        <f t="shared" si="6"/>
        <v>0</v>
      </c>
      <c r="I56" s="16">
        <f t="shared" si="7"/>
        <v>0</v>
      </c>
      <c r="J56" s="50"/>
      <c r="K56" s="50"/>
    </row>
    <row r="57" spans="2:11" x14ac:dyDescent="0.25">
      <c r="B57" s="1" t="s">
        <v>12</v>
      </c>
      <c r="C57" s="75" t="s">
        <v>113</v>
      </c>
      <c r="D57" s="1" t="s">
        <v>10</v>
      </c>
      <c r="E57" s="74">
        <v>1</v>
      </c>
      <c r="F57" s="2">
        <f>Modulo2.2_Encargos!H38</f>
        <v>0</v>
      </c>
      <c r="G57" s="13">
        <v>0.5</v>
      </c>
      <c r="H57" s="16">
        <f t="shared" si="6"/>
        <v>0</v>
      </c>
      <c r="I57" s="16">
        <f t="shared" si="7"/>
        <v>0</v>
      </c>
      <c r="J57" s="50"/>
      <c r="K57" s="50"/>
    </row>
    <row r="58" spans="2:11" x14ac:dyDescent="0.25">
      <c r="B58" s="1"/>
      <c r="C58" s="75" t="s">
        <v>111</v>
      </c>
      <c r="D58" s="1" t="s">
        <v>10</v>
      </c>
      <c r="E58" s="74">
        <v>1</v>
      </c>
      <c r="F58" s="2">
        <f>Modulo2.2_Encargos!H39</f>
        <v>0</v>
      </c>
      <c r="G58" s="13">
        <v>0.5</v>
      </c>
      <c r="H58" s="16">
        <f t="shared" si="6"/>
        <v>0</v>
      </c>
      <c r="I58" s="16">
        <f t="shared" si="7"/>
        <v>0</v>
      </c>
      <c r="J58" s="50"/>
      <c r="K58" s="50"/>
    </row>
    <row r="59" spans="2:11" x14ac:dyDescent="0.25">
      <c r="B59" s="17"/>
      <c r="C59" s="18" t="s">
        <v>15</v>
      </c>
      <c r="D59" s="17"/>
      <c r="E59" s="17">
        <f>SUM(E44:E58)</f>
        <v>91</v>
      </c>
      <c r="F59" s="19"/>
      <c r="G59" s="20"/>
      <c r="H59" s="26">
        <f>SUM(H44:H58)</f>
        <v>0</v>
      </c>
      <c r="I59" s="22">
        <f>SUM(I44:I58)</f>
        <v>0</v>
      </c>
      <c r="J59" s="77"/>
      <c r="K59" s="77"/>
    </row>
    <row r="60" spans="2:11" ht="3.75" customHeight="1" x14ac:dyDescent="0.25"/>
    <row r="61" spans="2:11" ht="15" customHeight="1" x14ac:dyDescent="0.25">
      <c r="B61" s="82" t="s">
        <v>67</v>
      </c>
      <c r="C61" s="82"/>
      <c r="D61" s="82"/>
      <c r="E61" s="82"/>
      <c r="F61" s="82"/>
      <c r="G61" s="82"/>
      <c r="H61" s="82"/>
      <c r="I61" s="82"/>
      <c r="J61" s="28"/>
      <c r="K61" s="28"/>
    </row>
    <row r="62" spans="2:11" ht="30" x14ac:dyDescent="0.25">
      <c r="B62" s="8" t="s">
        <v>1</v>
      </c>
      <c r="C62" s="9" t="s">
        <v>2</v>
      </c>
      <c r="D62" s="8" t="s">
        <v>3</v>
      </c>
      <c r="E62" s="8" t="s">
        <v>4</v>
      </c>
      <c r="F62" s="25" t="s">
        <v>18</v>
      </c>
      <c r="G62" s="29" t="s">
        <v>41</v>
      </c>
      <c r="H62" s="23" t="s">
        <v>20</v>
      </c>
      <c r="I62" s="23" t="s">
        <v>21</v>
      </c>
      <c r="J62" s="66"/>
      <c r="K62" s="66"/>
    </row>
    <row r="63" spans="2:11" x14ac:dyDescent="0.25">
      <c r="B63" s="1" t="s">
        <v>9</v>
      </c>
      <c r="C63" s="75" t="s">
        <v>122</v>
      </c>
      <c r="D63" s="1" t="s">
        <v>10</v>
      </c>
      <c r="E63" s="74">
        <v>3</v>
      </c>
      <c r="F63" s="16">
        <f t="shared" ref="F63:F77" si="10">H6+H44</f>
        <v>0</v>
      </c>
      <c r="G63" s="15">
        <v>0.42580000000000001</v>
      </c>
      <c r="H63" s="7">
        <f>F63*G63</f>
        <v>0</v>
      </c>
      <c r="I63" s="16">
        <f>H63*E63</f>
        <v>0</v>
      </c>
      <c r="J63" s="50"/>
      <c r="K63" s="50"/>
    </row>
    <row r="64" spans="2:11" x14ac:dyDescent="0.25">
      <c r="B64" s="1" t="s">
        <v>9</v>
      </c>
      <c r="C64" s="75" t="s">
        <v>120</v>
      </c>
      <c r="D64" s="1" t="s">
        <v>10</v>
      </c>
      <c r="E64" s="74">
        <v>40</v>
      </c>
      <c r="F64" s="16">
        <f t="shared" si="10"/>
        <v>0</v>
      </c>
      <c r="G64" s="15">
        <v>0.42580000000000001</v>
      </c>
      <c r="H64" s="7">
        <f t="shared" ref="H64:H77" si="11">F64*G64</f>
        <v>0</v>
      </c>
      <c r="I64" s="16">
        <f t="shared" ref="I64:I77" si="12">H64*E64</f>
        <v>0</v>
      </c>
      <c r="J64" s="50"/>
      <c r="K64" s="50"/>
    </row>
    <row r="65" spans="2:11" x14ac:dyDescent="0.25">
      <c r="B65" s="1" t="s">
        <v>9</v>
      </c>
      <c r="C65" s="75" t="s">
        <v>110</v>
      </c>
      <c r="D65" s="1" t="s">
        <v>10</v>
      </c>
      <c r="E65" s="74">
        <v>2</v>
      </c>
      <c r="F65" s="16">
        <f t="shared" si="10"/>
        <v>0</v>
      </c>
      <c r="G65" s="15">
        <v>0.42580000000000001</v>
      </c>
      <c r="H65" s="7">
        <f t="shared" si="11"/>
        <v>0</v>
      </c>
      <c r="I65" s="16">
        <f t="shared" si="12"/>
        <v>0</v>
      </c>
      <c r="J65" s="50"/>
      <c r="K65" s="50"/>
    </row>
    <row r="66" spans="2:11" x14ac:dyDescent="0.25">
      <c r="B66" s="1" t="s">
        <v>9</v>
      </c>
      <c r="C66" s="75" t="s">
        <v>114</v>
      </c>
      <c r="D66" s="1" t="s">
        <v>10</v>
      </c>
      <c r="E66" s="74">
        <v>30</v>
      </c>
      <c r="F66" s="16">
        <f t="shared" si="10"/>
        <v>0</v>
      </c>
      <c r="G66" s="15">
        <v>0.42580000000000001</v>
      </c>
      <c r="H66" s="7">
        <f t="shared" si="11"/>
        <v>0</v>
      </c>
      <c r="I66" s="16">
        <f t="shared" si="12"/>
        <v>0</v>
      </c>
      <c r="J66" s="50"/>
      <c r="K66" s="50"/>
    </row>
    <row r="67" spans="2:11" x14ac:dyDescent="0.25">
      <c r="B67" s="1" t="s">
        <v>115</v>
      </c>
      <c r="C67" s="75" t="s">
        <v>109</v>
      </c>
      <c r="D67" s="1" t="s">
        <v>10</v>
      </c>
      <c r="E67" s="74">
        <v>2</v>
      </c>
      <c r="F67" s="16">
        <f t="shared" si="10"/>
        <v>0</v>
      </c>
      <c r="G67" s="15">
        <v>0.42580000000000001</v>
      </c>
      <c r="H67" s="7">
        <f t="shared" si="11"/>
        <v>0</v>
      </c>
      <c r="I67" s="16">
        <f t="shared" si="12"/>
        <v>0</v>
      </c>
      <c r="J67" s="50"/>
      <c r="K67" s="50"/>
    </row>
    <row r="68" spans="2:11" x14ac:dyDescent="0.25">
      <c r="B68" s="1" t="s">
        <v>11</v>
      </c>
      <c r="C68" s="75" t="s">
        <v>121</v>
      </c>
      <c r="D68" s="1" t="s">
        <v>10</v>
      </c>
      <c r="E68" s="74">
        <v>1</v>
      </c>
      <c r="F68" s="16">
        <f t="shared" si="10"/>
        <v>0</v>
      </c>
      <c r="G68" s="15">
        <v>0.42580000000000001</v>
      </c>
      <c r="H68" s="7">
        <f t="shared" si="11"/>
        <v>0</v>
      </c>
      <c r="I68" s="16">
        <f t="shared" si="12"/>
        <v>0</v>
      </c>
      <c r="J68" s="50"/>
      <c r="K68" s="50"/>
    </row>
    <row r="69" spans="2:11" x14ac:dyDescent="0.25">
      <c r="B69" s="1" t="s">
        <v>11</v>
      </c>
      <c r="C69" s="75" t="s">
        <v>117</v>
      </c>
      <c r="D69" s="1" t="s">
        <v>10</v>
      </c>
      <c r="E69" s="74">
        <v>1</v>
      </c>
      <c r="F69" s="16">
        <f t="shared" si="10"/>
        <v>0</v>
      </c>
      <c r="G69" s="15">
        <v>0.42580000000000001</v>
      </c>
      <c r="H69" s="7">
        <f t="shared" si="11"/>
        <v>0</v>
      </c>
      <c r="I69" s="16">
        <f t="shared" si="12"/>
        <v>0</v>
      </c>
      <c r="J69" s="50"/>
      <c r="K69" s="50"/>
    </row>
    <row r="70" spans="2:11" x14ac:dyDescent="0.25">
      <c r="B70" s="1" t="s">
        <v>11</v>
      </c>
      <c r="C70" s="75" t="s">
        <v>118</v>
      </c>
      <c r="D70" s="1" t="s">
        <v>10</v>
      </c>
      <c r="E70" s="74">
        <v>1</v>
      </c>
      <c r="F70" s="16">
        <f t="shared" si="10"/>
        <v>0</v>
      </c>
      <c r="G70" s="15">
        <v>0.42580000000000001</v>
      </c>
      <c r="H70" s="7">
        <f t="shared" si="11"/>
        <v>0</v>
      </c>
      <c r="I70" s="16">
        <f t="shared" si="12"/>
        <v>0</v>
      </c>
      <c r="J70" s="50"/>
      <c r="K70" s="50"/>
    </row>
    <row r="71" spans="2:11" ht="30" x14ac:dyDescent="0.25">
      <c r="B71" s="1" t="s">
        <v>12</v>
      </c>
      <c r="C71" s="75" t="s">
        <v>119</v>
      </c>
      <c r="D71" s="1" t="s">
        <v>10</v>
      </c>
      <c r="E71" s="74">
        <v>1</v>
      </c>
      <c r="F71" s="16">
        <f t="shared" si="10"/>
        <v>0</v>
      </c>
      <c r="G71" s="15">
        <v>0.42580000000000001</v>
      </c>
      <c r="H71" s="7">
        <f t="shared" si="11"/>
        <v>0</v>
      </c>
      <c r="I71" s="16">
        <f t="shared" si="12"/>
        <v>0</v>
      </c>
      <c r="J71" s="50"/>
      <c r="K71" s="50"/>
    </row>
    <row r="72" spans="2:11" x14ac:dyDescent="0.25">
      <c r="B72" s="1" t="s">
        <v>12</v>
      </c>
      <c r="C72" s="75" t="s">
        <v>108</v>
      </c>
      <c r="D72" s="1" t="s">
        <v>10</v>
      </c>
      <c r="E72" s="74">
        <v>2</v>
      </c>
      <c r="F72" s="16">
        <f t="shared" si="10"/>
        <v>0</v>
      </c>
      <c r="G72" s="15">
        <v>0.42580000000000001</v>
      </c>
      <c r="H72" s="7">
        <f t="shared" si="11"/>
        <v>0</v>
      </c>
      <c r="I72" s="16">
        <f t="shared" si="12"/>
        <v>0</v>
      </c>
      <c r="J72" s="50"/>
      <c r="K72" s="50"/>
    </row>
    <row r="73" spans="2:11" x14ac:dyDescent="0.25">
      <c r="B73" s="1" t="s">
        <v>12</v>
      </c>
      <c r="C73" s="75" t="s">
        <v>13</v>
      </c>
      <c r="D73" s="1" t="s">
        <v>10</v>
      </c>
      <c r="E73" s="74">
        <v>2</v>
      </c>
      <c r="F73" s="16">
        <f t="shared" si="10"/>
        <v>0</v>
      </c>
      <c r="G73" s="15">
        <v>0.42580000000000001</v>
      </c>
      <c r="H73" s="7">
        <f t="shared" si="11"/>
        <v>0</v>
      </c>
      <c r="I73" s="16">
        <f t="shared" si="12"/>
        <v>0</v>
      </c>
      <c r="J73" s="50"/>
      <c r="K73" s="50"/>
    </row>
    <row r="74" spans="2:11" x14ac:dyDescent="0.25">
      <c r="B74" s="1" t="s">
        <v>12</v>
      </c>
      <c r="C74" s="75" t="s">
        <v>14</v>
      </c>
      <c r="D74" s="1" t="s">
        <v>10</v>
      </c>
      <c r="E74" s="74">
        <v>3</v>
      </c>
      <c r="F74" s="16">
        <f t="shared" si="10"/>
        <v>0</v>
      </c>
      <c r="G74" s="15">
        <v>0.42580000000000001</v>
      </c>
      <c r="H74" s="7">
        <f t="shared" si="11"/>
        <v>0</v>
      </c>
      <c r="I74" s="16">
        <f t="shared" si="12"/>
        <v>0</v>
      </c>
      <c r="J74" s="50"/>
      <c r="K74" s="50"/>
    </row>
    <row r="75" spans="2:11" x14ac:dyDescent="0.25">
      <c r="B75" s="1" t="s">
        <v>12</v>
      </c>
      <c r="C75" s="75" t="s">
        <v>112</v>
      </c>
      <c r="D75" s="1" t="s">
        <v>10</v>
      </c>
      <c r="E75" s="74">
        <v>1</v>
      </c>
      <c r="F75" s="16">
        <f t="shared" si="10"/>
        <v>0</v>
      </c>
      <c r="G75" s="15">
        <v>0.42580000000000001</v>
      </c>
      <c r="H75" s="7">
        <f t="shared" si="11"/>
        <v>0</v>
      </c>
      <c r="I75" s="16">
        <f t="shared" si="12"/>
        <v>0</v>
      </c>
      <c r="J75" s="50"/>
      <c r="K75" s="50"/>
    </row>
    <row r="76" spans="2:11" x14ac:dyDescent="0.25">
      <c r="B76" s="1" t="s">
        <v>12</v>
      </c>
      <c r="C76" s="75" t="s">
        <v>113</v>
      </c>
      <c r="D76" s="1" t="s">
        <v>10</v>
      </c>
      <c r="E76" s="74">
        <v>1</v>
      </c>
      <c r="F76" s="16">
        <f t="shared" si="10"/>
        <v>0</v>
      </c>
      <c r="G76" s="15">
        <v>0.42580000000000001</v>
      </c>
      <c r="H76" s="7">
        <f t="shared" si="11"/>
        <v>0</v>
      </c>
      <c r="I76" s="16">
        <f t="shared" si="12"/>
        <v>0</v>
      </c>
      <c r="J76" s="50"/>
      <c r="K76" s="50"/>
    </row>
    <row r="77" spans="2:11" x14ac:dyDescent="0.25">
      <c r="B77" s="1"/>
      <c r="C77" s="75" t="s">
        <v>111</v>
      </c>
      <c r="D77" s="1" t="s">
        <v>10</v>
      </c>
      <c r="E77" s="74">
        <v>1</v>
      </c>
      <c r="F77" s="16">
        <f t="shared" si="10"/>
        <v>0</v>
      </c>
      <c r="G77" s="15">
        <v>0.42580000000000001</v>
      </c>
      <c r="H77" s="7">
        <f t="shared" si="11"/>
        <v>0</v>
      </c>
      <c r="I77" s="16">
        <f t="shared" si="12"/>
        <v>0</v>
      </c>
      <c r="J77" s="50"/>
      <c r="K77" s="50"/>
    </row>
    <row r="78" spans="2:11" x14ac:dyDescent="0.25">
      <c r="B78" s="17"/>
      <c r="C78" s="18" t="s">
        <v>15</v>
      </c>
      <c r="D78" s="17"/>
      <c r="E78" s="17">
        <f>SUM(E63:E77)</f>
        <v>91</v>
      </c>
      <c r="F78" s="19">
        <f>SUM(F63:F77)</f>
        <v>0</v>
      </c>
      <c r="G78" s="19">
        <f>SUM(G63:G77)</f>
        <v>6.3869999999999996</v>
      </c>
      <c r="H78" s="19">
        <f>SUM(H63:H77)</f>
        <v>0</v>
      </c>
      <c r="I78" s="22">
        <f>SUM(I63:I77)</f>
        <v>0</v>
      </c>
      <c r="J78" s="77"/>
      <c r="K78" s="77"/>
    </row>
    <row r="79" spans="2:11" ht="8.25" customHeight="1" x14ac:dyDescent="0.25"/>
    <row r="80" spans="2:11" x14ac:dyDescent="0.25">
      <c r="B80" s="82" t="s">
        <v>73</v>
      </c>
      <c r="C80" s="82"/>
      <c r="D80" s="82"/>
      <c r="E80" s="82"/>
      <c r="F80" s="82"/>
      <c r="G80" s="82"/>
      <c r="H80" s="82"/>
      <c r="I80" s="82"/>
      <c r="J80" s="28"/>
      <c r="K80" s="28"/>
    </row>
    <row r="81" spans="2:11" ht="45" x14ac:dyDescent="0.25">
      <c r="B81" s="8" t="s">
        <v>1</v>
      </c>
      <c r="C81" s="9" t="s">
        <v>2</v>
      </c>
      <c r="D81" s="8" t="s">
        <v>3</v>
      </c>
      <c r="E81" s="8" t="s">
        <v>4</v>
      </c>
      <c r="F81" s="25" t="s">
        <v>67</v>
      </c>
      <c r="G81" s="29" t="s">
        <v>69</v>
      </c>
      <c r="H81" s="23" t="s">
        <v>20</v>
      </c>
      <c r="I81" s="23" t="s">
        <v>21</v>
      </c>
      <c r="J81" s="66"/>
      <c r="K81" s="66"/>
    </row>
    <row r="82" spans="2:11" x14ac:dyDescent="0.25">
      <c r="B82" s="1" t="s">
        <v>9</v>
      </c>
      <c r="C82" s="75" t="s">
        <v>122</v>
      </c>
      <c r="D82" s="1" t="s">
        <v>10</v>
      </c>
      <c r="E82" s="74">
        <v>3</v>
      </c>
      <c r="F82" s="16">
        <f t="shared" ref="F82:F96" si="13">H63</f>
        <v>0</v>
      </c>
      <c r="G82" s="31">
        <f t="shared" ref="G82:G96" si="14">H25</f>
        <v>0</v>
      </c>
      <c r="H82" s="7">
        <f>F82+G82</f>
        <v>0</v>
      </c>
      <c r="I82" s="16">
        <f>H82*E82</f>
        <v>0</v>
      </c>
      <c r="J82" s="50"/>
      <c r="K82" s="50"/>
    </row>
    <row r="83" spans="2:11" x14ac:dyDescent="0.25">
      <c r="B83" s="1" t="s">
        <v>9</v>
      </c>
      <c r="C83" s="75" t="s">
        <v>120</v>
      </c>
      <c r="D83" s="1" t="s">
        <v>10</v>
      </c>
      <c r="E83" s="74">
        <v>40</v>
      </c>
      <c r="F83" s="16">
        <f t="shared" si="13"/>
        <v>0</v>
      </c>
      <c r="G83" s="31">
        <f t="shared" si="14"/>
        <v>0</v>
      </c>
      <c r="H83" s="7">
        <f t="shared" ref="H83:H96" si="15">F83+G83</f>
        <v>0</v>
      </c>
      <c r="I83" s="16">
        <f t="shared" ref="I83:I96" si="16">H83*E83</f>
        <v>0</v>
      </c>
      <c r="J83" s="50"/>
      <c r="K83" s="50"/>
    </row>
    <row r="84" spans="2:11" x14ac:dyDescent="0.25">
      <c r="B84" s="1" t="s">
        <v>9</v>
      </c>
      <c r="C84" s="75" t="s">
        <v>110</v>
      </c>
      <c r="D84" s="1" t="s">
        <v>10</v>
      </c>
      <c r="E84" s="74">
        <v>2</v>
      </c>
      <c r="F84" s="16">
        <f t="shared" si="13"/>
        <v>0</v>
      </c>
      <c r="G84" s="31">
        <f t="shared" si="14"/>
        <v>0</v>
      </c>
      <c r="H84" s="7">
        <f t="shared" si="15"/>
        <v>0</v>
      </c>
      <c r="I84" s="16">
        <f t="shared" si="16"/>
        <v>0</v>
      </c>
      <c r="J84" s="50"/>
      <c r="K84" s="50"/>
    </row>
    <row r="85" spans="2:11" x14ac:dyDescent="0.25">
      <c r="B85" s="1" t="s">
        <v>9</v>
      </c>
      <c r="C85" s="75" t="s">
        <v>114</v>
      </c>
      <c r="D85" s="1" t="s">
        <v>10</v>
      </c>
      <c r="E85" s="74">
        <v>30</v>
      </c>
      <c r="F85" s="16">
        <f t="shared" si="13"/>
        <v>0</v>
      </c>
      <c r="G85" s="31">
        <f t="shared" si="14"/>
        <v>0</v>
      </c>
      <c r="H85" s="7">
        <f t="shared" si="15"/>
        <v>0</v>
      </c>
      <c r="I85" s="16">
        <f t="shared" si="16"/>
        <v>0</v>
      </c>
      <c r="J85" s="50"/>
      <c r="K85" s="50"/>
    </row>
    <row r="86" spans="2:11" x14ac:dyDescent="0.25">
      <c r="B86" s="1" t="s">
        <v>115</v>
      </c>
      <c r="C86" s="75" t="s">
        <v>109</v>
      </c>
      <c r="D86" s="1" t="s">
        <v>10</v>
      </c>
      <c r="E86" s="74">
        <v>2</v>
      </c>
      <c r="F86" s="16">
        <f t="shared" si="13"/>
        <v>0</v>
      </c>
      <c r="G86" s="31">
        <f t="shared" si="14"/>
        <v>0</v>
      </c>
      <c r="H86" s="7">
        <f t="shared" si="15"/>
        <v>0</v>
      </c>
      <c r="I86" s="16">
        <f t="shared" si="16"/>
        <v>0</v>
      </c>
      <c r="J86" s="50"/>
      <c r="K86" s="50"/>
    </row>
    <row r="87" spans="2:11" x14ac:dyDescent="0.25">
      <c r="B87" s="1" t="s">
        <v>11</v>
      </c>
      <c r="C87" s="75" t="s">
        <v>121</v>
      </c>
      <c r="D87" s="1" t="s">
        <v>10</v>
      </c>
      <c r="E87" s="74">
        <v>1</v>
      </c>
      <c r="F87" s="16">
        <f t="shared" si="13"/>
        <v>0</v>
      </c>
      <c r="G87" s="31">
        <f t="shared" si="14"/>
        <v>0</v>
      </c>
      <c r="H87" s="7">
        <f t="shared" si="15"/>
        <v>0</v>
      </c>
      <c r="I87" s="16">
        <f t="shared" si="16"/>
        <v>0</v>
      </c>
      <c r="J87" s="50"/>
      <c r="K87" s="50"/>
    </row>
    <row r="88" spans="2:11" x14ac:dyDescent="0.25">
      <c r="B88" s="1" t="s">
        <v>11</v>
      </c>
      <c r="C88" s="75" t="s">
        <v>117</v>
      </c>
      <c r="D88" s="1" t="s">
        <v>10</v>
      </c>
      <c r="E88" s="74">
        <v>1</v>
      </c>
      <c r="F88" s="16">
        <f t="shared" si="13"/>
        <v>0</v>
      </c>
      <c r="G88" s="31">
        <f t="shared" si="14"/>
        <v>0</v>
      </c>
      <c r="H88" s="7">
        <f t="shared" si="15"/>
        <v>0</v>
      </c>
      <c r="I88" s="16">
        <f t="shared" si="16"/>
        <v>0</v>
      </c>
      <c r="J88" s="50"/>
      <c r="K88" s="50"/>
    </row>
    <row r="89" spans="2:11" x14ac:dyDescent="0.25">
      <c r="B89" s="1" t="s">
        <v>11</v>
      </c>
      <c r="C89" s="75" t="s">
        <v>118</v>
      </c>
      <c r="D89" s="1" t="s">
        <v>10</v>
      </c>
      <c r="E89" s="74">
        <v>1</v>
      </c>
      <c r="F89" s="16">
        <f t="shared" si="13"/>
        <v>0</v>
      </c>
      <c r="G89" s="31">
        <f t="shared" si="14"/>
        <v>0</v>
      </c>
      <c r="H89" s="7">
        <f t="shared" si="15"/>
        <v>0</v>
      </c>
      <c r="I89" s="16">
        <f t="shared" si="16"/>
        <v>0</v>
      </c>
      <c r="J89" s="50"/>
      <c r="K89" s="50"/>
    </row>
    <row r="90" spans="2:11" ht="30" x14ac:dyDescent="0.25">
      <c r="B90" s="1" t="s">
        <v>12</v>
      </c>
      <c r="C90" s="75" t="s">
        <v>119</v>
      </c>
      <c r="D90" s="1" t="s">
        <v>10</v>
      </c>
      <c r="E90" s="74">
        <v>1</v>
      </c>
      <c r="F90" s="16">
        <f t="shared" si="13"/>
        <v>0</v>
      </c>
      <c r="G90" s="31">
        <f t="shared" si="14"/>
        <v>0</v>
      </c>
      <c r="H90" s="7">
        <f t="shared" si="15"/>
        <v>0</v>
      </c>
      <c r="I90" s="16">
        <f t="shared" si="16"/>
        <v>0</v>
      </c>
      <c r="J90" s="50"/>
      <c r="K90" s="50"/>
    </row>
    <row r="91" spans="2:11" x14ac:dyDescent="0.25">
      <c r="B91" s="1" t="s">
        <v>12</v>
      </c>
      <c r="C91" s="75" t="s">
        <v>108</v>
      </c>
      <c r="D91" s="1" t="s">
        <v>10</v>
      </c>
      <c r="E91" s="74">
        <v>2</v>
      </c>
      <c r="F91" s="16">
        <f t="shared" si="13"/>
        <v>0</v>
      </c>
      <c r="G91" s="31">
        <f t="shared" si="14"/>
        <v>0</v>
      </c>
      <c r="H91" s="7">
        <f t="shared" si="15"/>
        <v>0</v>
      </c>
      <c r="I91" s="16">
        <f t="shared" si="16"/>
        <v>0</v>
      </c>
      <c r="J91" s="50"/>
      <c r="K91" s="50"/>
    </row>
    <row r="92" spans="2:11" x14ac:dyDescent="0.25">
      <c r="B92" s="1" t="s">
        <v>12</v>
      </c>
      <c r="C92" s="75" t="s">
        <v>13</v>
      </c>
      <c r="D92" s="1" t="s">
        <v>10</v>
      </c>
      <c r="E92" s="74">
        <v>2</v>
      </c>
      <c r="F92" s="16">
        <f t="shared" si="13"/>
        <v>0</v>
      </c>
      <c r="G92" s="31">
        <f t="shared" si="14"/>
        <v>0</v>
      </c>
      <c r="H92" s="7">
        <f t="shared" si="15"/>
        <v>0</v>
      </c>
      <c r="I92" s="16">
        <f t="shared" si="16"/>
        <v>0</v>
      </c>
      <c r="J92" s="50"/>
      <c r="K92" s="50"/>
    </row>
    <row r="93" spans="2:11" x14ac:dyDescent="0.25">
      <c r="B93" s="1" t="s">
        <v>12</v>
      </c>
      <c r="C93" s="75" t="s">
        <v>14</v>
      </c>
      <c r="D93" s="1" t="s">
        <v>10</v>
      </c>
      <c r="E93" s="74">
        <v>3</v>
      </c>
      <c r="F93" s="16">
        <f t="shared" si="13"/>
        <v>0</v>
      </c>
      <c r="G93" s="31">
        <f t="shared" si="14"/>
        <v>0</v>
      </c>
      <c r="H93" s="7">
        <f t="shared" si="15"/>
        <v>0</v>
      </c>
      <c r="I93" s="16">
        <f t="shared" si="16"/>
        <v>0</v>
      </c>
      <c r="J93" s="50"/>
      <c r="K93" s="50"/>
    </row>
    <row r="94" spans="2:11" x14ac:dyDescent="0.25">
      <c r="B94" s="1" t="s">
        <v>12</v>
      </c>
      <c r="C94" s="75" t="s">
        <v>112</v>
      </c>
      <c r="D94" s="1" t="s">
        <v>10</v>
      </c>
      <c r="E94" s="74">
        <v>1</v>
      </c>
      <c r="F94" s="16">
        <f t="shared" si="13"/>
        <v>0</v>
      </c>
      <c r="G94" s="31">
        <f t="shared" si="14"/>
        <v>0</v>
      </c>
      <c r="H94" s="7">
        <f t="shared" si="15"/>
        <v>0</v>
      </c>
      <c r="I94" s="16">
        <f t="shared" si="16"/>
        <v>0</v>
      </c>
      <c r="J94" s="50"/>
      <c r="K94" s="50"/>
    </row>
    <row r="95" spans="2:11" x14ac:dyDescent="0.25">
      <c r="B95" s="1" t="s">
        <v>12</v>
      </c>
      <c r="C95" s="75" t="s">
        <v>113</v>
      </c>
      <c r="D95" s="1" t="s">
        <v>10</v>
      </c>
      <c r="E95" s="74">
        <v>1</v>
      </c>
      <c r="F95" s="16">
        <f t="shared" si="13"/>
        <v>0</v>
      </c>
      <c r="G95" s="31">
        <f t="shared" si="14"/>
        <v>0</v>
      </c>
      <c r="H95" s="7">
        <f t="shared" si="15"/>
        <v>0</v>
      </c>
      <c r="I95" s="16">
        <f t="shared" si="16"/>
        <v>0</v>
      </c>
      <c r="J95" s="50"/>
      <c r="K95" s="50"/>
    </row>
    <row r="96" spans="2:11" x14ac:dyDescent="0.25">
      <c r="B96" s="1"/>
      <c r="C96" s="75" t="s">
        <v>111</v>
      </c>
      <c r="D96" s="1" t="s">
        <v>10</v>
      </c>
      <c r="E96" s="74">
        <v>1</v>
      </c>
      <c r="F96" s="16">
        <f t="shared" si="13"/>
        <v>0</v>
      </c>
      <c r="G96" s="31">
        <f t="shared" si="14"/>
        <v>0</v>
      </c>
      <c r="H96" s="7">
        <f t="shared" si="15"/>
        <v>0</v>
      </c>
      <c r="I96" s="16">
        <f t="shared" si="16"/>
        <v>0</v>
      </c>
      <c r="J96" s="50"/>
      <c r="K96" s="50"/>
    </row>
    <row r="97" spans="2:11" x14ac:dyDescent="0.25">
      <c r="B97" s="17"/>
      <c r="C97" s="18" t="s">
        <v>15</v>
      </c>
      <c r="D97" s="17"/>
      <c r="E97" s="17">
        <f>SUM(E82:E96)</f>
        <v>91</v>
      </c>
      <c r="F97" s="19">
        <f>SUM(F82:F96)</f>
        <v>0</v>
      </c>
      <c r="G97" s="19">
        <f>SUM(G82:G96)</f>
        <v>0</v>
      </c>
      <c r="H97" s="19">
        <f>SUM(H82:H96)</f>
        <v>0</v>
      </c>
      <c r="I97" s="22">
        <f>SUM(I82:I96)</f>
        <v>0</v>
      </c>
      <c r="J97" s="77"/>
      <c r="K97" s="77"/>
    </row>
    <row r="99" spans="2:11" x14ac:dyDescent="0.25">
      <c r="B99" s="82" t="s">
        <v>73</v>
      </c>
      <c r="C99" s="82"/>
      <c r="D99" s="82"/>
      <c r="E99" s="82"/>
      <c r="F99" s="82"/>
      <c r="G99" s="82"/>
      <c r="H99" s="82"/>
      <c r="I99" s="82"/>
      <c r="J99" s="28"/>
      <c r="K99" s="28"/>
    </row>
    <row r="100" spans="2:11" ht="30" x14ac:dyDescent="0.25">
      <c r="B100" s="8" t="s">
        <v>1</v>
      </c>
      <c r="C100" s="9" t="s">
        <v>2</v>
      </c>
      <c r="D100" s="8" t="s">
        <v>3</v>
      </c>
      <c r="E100" s="8" t="s">
        <v>4</v>
      </c>
      <c r="F100" s="25" t="s">
        <v>74</v>
      </c>
      <c r="G100" s="25" t="s">
        <v>75</v>
      </c>
      <c r="H100" s="23" t="s">
        <v>20</v>
      </c>
      <c r="I100" s="23" t="s">
        <v>21</v>
      </c>
      <c r="J100" s="66"/>
      <c r="K100" s="66"/>
    </row>
    <row r="101" spans="2:11" x14ac:dyDescent="0.25">
      <c r="B101" s="1" t="s">
        <v>9</v>
      </c>
      <c r="C101" s="75" t="s">
        <v>122</v>
      </c>
      <c r="D101" s="1" t="s">
        <v>10</v>
      </c>
      <c r="E101" s="74">
        <v>3</v>
      </c>
      <c r="F101" s="16">
        <f>Modulo3.1_Rescisão!H82</f>
        <v>0</v>
      </c>
      <c r="G101" s="31">
        <f t="shared" ref="G101:G115" si="17">H82</f>
        <v>0</v>
      </c>
      <c r="H101" s="7">
        <f>F101+G101</f>
        <v>0</v>
      </c>
      <c r="I101" s="16">
        <f>H101*E101</f>
        <v>0</v>
      </c>
      <c r="J101" s="50"/>
      <c r="K101" s="50"/>
    </row>
    <row r="102" spans="2:11" x14ac:dyDescent="0.25">
      <c r="B102" s="1" t="s">
        <v>9</v>
      </c>
      <c r="C102" s="75" t="s">
        <v>120</v>
      </c>
      <c r="D102" s="1" t="s">
        <v>10</v>
      </c>
      <c r="E102" s="74">
        <v>40</v>
      </c>
      <c r="F102" s="16">
        <f>Modulo3.1_Rescisão!H83</f>
        <v>0</v>
      </c>
      <c r="G102" s="31">
        <f t="shared" si="17"/>
        <v>0</v>
      </c>
      <c r="H102" s="7">
        <f t="shared" ref="H102:H115" si="18">F102+G102</f>
        <v>0</v>
      </c>
      <c r="I102" s="16">
        <f t="shared" ref="I102:I115" si="19">H102*E102</f>
        <v>0</v>
      </c>
      <c r="J102" s="50"/>
      <c r="K102" s="50"/>
    </row>
    <row r="103" spans="2:11" x14ac:dyDescent="0.25">
      <c r="B103" s="1" t="s">
        <v>9</v>
      </c>
      <c r="C103" s="75" t="s">
        <v>110</v>
      </c>
      <c r="D103" s="1" t="s">
        <v>10</v>
      </c>
      <c r="E103" s="74">
        <v>2</v>
      </c>
      <c r="F103" s="16">
        <f>Modulo3.1_Rescisão!H84</f>
        <v>0</v>
      </c>
      <c r="G103" s="31">
        <f t="shared" si="17"/>
        <v>0</v>
      </c>
      <c r="H103" s="7">
        <f t="shared" si="18"/>
        <v>0</v>
      </c>
      <c r="I103" s="16">
        <f t="shared" si="19"/>
        <v>0</v>
      </c>
      <c r="J103" s="50"/>
      <c r="K103" s="50"/>
    </row>
    <row r="104" spans="2:11" x14ac:dyDescent="0.25">
      <c r="B104" s="1" t="s">
        <v>9</v>
      </c>
      <c r="C104" s="75" t="s">
        <v>114</v>
      </c>
      <c r="D104" s="1" t="s">
        <v>10</v>
      </c>
      <c r="E104" s="74">
        <v>30</v>
      </c>
      <c r="F104" s="16">
        <f>Modulo3.1_Rescisão!H85</f>
        <v>0</v>
      </c>
      <c r="G104" s="31">
        <f t="shared" si="17"/>
        <v>0</v>
      </c>
      <c r="H104" s="7">
        <f t="shared" si="18"/>
        <v>0</v>
      </c>
      <c r="I104" s="16">
        <f t="shared" si="19"/>
        <v>0</v>
      </c>
      <c r="J104" s="50"/>
      <c r="K104" s="50"/>
    </row>
    <row r="105" spans="2:11" x14ac:dyDescent="0.25">
      <c r="B105" s="1" t="s">
        <v>115</v>
      </c>
      <c r="C105" s="75" t="s">
        <v>109</v>
      </c>
      <c r="D105" s="1" t="s">
        <v>10</v>
      </c>
      <c r="E105" s="74">
        <v>2</v>
      </c>
      <c r="F105" s="16">
        <f>Modulo3.1_Rescisão!H86</f>
        <v>0</v>
      </c>
      <c r="G105" s="31">
        <f t="shared" si="17"/>
        <v>0</v>
      </c>
      <c r="H105" s="7">
        <f t="shared" si="18"/>
        <v>0</v>
      </c>
      <c r="I105" s="16">
        <f t="shared" si="19"/>
        <v>0</v>
      </c>
      <c r="J105" s="50"/>
      <c r="K105" s="50"/>
    </row>
    <row r="106" spans="2:11" x14ac:dyDescent="0.25">
      <c r="B106" s="1" t="s">
        <v>11</v>
      </c>
      <c r="C106" s="75" t="s">
        <v>121</v>
      </c>
      <c r="D106" s="1" t="s">
        <v>10</v>
      </c>
      <c r="E106" s="74">
        <v>1</v>
      </c>
      <c r="F106" s="16">
        <f>Modulo3.1_Rescisão!H87</f>
        <v>0</v>
      </c>
      <c r="G106" s="31">
        <f t="shared" si="17"/>
        <v>0</v>
      </c>
      <c r="H106" s="7">
        <f t="shared" si="18"/>
        <v>0</v>
      </c>
      <c r="I106" s="16">
        <f t="shared" si="19"/>
        <v>0</v>
      </c>
      <c r="J106" s="50"/>
      <c r="K106" s="50"/>
    </row>
    <row r="107" spans="2:11" x14ac:dyDescent="0.25">
      <c r="B107" s="1" t="s">
        <v>11</v>
      </c>
      <c r="C107" s="75" t="s">
        <v>117</v>
      </c>
      <c r="D107" s="1" t="s">
        <v>10</v>
      </c>
      <c r="E107" s="74">
        <v>1</v>
      </c>
      <c r="F107" s="16">
        <f>Modulo3.1_Rescisão!H88</f>
        <v>0</v>
      </c>
      <c r="G107" s="31">
        <f t="shared" si="17"/>
        <v>0</v>
      </c>
      <c r="H107" s="7">
        <f t="shared" si="18"/>
        <v>0</v>
      </c>
      <c r="I107" s="16">
        <f t="shared" si="19"/>
        <v>0</v>
      </c>
      <c r="J107" s="50"/>
      <c r="K107" s="50"/>
    </row>
    <row r="108" spans="2:11" x14ac:dyDescent="0.25">
      <c r="B108" s="1" t="s">
        <v>11</v>
      </c>
      <c r="C108" s="75" t="s">
        <v>118</v>
      </c>
      <c r="D108" s="1" t="s">
        <v>10</v>
      </c>
      <c r="E108" s="74">
        <v>1</v>
      </c>
      <c r="F108" s="16">
        <f>Modulo3.1_Rescisão!H89</f>
        <v>0</v>
      </c>
      <c r="G108" s="31">
        <f t="shared" si="17"/>
        <v>0</v>
      </c>
      <c r="H108" s="7">
        <f t="shared" si="18"/>
        <v>0</v>
      </c>
      <c r="I108" s="16">
        <f t="shared" si="19"/>
        <v>0</v>
      </c>
      <c r="J108" s="50"/>
      <c r="K108" s="50"/>
    </row>
    <row r="109" spans="2:11" ht="30" x14ac:dyDescent="0.25">
      <c r="B109" s="1" t="s">
        <v>12</v>
      </c>
      <c r="C109" s="75" t="s">
        <v>119</v>
      </c>
      <c r="D109" s="1" t="s">
        <v>10</v>
      </c>
      <c r="E109" s="74">
        <v>1</v>
      </c>
      <c r="F109" s="16">
        <f>Modulo3.1_Rescisão!H90</f>
        <v>0</v>
      </c>
      <c r="G109" s="31">
        <f t="shared" si="17"/>
        <v>0</v>
      </c>
      <c r="H109" s="7">
        <f t="shared" si="18"/>
        <v>0</v>
      </c>
      <c r="I109" s="16">
        <f t="shared" si="19"/>
        <v>0</v>
      </c>
      <c r="J109" s="50"/>
      <c r="K109" s="50"/>
    </row>
    <row r="110" spans="2:11" x14ac:dyDescent="0.25">
      <c r="B110" s="1" t="s">
        <v>12</v>
      </c>
      <c r="C110" s="75" t="s">
        <v>108</v>
      </c>
      <c r="D110" s="1" t="s">
        <v>10</v>
      </c>
      <c r="E110" s="74">
        <v>2</v>
      </c>
      <c r="F110" s="16">
        <f>Modulo3.1_Rescisão!H91</f>
        <v>0</v>
      </c>
      <c r="G110" s="31">
        <f t="shared" si="17"/>
        <v>0</v>
      </c>
      <c r="H110" s="7">
        <f t="shared" si="18"/>
        <v>0</v>
      </c>
      <c r="I110" s="16">
        <f t="shared" si="19"/>
        <v>0</v>
      </c>
      <c r="J110" s="50"/>
      <c r="K110" s="50"/>
    </row>
    <row r="111" spans="2:11" x14ac:dyDescent="0.25">
      <c r="B111" s="1" t="s">
        <v>12</v>
      </c>
      <c r="C111" s="75" t="s">
        <v>13</v>
      </c>
      <c r="D111" s="1" t="s">
        <v>10</v>
      </c>
      <c r="E111" s="74">
        <v>2</v>
      </c>
      <c r="F111" s="16">
        <f>Modulo3.1_Rescisão!H92</f>
        <v>0</v>
      </c>
      <c r="G111" s="31">
        <f t="shared" si="17"/>
        <v>0</v>
      </c>
      <c r="H111" s="7">
        <f t="shared" si="18"/>
        <v>0</v>
      </c>
      <c r="I111" s="16">
        <f t="shared" si="19"/>
        <v>0</v>
      </c>
      <c r="J111" s="50"/>
      <c r="K111" s="50"/>
    </row>
    <row r="112" spans="2:11" x14ac:dyDescent="0.25">
      <c r="B112" s="1" t="s">
        <v>12</v>
      </c>
      <c r="C112" s="75" t="s">
        <v>14</v>
      </c>
      <c r="D112" s="1" t="s">
        <v>10</v>
      </c>
      <c r="E112" s="74">
        <v>3</v>
      </c>
      <c r="F112" s="16">
        <f>Modulo3.1_Rescisão!H93</f>
        <v>0</v>
      </c>
      <c r="G112" s="31">
        <f t="shared" si="17"/>
        <v>0</v>
      </c>
      <c r="H112" s="7">
        <f t="shared" si="18"/>
        <v>0</v>
      </c>
      <c r="I112" s="16">
        <f t="shared" si="19"/>
        <v>0</v>
      </c>
      <c r="J112" s="50"/>
      <c r="K112" s="50"/>
    </row>
    <row r="113" spans="2:11" x14ac:dyDescent="0.25">
      <c r="B113" s="1" t="s">
        <v>12</v>
      </c>
      <c r="C113" s="75" t="s">
        <v>112</v>
      </c>
      <c r="D113" s="1" t="s">
        <v>10</v>
      </c>
      <c r="E113" s="74">
        <v>1</v>
      </c>
      <c r="F113" s="16">
        <f>Modulo3.1_Rescisão!H94</f>
        <v>0</v>
      </c>
      <c r="G113" s="31">
        <f t="shared" si="17"/>
        <v>0</v>
      </c>
      <c r="H113" s="7">
        <f t="shared" si="18"/>
        <v>0</v>
      </c>
      <c r="I113" s="16">
        <f t="shared" si="19"/>
        <v>0</v>
      </c>
      <c r="J113" s="50"/>
      <c r="K113" s="50"/>
    </row>
    <row r="114" spans="2:11" x14ac:dyDescent="0.25">
      <c r="B114" s="1" t="s">
        <v>12</v>
      </c>
      <c r="C114" s="75" t="s">
        <v>113</v>
      </c>
      <c r="D114" s="1" t="s">
        <v>10</v>
      </c>
      <c r="E114" s="74">
        <v>1</v>
      </c>
      <c r="F114" s="16">
        <f>Modulo3.1_Rescisão!H95</f>
        <v>0</v>
      </c>
      <c r="G114" s="31">
        <f t="shared" si="17"/>
        <v>0</v>
      </c>
      <c r="H114" s="7">
        <f>F114+G114</f>
        <v>0</v>
      </c>
      <c r="I114" s="16">
        <f t="shared" si="19"/>
        <v>0</v>
      </c>
      <c r="J114" s="50"/>
      <c r="K114" s="50"/>
    </row>
    <row r="115" spans="2:11" x14ac:dyDescent="0.25">
      <c r="B115" s="1"/>
      <c r="C115" s="75" t="s">
        <v>111</v>
      </c>
      <c r="D115" s="1" t="s">
        <v>10</v>
      </c>
      <c r="E115" s="74">
        <v>1</v>
      </c>
      <c r="F115" s="16">
        <f>Modulo3.1_Rescisão!H96</f>
        <v>0</v>
      </c>
      <c r="G115" s="31">
        <f t="shared" si="17"/>
        <v>0</v>
      </c>
      <c r="H115" s="7">
        <f t="shared" si="18"/>
        <v>0</v>
      </c>
      <c r="I115" s="16">
        <f t="shared" si="19"/>
        <v>0</v>
      </c>
      <c r="J115" s="50"/>
      <c r="K115" s="50"/>
    </row>
    <row r="116" spans="2:11" x14ac:dyDescent="0.25">
      <c r="B116" s="17"/>
      <c r="C116" s="18" t="s">
        <v>15</v>
      </c>
      <c r="D116" s="17"/>
      <c r="E116" s="17">
        <f>SUM(E101:E115)</f>
        <v>91</v>
      </c>
      <c r="F116" s="19">
        <f>SUM(F101:F115)</f>
        <v>0</v>
      </c>
      <c r="G116" s="19">
        <f>SUM(G101:G115)</f>
        <v>0</v>
      </c>
      <c r="H116" s="19">
        <f>SUM(H101:H115)</f>
        <v>0</v>
      </c>
      <c r="I116" s="22">
        <f>SUM(I101:I115)</f>
        <v>0</v>
      </c>
      <c r="J116" s="77"/>
      <c r="K116" s="77"/>
    </row>
  </sheetData>
  <mergeCells count="7">
    <mergeCell ref="B99:I99"/>
    <mergeCell ref="B2:I2"/>
    <mergeCell ref="B4:I4"/>
    <mergeCell ref="B23:I23"/>
    <mergeCell ref="B42:I42"/>
    <mergeCell ref="B61:I61"/>
    <mergeCell ref="B80:I80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I41"/>
  <sheetViews>
    <sheetView zoomScale="80" zoomScaleNormal="80" workbookViewId="0">
      <selection activeCell="I25" sqref="I25"/>
    </sheetView>
  </sheetViews>
  <sheetFormatPr defaultColWidth="9.140625" defaultRowHeight="15" x14ac:dyDescent="0.25"/>
  <cols>
    <col min="1" max="1" width="2.28515625" style="3" customWidth="1"/>
    <col min="2" max="2" width="6.5703125" style="4" bestFit="1" customWidth="1"/>
    <col min="3" max="3" width="31.5703125" style="3" bestFit="1" customWidth="1"/>
    <col min="4" max="4" width="17.5703125" style="4" customWidth="1"/>
    <col min="5" max="5" width="11.42578125" style="4" bestFit="1" customWidth="1"/>
    <col min="6" max="6" width="15.85546875" style="5" bestFit="1" customWidth="1"/>
    <col min="7" max="7" width="15.140625" style="4" bestFit="1" customWidth="1"/>
    <col min="8" max="8" width="11.42578125" style="4" bestFit="1" customWidth="1"/>
    <col min="9" max="9" width="10.85546875" style="3" bestFit="1" customWidth="1"/>
    <col min="10" max="16384" width="9.140625" style="3"/>
  </cols>
  <sheetData>
    <row r="1" spans="2:9" ht="2.25" customHeight="1" x14ac:dyDescent="0.25"/>
    <row r="2" spans="2:9" ht="15" customHeight="1" x14ac:dyDescent="0.25">
      <c r="B2" s="82" t="s">
        <v>76</v>
      </c>
      <c r="C2" s="82"/>
      <c r="D2" s="82"/>
      <c r="E2" s="82"/>
      <c r="F2" s="82"/>
      <c r="G2" s="82"/>
      <c r="H2" s="82"/>
      <c r="I2" s="82"/>
    </row>
    <row r="3" spans="2:9" ht="7.5" customHeight="1" x14ac:dyDescent="0.25">
      <c r="B3" s="28"/>
      <c r="C3" s="28"/>
      <c r="D3" s="28"/>
      <c r="E3" s="28"/>
      <c r="F3" s="28"/>
      <c r="G3" s="28"/>
      <c r="H3" s="28"/>
      <c r="I3" s="28"/>
    </row>
    <row r="4" spans="2:9" ht="15" customHeight="1" x14ac:dyDescent="0.25">
      <c r="B4" s="82" t="s">
        <v>77</v>
      </c>
      <c r="C4" s="82"/>
      <c r="D4" s="82"/>
      <c r="E4" s="82"/>
      <c r="F4" s="82"/>
      <c r="G4" s="82"/>
      <c r="H4" s="82"/>
      <c r="I4" s="82"/>
    </row>
    <row r="5" spans="2:9" ht="30" x14ac:dyDescent="0.25">
      <c r="B5" s="23" t="s">
        <v>1</v>
      </c>
      <c r="C5" s="24" t="s">
        <v>2</v>
      </c>
      <c r="D5" s="23" t="s">
        <v>3</v>
      </c>
      <c r="E5" s="23" t="s">
        <v>4</v>
      </c>
      <c r="F5" s="25" t="s">
        <v>18</v>
      </c>
      <c r="G5" s="29" t="s">
        <v>78</v>
      </c>
      <c r="H5" s="23" t="s">
        <v>20</v>
      </c>
      <c r="I5" s="23" t="s">
        <v>21</v>
      </c>
    </row>
    <row r="6" spans="2:9" x14ac:dyDescent="0.25">
      <c r="B6" s="1" t="s">
        <v>9</v>
      </c>
      <c r="C6" s="75" t="s">
        <v>122</v>
      </c>
      <c r="D6" s="1" t="s">
        <v>10</v>
      </c>
      <c r="E6" s="74">
        <v>3</v>
      </c>
      <c r="F6" s="2">
        <f>Modulo1_Remuneração!I5+Modulo2.3_Encargos!I143+Modulo3.2_Rescisão!H101</f>
        <v>0</v>
      </c>
      <c r="G6" s="27">
        <v>30</v>
      </c>
      <c r="H6" s="16">
        <f>F6/G6</f>
        <v>0</v>
      </c>
      <c r="I6" s="16">
        <f>H6*E6</f>
        <v>0</v>
      </c>
    </row>
    <row r="7" spans="2:9" x14ac:dyDescent="0.25">
      <c r="B7" s="1" t="s">
        <v>9</v>
      </c>
      <c r="C7" s="75" t="s">
        <v>120</v>
      </c>
      <c r="D7" s="1" t="s">
        <v>10</v>
      </c>
      <c r="E7" s="74">
        <v>40</v>
      </c>
      <c r="F7" s="2">
        <f>Modulo1_Remuneração!I6+Modulo2.3_Encargos!I144+Modulo3.2_Rescisão!H102</f>
        <v>0</v>
      </c>
      <c r="G7" s="27">
        <v>30</v>
      </c>
      <c r="H7" s="16">
        <f t="shared" ref="H7:H20" si="0">F7/G7</f>
        <v>0</v>
      </c>
      <c r="I7" s="16">
        <f t="shared" ref="I7:I20" si="1">H7*E7</f>
        <v>0</v>
      </c>
    </row>
    <row r="8" spans="2:9" x14ac:dyDescent="0.25">
      <c r="B8" s="1" t="s">
        <v>9</v>
      </c>
      <c r="C8" s="75" t="s">
        <v>110</v>
      </c>
      <c r="D8" s="1" t="s">
        <v>10</v>
      </c>
      <c r="E8" s="74">
        <v>2</v>
      </c>
      <c r="F8" s="2">
        <f>Modulo1_Remuneração!I7+Modulo2.3_Encargos!I145+Modulo3.2_Rescisão!H103</f>
        <v>0</v>
      </c>
      <c r="G8" s="27">
        <v>30</v>
      </c>
      <c r="H8" s="16">
        <f t="shared" si="0"/>
        <v>0</v>
      </c>
      <c r="I8" s="16">
        <f t="shared" si="1"/>
        <v>0</v>
      </c>
    </row>
    <row r="9" spans="2:9" x14ac:dyDescent="0.25">
      <c r="B9" s="1" t="s">
        <v>9</v>
      </c>
      <c r="C9" s="75" t="s">
        <v>114</v>
      </c>
      <c r="D9" s="1" t="s">
        <v>10</v>
      </c>
      <c r="E9" s="74">
        <v>30</v>
      </c>
      <c r="F9" s="2">
        <f>Modulo1_Remuneração!I8+Modulo2.3_Encargos!I146+Modulo3.2_Rescisão!H104</f>
        <v>0</v>
      </c>
      <c r="G9" s="27">
        <v>30</v>
      </c>
      <c r="H9" s="16">
        <f t="shared" si="0"/>
        <v>0</v>
      </c>
      <c r="I9" s="16">
        <f t="shared" si="1"/>
        <v>0</v>
      </c>
    </row>
    <row r="10" spans="2:9" x14ac:dyDescent="0.25">
      <c r="B10" s="1" t="s">
        <v>115</v>
      </c>
      <c r="C10" s="75" t="s">
        <v>109</v>
      </c>
      <c r="D10" s="1" t="s">
        <v>10</v>
      </c>
      <c r="E10" s="74">
        <v>2</v>
      </c>
      <c r="F10" s="2">
        <f>Modulo1_Remuneração!I9+Modulo2.3_Encargos!I147+Modulo3.2_Rescisão!H105</f>
        <v>0</v>
      </c>
      <c r="G10" s="27">
        <v>30</v>
      </c>
      <c r="H10" s="16">
        <f t="shared" si="0"/>
        <v>0</v>
      </c>
      <c r="I10" s="16">
        <f t="shared" si="1"/>
        <v>0</v>
      </c>
    </row>
    <row r="11" spans="2:9" x14ac:dyDescent="0.25">
      <c r="B11" s="1" t="s">
        <v>11</v>
      </c>
      <c r="C11" s="75" t="s">
        <v>121</v>
      </c>
      <c r="D11" s="1" t="s">
        <v>10</v>
      </c>
      <c r="E11" s="74">
        <v>1</v>
      </c>
      <c r="F11" s="2">
        <f>Modulo1_Remuneração!I10+Modulo2.3_Encargos!I148+Modulo3.2_Rescisão!H106</f>
        <v>0</v>
      </c>
      <c r="G11" s="27">
        <v>30</v>
      </c>
      <c r="H11" s="16">
        <f t="shared" si="0"/>
        <v>0</v>
      </c>
      <c r="I11" s="16">
        <f t="shared" si="1"/>
        <v>0</v>
      </c>
    </row>
    <row r="12" spans="2:9" x14ac:dyDescent="0.25">
      <c r="B12" s="1" t="s">
        <v>11</v>
      </c>
      <c r="C12" s="75" t="s">
        <v>117</v>
      </c>
      <c r="D12" s="1" t="s">
        <v>10</v>
      </c>
      <c r="E12" s="74">
        <v>1</v>
      </c>
      <c r="F12" s="2">
        <f>Modulo1_Remuneração!I11+Modulo2.3_Encargos!I149+Modulo3.2_Rescisão!H107</f>
        <v>0</v>
      </c>
      <c r="G12" s="27">
        <v>30</v>
      </c>
      <c r="H12" s="16">
        <f t="shared" si="0"/>
        <v>0</v>
      </c>
      <c r="I12" s="16">
        <f t="shared" si="1"/>
        <v>0</v>
      </c>
    </row>
    <row r="13" spans="2:9" x14ac:dyDescent="0.25">
      <c r="B13" s="1" t="s">
        <v>11</v>
      </c>
      <c r="C13" s="75" t="s">
        <v>118</v>
      </c>
      <c r="D13" s="1" t="s">
        <v>10</v>
      </c>
      <c r="E13" s="74">
        <v>1</v>
      </c>
      <c r="F13" s="2">
        <f>Modulo1_Remuneração!I12+Modulo2.3_Encargos!I150+Modulo3.2_Rescisão!H108</f>
        <v>0</v>
      </c>
      <c r="G13" s="27">
        <v>30</v>
      </c>
      <c r="H13" s="16">
        <f t="shared" si="0"/>
        <v>0</v>
      </c>
      <c r="I13" s="16">
        <f t="shared" si="1"/>
        <v>0</v>
      </c>
    </row>
    <row r="14" spans="2:9" ht="30" x14ac:dyDescent="0.25">
      <c r="B14" s="1" t="s">
        <v>12</v>
      </c>
      <c r="C14" s="75" t="s">
        <v>119</v>
      </c>
      <c r="D14" s="1" t="s">
        <v>10</v>
      </c>
      <c r="E14" s="74">
        <v>1</v>
      </c>
      <c r="F14" s="2">
        <f>Modulo1_Remuneração!I13+Modulo2.3_Encargos!I151+Modulo3.2_Rescisão!H109</f>
        <v>0</v>
      </c>
      <c r="G14" s="27">
        <v>30</v>
      </c>
      <c r="H14" s="16">
        <f t="shared" si="0"/>
        <v>0</v>
      </c>
      <c r="I14" s="16">
        <f t="shared" si="1"/>
        <v>0</v>
      </c>
    </row>
    <row r="15" spans="2:9" x14ac:dyDescent="0.25">
      <c r="B15" s="1" t="s">
        <v>12</v>
      </c>
      <c r="C15" s="75" t="s">
        <v>108</v>
      </c>
      <c r="D15" s="1" t="s">
        <v>10</v>
      </c>
      <c r="E15" s="74">
        <v>2</v>
      </c>
      <c r="F15" s="2">
        <f>Modulo1_Remuneração!I14+Modulo2.3_Encargos!I152+Modulo3.2_Rescisão!H110</f>
        <v>0</v>
      </c>
      <c r="G15" s="27">
        <v>30</v>
      </c>
      <c r="H15" s="16">
        <f t="shared" si="0"/>
        <v>0</v>
      </c>
      <c r="I15" s="16">
        <f t="shared" si="1"/>
        <v>0</v>
      </c>
    </row>
    <row r="16" spans="2:9" x14ac:dyDescent="0.25">
      <c r="B16" s="1" t="s">
        <v>12</v>
      </c>
      <c r="C16" s="75" t="s">
        <v>13</v>
      </c>
      <c r="D16" s="1" t="s">
        <v>10</v>
      </c>
      <c r="E16" s="74">
        <v>2</v>
      </c>
      <c r="F16" s="2">
        <f>Modulo1_Remuneração!I15+Modulo2.3_Encargos!I153+Modulo3.2_Rescisão!H111</f>
        <v>0</v>
      </c>
      <c r="G16" s="27">
        <v>30</v>
      </c>
      <c r="H16" s="16">
        <f t="shared" si="0"/>
        <v>0</v>
      </c>
      <c r="I16" s="16">
        <f t="shared" si="1"/>
        <v>0</v>
      </c>
    </row>
    <row r="17" spans="2:9" x14ac:dyDescent="0.25">
      <c r="B17" s="1" t="s">
        <v>12</v>
      </c>
      <c r="C17" s="75" t="s">
        <v>14</v>
      </c>
      <c r="D17" s="1" t="s">
        <v>10</v>
      </c>
      <c r="E17" s="74">
        <v>3</v>
      </c>
      <c r="F17" s="2">
        <f>Modulo1_Remuneração!I16+Modulo2.3_Encargos!I154+Modulo3.2_Rescisão!H112</f>
        <v>0</v>
      </c>
      <c r="G17" s="27">
        <v>30</v>
      </c>
      <c r="H17" s="16">
        <f t="shared" si="0"/>
        <v>0</v>
      </c>
      <c r="I17" s="16">
        <f t="shared" si="1"/>
        <v>0</v>
      </c>
    </row>
    <row r="18" spans="2:9" x14ac:dyDescent="0.25">
      <c r="B18" s="1" t="s">
        <v>12</v>
      </c>
      <c r="C18" s="75" t="s">
        <v>112</v>
      </c>
      <c r="D18" s="1" t="s">
        <v>10</v>
      </c>
      <c r="E18" s="74">
        <v>1</v>
      </c>
      <c r="F18" s="2">
        <f>Modulo1_Remuneração!I17+Modulo2.3_Encargos!I155+Modulo3.2_Rescisão!H113</f>
        <v>0</v>
      </c>
      <c r="G18" s="27">
        <v>30</v>
      </c>
      <c r="H18" s="16">
        <f t="shared" si="0"/>
        <v>0</v>
      </c>
      <c r="I18" s="16">
        <f t="shared" si="1"/>
        <v>0</v>
      </c>
    </row>
    <row r="19" spans="2:9" x14ac:dyDescent="0.25">
      <c r="B19" s="1" t="s">
        <v>12</v>
      </c>
      <c r="C19" s="75" t="s">
        <v>113</v>
      </c>
      <c r="D19" s="1" t="s">
        <v>10</v>
      </c>
      <c r="E19" s="74">
        <v>1</v>
      </c>
      <c r="F19" s="2">
        <f>Modulo1_Remuneração!I18+Modulo2.3_Encargos!I156+Modulo3.2_Rescisão!H114</f>
        <v>0</v>
      </c>
      <c r="G19" s="27">
        <v>30</v>
      </c>
      <c r="H19" s="16">
        <f t="shared" si="0"/>
        <v>0</v>
      </c>
      <c r="I19" s="16">
        <f t="shared" si="1"/>
        <v>0</v>
      </c>
    </row>
    <row r="20" spans="2:9" x14ac:dyDescent="0.25">
      <c r="B20" s="1"/>
      <c r="C20" s="75" t="s">
        <v>111</v>
      </c>
      <c r="D20" s="1" t="s">
        <v>10</v>
      </c>
      <c r="E20" s="74">
        <v>1</v>
      </c>
      <c r="F20" s="2">
        <f>Modulo1_Remuneração!I19+Modulo2.3_Encargos!I157+Modulo3.2_Rescisão!H115</f>
        <v>0</v>
      </c>
      <c r="G20" s="27">
        <v>30</v>
      </c>
      <c r="H20" s="16">
        <f t="shared" si="0"/>
        <v>0</v>
      </c>
      <c r="I20" s="16">
        <f t="shared" si="1"/>
        <v>0</v>
      </c>
    </row>
    <row r="21" spans="2:9" x14ac:dyDescent="0.25">
      <c r="B21" s="17"/>
      <c r="C21" s="18" t="s">
        <v>15</v>
      </c>
      <c r="D21" s="17"/>
      <c r="E21" s="17">
        <f>SUM(E6:E20)</f>
        <v>91</v>
      </c>
      <c r="F21" s="33">
        <f>SUM(F6:F20)</f>
        <v>0</v>
      </c>
      <c r="G21" s="20"/>
      <c r="H21" s="26">
        <f>SUM(H6:H20)</f>
        <v>0</v>
      </c>
      <c r="I21" s="22">
        <f>SUM(I6:I20)</f>
        <v>0</v>
      </c>
    </row>
    <row r="23" spans="2:9" ht="15" customHeight="1" x14ac:dyDescent="0.25">
      <c r="B23" s="82" t="s">
        <v>79</v>
      </c>
      <c r="C23" s="82"/>
      <c r="D23" s="82"/>
      <c r="E23" s="82"/>
      <c r="F23" s="82"/>
      <c r="G23" s="82"/>
      <c r="H23" s="82"/>
      <c r="I23" s="82"/>
    </row>
    <row r="24" spans="2:9" ht="30" x14ac:dyDescent="0.25">
      <c r="B24" s="23" t="s">
        <v>1</v>
      </c>
      <c r="C24" s="24" t="s">
        <v>2</v>
      </c>
      <c r="D24" s="23" t="s">
        <v>3</v>
      </c>
      <c r="E24" s="23" t="s">
        <v>4</v>
      </c>
      <c r="F24" s="25" t="s">
        <v>80</v>
      </c>
      <c r="G24" s="29" t="s">
        <v>81</v>
      </c>
      <c r="H24" s="23" t="s">
        <v>82</v>
      </c>
      <c r="I24" s="23" t="s">
        <v>83</v>
      </c>
    </row>
    <row r="25" spans="2:9" x14ac:dyDescent="0.25">
      <c r="B25" s="1" t="s">
        <v>9</v>
      </c>
      <c r="C25" s="75" t="s">
        <v>122</v>
      </c>
      <c r="D25" s="1" t="s">
        <v>10</v>
      </c>
      <c r="E25" s="74">
        <v>3</v>
      </c>
      <c r="F25" s="2">
        <f t="shared" ref="F25:F39" si="2">H6</f>
        <v>0</v>
      </c>
      <c r="G25" s="34">
        <v>29.473700000000001</v>
      </c>
      <c r="H25" s="16">
        <f>F25*G25</f>
        <v>0</v>
      </c>
      <c r="I25" s="16">
        <f>H25/12</f>
        <v>0</v>
      </c>
    </row>
    <row r="26" spans="2:9" x14ac:dyDescent="0.25">
      <c r="B26" s="1" t="s">
        <v>9</v>
      </c>
      <c r="C26" s="75" t="s">
        <v>120</v>
      </c>
      <c r="D26" s="1" t="s">
        <v>10</v>
      </c>
      <c r="E26" s="74">
        <v>40</v>
      </c>
      <c r="F26" s="2">
        <f t="shared" si="2"/>
        <v>0</v>
      </c>
      <c r="G26" s="34">
        <v>29.473700000000001</v>
      </c>
      <c r="H26" s="16">
        <f t="shared" ref="H26:H39" si="3">F26*G26</f>
        <v>0</v>
      </c>
      <c r="I26" s="16">
        <f t="shared" ref="I26:I39" si="4">H26/12</f>
        <v>0</v>
      </c>
    </row>
    <row r="27" spans="2:9" x14ac:dyDescent="0.25">
      <c r="B27" s="1" t="s">
        <v>9</v>
      </c>
      <c r="C27" s="75" t="s">
        <v>110</v>
      </c>
      <c r="D27" s="1" t="s">
        <v>10</v>
      </c>
      <c r="E27" s="74">
        <v>2</v>
      </c>
      <c r="F27" s="2">
        <f t="shared" si="2"/>
        <v>0</v>
      </c>
      <c r="G27" s="34">
        <v>29.473700000000001</v>
      </c>
      <c r="H27" s="16">
        <f t="shared" si="3"/>
        <v>0</v>
      </c>
      <c r="I27" s="16">
        <f t="shared" si="4"/>
        <v>0</v>
      </c>
    </row>
    <row r="28" spans="2:9" x14ac:dyDescent="0.25">
      <c r="B28" s="1" t="s">
        <v>9</v>
      </c>
      <c r="C28" s="75" t="s">
        <v>114</v>
      </c>
      <c r="D28" s="1" t="s">
        <v>10</v>
      </c>
      <c r="E28" s="74">
        <v>30</v>
      </c>
      <c r="F28" s="2">
        <f t="shared" si="2"/>
        <v>0</v>
      </c>
      <c r="G28" s="34">
        <v>29.473700000000001</v>
      </c>
      <c r="H28" s="16">
        <f t="shared" si="3"/>
        <v>0</v>
      </c>
      <c r="I28" s="16">
        <f t="shared" si="4"/>
        <v>0</v>
      </c>
    </row>
    <row r="29" spans="2:9" x14ac:dyDescent="0.25">
      <c r="B29" s="1" t="s">
        <v>115</v>
      </c>
      <c r="C29" s="75" t="s">
        <v>109</v>
      </c>
      <c r="D29" s="1" t="s">
        <v>10</v>
      </c>
      <c r="E29" s="74">
        <v>2</v>
      </c>
      <c r="F29" s="2">
        <f t="shared" si="2"/>
        <v>0</v>
      </c>
      <c r="G29" s="34">
        <v>29.473700000000001</v>
      </c>
      <c r="H29" s="16">
        <f t="shared" si="3"/>
        <v>0</v>
      </c>
      <c r="I29" s="16">
        <f t="shared" si="4"/>
        <v>0</v>
      </c>
    </row>
    <row r="30" spans="2:9" x14ac:dyDescent="0.25">
      <c r="B30" s="1" t="s">
        <v>11</v>
      </c>
      <c r="C30" s="75" t="s">
        <v>121</v>
      </c>
      <c r="D30" s="1" t="s">
        <v>10</v>
      </c>
      <c r="E30" s="74">
        <v>1</v>
      </c>
      <c r="F30" s="2">
        <f t="shared" si="2"/>
        <v>0</v>
      </c>
      <c r="G30" s="34">
        <v>29.473700000000001</v>
      </c>
      <c r="H30" s="16">
        <f t="shared" si="3"/>
        <v>0</v>
      </c>
      <c r="I30" s="16">
        <f t="shared" si="4"/>
        <v>0</v>
      </c>
    </row>
    <row r="31" spans="2:9" x14ac:dyDescent="0.25">
      <c r="B31" s="1" t="s">
        <v>11</v>
      </c>
      <c r="C31" s="75" t="s">
        <v>117</v>
      </c>
      <c r="D31" s="1" t="s">
        <v>10</v>
      </c>
      <c r="E31" s="74">
        <v>1</v>
      </c>
      <c r="F31" s="2">
        <f t="shared" si="2"/>
        <v>0</v>
      </c>
      <c r="G31" s="34">
        <v>29.473700000000001</v>
      </c>
      <c r="H31" s="16">
        <f t="shared" si="3"/>
        <v>0</v>
      </c>
      <c r="I31" s="16">
        <f t="shared" si="4"/>
        <v>0</v>
      </c>
    </row>
    <row r="32" spans="2:9" x14ac:dyDescent="0.25">
      <c r="B32" s="1" t="s">
        <v>11</v>
      </c>
      <c r="C32" s="75" t="s">
        <v>118</v>
      </c>
      <c r="D32" s="1" t="s">
        <v>10</v>
      </c>
      <c r="E32" s="74">
        <v>1</v>
      </c>
      <c r="F32" s="2">
        <f t="shared" si="2"/>
        <v>0</v>
      </c>
      <c r="G32" s="34">
        <v>29.473700000000001</v>
      </c>
      <c r="H32" s="16">
        <f t="shared" si="3"/>
        <v>0</v>
      </c>
      <c r="I32" s="16">
        <f t="shared" si="4"/>
        <v>0</v>
      </c>
    </row>
    <row r="33" spans="2:9" ht="30" x14ac:dyDescent="0.25">
      <c r="B33" s="1" t="s">
        <v>12</v>
      </c>
      <c r="C33" s="75" t="s">
        <v>119</v>
      </c>
      <c r="D33" s="1" t="s">
        <v>10</v>
      </c>
      <c r="E33" s="74">
        <v>1</v>
      </c>
      <c r="F33" s="2">
        <f t="shared" si="2"/>
        <v>0</v>
      </c>
      <c r="G33" s="34">
        <v>29.473700000000001</v>
      </c>
      <c r="H33" s="16">
        <f t="shared" si="3"/>
        <v>0</v>
      </c>
      <c r="I33" s="16">
        <f t="shared" si="4"/>
        <v>0</v>
      </c>
    </row>
    <row r="34" spans="2:9" x14ac:dyDescent="0.25">
      <c r="B34" s="1" t="s">
        <v>12</v>
      </c>
      <c r="C34" s="75" t="s">
        <v>108</v>
      </c>
      <c r="D34" s="1" t="s">
        <v>10</v>
      </c>
      <c r="E34" s="74">
        <v>2</v>
      </c>
      <c r="F34" s="2">
        <f t="shared" si="2"/>
        <v>0</v>
      </c>
      <c r="G34" s="34">
        <v>29.473700000000001</v>
      </c>
      <c r="H34" s="16">
        <f t="shared" si="3"/>
        <v>0</v>
      </c>
      <c r="I34" s="16">
        <f t="shared" si="4"/>
        <v>0</v>
      </c>
    </row>
    <row r="35" spans="2:9" x14ac:dyDescent="0.25">
      <c r="B35" s="1" t="s">
        <v>12</v>
      </c>
      <c r="C35" s="75" t="s">
        <v>13</v>
      </c>
      <c r="D35" s="1" t="s">
        <v>10</v>
      </c>
      <c r="E35" s="74">
        <v>2</v>
      </c>
      <c r="F35" s="2">
        <f t="shared" si="2"/>
        <v>0</v>
      </c>
      <c r="G35" s="34">
        <v>29.473700000000001</v>
      </c>
      <c r="H35" s="16">
        <f t="shared" si="3"/>
        <v>0</v>
      </c>
      <c r="I35" s="16">
        <f t="shared" si="4"/>
        <v>0</v>
      </c>
    </row>
    <row r="36" spans="2:9" x14ac:dyDescent="0.25">
      <c r="B36" s="1" t="s">
        <v>12</v>
      </c>
      <c r="C36" s="75" t="s">
        <v>14</v>
      </c>
      <c r="D36" s="1" t="s">
        <v>10</v>
      </c>
      <c r="E36" s="74">
        <v>3</v>
      </c>
      <c r="F36" s="2">
        <f t="shared" si="2"/>
        <v>0</v>
      </c>
      <c r="G36" s="34">
        <v>29.473700000000001</v>
      </c>
      <c r="H36" s="16">
        <f t="shared" si="3"/>
        <v>0</v>
      </c>
      <c r="I36" s="16">
        <f t="shared" si="4"/>
        <v>0</v>
      </c>
    </row>
    <row r="37" spans="2:9" x14ac:dyDescent="0.25">
      <c r="B37" s="1" t="s">
        <v>12</v>
      </c>
      <c r="C37" s="75" t="s">
        <v>112</v>
      </c>
      <c r="D37" s="1" t="s">
        <v>10</v>
      </c>
      <c r="E37" s="74">
        <v>1</v>
      </c>
      <c r="F37" s="2">
        <f t="shared" si="2"/>
        <v>0</v>
      </c>
      <c r="G37" s="34">
        <v>29.473700000000001</v>
      </c>
      <c r="H37" s="16">
        <f t="shared" si="3"/>
        <v>0</v>
      </c>
      <c r="I37" s="16">
        <f t="shared" si="4"/>
        <v>0</v>
      </c>
    </row>
    <row r="38" spans="2:9" x14ac:dyDescent="0.25">
      <c r="B38" s="1" t="s">
        <v>12</v>
      </c>
      <c r="C38" s="75" t="s">
        <v>113</v>
      </c>
      <c r="D38" s="1" t="s">
        <v>10</v>
      </c>
      <c r="E38" s="74">
        <v>1</v>
      </c>
      <c r="F38" s="2">
        <f t="shared" si="2"/>
        <v>0</v>
      </c>
      <c r="G38" s="34">
        <v>29.473700000000001</v>
      </c>
      <c r="H38" s="16">
        <f t="shared" si="3"/>
        <v>0</v>
      </c>
      <c r="I38" s="16">
        <f t="shared" si="4"/>
        <v>0</v>
      </c>
    </row>
    <row r="39" spans="2:9" x14ac:dyDescent="0.25">
      <c r="B39" s="1"/>
      <c r="C39" s="75" t="s">
        <v>111</v>
      </c>
      <c r="D39" s="1" t="s">
        <v>10</v>
      </c>
      <c r="E39" s="74">
        <v>1</v>
      </c>
      <c r="F39" s="2">
        <f t="shared" si="2"/>
        <v>0</v>
      </c>
      <c r="G39" s="34">
        <v>29.473700000000001</v>
      </c>
      <c r="H39" s="16">
        <f t="shared" si="3"/>
        <v>0</v>
      </c>
      <c r="I39" s="16">
        <f t="shared" si="4"/>
        <v>0</v>
      </c>
    </row>
    <row r="40" spans="2:9" x14ac:dyDescent="0.25">
      <c r="B40" s="17"/>
      <c r="C40" s="18" t="s">
        <v>15</v>
      </c>
      <c r="D40" s="17"/>
      <c r="E40" s="17">
        <f>SUM(E25:E39)</f>
        <v>91</v>
      </c>
      <c r="F40" s="19"/>
      <c r="G40" s="20"/>
      <c r="H40" s="26">
        <f>SUM(H25:H39)</f>
        <v>0</v>
      </c>
      <c r="I40" s="22">
        <f>SUM(I25:I39)</f>
        <v>0</v>
      </c>
    </row>
    <row r="41" spans="2:9" ht="4.5" customHeight="1" x14ac:dyDescent="0.25"/>
  </sheetData>
  <mergeCells count="3">
    <mergeCell ref="B2:I2"/>
    <mergeCell ref="B4:I4"/>
    <mergeCell ref="B23:I23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K21"/>
  <sheetViews>
    <sheetView zoomScale="80" zoomScaleNormal="80" workbookViewId="0">
      <selection activeCell="J10" sqref="J10"/>
    </sheetView>
  </sheetViews>
  <sheetFormatPr defaultColWidth="9.140625" defaultRowHeight="15" x14ac:dyDescent="0.25"/>
  <cols>
    <col min="1" max="1" width="2.28515625" style="3" customWidth="1"/>
    <col min="2" max="2" width="6.5703125" style="4" bestFit="1" customWidth="1"/>
    <col min="3" max="3" width="31.5703125" style="3" bestFit="1" customWidth="1"/>
    <col min="4" max="4" width="17.5703125" style="4" customWidth="1"/>
    <col min="5" max="5" width="11.42578125" style="4" bestFit="1" customWidth="1"/>
    <col min="6" max="6" width="13.7109375" style="5" bestFit="1" customWidth="1"/>
    <col min="7" max="7" width="10.7109375" style="4" bestFit="1" customWidth="1"/>
    <col min="8" max="8" width="9.5703125" style="4" customWidth="1"/>
    <col min="9" max="9" width="10.85546875" style="3" bestFit="1" customWidth="1"/>
    <col min="10" max="16384" width="9.140625" style="3"/>
  </cols>
  <sheetData>
    <row r="1" spans="2:9" ht="2.25" customHeight="1" x14ac:dyDescent="0.25"/>
    <row r="2" spans="2:9" ht="15" customHeight="1" x14ac:dyDescent="0.25">
      <c r="B2" s="82" t="s">
        <v>84</v>
      </c>
      <c r="C2" s="82"/>
      <c r="D2" s="82"/>
      <c r="E2" s="82"/>
      <c r="F2" s="82"/>
      <c r="G2" s="82"/>
      <c r="H2" s="82"/>
      <c r="I2" s="82"/>
    </row>
    <row r="3" spans="2:9" ht="7.5" customHeight="1" x14ac:dyDescent="0.25">
      <c r="B3" s="28"/>
      <c r="C3" s="28"/>
      <c r="D3" s="28"/>
      <c r="E3" s="28"/>
      <c r="F3" s="28"/>
      <c r="G3" s="28"/>
      <c r="H3" s="28"/>
      <c r="I3" s="28"/>
    </row>
    <row r="4" spans="2:9" ht="15" customHeight="1" x14ac:dyDescent="0.25">
      <c r="B4" s="82" t="s">
        <v>85</v>
      </c>
      <c r="C4" s="82"/>
      <c r="D4" s="82"/>
      <c r="E4" s="82"/>
      <c r="F4" s="82"/>
      <c r="G4" s="82"/>
      <c r="H4" s="82"/>
      <c r="I4" s="82"/>
    </row>
    <row r="5" spans="2:9" ht="30" x14ac:dyDescent="0.25">
      <c r="B5" s="23" t="s">
        <v>1</v>
      </c>
      <c r="C5" s="24" t="s">
        <v>2</v>
      </c>
      <c r="D5" s="23" t="s">
        <v>3</v>
      </c>
      <c r="E5" s="23" t="s">
        <v>4</v>
      </c>
      <c r="F5" s="25" t="s">
        <v>18</v>
      </c>
      <c r="G5" s="29" t="s">
        <v>86</v>
      </c>
      <c r="H5" s="23" t="s">
        <v>20</v>
      </c>
      <c r="I5" s="23" t="s">
        <v>21</v>
      </c>
    </row>
    <row r="6" spans="2:9" x14ac:dyDescent="0.25">
      <c r="B6" s="1" t="s">
        <v>9</v>
      </c>
      <c r="C6" s="75" t="s">
        <v>122</v>
      </c>
      <c r="D6" s="1" t="s">
        <v>10</v>
      </c>
      <c r="E6" s="74">
        <v>3</v>
      </c>
      <c r="F6" s="2">
        <f>Modulo1_Remuneração!I5+Modulo2.3_Encargos!I143+Modulo3.2_Rescisão!H101+Modulo4_Reposicao!I25</f>
        <v>0</v>
      </c>
      <c r="G6" s="35">
        <v>1.4500000000000001E-2</v>
      </c>
      <c r="H6" s="16">
        <f>F6*G6</f>
        <v>0</v>
      </c>
      <c r="I6" s="16">
        <f>H6*E6</f>
        <v>0</v>
      </c>
    </row>
    <row r="7" spans="2:9" x14ac:dyDescent="0.25">
      <c r="B7" s="1" t="s">
        <v>9</v>
      </c>
      <c r="C7" s="75" t="s">
        <v>120</v>
      </c>
      <c r="D7" s="1" t="s">
        <v>10</v>
      </c>
      <c r="E7" s="74">
        <v>40</v>
      </c>
      <c r="F7" s="2">
        <f>Modulo1_Remuneração!I6+Modulo2.3_Encargos!I144+Modulo3.2_Rescisão!H102+Modulo4_Reposicao!I26</f>
        <v>0</v>
      </c>
      <c r="G7" s="35">
        <v>1.4500000000000001E-2</v>
      </c>
      <c r="H7" s="16">
        <f t="shared" ref="H7:H20" si="0">F7*G7</f>
        <v>0</v>
      </c>
      <c r="I7" s="16">
        <f t="shared" ref="I7:I20" si="1">H7*E7</f>
        <v>0</v>
      </c>
    </row>
    <row r="8" spans="2:9" x14ac:dyDescent="0.25">
      <c r="B8" s="1" t="s">
        <v>9</v>
      </c>
      <c r="C8" s="75" t="s">
        <v>110</v>
      </c>
      <c r="D8" s="1" t="s">
        <v>10</v>
      </c>
      <c r="E8" s="74">
        <v>2</v>
      </c>
      <c r="F8" s="2">
        <f>Modulo1_Remuneração!I7+Modulo2.3_Encargos!I145+Modulo3.2_Rescisão!H103+Modulo4_Reposicao!I27</f>
        <v>0</v>
      </c>
      <c r="G8" s="35">
        <v>1.4500000000000001E-2</v>
      </c>
      <c r="H8" s="16">
        <f t="shared" si="0"/>
        <v>0</v>
      </c>
      <c r="I8" s="16">
        <f>H8*E8</f>
        <v>0</v>
      </c>
    </row>
    <row r="9" spans="2:9" x14ac:dyDescent="0.25">
      <c r="B9" s="1" t="s">
        <v>9</v>
      </c>
      <c r="C9" s="75" t="s">
        <v>114</v>
      </c>
      <c r="D9" s="1" t="s">
        <v>10</v>
      </c>
      <c r="E9" s="74">
        <v>30</v>
      </c>
      <c r="F9" s="2">
        <f>Modulo1_Remuneração!I8+Modulo2.3_Encargos!I146+Modulo3.2_Rescisão!H104+Modulo4_Reposicao!I28</f>
        <v>0</v>
      </c>
      <c r="G9" s="35">
        <v>1.4500000000000001E-2</v>
      </c>
      <c r="H9" s="16">
        <f t="shared" si="0"/>
        <v>0</v>
      </c>
      <c r="I9" s="16">
        <f t="shared" si="1"/>
        <v>0</v>
      </c>
    </row>
    <row r="10" spans="2:9" x14ac:dyDescent="0.25">
      <c r="B10" s="1" t="s">
        <v>115</v>
      </c>
      <c r="C10" s="75" t="s">
        <v>109</v>
      </c>
      <c r="D10" s="1" t="s">
        <v>10</v>
      </c>
      <c r="E10" s="74">
        <v>2</v>
      </c>
      <c r="F10" s="2">
        <f>Modulo1_Remuneração!I9+Modulo2.3_Encargos!I147+Modulo3.2_Rescisão!H105+Modulo4_Reposicao!I29</f>
        <v>0</v>
      </c>
      <c r="G10" s="35">
        <v>1.4500000000000001E-2</v>
      </c>
      <c r="H10" s="16">
        <f t="shared" si="0"/>
        <v>0</v>
      </c>
      <c r="I10" s="16">
        <f t="shared" si="1"/>
        <v>0</v>
      </c>
    </row>
    <row r="11" spans="2:9" x14ac:dyDescent="0.25">
      <c r="B11" s="1" t="s">
        <v>11</v>
      </c>
      <c r="C11" s="75" t="s">
        <v>121</v>
      </c>
      <c r="D11" s="1" t="s">
        <v>10</v>
      </c>
      <c r="E11" s="74">
        <v>1</v>
      </c>
      <c r="F11" s="2">
        <f>Modulo1_Remuneração!I10+Modulo2.3_Encargos!I148+Modulo3.2_Rescisão!H106+Modulo4_Reposicao!I30</f>
        <v>0</v>
      </c>
      <c r="G11" s="35">
        <v>1.4500000000000001E-2</v>
      </c>
      <c r="H11" s="16">
        <f t="shared" si="0"/>
        <v>0</v>
      </c>
      <c r="I11" s="16">
        <f t="shared" si="1"/>
        <v>0</v>
      </c>
    </row>
    <row r="12" spans="2:9" x14ac:dyDescent="0.25">
      <c r="B12" s="1" t="s">
        <v>11</v>
      </c>
      <c r="C12" s="75" t="s">
        <v>117</v>
      </c>
      <c r="D12" s="1" t="s">
        <v>10</v>
      </c>
      <c r="E12" s="74">
        <v>1</v>
      </c>
      <c r="F12" s="2">
        <f>Modulo1_Remuneração!I11+Modulo2.3_Encargos!I149+Modulo3.2_Rescisão!H107+Modulo4_Reposicao!I31</f>
        <v>0</v>
      </c>
      <c r="G12" s="35">
        <v>1.4500000000000001E-2</v>
      </c>
      <c r="H12" s="16">
        <f t="shared" si="0"/>
        <v>0</v>
      </c>
      <c r="I12" s="16">
        <f t="shared" si="1"/>
        <v>0</v>
      </c>
    </row>
    <row r="13" spans="2:9" x14ac:dyDescent="0.25">
      <c r="B13" s="1" t="s">
        <v>11</v>
      </c>
      <c r="C13" s="75" t="s">
        <v>118</v>
      </c>
      <c r="D13" s="1" t="s">
        <v>10</v>
      </c>
      <c r="E13" s="74">
        <v>1</v>
      </c>
      <c r="F13" s="2">
        <f>Modulo1_Remuneração!I12+Modulo2.3_Encargos!I150+Modulo3.2_Rescisão!H108+Modulo4_Reposicao!I32</f>
        <v>0</v>
      </c>
      <c r="G13" s="35">
        <v>1.4500000000000001E-2</v>
      </c>
      <c r="H13" s="16">
        <f t="shared" si="0"/>
        <v>0</v>
      </c>
      <c r="I13" s="16">
        <f t="shared" si="1"/>
        <v>0</v>
      </c>
    </row>
    <row r="14" spans="2:9" ht="30" x14ac:dyDescent="0.25">
      <c r="B14" s="1" t="s">
        <v>12</v>
      </c>
      <c r="C14" s="75" t="s">
        <v>119</v>
      </c>
      <c r="D14" s="1" t="s">
        <v>10</v>
      </c>
      <c r="E14" s="74">
        <v>1</v>
      </c>
      <c r="F14" s="2">
        <f>Modulo1_Remuneração!I13+Modulo2.3_Encargos!I151+Modulo3.2_Rescisão!H109+Modulo4_Reposicao!I33</f>
        <v>0</v>
      </c>
      <c r="G14" s="35">
        <v>1.4500000000000001E-2</v>
      </c>
      <c r="H14" s="16">
        <f t="shared" si="0"/>
        <v>0</v>
      </c>
      <c r="I14" s="16">
        <f t="shared" si="1"/>
        <v>0</v>
      </c>
    </row>
    <row r="15" spans="2:9" x14ac:dyDescent="0.25">
      <c r="B15" s="1" t="s">
        <v>12</v>
      </c>
      <c r="C15" s="75" t="s">
        <v>108</v>
      </c>
      <c r="D15" s="1" t="s">
        <v>10</v>
      </c>
      <c r="E15" s="74">
        <v>2</v>
      </c>
      <c r="F15" s="2">
        <f>Modulo1_Remuneração!I14+Modulo2.3_Encargos!I152+Modulo3.2_Rescisão!H110+Modulo4_Reposicao!I34</f>
        <v>0</v>
      </c>
      <c r="G15" s="35">
        <v>1.4500000000000001E-2</v>
      </c>
      <c r="H15" s="16">
        <f t="shared" si="0"/>
        <v>0</v>
      </c>
      <c r="I15" s="16">
        <f t="shared" si="1"/>
        <v>0</v>
      </c>
    </row>
    <row r="16" spans="2:9" x14ac:dyDescent="0.25">
      <c r="B16" s="1" t="s">
        <v>12</v>
      </c>
      <c r="C16" s="75" t="s">
        <v>13</v>
      </c>
      <c r="D16" s="1" t="s">
        <v>10</v>
      </c>
      <c r="E16" s="74">
        <v>2</v>
      </c>
      <c r="F16" s="2">
        <f>Modulo1_Remuneração!I15+Modulo2.3_Encargos!I153+Modulo3.2_Rescisão!H111+Modulo4_Reposicao!I35</f>
        <v>0</v>
      </c>
      <c r="G16" s="35">
        <v>1.4500000000000001E-2</v>
      </c>
      <c r="H16" s="16">
        <f t="shared" si="0"/>
        <v>0</v>
      </c>
      <c r="I16" s="16">
        <f t="shared" si="1"/>
        <v>0</v>
      </c>
    </row>
    <row r="17" spans="2:11" x14ac:dyDescent="0.25">
      <c r="B17" s="1" t="s">
        <v>12</v>
      </c>
      <c r="C17" s="75" t="s">
        <v>14</v>
      </c>
      <c r="D17" s="1" t="s">
        <v>10</v>
      </c>
      <c r="E17" s="74">
        <v>3</v>
      </c>
      <c r="F17" s="2">
        <f>Modulo1_Remuneração!I16+Modulo2.3_Encargos!I154+Modulo3.2_Rescisão!H112+Modulo4_Reposicao!I36</f>
        <v>0</v>
      </c>
      <c r="G17" s="35">
        <v>1.4500000000000001E-2</v>
      </c>
      <c r="H17" s="16">
        <f t="shared" si="0"/>
        <v>0</v>
      </c>
      <c r="I17" s="16">
        <f t="shared" si="1"/>
        <v>0</v>
      </c>
    </row>
    <row r="18" spans="2:11" x14ac:dyDescent="0.25">
      <c r="B18" s="1" t="s">
        <v>12</v>
      </c>
      <c r="C18" s="75" t="s">
        <v>112</v>
      </c>
      <c r="D18" s="1" t="s">
        <v>10</v>
      </c>
      <c r="E18" s="74">
        <v>1</v>
      </c>
      <c r="F18" s="2">
        <f>Modulo1_Remuneração!I17+Modulo2.3_Encargos!I155+Modulo3.2_Rescisão!H113+Modulo4_Reposicao!I37</f>
        <v>0</v>
      </c>
      <c r="G18" s="35">
        <v>1.4500000000000001E-2</v>
      </c>
      <c r="H18" s="16">
        <f t="shared" si="0"/>
        <v>0</v>
      </c>
      <c r="I18" s="16">
        <f t="shared" si="1"/>
        <v>0</v>
      </c>
    </row>
    <row r="19" spans="2:11" x14ac:dyDescent="0.25">
      <c r="B19" s="1" t="s">
        <v>12</v>
      </c>
      <c r="C19" s="75" t="s">
        <v>113</v>
      </c>
      <c r="D19" s="1" t="s">
        <v>10</v>
      </c>
      <c r="E19" s="74">
        <v>1</v>
      </c>
      <c r="F19" s="2">
        <f>Modulo1_Remuneração!I18+Modulo2.3_Encargos!I156+Modulo3.2_Rescisão!H114+Modulo4_Reposicao!I38</f>
        <v>0</v>
      </c>
      <c r="G19" s="35">
        <v>1.4500000000000001E-2</v>
      </c>
      <c r="H19" s="16">
        <f t="shared" si="0"/>
        <v>0</v>
      </c>
      <c r="I19" s="16">
        <f t="shared" si="1"/>
        <v>0</v>
      </c>
    </row>
    <row r="20" spans="2:11" x14ac:dyDescent="0.25">
      <c r="B20" s="1"/>
      <c r="C20" s="75" t="s">
        <v>111</v>
      </c>
      <c r="D20" s="1" t="s">
        <v>10</v>
      </c>
      <c r="E20" s="74">
        <v>1</v>
      </c>
      <c r="F20" s="2">
        <f>Modulo1_Remuneração!I19+Modulo2.3_Encargos!I157+Modulo3.2_Rescisão!H115+Modulo4_Reposicao!I39</f>
        <v>0</v>
      </c>
      <c r="G20" s="35">
        <v>1.4500000000000001E-2</v>
      </c>
      <c r="H20" s="16">
        <f t="shared" si="0"/>
        <v>0</v>
      </c>
      <c r="I20" s="16">
        <f t="shared" si="1"/>
        <v>0</v>
      </c>
    </row>
    <row r="21" spans="2:11" x14ac:dyDescent="0.25">
      <c r="B21" s="17"/>
      <c r="C21" s="18" t="s">
        <v>15</v>
      </c>
      <c r="D21" s="17"/>
      <c r="E21" s="17">
        <f>SUM(E6:E20)</f>
        <v>91</v>
      </c>
      <c r="F21" s="33">
        <f>SUM(F6:F20)</f>
        <v>0</v>
      </c>
      <c r="G21" s="20"/>
      <c r="H21" s="26">
        <f>SUM(H6:H20)</f>
        <v>0</v>
      </c>
      <c r="I21" s="22">
        <f>SUM(I6:I20)</f>
        <v>0</v>
      </c>
      <c r="J21" s="52"/>
      <c r="K21" s="11"/>
    </row>
  </sheetData>
  <mergeCells count="2">
    <mergeCell ref="B2:I2"/>
    <mergeCell ref="B4:I4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K30"/>
  <sheetViews>
    <sheetView topLeftCell="A7" zoomScale="80" zoomScaleNormal="80" workbookViewId="0">
      <selection activeCell="I27" sqref="I27"/>
    </sheetView>
  </sheetViews>
  <sheetFormatPr defaultColWidth="9.140625" defaultRowHeight="15" x14ac:dyDescent="0.25"/>
  <cols>
    <col min="1" max="1" width="2.28515625" style="3" customWidth="1"/>
    <col min="2" max="2" width="6.5703125" style="4" bestFit="1" customWidth="1"/>
    <col min="3" max="3" width="31.5703125" style="3" bestFit="1" customWidth="1"/>
    <col min="4" max="4" width="17.140625" style="4" bestFit="1" customWidth="1"/>
    <col min="5" max="5" width="17.7109375" style="4" customWidth="1"/>
    <col min="6" max="6" width="15.7109375" style="5" bestFit="1" customWidth="1"/>
    <col min="7" max="7" width="10.7109375" style="4" bestFit="1" customWidth="1"/>
    <col min="8" max="8" width="10.85546875" style="4" bestFit="1" customWidth="1"/>
    <col min="9" max="9" width="12" style="3" bestFit="1" customWidth="1"/>
    <col min="10" max="11" width="11.28515625" style="3" customWidth="1"/>
    <col min="12" max="16384" width="9.140625" style="3"/>
  </cols>
  <sheetData>
    <row r="1" spans="2:11" ht="2.25" customHeight="1" x14ac:dyDescent="0.25"/>
    <row r="2" spans="2:11" ht="15" customHeight="1" x14ac:dyDescent="0.25">
      <c r="B2" s="82" t="s">
        <v>87</v>
      </c>
      <c r="C2" s="82"/>
      <c r="D2" s="82"/>
      <c r="E2" s="82"/>
      <c r="F2" s="82"/>
      <c r="G2" s="82"/>
      <c r="H2" s="82"/>
      <c r="I2" s="82"/>
    </row>
    <row r="3" spans="2:11" ht="7.5" customHeight="1" x14ac:dyDescent="0.25">
      <c r="B3" s="28"/>
      <c r="C3" s="28"/>
      <c r="D3" s="28"/>
      <c r="E3" s="28"/>
      <c r="F3" s="28"/>
      <c r="G3" s="28"/>
      <c r="H3" s="28"/>
      <c r="I3" s="28"/>
    </row>
    <row r="4" spans="2:11" ht="15" customHeight="1" x14ac:dyDescent="0.25">
      <c r="B4" s="82" t="s">
        <v>88</v>
      </c>
      <c r="C4" s="82"/>
      <c r="D4" s="82"/>
      <c r="E4" s="82"/>
      <c r="F4" s="82"/>
      <c r="G4" s="82"/>
      <c r="H4" s="82"/>
      <c r="I4" s="82"/>
    </row>
    <row r="5" spans="2:11" ht="30" x14ac:dyDescent="0.25">
      <c r="B5" s="23" t="s">
        <v>1</v>
      </c>
      <c r="C5" s="24" t="s">
        <v>2</v>
      </c>
      <c r="D5" s="23" t="s">
        <v>3</v>
      </c>
      <c r="E5" s="23" t="s">
        <v>4</v>
      </c>
      <c r="F5" s="25" t="s">
        <v>18</v>
      </c>
      <c r="G5" s="57" t="s">
        <v>86</v>
      </c>
      <c r="H5" s="23" t="s">
        <v>20</v>
      </c>
      <c r="I5" s="23" t="s">
        <v>21</v>
      </c>
    </row>
    <row r="6" spans="2:11" x14ac:dyDescent="0.25">
      <c r="B6" s="1" t="s">
        <v>9</v>
      </c>
      <c r="C6" s="75" t="s">
        <v>122</v>
      </c>
      <c r="D6" s="1" t="s">
        <v>10</v>
      </c>
      <c r="E6" s="74">
        <v>3</v>
      </c>
      <c r="F6" s="55">
        <f>Modulo1_Remuneração!I5+Modulo2.3_Encargos!I143+Modulo3.2_Rescisão!H101+Modulo4_Reposicao!I25+'Modulo5_Insumos de Mao de Obra'!H6</f>
        <v>0</v>
      </c>
      <c r="G6" s="54">
        <f t="shared" ref="G6:G20" si="0">$D$30</f>
        <v>0.30445795339412363</v>
      </c>
      <c r="H6" s="56">
        <f t="shared" ref="H6:H20" si="1">F6*G6</f>
        <v>0</v>
      </c>
      <c r="I6" s="16">
        <f>H6*E6</f>
        <v>0</v>
      </c>
      <c r="K6" s="11"/>
    </row>
    <row r="7" spans="2:11" x14ac:dyDescent="0.25">
      <c r="B7" s="1" t="s">
        <v>9</v>
      </c>
      <c r="C7" s="75" t="s">
        <v>120</v>
      </c>
      <c r="D7" s="1" t="s">
        <v>10</v>
      </c>
      <c r="E7" s="74">
        <v>40</v>
      </c>
      <c r="F7" s="55">
        <f>Modulo1_Remuneração!I6+Modulo2.3_Encargos!I144+Modulo3.2_Rescisão!H102+Modulo4_Reposicao!I26+'Modulo5_Insumos de Mao de Obra'!H7</f>
        <v>0</v>
      </c>
      <c r="G7" s="54">
        <f t="shared" si="0"/>
        <v>0.30445795339412363</v>
      </c>
      <c r="H7" s="56">
        <f t="shared" si="1"/>
        <v>0</v>
      </c>
      <c r="I7" s="16">
        <f t="shared" ref="I7:I20" si="2">H7*E7</f>
        <v>0</v>
      </c>
      <c r="K7" s="53"/>
    </row>
    <row r="8" spans="2:11" x14ac:dyDescent="0.25">
      <c r="B8" s="1" t="s">
        <v>9</v>
      </c>
      <c r="C8" s="75" t="s">
        <v>110</v>
      </c>
      <c r="D8" s="1" t="s">
        <v>10</v>
      </c>
      <c r="E8" s="74">
        <v>2</v>
      </c>
      <c r="F8" s="55">
        <f>Modulo1_Remuneração!I7+Modulo2.3_Encargos!I145+Modulo3.2_Rescisão!H103+Modulo4_Reposicao!I27+'Modulo5_Insumos de Mao de Obra'!H8</f>
        <v>0</v>
      </c>
      <c r="G8" s="54">
        <f t="shared" si="0"/>
        <v>0.30445795339412363</v>
      </c>
      <c r="H8" s="56">
        <f t="shared" si="1"/>
        <v>0</v>
      </c>
      <c r="I8" s="16">
        <f t="shared" si="2"/>
        <v>0</v>
      </c>
    </row>
    <row r="9" spans="2:11" x14ac:dyDescent="0.25">
      <c r="B9" s="1" t="s">
        <v>9</v>
      </c>
      <c r="C9" s="75" t="s">
        <v>114</v>
      </c>
      <c r="D9" s="1" t="s">
        <v>10</v>
      </c>
      <c r="E9" s="74">
        <v>30</v>
      </c>
      <c r="F9" s="55">
        <f>Modulo1_Remuneração!I8+Modulo2.3_Encargos!I146+Modulo3.2_Rescisão!H104+Modulo4_Reposicao!I28+'Modulo5_Insumos de Mao de Obra'!H9</f>
        <v>0</v>
      </c>
      <c r="G9" s="54">
        <f t="shared" si="0"/>
        <v>0.30445795339412363</v>
      </c>
      <c r="H9" s="56">
        <f t="shared" si="1"/>
        <v>0</v>
      </c>
      <c r="I9" s="16">
        <f t="shared" si="2"/>
        <v>0</v>
      </c>
    </row>
    <row r="10" spans="2:11" x14ac:dyDescent="0.25">
      <c r="B10" s="1" t="s">
        <v>115</v>
      </c>
      <c r="C10" s="75" t="s">
        <v>109</v>
      </c>
      <c r="D10" s="1" t="s">
        <v>10</v>
      </c>
      <c r="E10" s="74">
        <v>2</v>
      </c>
      <c r="F10" s="55">
        <f>Modulo1_Remuneração!I9+Modulo2.3_Encargos!I147+Modulo3.2_Rescisão!H105+Modulo4_Reposicao!I29+'Modulo5_Insumos de Mao de Obra'!H10</f>
        <v>0</v>
      </c>
      <c r="G10" s="54">
        <f t="shared" si="0"/>
        <v>0.30445795339412363</v>
      </c>
      <c r="H10" s="56">
        <f t="shared" si="1"/>
        <v>0</v>
      </c>
      <c r="I10" s="16">
        <f t="shared" si="2"/>
        <v>0</v>
      </c>
    </row>
    <row r="11" spans="2:11" x14ac:dyDescent="0.25">
      <c r="B11" s="1" t="s">
        <v>11</v>
      </c>
      <c r="C11" s="75" t="s">
        <v>121</v>
      </c>
      <c r="D11" s="1" t="s">
        <v>10</v>
      </c>
      <c r="E11" s="74">
        <v>1</v>
      </c>
      <c r="F11" s="55">
        <f>Modulo1_Remuneração!I10+Modulo2.3_Encargos!I148+Modulo3.2_Rescisão!H106+Modulo4_Reposicao!I30+'Modulo5_Insumos de Mao de Obra'!H11</f>
        <v>0</v>
      </c>
      <c r="G11" s="54">
        <f t="shared" si="0"/>
        <v>0.30445795339412363</v>
      </c>
      <c r="H11" s="56">
        <f t="shared" si="1"/>
        <v>0</v>
      </c>
      <c r="I11" s="16">
        <f t="shared" si="2"/>
        <v>0</v>
      </c>
    </row>
    <row r="12" spans="2:11" x14ac:dyDescent="0.25">
      <c r="B12" s="1" t="s">
        <v>11</v>
      </c>
      <c r="C12" s="75" t="s">
        <v>117</v>
      </c>
      <c r="D12" s="1" t="s">
        <v>10</v>
      </c>
      <c r="E12" s="74">
        <v>1</v>
      </c>
      <c r="F12" s="55">
        <f>Modulo1_Remuneração!I11+Modulo2.3_Encargos!I149+Modulo3.2_Rescisão!H107+Modulo4_Reposicao!I31+'Modulo5_Insumos de Mao de Obra'!H12</f>
        <v>0</v>
      </c>
      <c r="G12" s="54">
        <f t="shared" si="0"/>
        <v>0.30445795339412363</v>
      </c>
      <c r="H12" s="56">
        <f t="shared" si="1"/>
        <v>0</v>
      </c>
      <c r="I12" s="16">
        <f t="shared" si="2"/>
        <v>0</v>
      </c>
    </row>
    <row r="13" spans="2:11" x14ac:dyDescent="0.25">
      <c r="B13" s="1" t="s">
        <v>11</v>
      </c>
      <c r="C13" s="75" t="s">
        <v>118</v>
      </c>
      <c r="D13" s="1" t="s">
        <v>10</v>
      </c>
      <c r="E13" s="74">
        <v>1</v>
      </c>
      <c r="F13" s="55">
        <f>Modulo1_Remuneração!I12+Modulo2.3_Encargos!I150+Modulo3.2_Rescisão!H108+Modulo4_Reposicao!I32+'Modulo5_Insumos de Mao de Obra'!H13</f>
        <v>0</v>
      </c>
      <c r="G13" s="54">
        <f t="shared" si="0"/>
        <v>0.30445795339412363</v>
      </c>
      <c r="H13" s="56">
        <f t="shared" si="1"/>
        <v>0</v>
      </c>
      <c r="I13" s="16">
        <f t="shared" si="2"/>
        <v>0</v>
      </c>
    </row>
    <row r="14" spans="2:11" ht="30" x14ac:dyDescent="0.25">
      <c r="B14" s="1" t="s">
        <v>12</v>
      </c>
      <c r="C14" s="75" t="s">
        <v>119</v>
      </c>
      <c r="D14" s="1" t="s">
        <v>10</v>
      </c>
      <c r="E14" s="74">
        <v>1</v>
      </c>
      <c r="F14" s="55">
        <f>Modulo1_Remuneração!I13+Modulo2.3_Encargos!I151+Modulo3.2_Rescisão!H109+Modulo4_Reposicao!I33+'Modulo5_Insumos de Mao de Obra'!H14</f>
        <v>0</v>
      </c>
      <c r="G14" s="54">
        <f t="shared" si="0"/>
        <v>0.30445795339412363</v>
      </c>
      <c r="H14" s="56">
        <f t="shared" si="1"/>
        <v>0</v>
      </c>
      <c r="I14" s="16">
        <f t="shared" si="2"/>
        <v>0</v>
      </c>
    </row>
    <row r="15" spans="2:11" x14ac:dyDescent="0.25">
      <c r="B15" s="1" t="s">
        <v>12</v>
      </c>
      <c r="C15" s="75" t="s">
        <v>108</v>
      </c>
      <c r="D15" s="1" t="s">
        <v>10</v>
      </c>
      <c r="E15" s="74">
        <v>2</v>
      </c>
      <c r="F15" s="55">
        <f>Modulo1_Remuneração!I14+Modulo2.3_Encargos!I152+Modulo3.2_Rescisão!H110+Modulo4_Reposicao!I34+'Modulo5_Insumos de Mao de Obra'!H15</f>
        <v>0</v>
      </c>
      <c r="G15" s="54">
        <f t="shared" si="0"/>
        <v>0.30445795339412363</v>
      </c>
      <c r="H15" s="56">
        <f t="shared" si="1"/>
        <v>0</v>
      </c>
      <c r="I15" s="16">
        <f t="shared" si="2"/>
        <v>0</v>
      </c>
    </row>
    <row r="16" spans="2:11" x14ac:dyDescent="0.25">
      <c r="B16" s="1" t="s">
        <v>12</v>
      </c>
      <c r="C16" s="75" t="s">
        <v>13</v>
      </c>
      <c r="D16" s="1" t="s">
        <v>10</v>
      </c>
      <c r="E16" s="74">
        <v>2</v>
      </c>
      <c r="F16" s="55">
        <f>Modulo1_Remuneração!I15+Modulo2.3_Encargos!I153+Modulo3.2_Rescisão!H111+Modulo4_Reposicao!I35+'Modulo5_Insumos de Mao de Obra'!H16</f>
        <v>0</v>
      </c>
      <c r="G16" s="54">
        <f t="shared" si="0"/>
        <v>0.30445795339412363</v>
      </c>
      <c r="H16" s="56">
        <f t="shared" si="1"/>
        <v>0</v>
      </c>
      <c r="I16" s="16">
        <f t="shared" si="2"/>
        <v>0</v>
      </c>
    </row>
    <row r="17" spans="2:11" x14ac:dyDescent="0.25">
      <c r="B17" s="1" t="s">
        <v>12</v>
      </c>
      <c r="C17" s="75" t="s">
        <v>14</v>
      </c>
      <c r="D17" s="1" t="s">
        <v>10</v>
      </c>
      <c r="E17" s="74">
        <v>3</v>
      </c>
      <c r="F17" s="55">
        <f>Modulo1_Remuneração!I16+Modulo2.3_Encargos!I154+Modulo3.2_Rescisão!H112+Modulo4_Reposicao!I36+'Modulo5_Insumos de Mao de Obra'!H17</f>
        <v>0</v>
      </c>
      <c r="G17" s="54">
        <f t="shared" si="0"/>
        <v>0.30445795339412363</v>
      </c>
      <c r="H17" s="56">
        <f t="shared" si="1"/>
        <v>0</v>
      </c>
      <c r="I17" s="16">
        <f t="shared" si="2"/>
        <v>0</v>
      </c>
    </row>
    <row r="18" spans="2:11" x14ac:dyDescent="0.25">
      <c r="B18" s="1" t="s">
        <v>12</v>
      </c>
      <c r="C18" s="75" t="s">
        <v>112</v>
      </c>
      <c r="D18" s="1" t="s">
        <v>10</v>
      </c>
      <c r="E18" s="74">
        <v>1</v>
      </c>
      <c r="F18" s="55">
        <f>Modulo1_Remuneração!I17+Modulo2.3_Encargos!I155+Modulo3.2_Rescisão!H113+Modulo4_Reposicao!I37+'Modulo5_Insumos de Mao de Obra'!H18</f>
        <v>0</v>
      </c>
      <c r="G18" s="54">
        <f t="shared" si="0"/>
        <v>0.30445795339412363</v>
      </c>
      <c r="H18" s="56">
        <f t="shared" si="1"/>
        <v>0</v>
      </c>
      <c r="I18" s="16">
        <f t="shared" si="2"/>
        <v>0</v>
      </c>
    </row>
    <row r="19" spans="2:11" x14ac:dyDescent="0.25">
      <c r="B19" s="1" t="s">
        <v>12</v>
      </c>
      <c r="C19" s="75" t="s">
        <v>113</v>
      </c>
      <c r="D19" s="1" t="s">
        <v>10</v>
      </c>
      <c r="E19" s="74">
        <v>1</v>
      </c>
      <c r="F19" s="55">
        <f>Modulo1_Remuneração!I18+Modulo2.3_Encargos!I156+Modulo3.2_Rescisão!H114+Modulo4_Reposicao!I38+'Modulo5_Insumos de Mao de Obra'!H19</f>
        <v>0</v>
      </c>
      <c r="G19" s="54">
        <f t="shared" si="0"/>
        <v>0.30445795339412363</v>
      </c>
      <c r="H19" s="56">
        <f t="shared" si="1"/>
        <v>0</v>
      </c>
      <c r="I19" s="16">
        <f t="shared" si="2"/>
        <v>0</v>
      </c>
    </row>
    <row r="20" spans="2:11" x14ac:dyDescent="0.25">
      <c r="B20" s="1"/>
      <c r="C20" s="75" t="s">
        <v>111</v>
      </c>
      <c r="D20" s="1" t="s">
        <v>10</v>
      </c>
      <c r="E20" s="74">
        <v>1</v>
      </c>
      <c r="F20" s="55">
        <f>Modulo1_Remuneração!I19+Modulo2.3_Encargos!I157+Modulo3.2_Rescisão!H115+Modulo4_Reposicao!I39+'Modulo5_Insumos de Mao de Obra'!H20</f>
        <v>0</v>
      </c>
      <c r="G20" s="54">
        <f t="shared" si="0"/>
        <v>0.30445795339412363</v>
      </c>
      <c r="H20" s="56">
        <f t="shared" si="1"/>
        <v>0</v>
      </c>
      <c r="I20" s="16">
        <f t="shared" si="2"/>
        <v>0</v>
      </c>
    </row>
    <row r="21" spans="2:11" x14ac:dyDescent="0.25">
      <c r="B21" s="17"/>
      <c r="C21" s="18" t="s">
        <v>15</v>
      </c>
      <c r="D21" s="17"/>
      <c r="E21" s="17">
        <f>SUM(E6:E20)</f>
        <v>91</v>
      </c>
      <c r="F21" s="33">
        <f>SUM(F6:F20)</f>
        <v>0</v>
      </c>
      <c r="G21" s="58"/>
      <c r="H21" s="26">
        <f>SUM(H6:H20)</f>
        <v>0</v>
      </c>
      <c r="I21" s="22">
        <f>SUM(I6:I20)</f>
        <v>0</v>
      </c>
      <c r="J21" s="52"/>
      <c r="K21" s="11"/>
    </row>
    <row r="23" spans="2:11" x14ac:dyDescent="0.25">
      <c r="C23" s="17" t="s">
        <v>107</v>
      </c>
      <c r="D23" s="17" t="s">
        <v>129</v>
      </c>
      <c r="E23" s="17" t="s">
        <v>130</v>
      </c>
    </row>
    <row r="24" spans="2:11" x14ac:dyDescent="0.25">
      <c r="C24" s="69" t="s">
        <v>101</v>
      </c>
      <c r="D24" s="70">
        <v>0.03</v>
      </c>
      <c r="E24" s="70">
        <v>0.03</v>
      </c>
    </row>
    <row r="25" spans="2:11" x14ac:dyDescent="0.25">
      <c r="C25" s="69" t="s">
        <v>102</v>
      </c>
      <c r="D25" s="70">
        <v>6.7900000000000002E-2</v>
      </c>
      <c r="E25" s="70">
        <v>6.7900000000000002E-2</v>
      </c>
    </row>
    <row r="26" spans="2:11" x14ac:dyDescent="0.25">
      <c r="C26" s="69" t="s">
        <v>103</v>
      </c>
      <c r="D26" s="70">
        <f>D27+D28+D29</f>
        <v>0.14250000000000002</v>
      </c>
      <c r="E26" s="70">
        <f>E27+E28+E29</f>
        <v>8.6499999999999994E-2</v>
      </c>
    </row>
    <row r="27" spans="2:11" x14ac:dyDescent="0.25">
      <c r="C27" s="69" t="s">
        <v>104</v>
      </c>
      <c r="D27" s="73">
        <v>1.6500000000000001E-2</v>
      </c>
      <c r="E27" s="73">
        <v>6.4999999999999997E-3</v>
      </c>
    </row>
    <row r="28" spans="2:11" x14ac:dyDescent="0.25">
      <c r="C28" s="69" t="s">
        <v>105</v>
      </c>
      <c r="D28" s="73">
        <v>7.5999999999999998E-2</v>
      </c>
      <c r="E28" s="73">
        <v>0.03</v>
      </c>
    </row>
    <row r="29" spans="2:11" x14ac:dyDescent="0.25">
      <c r="C29" s="69" t="s">
        <v>106</v>
      </c>
      <c r="D29" s="70">
        <v>0.05</v>
      </c>
      <c r="E29" s="70">
        <v>0.05</v>
      </c>
    </row>
    <row r="30" spans="2:11" x14ac:dyDescent="0.25">
      <c r="C30" s="71" t="s">
        <v>15</v>
      </c>
      <c r="D30" s="72">
        <f>(1+D24)/(1-D26-D25)-1</f>
        <v>0.30445795339412363</v>
      </c>
      <c r="E30" s="72">
        <f>(1+E24)/(1-E26-E25)-1</f>
        <v>0.21807000946073796</v>
      </c>
    </row>
  </sheetData>
  <mergeCells count="2">
    <mergeCell ref="B2:I2"/>
    <mergeCell ref="B4:I4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I39"/>
  <sheetViews>
    <sheetView zoomScale="80" zoomScaleNormal="80" workbookViewId="0">
      <selection activeCell="I32" sqref="I32"/>
    </sheetView>
  </sheetViews>
  <sheetFormatPr defaultColWidth="9.140625" defaultRowHeight="15" x14ac:dyDescent="0.25"/>
  <cols>
    <col min="1" max="1" width="2.28515625" style="3" customWidth="1"/>
    <col min="2" max="2" width="6.5703125" style="4" bestFit="1" customWidth="1"/>
    <col min="3" max="3" width="29" style="3" customWidth="1"/>
    <col min="4" max="4" width="17.5703125" style="4" customWidth="1"/>
    <col min="5" max="5" width="11.42578125" style="4" bestFit="1" customWidth="1"/>
    <col min="6" max="6" width="13.7109375" style="5" bestFit="1" customWidth="1"/>
    <col min="7" max="7" width="15" style="4" customWidth="1"/>
    <col min="8" max="8" width="16.7109375" style="4" bestFit="1" customWidth="1"/>
    <col min="9" max="9" width="9.140625" style="3"/>
    <col min="10" max="10" width="12" style="3" bestFit="1" customWidth="1"/>
    <col min="11" max="16384" width="9.140625" style="3"/>
  </cols>
  <sheetData>
    <row r="1" spans="2:9" ht="2.25" customHeight="1" x14ac:dyDescent="0.25"/>
    <row r="2" spans="2:9" ht="15" customHeight="1" x14ac:dyDescent="0.25">
      <c r="B2" s="86" t="s">
        <v>89</v>
      </c>
      <c r="C2" s="86"/>
      <c r="D2" s="86"/>
      <c r="E2" s="86"/>
      <c r="F2" s="86"/>
      <c r="G2" s="86"/>
      <c r="H2" s="86"/>
    </row>
    <row r="3" spans="2:9" ht="30" x14ac:dyDescent="0.25">
      <c r="B3" s="36" t="s">
        <v>1</v>
      </c>
      <c r="C3" s="37" t="s">
        <v>2</v>
      </c>
      <c r="D3" s="36" t="s">
        <v>3</v>
      </c>
      <c r="E3" s="36" t="s">
        <v>4</v>
      </c>
      <c r="F3" s="38" t="s">
        <v>90</v>
      </c>
      <c r="G3" s="39" t="s">
        <v>91</v>
      </c>
      <c r="H3" s="36" t="s">
        <v>131</v>
      </c>
    </row>
    <row r="4" spans="2:9" x14ac:dyDescent="0.25">
      <c r="B4" s="1" t="s">
        <v>9</v>
      </c>
      <c r="C4" s="75" t="s">
        <v>122</v>
      </c>
      <c r="D4" s="1" t="s">
        <v>10</v>
      </c>
      <c r="E4" s="74">
        <v>3</v>
      </c>
      <c r="F4" s="43">
        <f>'Modulo6_Custos Indiretos'!F6+'Modulo6_Custos Indiretos'!H6</f>
        <v>0</v>
      </c>
      <c r="G4" s="44">
        <f>F4*E4</f>
        <v>0</v>
      </c>
      <c r="H4" s="45">
        <f>G4*12</f>
        <v>0</v>
      </c>
      <c r="I4" s="42"/>
    </row>
    <row r="5" spans="2:9" x14ac:dyDescent="0.25">
      <c r="B5" s="1" t="s">
        <v>9</v>
      </c>
      <c r="C5" s="75" t="s">
        <v>120</v>
      </c>
      <c r="D5" s="1" t="s">
        <v>10</v>
      </c>
      <c r="E5" s="74">
        <v>40</v>
      </c>
      <c r="F5" s="43">
        <f>'Modulo6_Custos Indiretos'!F7+'Modulo6_Custos Indiretos'!H7</f>
        <v>0</v>
      </c>
      <c r="G5" s="44">
        <f t="shared" ref="G5:G18" si="0">F5*E5</f>
        <v>0</v>
      </c>
      <c r="H5" s="45">
        <f t="shared" ref="H5:H18" si="1">G5*12</f>
        <v>0</v>
      </c>
      <c r="I5" s="42"/>
    </row>
    <row r="6" spans="2:9" x14ac:dyDescent="0.25">
      <c r="B6" s="1" t="s">
        <v>9</v>
      </c>
      <c r="C6" s="75" t="s">
        <v>110</v>
      </c>
      <c r="D6" s="1" t="s">
        <v>10</v>
      </c>
      <c r="E6" s="74">
        <v>2</v>
      </c>
      <c r="F6" s="43">
        <f>'Modulo6_Custos Indiretos'!F8+'Modulo6_Custos Indiretos'!H8</f>
        <v>0</v>
      </c>
      <c r="G6" s="44">
        <f t="shared" si="0"/>
        <v>0</v>
      </c>
      <c r="H6" s="45">
        <f t="shared" si="1"/>
        <v>0</v>
      </c>
      <c r="I6" s="42"/>
    </row>
    <row r="7" spans="2:9" x14ac:dyDescent="0.25">
      <c r="B7" s="1" t="s">
        <v>9</v>
      </c>
      <c r="C7" s="75" t="s">
        <v>114</v>
      </c>
      <c r="D7" s="1" t="s">
        <v>10</v>
      </c>
      <c r="E7" s="74">
        <v>30</v>
      </c>
      <c r="F7" s="43">
        <f>'Modulo6_Custos Indiretos'!F9+'Modulo6_Custos Indiretos'!H9</f>
        <v>0</v>
      </c>
      <c r="G7" s="44">
        <f t="shared" si="0"/>
        <v>0</v>
      </c>
      <c r="H7" s="45">
        <f t="shared" si="1"/>
        <v>0</v>
      </c>
      <c r="I7" s="42"/>
    </row>
    <row r="8" spans="2:9" x14ac:dyDescent="0.25">
      <c r="B8" s="1" t="s">
        <v>115</v>
      </c>
      <c r="C8" s="75" t="s">
        <v>109</v>
      </c>
      <c r="D8" s="1" t="s">
        <v>10</v>
      </c>
      <c r="E8" s="74">
        <v>2</v>
      </c>
      <c r="F8" s="43">
        <f>'Modulo6_Custos Indiretos'!F10+'Modulo6_Custos Indiretos'!H10</f>
        <v>0</v>
      </c>
      <c r="G8" s="44">
        <f t="shared" si="0"/>
        <v>0</v>
      </c>
      <c r="H8" s="45">
        <f t="shared" si="1"/>
        <v>0</v>
      </c>
      <c r="I8" s="42"/>
    </row>
    <row r="9" spans="2:9" x14ac:dyDescent="0.25">
      <c r="B9" s="1" t="s">
        <v>11</v>
      </c>
      <c r="C9" s="75" t="s">
        <v>121</v>
      </c>
      <c r="D9" s="1" t="s">
        <v>10</v>
      </c>
      <c r="E9" s="74">
        <v>1</v>
      </c>
      <c r="F9" s="43">
        <f>'Modulo6_Custos Indiretos'!F11+'Modulo6_Custos Indiretos'!H11</f>
        <v>0</v>
      </c>
      <c r="G9" s="44">
        <f t="shared" si="0"/>
        <v>0</v>
      </c>
      <c r="H9" s="45">
        <f t="shared" si="1"/>
        <v>0</v>
      </c>
      <c r="I9" s="42"/>
    </row>
    <row r="10" spans="2:9" x14ac:dyDescent="0.25">
      <c r="B10" s="1" t="s">
        <v>11</v>
      </c>
      <c r="C10" s="75" t="s">
        <v>117</v>
      </c>
      <c r="D10" s="1" t="s">
        <v>10</v>
      </c>
      <c r="E10" s="74">
        <v>1</v>
      </c>
      <c r="F10" s="43">
        <f>'Modulo6_Custos Indiretos'!F12+'Modulo6_Custos Indiretos'!H12</f>
        <v>0</v>
      </c>
      <c r="G10" s="44">
        <f t="shared" si="0"/>
        <v>0</v>
      </c>
      <c r="H10" s="45">
        <f t="shared" si="1"/>
        <v>0</v>
      </c>
      <c r="I10" s="42"/>
    </row>
    <row r="11" spans="2:9" x14ac:dyDescent="0.25">
      <c r="B11" s="1" t="s">
        <v>11</v>
      </c>
      <c r="C11" s="75" t="s">
        <v>118</v>
      </c>
      <c r="D11" s="1" t="s">
        <v>10</v>
      </c>
      <c r="E11" s="74">
        <v>1</v>
      </c>
      <c r="F11" s="43">
        <f>'Modulo6_Custos Indiretos'!F13+'Modulo6_Custos Indiretos'!H13</f>
        <v>0</v>
      </c>
      <c r="G11" s="44">
        <f t="shared" si="0"/>
        <v>0</v>
      </c>
      <c r="H11" s="45">
        <f t="shared" si="1"/>
        <v>0</v>
      </c>
      <c r="I11" s="42"/>
    </row>
    <row r="12" spans="2:9" ht="30" x14ac:dyDescent="0.25">
      <c r="B12" s="1" t="s">
        <v>12</v>
      </c>
      <c r="C12" s="75" t="s">
        <v>119</v>
      </c>
      <c r="D12" s="1" t="s">
        <v>10</v>
      </c>
      <c r="E12" s="74">
        <v>1</v>
      </c>
      <c r="F12" s="43">
        <f>'Modulo6_Custos Indiretos'!F14+'Modulo6_Custos Indiretos'!H14</f>
        <v>0</v>
      </c>
      <c r="G12" s="44">
        <f t="shared" si="0"/>
        <v>0</v>
      </c>
      <c r="H12" s="45">
        <f t="shared" si="1"/>
        <v>0</v>
      </c>
      <c r="I12" s="42"/>
    </row>
    <row r="13" spans="2:9" x14ac:dyDescent="0.25">
      <c r="B13" s="1" t="s">
        <v>12</v>
      </c>
      <c r="C13" s="75" t="s">
        <v>108</v>
      </c>
      <c r="D13" s="1" t="s">
        <v>10</v>
      </c>
      <c r="E13" s="74">
        <v>2</v>
      </c>
      <c r="F13" s="43">
        <f>'Modulo6_Custos Indiretos'!F15+'Modulo6_Custos Indiretos'!H15</f>
        <v>0</v>
      </c>
      <c r="G13" s="44">
        <f t="shared" si="0"/>
        <v>0</v>
      </c>
      <c r="H13" s="45">
        <f t="shared" si="1"/>
        <v>0</v>
      </c>
      <c r="I13" s="42"/>
    </row>
    <row r="14" spans="2:9" x14ac:dyDescent="0.25">
      <c r="B14" s="1" t="s">
        <v>12</v>
      </c>
      <c r="C14" s="75" t="s">
        <v>13</v>
      </c>
      <c r="D14" s="1" t="s">
        <v>10</v>
      </c>
      <c r="E14" s="74">
        <v>2</v>
      </c>
      <c r="F14" s="43">
        <f>'Modulo6_Custos Indiretos'!F16+'Modulo6_Custos Indiretos'!H16</f>
        <v>0</v>
      </c>
      <c r="G14" s="44">
        <f t="shared" si="0"/>
        <v>0</v>
      </c>
      <c r="H14" s="45">
        <f t="shared" si="1"/>
        <v>0</v>
      </c>
      <c r="I14" s="42"/>
    </row>
    <row r="15" spans="2:9" x14ac:dyDescent="0.25">
      <c r="B15" s="1" t="s">
        <v>12</v>
      </c>
      <c r="C15" s="75" t="s">
        <v>14</v>
      </c>
      <c r="D15" s="1" t="s">
        <v>10</v>
      </c>
      <c r="E15" s="74">
        <v>3</v>
      </c>
      <c r="F15" s="43">
        <f>'Modulo6_Custos Indiretos'!F17+'Modulo6_Custos Indiretos'!H17</f>
        <v>0</v>
      </c>
      <c r="G15" s="44">
        <f t="shared" si="0"/>
        <v>0</v>
      </c>
      <c r="H15" s="45">
        <f t="shared" si="1"/>
        <v>0</v>
      </c>
      <c r="I15" s="42"/>
    </row>
    <row r="16" spans="2:9" x14ac:dyDescent="0.25">
      <c r="B16" s="1" t="s">
        <v>12</v>
      </c>
      <c r="C16" s="75" t="s">
        <v>112</v>
      </c>
      <c r="D16" s="1" t="s">
        <v>10</v>
      </c>
      <c r="E16" s="74">
        <v>1</v>
      </c>
      <c r="F16" s="43">
        <f>'Modulo6_Custos Indiretos'!F18+'Modulo6_Custos Indiretos'!H18</f>
        <v>0</v>
      </c>
      <c r="G16" s="44">
        <f t="shared" si="0"/>
        <v>0</v>
      </c>
      <c r="H16" s="45">
        <f t="shared" si="1"/>
        <v>0</v>
      </c>
      <c r="I16" s="42"/>
    </row>
    <row r="17" spans="2:9" x14ac:dyDescent="0.25">
      <c r="B17" s="1" t="s">
        <v>12</v>
      </c>
      <c r="C17" s="75" t="s">
        <v>113</v>
      </c>
      <c r="D17" s="1" t="s">
        <v>10</v>
      </c>
      <c r="E17" s="74">
        <v>1</v>
      </c>
      <c r="F17" s="43">
        <f>'Modulo6_Custos Indiretos'!F19+'Modulo6_Custos Indiretos'!H19</f>
        <v>0</v>
      </c>
      <c r="G17" s="44">
        <f t="shared" si="0"/>
        <v>0</v>
      </c>
      <c r="H17" s="45">
        <f t="shared" si="1"/>
        <v>0</v>
      </c>
      <c r="I17" s="42"/>
    </row>
    <row r="18" spans="2:9" x14ac:dyDescent="0.25">
      <c r="B18" s="1"/>
      <c r="C18" s="75" t="s">
        <v>111</v>
      </c>
      <c r="D18" s="1" t="s">
        <v>10</v>
      </c>
      <c r="E18" s="74">
        <v>1</v>
      </c>
      <c r="F18" s="43">
        <f>'Modulo6_Custos Indiretos'!F20+'Modulo6_Custos Indiretos'!H20</f>
        <v>0</v>
      </c>
      <c r="G18" s="44">
        <f t="shared" si="0"/>
        <v>0</v>
      </c>
      <c r="H18" s="45">
        <f t="shared" si="1"/>
        <v>0</v>
      </c>
      <c r="I18" s="42"/>
    </row>
    <row r="19" spans="2:9" x14ac:dyDescent="0.25">
      <c r="B19" s="40"/>
      <c r="C19" s="41" t="s">
        <v>15</v>
      </c>
      <c r="D19" s="40"/>
      <c r="E19" s="40">
        <f>SUM(E4:E18)</f>
        <v>91</v>
      </c>
      <c r="F19" s="46"/>
      <c r="G19" s="46">
        <f>SUM(G4:G18)</f>
        <v>0</v>
      </c>
      <c r="H19" s="46">
        <f>SUM(H4:H18)</f>
        <v>0</v>
      </c>
    </row>
    <row r="22" spans="2:9" x14ac:dyDescent="0.25">
      <c r="B22" s="83" t="s">
        <v>132</v>
      </c>
      <c r="C22" s="83"/>
      <c r="D22" s="83"/>
      <c r="E22" s="83"/>
      <c r="F22" s="83"/>
      <c r="G22" s="83"/>
      <c r="H22" s="83"/>
    </row>
    <row r="23" spans="2:9" ht="30" x14ac:dyDescent="0.25">
      <c r="B23" s="78" t="s">
        <v>1</v>
      </c>
      <c r="C23" s="79" t="s">
        <v>2</v>
      </c>
      <c r="D23" s="78" t="s">
        <v>3</v>
      </c>
      <c r="E23" s="78" t="s">
        <v>4</v>
      </c>
      <c r="F23" s="80" t="s">
        <v>90</v>
      </c>
      <c r="G23" s="81" t="s">
        <v>91</v>
      </c>
      <c r="H23" s="78" t="s">
        <v>131</v>
      </c>
    </row>
    <row r="24" spans="2:9" x14ac:dyDescent="0.25">
      <c r="B24" s="1" t="s">
        <v>9</v>
      </c>
      <c r="C24" s="75" t="s">
        <v>122</v>
      </c>
      <c r="D24" s="1" t="s">
        <v>10</v>
      </c>
      <c r="E24" s="74">
        <v>3</v>
      </c>
      <c r="F24" s="43"/>
      <c r="G24" s="44">
        <f>F24*E24</f>
        <v>0</v>
      </c>
      <c r="H24" s="45">
        <f>G24*12</f>
        <v>0</v>
      </c>
    </row>
    <row r="25" spans="2:9" x14ac:dyDescent="0.25">
      <c r="B25" s="1" t="s">
        <v>9</v>
      </c>
      <c r="C25" s="75" t="s">
        <v>120</v>
      </c>
      <c r="D25" s="1" t="s">
        <v>10</v>
      </c>
      <c r="E25" s="74">
        <v>40</v>
      </c>
      <c r="F25" s="43"/>
      <c r="G25" s="44">
        <f t="shared" ref="G25:G38" si="2">F25*E25</f>
        <v>0</v>
      </c>
      <c r="H25" s="45">
        <f t="shared" ref="H25:H38" si="3">G25*12</f>
        <v>0</v>
      </c>
    </row>
    <row r="26" spans="2:9" x14ac:dyDescent="0.25">
      <c r="B26" s="1" t="s">
        <v>9</v>
      </c>
      <c r="C26" s="75" t="s">
        <v>110</v>
      </c>
      <c r="D26" s="1" t="s">
        <v>10</v>
      </c>
      <c r="E26" s="74">
        <v>2</v>
      </c>
      <c r="F26" s="43"/>
      <c r="G26" s="44">
        <f t="shared" si="2"/>
        <v>0</v>
      </c>
      <c r="H26" s="45">
        <f t="shared" si="3"/>
        <v>0</v>
      </c>
    </row>
    <row r="27" spans="2:9" x14ac:dyDescent="0.25">
      <c r="B27" s="1" t="s">
        <v>9</v>
      </c>
      <c r="C27" s="75" t="s">
        <v>114</v>
      </c>
      <c r="D27" s="1" t="s">
        <v>10</v>
      </c>
      <c r="E27" s="74">
        <v>30</v>
      </c>
      <c r="F27" s="43"/>
      <c r="G27" s="44">
        <f t="shared" si="2"/>
        <v>0</v>
      </c>
      <c r="H27" s="45">
        <f t="shared" si="3"/>
        <v>0</v>
      </c>
    </row>
    <row r="28" spans="2:9" x14ac:dyDescent="0.25">
      <c r="B28" s="1" t="s">
        <v>115</v>
      </c>
      <c r="C28" s="75" t="s">
        <v>109</v>
      </c>
      <c r="D28" s="1" t="s">
        <v>10</v>
      </c>
      <c r="E28" s="74">
        <v>2</v>
      </c>
      <c r="F28" s="43"/>
      <c r="G28" s="44">
        <f t="shared" si="2"/>
        <v>0</v>
      </c>
      <c r="H28" s="45">
        <f t="shared" si="3"/>
        <v>0</v>
      </c>
    </row>
    <row r="29" spans="2:9" x14ac:dyDescent="0.25">
      <c r="B29" s="1" t="s">
        <v>11</v>
      </c>
      <c r="C29" s="75" t="s">
        <v>121</v>
      </c>
      <c r="D29" s="1" t="s">
        <v>10</v>
      </c>
      <c r="E29" s="74">
        <v>1</v>
      </c>
      <c r="F29" s="43"/>
      <c r="G29" s="44">
        <f t="shared" si="2"/>
        <v>0</v>
      </c>
      <c r="H29" s="45">
        <f t="shared" si="3"/>
        <v>0</v>
      </c>
    </row>
    <row r="30" spans="2:9" x14ac:dyDescent="0.25">
      <c r="B30" s="1" t="s">
        <v>11</v>
      </c>
      <c r="C30" s="75" t="s">
        <v>117</v>
      </c>
      <c r="D30" s="1" t="s">
        <v>10</v>
      </c>
      <c r="E30" s="74">
        <v>1</v>
      </c>
      <c r="F30" s="43"/>
      <c r="G30" s="44">
        <f t="shared" si="2"/>
        <v>0</v>
      </c>
      <c r="H30" s="45">
        <f t="shared" si="3"/>
        <v>0</v>
      </c>
    </row>
    <row r="31" spans="2:9" x14ac:dyDescent="0.25">
      <c r="B31" s="1" t="s">
        <v>11</v>
      </c>
      <c r="C31" s="75" t="s">
        <v>118</v>
      </c>
      <c r="D31" s="1" t="s">
        <v>10</v>
      </c>
      <c r="E31" s="74">
        <v>1</v>
      </c>
      <c r="F31" s="43"/>
      <c r="G31" s="44">
        <f t="shared" si="2"/>
        <v>0</v>
      </c>
      <c r="H31" s="45">
        <f t="shared" si="3"/>
        <v>0</v>
      </c>
    </row>
    <row r="32" spans="2:9" ht="30" x14ac:dyDescent="0.25">
      <c r="B32" s="1" t="s">
        <v>12</v>
      </c>
      <c r="C32" s="75" t="s">
        <v>119</v>
      </c>
      <c r="D32" s="1" t="s">
        <v>10</v>
      </c>
      <c r="E32" s="74">
        <v>1</v>
      </c>
      <c r="F32" s="43"/>
      <c r="G32" s="44">
        <f t="shared" si="2"/>
        <v>0</v>
      </c>
      <c r="H32" s="45">
        <f t="shared" si="3"/>
        <v>0</v>
      </c>
    </row>
    <row r="33" spans="2:8" x14ac:dyDescent="0.25">
      <c r="B33" s="1" t="s">
        <v>12</v>
      </c>
      <c r="C33" s="75" t="s">
        <v>108</v>
      </c>
      <c r="D33" s="1" t="s">
        <v>10</v>
      </c>
      <c r="E33" s="74">
        <v>2</v>
      </c>
      <c r="F33" s="43"/>
      <c r="G33" s="44">
        <f t="shared" si="2"/>
        <v>0</v>
      </c>
      <c r="H33" s="45">
        <f t="shared" si="3"/>
        <v>0</v>
      </c>
    </row>
    <row r="34" spans="2:8" x14ac:dyDescent="0.25">
      <c r="B34" s="1" t="s">
        <v>12</v>
      </c>
      <c r="C34" s="75" t="s">
        <v>13</v>
      </c>
      <c r="D34" s="1" t="s">
        <v>10</v>
      </c>
      <c r="E34" s="74">
        <v>2</v>
      </c>
      <c r="F34" s="43"/>
      <c r="G34" s="44">
        <f t="shared" si="2"/>
        <v>0</v>
      </c>
      <c r="H34" s="45">
        <f t="shared" si="3"/>
        <v>0</v>
      </c>
    </row>
    <row r="35" spans="2:8" x14ac:dyDescent="0.25">
      <c r="B35" s="1" t="s">
        <v>12</v>
      </c>
      <c r="C35" s="75" t="s">
        <v>14</v>
      </c>
      <c r="D35" s="1" t="s">
        <v>10</v>
      </c>
      <c r="E35" s="74">
        <v>3</v>
      </c>
      <c r="F35" s="43"/>
      <c r="G35" s="44">
        <f t="shared" si="2"/>
        <v>0</v>
      </c>
      <c r="H35" s="45">
        <f t="shared" si="3"/>
        <v>0</v>
      </c>
    </row>
    <row r="36" spans="2:8" x14ac:dyDescent="0.25">
      <c r="B36" s="1" t="s">
        <v>12</v>
      </c>
      <c r="C36" s="75" t="s">
        <v>112</v>
      </c>
      <c r="D36" s="1" t="s">
        <v>10</v>
      </c>
      <c r="E36" s="74">
        <v>1</v>
      </c>
      <c r="F36" s="43"/>
      <c r="G36" s="44">
        <f t="shared" si="2"/>
        <v>0</v>
      </c>
      <c r="H36" s="45">
        <f t="shared" si="3"/>
        <v>0</v>
      </c>
    </row>
    <row r="37" spans="2:8" x14ac:dyDescent="0.25">
      <c r="B37" s="1" t="s">
        <v>12</v>
      </c>
      <c r="C37" s="75" t="s">
        <v>113</v>
      </c>
      <c r="D37" s="1" t="s">
        <v>10</v>
      </c>
      <c r="E37" s="74">
        <v>1</v>
      </c>
      <c r="F37" s="43"/>
      <c r="G37" s="44">
        <f t="shared" si="2"/>
        <v>0</v>
      </c>
      <c r="H37" s="45">
        <f t="shared" si="3"/>
        <v>0</v>
      </c>
    </row>
    <row r="38" spans="2:8" x14ac:dyDescent="0.25">
      <c r="B38" s="1"/>
      <c r="C38" s="75" t="s">
        <v>111</v>
      </c>
      <c r="D38" s="1" t="s">
        <v>10</v>
      </c>
      <c r="E38" s="74">
        <v>1</v>
      </c>
      <c r="F38" s="43"/>
      <c r="G38" s="44">
        <f t="shared" si="2"/>
        <v>0</v>
      </c>
      <c r="H38" s="45">
        <f t="shared" si="3"/>
        <v>0</v>
      </c>
    </row>
    <row r="39" spans="2:8" x14ac:dyDescent="0.25">
      <c r="B39" s="40"/>
      <c r="C39" s="41" t="s">
        <v>15</v>
      </c>
      <c r="D39" s="40"/>
      <c r="E39" s="40">
        <f>SUM(E24:E38)</f>
        <v>91</v>
      </c>
      <c r="F39" s="46"/>
      <c r="G39" s="46">
        <f>SUM(G24:G38)</f>
        <v>0</v>
      </c>
      <c r="H39" s="46">
        <f>SUM(H24:H38)</f>
        <v>0</v>
      </c>
    </row>
  </sheetData>
  <mergeCells count="2">
    <mergeCell ref="B2:H2"/>
    <mergeCell ref="B22:H2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Modulo1_Remuneração</vt:lpstr>
      <vt:lpstr>Modulo2.1_Encargos</vt:lpstr>
      <vt:lpstr>Modulo2.2_Encargos</vt:lpstr>
      <vt:lpstr>Modulo2.3_Encargos</vt:lpstr>
      <vt:lpstr>Modulo3.1_Rescisão</vt:lpstr>
      <vt:lpstr>Modulo3.2_Rescisão</vt:lpstr>
      <vt:lpstr>Modulo4_Reposicao</vt:lpstr>
      <vt:lpstr>Modulo5_Insumos de Mao de Obra</vt:lpstr>
      <vt:lpstr>Modulo6_Custos Indiretos</vt:lpstr>
      <vt:lpstr>Resumo Geral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Auditoria</dc:creator>
  <cp:keywords/>
  <dc:description/>
  <cp:lastModifiedBy>PAULO PATRIQUIS GOMES CARDOSO</cp:lastModifiedBy>
  <cp:revision/>
  <dcterms:created xsi:type="dcterms:W3CDTF">2022-09-06T00:06:32Z</dcterms:created>
  <dcterms:modified xsi:type="dcterms:W3CDTF">2024-12-21T16:51:53Z</dcterms:modified>
  <cp:category/>
  <cp:contentStatus/>
</cp:coreProperties>
</file>