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CE4D735E-2DD3-4B5B-BFD5-3A5D0FB7DC3D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<sst xmlns="http://schemas.openxmlformats.org/spreadsheetml/2006/main" count="2704" uniqueCount="1203">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</sst>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29</c:v>
                </c:pt>
                <c:pt idx="1">
                  <c:v>11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316" sqref="L316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29</v>
      </c>
      <c r="S3" s="17">
        <f>R3/$R$6</f>
        <v>0.72499999999999998</v>
      </c>
    </row>
    <row r="4" spans="1:19">
      <c r="Q4" s="16" t="s">
        <v>17</v>
      </c>
      <c r="R4" s="16">
        <f t="shared" ref="R4:R5" si="0">COUNTIF($K$16:$K$55,Q4)</f>
        <v>11</v>
      </c>
      <c r="S4" s="17">
        <f t="shared" ref="S4:S5" si="1">R4/$R$6</f>
        <v>0.27500000000000002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>
        <v>6.25</v>
      </c>
      <c r="H30" s="29">
        <f t="shared" si="4"/>
        <v>6250</v>
      </c>
      <c r="I30" s="30">
        <f t="shared" si="5"/>
        <v>4480</v>
      </c>
      <c r="J30" s="31">
        <f t="shared" si="3"/>
        <v>41.752096924510717</v>
      </c>
      <c r="K30" s="32" t="str">
        <f t="shared" si="6"/>
        <v>OK</v>
      </c>
      <c r="L30" s="34" t="str">
        <f>VLOOKUP(A30,Planilha1!$A$2:$I$294,9,FALSE)</f>
        <v>YUMED COMERCIO LTDA</v>
      </c>
      <c r="M30" s="34">
        <v>1.06</v>
      </c>
      <c r="N30" s="35">
        <f t="shared" si="9"/>
        <v>0.83039999999999992</v>
      </c>
      <c r="O30" s="34" t="str">
        <f t="shared" si="8"/>
        <v>Aprovado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17.72</v>
      </c>
      <c r="H98" s="29">
        <f>D98*G98</f>
        <v>1772</v>
      </c>
      <c r="I98" s="30">
        <f t="shared" si="11"/>
        <v>2317</v>
      </c>
      <c r="J98" s="31">
        <f>(E98-G98)/E98%</f>
        <v>56.664221080948892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0.95598194130925496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22.99</v>
      </c>
      <c r="H233" s="29">
        <f>D233*G233</f>
        <v>1149.5</v>
      </c>
      <c r="I233" s="30">
        <f t="shared" si="21"/>
        <v>766</v>
      </c>
      <c r="J233" s="31">
        <f>(E233-G233)/E233%</f>
        <v>39.98955886191596</v>
      </c>
      <c r="K233" s="32" t="str">
        <f t="shared" si="22"/>
        <v>OK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0.96607220530665505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756903.77000000014</v>
      </c>
      <c r="I308" s="38">
        <f t="shared" si="26"/>
        <v>640712.50999999873</v>
      </c>
    </row>
  </sheetData>
  <sheetProtection algorithmName="SHA-512" hashValue="7KOLP6Vnuvi+TwDEu5l5H7f75lszhHObBGvuqsXdrDuEuF5a/LJVoaDF9unrLdN1uOh1AJ9b+88QJaFT7M8GnA==" saltValue="y6Xvqxwojs8HMd+lsxbBxw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YUMED COMERCIO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