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G:\Meu Drive\CPL-FMS-2024\PROCESSOS 2024\PA 000.2024 PE 000.2024 - LIMPEZA DE VEÍCULOS\"/>
    </mc:Choice>
  </mc:AlternateContent>
  <xr:revisionPtr revIDLastSave="0" documentId="13_ncr:1_{2D688832-35E3-432C-A3CD-39D036C7CA9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ESCRIÇÃO" sheetId="6" r:id="rId1"/>
  </sheets>
  <definedNames>
    <definedName name="_xlnm.Print_Area" localSheetId="0">DESCRIÇÃO!$A$1:$K$20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7" i="6" l="1"/>
  <c r="J17" i="6" s="1"/>
  <c r="G16" i="6"/>
  <c r="H16" i="6" s="1"/>
  <c r="K16" i="6" s="1"/>
  <c r="G15" i="6"/>
  <c r="H15" i="6" s="1"/>
  <c r="K15" i="6" s="1"/>
  <c r="G14" i="6"/>
  <c r="H14" i="6" s="1"/>
  <c r="K14" i="6" s="1"/>
  <c r="G11" i="6"/>
  <c r="J11" i="6" s="1"/>
  <c r="G10" i="6"/>
  <c r="H10" i="6" s="1"/>
  <c r="K10" i="6" s="1"/>
  <c r="G9" i="6"/>
  <c r="J9" i="6" s="1"/>
  <c r="G8" i="6"/>
  <c r="J8" i="6" s="1"/>
  <c r="J16" i="6" l="1"/>
  <c r="J10" i="6"/>
  <c r="J12" i="6" s="1"/>
  <c r="H9" i="6"/>
  <c r="K9" i="6" s="1"/>
  <c r="H17" i="6"/>
  <c r="K17" i="6" s="1"/>
  <c r="K18" i="6" s="1"/>
  <c r="H8" i="6"/>
  <c r="K8" i="6" s="1"/>
  <c r="J14" i="6"/>
  <c r="J18" i="6" s="1"/>
  <c r="H11" i="6"/>
  <c r="K11" i="6" s="1"/>
  <c r="J15" i="6"/>
  <c r="G3" i="6"/>
  <c r="J3" i="6" s="1"/>
  <c r="G4" i="6"/>
  <c r="J4" i="6" s="1"/>
  <c r="G5" i="6"/>
  <c r="J5" i="6" s="1"/>
  <c r="G2" i="6"/>
  <c r="K12" i="6" l="1"/>
  <c r="H3" i="6"/>
  <c r="K3" i="6" s="1"/>
  <c r="H2" i="6"/>
  <c r="K2" i="6" s="1"/>
  <c r="J2" i="6"/>
  <c r="J6" i="6" s="1"/>
  <c r="H5" i="6"/>
  <c r="K5" i="6" s="1"/>
  <c r="H4" i="6"/>
  <c r="K4" i="6" l="1"/>
  <c r="K6" i="6" l="1"/>
  <c r="H19" i="6" s="1"/>
</calcChain>
</file>

<file path=xl/sharedStrings.xml><?xml version="1.0" encoding="utf-8"?>
<sst xmlns="http://schemas.openxmlformats.org/spreadsheetml/2006/main" count="58" uniqueCount="25">
  <si>
    <t>01</t>
  </si>
  <si>
    <t>02</t>
  </si>
  <si>
    <t>03</t>
  </si>
  <si>
    <t>LEVE</t>
  </si>
  <si>
    <t>MÉDIO</t>
  </si>
  <si>
    <t>ITEM</t>
  </si>
  <si>
    <t>DESCRIÇÃO DOS SERVIÇOS</t>
  </si>
  <si>
    <t>QTD MÊS</t>
  </si>
  <si>
    <t>QTD ANO</t>
  </si>
  <si>
    <t>TIPO DO VEICULO</t>
  </si>
  <si>
    <t>VALOR MENSAL</t>
  </si>
  <si>
    <t>VALOR ANUAL</t>
  </si>
  <si>
    <t>VALOR UNIT</t>
  </si>
  <si>
    <t>GRANDE PORTE</t>
  </si>
  <si>
    <t>MOTO</t>
  </si>
  <si>
    <t>QT VEÍCULOS</t>
  </si>
  <si>
    <t>LOTE</t>
  </si>
  <si>
    <t>VALOR TOTAL DO LOTE I</t>
  </si>
  <si>
    <t xml:space="preserve">  LAVAGEM DE VEICULO - SIMPLES PARTE EXTERNA - LAVAGEM COM AGUA E XAMPU APROPRIADO DE TODOS OS TIPOS DE SUJEIRA EM TODOS OS COMPONENTES EXTERNOS DOS VEICULOS, INCLUINDO LATARIA, CHASSIS, RODAS, PARA-BRISAS, PARA-LAMAS, CARROCERIA, RETROVISORES, VIDROS, PARTE INFERIOR EXTERNA DO ASSOALHO, ETC. PARTE INTERNA - ASPIRACAO DO PO DOS CARPETES, BANCOS, PORTAS, FORRO DO TETO, ASSOALHO, PORTA-MALAS, PORTA-LUVAS, PAINEL, FRESTAS, SUPORTES, ETC.; LIMPEZA DE TODOS OS VIDROS E RETROVISORES; LIMPEZA COMPLETA DO PAINEL; APLICACAO DE SILICONE NOS PNEUS E PECAS DE VINIL, PLASTICAS OU EMBORRACHADAS; DESODORIZACAO COM PRODUTO AROMATIZANTE ANTIALERGENICO.</t>
  </si>
  <si>
    <t xml:space="preserve"> LAVAGEM DE VEICULO - COMPLETA: PARTE INTERNA E EXTERNA: TODOS OS SERVICOS DA LAVAGEM SIMPLES INTERNA E EXTERNA, SOMADOS À APLICACAO DE VASELINA E ENCERAMENTO DO VEICULO COM CERA AUTOMOTIVA; MOTOR - LAVAGEM DO MOTOR COM A UTILIZACAO DE PRODUTOS APROPRIADOS PARA ESTE TIPO DE SERVICO, QUE NAO DANIFIQUEM AS JUNTAS, BORRACHAS, MANGUEIRAS, ETC.</t>
  </si>
  <si>
    <t xml:space="preserve"> LAVAGEM COM HIGIENIZAÇÃO: PARTE INTERNA E EXTERNA: TODOS OS SERVICOS DA LAVAGEM COMPLETA  INTERNA E EXTERNA, SOMADOS À APLICAÇÃO DE HIGIENIZADOR  E  LIMPEZA CUIDADOSA DE TODOS OS COMPONENTES INTERNOS DO AUTOMÓVEL, TAIS COMO: AR-CONDICIONADO, VOLANTE, BANCOS, FREIO DE MÃO; RETROVISOR; PALANCAS DE SETA; CINTO DE SEGURANÇA, FIVELAS; CÂMBIO; MAÇANETAS; RÁDIO, PEGA-MÃO; PUXADOR DO PORTA-LUVAS; MANIVELA DO VIDRO OU BOTÕES, E AFINS.</t>
  </si>
  <si>
    <t>COTA AMPLA PARA TODAS AS EMPRESAS</t>
  </si>
  <si>
    <t>EXCLUSIVO PARA ME/EPP</t>
  </si>
  <si>
    <t>SUBDIVISÃO DE ITENS</t>
  </si>
  <si>
    <t>VALOR TOTAL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</si>
</sst>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1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64" fontId="8" fillId="3" borderId="3" xfId="1" applyNumberFormat="1" applyFont="1" applyFill="1" applyBorder="1" applyAlignment="1">
      <alignment horizontal="center" vertical="center" wrapText="1"/>
    </xf>
    <xf numFmtId="164" fontId="8" fillId="3" borderId="4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0" fillId="0" borderId="0" xfId="1" applyNumberFormat="1" applyFont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10" fillId="0" borderId="5" xfId="1" applyNumberFormat="1" applyFont="1" applyFill="1" applyBorder="1" applyAlignment="1">
      <alignment horizontal="center" vertical="center" wrapText="1"/>
    </xf>
    <xf numFmtId="164" fontId="10" fillId="0" borderId="6" xfId="1" applyNumberFormat="1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tabSelected="1" view="pageBreakPreview" zoomScale="85" zoomScaleNormal="50" zoomScaleSheetLayoutView="85" zoomScalePageLayoutView="70" workbookViewId="0">
      <selection activeCell="H2" sqref="H2:H5"/>
    </sheetView>
  </sheetViews>
  <sheetFormatPr defaultRowHeight="15"/>
  <cols>
    <col min="1" max="1" width="7.85546875" style="2" customWidth="1"/>
    <col min="2" max="2" width="17.28515625" style="2" customWidth="1"/>
    <col min="3" max="3" width="58.85546875" style="2" customWidth="1"/>
    <col min="4" max="4" width="10.42578125" style="2" customWidth="1"/>
    <col min="5" max="5" width="18.7109375" style="2" customWidth="1"/>
    <col min="6" max="6" width="15.28515625" style="2" customWidth="1"/>
    <col min="7" max="7" width="11.5703125" style="2" customWidth="1"/>
    <col min="8" max="8" width="12.140625" style="2" customWidth="1"/>
    <col min="9" max="9" width="17.28515625" style="5" customWidth="1"/>
    <col min="10" max="10" width="16.85546875" style="5" customWidth="1"/>
    <col min="11" max="11" width="17.140625" style="5" customWidth="1"/>
    <col min="12" max="13" width="9.140625" style="2" customWidth="1"/>
    <col min="14" max="16384" width="9.140625" style="2"/>
  </cols>
  <sheetData>
    <row r="1" spans="1:11" ht="31.5">
      <c r="A1" s="11" t="s">
        <v>16</v>
      </c>
      <c r="B1" s="12" t="s">
        <v>23</v>
      </c>
      <c r="C1" s="12" t="s">
        <v>6</v>
      </c>
      <c r="D1" s="12" t="s">
        <v>5</v>
      </c>
      <c r="E1" s="12" t="s">
        <v>9</v>
      </c>
      <c r="F1" s="12" t="s">
        <v>15</v>
      </c>
      <c r="G1" s="12" t="s">
        <v>7</v>
      </c>
      <c r="H1" s="12" t="s">
        <v>8</v>
      </c>
      <c r="I1" s="13" t="s">
        <v>12</v>
      </c>
      <c r="J1" s="13" t="s">
        <v>10</v>
      </c>
      <c r="K1" s="14" t="s">
        <v>11</v>
      </c>
    </row>
    <row r="2" spans="1:11" ht="44.25" customHeight="1">
      <c r="A2" s="20" t="s">
        <v>0</v>
      </c>
      <c r="B2" s="22" t="s">
        <v>21</v>
      </c>
      <c r="C2" s="24" t="s">
        <v>18</v>
      </c>
      <c r="D2" s="15">
        <v>1</v>
      </c>
      <c r="E2" s="18" t="s">
        <v>3</v>
      </c>
      <c r="F2" s="3">
        <v>50</v>
      </c>
      <c r="G2" s="1">
        <f>F2*4</f>
        <v>200</v>
      </c>
      <c r="H2" s="1">
        <f t="shared" ref="H2:H17" si="0">G2*12</f>
        <v>2400</v>
      </c>
      <c r="I2" s="4">
        <v>69.78</v>
      </c>
      <c r="J2" s="4">
        <f>I2*G2</f>
        <v>13956</v>
      </c>
      <c r="K2" s="16">
        <f>I2*H2</f>
        <v>167472</v>
      </c>
    </row>
    <row r="3" spans="1:11" ht="44.25" customHeight="1">
      <c r="A3" s="21"/>
      <c r="B3" s="23"/>
      <c r="C3" s="25"/>
      <c r="D3" s="6">
        <v>2</v>
      </c>
      <c r="E3" s="3" t="s">
        <v>4</v>
      </c>
      <c r="F3" s="3">
        <v>41</v>
      </c>
      <c r="G3" s="1">
        <f t="shared" ref="G3:G5" si="1">F3*4</f>
        <v>164</v>
      </c>
      <c r="H3" s="1">
        <f t="shared" si="0"/>
        <v>1968</v>
      </c>
      <c r="I3" s="4">
        <v>86.75</v>
      </c>
      <c r="J3" s="4">
        <f t="shared" ref="J3:J17" si="2">I3*G3</f>
        <v>14227</v>
      </c>
      <c r="K3" s="16">
        <f t="shared" ref="K3:K17" si="3">I3*H3</f>
        <v>170724</v>
      </c>
    </row>
    <row r="4" spans="1:11" ht="44.25" customHeight="1">
      <c r="A4" s="21"/>
      <c r="B4" s="23"/>
      <c r="C4" s="25"/>
      <c r="D4" s="6">
        <v>3</v>
      </c>
      <c r="E4" s="3" t="s">
        <v>13</v>
      </c>
      <c r="F4" s="3">
        <v>10</v>
      </c>
      <c r="G4" s="1">
        <f t="shared" si="1"/>
        <v>40</v>
      </c>
      <c r="H4" s="1">
        <f t="shared" si="0"/>
        <v>480</v>
      </c>
      <c r="I4" s="4">
        <v>159.16</v>
      </c>
      <c r="J4" s="4">
        <f t="shared" si="2"/>
        <v>6366.4</v>
      </c>
      <c r="K4" s="16">
        <f t="shared" si="3"/>
        <v>76396.800000000003</v>
      </c>
    </row>
    <row r="5" spans="1:11" ht="48" customHeight="1">
      <c r="A5" s="21"/>
      <c r="B5" s="23"/>
      <c r="C5" s="25"/>
      <c r="D5" s="6">
        <v>4</v>
      </c>
      <c r="E5" s="3" t="s">
        <v>14</v>
      </c>
      <c r="F5" s="3">
        <v>18</v>
      </c>
      <c r="G5" s="1">
        <f t="shared" si="1"/>
        <v>72</v>
      </c>
      <c r="H5" s="1">
        <f t="shared" si="0"/>
        <v>864</v>
      </c>
      <c r="I5" s="4">
        <v>29</v>
      </c>
      <c r="J5" s="4">
        <f t="shared" si="2"/>
        <v>2088</v>
      </c>
      <c r="K5" s="16">
        <f t="shared" si="3"/>
        <v>25056</v>
      </c>
    </row>
    <row r="6" spans="1:11" ht="48" customHeight="1" thickBot="1">
      <c r="A6" s="7"/>
      <c r="B6" s="8"/>
      <c r="C6" s="9"/>
      <c r="D6" s="9"/>
      <c r="E6" s="10"/>
      <c r="F6" s="10"/>
      <c r="G6" s="8"/>
      <c r="H6" s="29" t="s">
        <v>17</v>
      </c>
      <c r="I6" s="30"/>
      <c r="J6" s="19">
        <f>SUM(J2:J5)</f>
        <v>36637.4</v>
      </c>
      <c r="K6" s="17">
        <f>SUM(K2:K5)</f>
        <v>439648.8</v>
      </c>
    </row>
    <row r="7" spans="1:11" ht="31.5">
      <c r="A7" s="11" t="s">
        <v>16</v>
      </c>
      <c r="B7" s="12" t="s">
        <v>23</v>
      </c>
      <c r="C7" s="12" t="s">
        <v>6</v>
      </c>
      <c r="D7" s="12" t="s">
        <v>5</v>
      </c>
      <c r="E7" s="12" t="s">
        <v>9</v>
      </c>
      <c r="F7" s="12" t="s">
        <v>15</v>
      </c>
      <c r="G7" s="12" t="s">
        <v>7</v>
      </c>
      <c r="H7" s="12" t="s">
        <v>8</v>
      </c>
      <c r="I7" s="13" t="s">
        <v>12</v>
      </c>
      <c r="J7" s="13" t="s">
        <v>10</v>
      </c>
      <c r="K7" s="14" t="s">
        <v>11</v>
      </c>
    </row>
    <row r="8" spans="1:11" ht="24.75" customHeight="1">
      <c r="A8" s="21" t="s">
        <v>1</v>
      </c>
      <c r="B8" s="22" t="s">
        <v>21</v>
      </c>
      <c r="C8" s="24" t="s">
        <v>19</v>
      </c>
      <c r="D8" s="15">
        <v>1</v>
      </c>
      <c r="E8" s="3" t="s">
        <v>3</v>
      </c>
      <c r="F8" s="3">
        <v>50</v>
      </c>
      <c r="G8" s="1">
        <f>F8*2</f>
        <v>100</v>
      </c>
      <c r="H8" s="1">
        <f>G8*12</f>
        <v>1200</v>
      </c>
      <c r="I8" s="4">
        <v>90.58</v>
      </c>
      <c r="J8" s="4">
        <f t="shared" si="2"/>
        <v>9058</v>
      </c>
      <c r="K8" s="16">
        <f t="shared" si="3"/>
        <v>108696</v>
      </c>
    </row>
    <row r="9" spans="1:11" ht="24.75" customHeight="1">
      <c r="A9" s="21"/>
      <c r="B9" s="23"/>
      <c r="C9" s="25"/>
      <c r="D9" s="6">
        <v>2</v>
      </c>
      <c r="E9" s="3" t="s">
        <v>4</v>
      </c>
      <c r="F9" s="3">
        <v>41</v>
      </c>
      <c r="G9" s="1">
        <f>F9*2</f>
        <v>82</v>
      </c>
      <c r="H9" s="1">
        <f t="shared" si="0"/>
        <v>984</v>
      </c>
      <c r="I9" s="4">
        <v>119.67</v>
      </c>
      <c r="J9" s="4">
        <f t="shared" si="2"/>
        <v>9812.94</v>
      </c>
      <c r="K9" s="16">
        <f t="shared" si="3"/>
        <v>117755.28</v>
      </c>
    </row>
    <row r="10" spans="1:11" ht="24.75" customHeight="1">
      <c r="A10" s="21"/>
      <c r="B10" s="23"/>
      <c r="C10" s="25"/>
      <c r="D10" s="6">
        <v>3</v>
      </c>
      <c r="E10" s="3" t="s">
        <v>13</v>
      </c>
      <c r="F10" s="3">
        <v>10</v>
      </c>
      <c r="G10" s="1">
        <f>F10*2</f>
        <v>20</v>
      </c>
      <c r="H10" s="1">
        <f t="shared" si="0"/>
        <v>240</v>
      </c>
      <c r="I10" s="4">
        <v>273.08999999999997</v>
      </c>
      <c r="J10" s="4">
        <f t="shared" si="2"/>
        <v>5461.7999999999993</v>
      </c>
      <c r="K10" s="16">
        <f t="shared" si="3"/>
        <v>65541.599999999991</v>
      </c>
    </row>
    <row r="11" spans="1:11" ht="34.5" customHeight="1">
      <c r="A11" s="21"/>
      <c r="B11" s="23"/>
      <c r="C11" s="25"/>
      <c r="D11" s="6">
        <v>4</v>
      </c>
      <c r="E11" s="3" t="s">
        <v>14</v>
      </c>
      <c r="F11" s="3">
        <v>18</v>
      </c>
      <c r="G11" s="1">
        <f>F11*2</f>
        <v>36</v>
      </c>
      <c r="H11" s="1">
        <f t="shared" si="0"/>
        <v>432</v>
      </c>
      <c r="I11" s="4">
        <v>49.17</v>
      </c>
      <c r="J11" s="4">
        <f t="shared" si="2"/>
        <v>1770.1200000000001</v>
      </c>
      <c r="K11" s="16">
        <f t="shared" si="3"/>
        <v>21241.440000000002</v>
      </c>
    </row>
    <row r="12" spans="1:11" ht="48" customHeight="1" thickBot="1">
      <c r="A12" s="7"/>
      <c r="B12" s="8"/>
      <c r="C12" s="9"/>
      <c r="D12" s="9"/>
      <c r="E12" s="10"/>
      <c r="F12" s="10"/>
      <c r="G12" s="8"/>
      <c r="H12" s="29" t="s">
        <v>17</v>
      </c>
      <c r="I12" s="30"/>
      <c r="J12" s="19">
        <f>SUM(J8:J11)</f>
        <v>26102.86</v>
      </c>
      <c r="K12" s="17">
        <f>SUM(K8:K11)</f>
        <v>313234.32</v>
      </c>
    </row>
    <row r="13" spans="1:11" ht="31.5">
      <c r="A13" s="11" t="s">
        <v>16</v>
      </c>
      <c r="B13" s="12" t="s">
        <v>23</v>
      </c>
      <c r="C13" s="12" t="s">
        <v>6</v>
      </c>
      <c r="D13" s="12" t="s">
        <v>5</v>
      </c>
      <c r="E13" s="12" t="s">
        <v>9</v>
      </c>
      <c r="F13" s="12" t="s">
        <v>15</v>
      </c>
      <c r="G13" s="12" t="s">
        <v>7</v>
      </c>
      <c r="H13" s="12" t="s">
        <v>8</v>
      </c>
      <c r="I13" s="13" t="s">
        <v>12</v>
      </c>
      <c r="J13" s="13" t="s">
        <v>10</v>
      </c>
      <c r="K13" s="14" t="s">
        <v>11</v>
      </c>
    </row>
    <row r="14" spans="1:11" ht="34.5" customHeight="1">
      <c r="A14" s="21" t="s">
        <v>2</v>
      </c>
      <c r="B14" s="26" t="s">
        <v>22</v>
      </c>
      <c r="C14" s="24" t="s">
        <v>20</v>
      </c>
      <c r="D14" s="15">
        <v>1</v>
      </c>
      <c r="E14" s="3" t="s">
        <v>3</v>
      </c>
      <c r="F14" s="3">
        <v>50</v>
      </c>
      <c r="G14" s="1">
        <f>F14*1</f>
        <v>50</v>
      </c>
      <c r="H14" s="1">
        <f t="shared" si="0"/>
        <v>600</v>
      </c>
      <c r="I14" s="4">
        <v>99.83</v>
      </c>
      <c r="J14" s="4">
        <f t="shared" si="2"/>
        <v>4991.5</v>
      </c>
      <c r="K14" s="16">
        <f t="shared" si="3"/>
        <v>59898</v>
      </c>
    </row>
    <row r="15" spans="1:11" ht="34.5" customHeight="1">
      <c r="A15" s="21"/>
      <c r="B15" s="26"/>
      <c r="C15" s="25"/>
      <c r="D15" s="6">
        <v>2</v>
      </c>
      <c r="E15" s="3" t="s">
        <v>4</v>
      </c>
      <c r="F15" s="3">
        <v>41</v>
      </c>
      <c r="G15" s="1">
        <f>F15*1</f>
        <v>41</v>
      </c>
      <c r="H15" s="1">
        <f t="shared" si="0"/>
        <v>492</v>
      </c>
      <c r="I15" s="4">
        <v>135.5</v>
      </c>
      <c r="J15" s="4">
        <f t="shared" si="2"/>
        <v>5555.5</v>
      </c>
      <c r="K15" s="16">
        <f t="shared" si="3"/>
        <v>66666</v>
      </c>
    </row>
    <row r="16" spans="1:11" ht="34.5" customHeight="1">
      <c r="A16" s="21"/>
      <c r="B16" s="26"/>
      <c r="C16" s="25"/>
      <c r="D16" s="6">
        <v>3</v>
      </c>
      <c r="E16" s="3" t="s">
        <v>13</v>
      </c>
      <c r="F16" s="3">
        <v>10</v>
      </c>
      <c r="G16" s="1">
        <f>F16*1</f>
        <v>10</v>
      </c>
      <c r="H16" s="1">
        <f t="shared" si="0"/>
        <v>120</v>
      </c>
      <c r="I16" s="4">
        <v>316.74</v>
      </c>
      <c r="J16" s="4">
        <f t="shared" si="2"/>
        <v>3167.4</v>
      </c>
      <c r="K16" s="16">
        <f t="shared" si="3"/>
        <v>38008.800000000003</v>
      </c>
    </row>
    <row r="17" spans="1:11" ht="34.5" customHeight="1">
      <c r="A17" s="21"/>
      <c r="B17" s="26"/>
      <c r="C17" s="25"/>
      <c r="D17" s="6">
        <v>4</v>
      </c>
      <c r="E17" s="3" t="s">
        <v>14</v>
      </c>
      <c r="F17" s="3">
        <v>18</v>
      </c>
      <c r="G17" s="1">
        <f>F17*1</f>
        <v>18</v>
      </c>
      <c r="H17" s="1">
        <f t="shared" si="0"/>
        <v>216</v>
      </c>
      <c r="I17" s="4">
        <v>66.930000000000007</v>
      </c>
      <c r="J17" s="4">
        <f t="shared" si="2"/>
        <v>1204.7400000000002</v>
      </c>
      <c r="K17" s="16">
        <f t="shared" si="3"/>
        <v>14456.880000000001</v>
      </c>
    </row>
    <row r="18" spans="1:11" ht="48" customHeight="1" thickBot="1">
      <c r="A18" s="7"/>
      <c r="B18" s="8"/>
      <c r="C18" s="9"/>
      <c r="D18" s="9"/>
      <c r="E18" s="10"/>
      <c r="F18" s="10"/>
      <c r="G18" s="8"/>
      <c r="H18" s="29" t="s">
        <v>17</v>
      </c>
      <c r="I18" s="30"/>
      <c r="J18" s="19">
        <f>SUM(J14:J17)</f>
        <v>14919.14</v>
      </c>
      <c r="K18" s="17">
        <f>SUM(K14:K17)</f>
        <v>179029.68</v>
      </c>
    </row>
    <row r="19" spans="1:11">
      <c r="E19" s="27" t="s">
        <v>24</v>
      </c>
      <c r="F19" s="27"/>
      <c r="G19" s="27"/>
      <c r="H19" s="28">
        <f>SUM(K18+K12+K6)</f>
        <v>931912.8</v>
      </c>
      <c r="I19" s="27"/>
    </row>
    <row r="20" spans="1:11">
      <c r="E20" s="27"/>
      <c r="F20" s="27"/>
      <c r="G20" s="27"/>
      <c r="H20" s="27"/>
      <c r="I20" s="27"/>
    </row>
  </sheetData>
  <mergeCells count="14">
    <mergeCell ref="E19:G20"/>
    <mergeCell ref="H19:I20"/>
    <mergeCell ref="H6:I6"/>
    <mergeCell ref="H12:I12"/>
    <mergeCell ref="H18:I18"/>
    <mergeCell ref="A2:A5"/>
    <mergeCell ref="A8:A11"/>
    <mergeCell ref="B8:B11"/>
    <mergeCell ref="C8:C11"/>
    <mergeCell ref="A14:A17"/>
    <mergeCell ref="B14:B17"/>
    <mergeCell ref="C14:C17"/>
    <mergeCell ref="C2:C5"/>
    <mergeCell ref="B2:B5"/>
  </mergeCells>
  <pageMargins left="0.511811024" right="0.511811024" top="1.9596354166666667" bottom="0.78740157499999996" header="0.31496062000000002" footer="0.31496062000000002"/>
  <pageSetup paperSize="9" scale="59" orientation="landscape" horizontalDpi="4294967293" r:id="rId1"/>
  <headerFooter scaleWithDoc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DESCRIÇÃO</vt:lpstr>
      <vt:lpstr>DESCRIÇÃO!Area_de_impressao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Asus</cp:lastModifiedBy>
  <cp:lastPrinted>2024-07-24T14:17:19Z</cp:lastPrinted>
  <dcterms:created xsi:type="dcterms:W3CDTF">2024-05-24T14:57:00Z</dcterms:created>
  <dcterms:modified xsi:type="dcterms:W3CDTF">2024-08-27T17:16:21Z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EDC544BEC3BA41878BF10ADE129C71B0_12</vt:lpwstr>
  </property>
  <property fmtid="{D5CDD505-2E9C-101B-9397-08002B2CF9AE}" pid="3" name="KSOProductBuildVer">
    <vt:lpwstr>1046-12.2.0.16909</vt:lpwstr>
  </property>
</Properties>
</file>