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financeiro.06\Desktop\Saúde\2025\LICITAÇÃO\PROCESSOS\02 - INSTRUÇÃO\PREGÃO - INTERNET\"/>
    </mc:Choice>
  </mc:AlternateContent>
  <xr:revisionPtr revIDLastSave="0" documentId="13_ncr:1_{56CC6BFF-B2EB-470F-99FC-85A5EA26F943}" xr6:coauthVersionLast="47" xr6:coauthVersionMax="47" xr10:uidLastSave="{00000000-0000-0000-0000-000000000000}"/>
  <bookViews>
    <workbookView xWindow="-120" yWindow="-120" windowWidth="19800" windowHeight="11760" xr2:uid="{B5418F47-6BDE-48CC-8029-DF57E0ECB9F7}"/>
  </bookViews>
  <sheets>
    <sheet name="Planilha1" sheetId="1" r:id="rId1"/>
    <sheet name="Planilh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2" l="1"/>
  <c r="C4" i="2" s="1"/>
  <c r="D1" i="2"/>
  <c r="C1" i="2"/>
  <c r="D4" i="2" l="1"/>
  <c r="D7" i="2" s="1"/>
  <c r="D8" i="2" s="1"/>
  <c r="B1" i="2"/>
  <c r="H4" i="1"/>
  <c r="I4" i="1" s="1"/>
  <c r="H3" i="1"/>
  <c r="I3" i="1" s="1"/>
  <c r="D60" i="1"/>
  <c r="I60" i="1" l="1"/>
</calcChain>
</file>

<file path=xl/sharedStrings.xml><?xml version="1.0" encoding="utf-8"?>
<sst xmlns="http://schemas.openxmlformats.org/spreadsheetml/2006/main" count="131" uniqueCount="129">
  <si>
    <t>DESCRIÇÃO</t>
  </si>
  <si>
    <t>ENDEREÇO</t>
  </si>
  <si>
    <t>UNIDADE DE SAÚDE</t>
  </si>
  <si>
    <t>RUA PROF FELIX PAIVA 100 AGUAS BRANCA - CEP-55610350</t>
  </si>
  <si>
    <t>RUA 1 100 ALTO JOSE LEAL - CEP-55608055</t>
  </si>
  <si>
    <t>RUA UM SN BELA VISTA - CEP-55606430</t>
  </si>
  <si>
    <t>CAIC</t>
  </si>
  <si>
    <t>RUA 5 100 CAJUEIRO - CEP - 55606360</t>
  </si>
  <si>
    <t>CAPS</t>
  </si>
  <si>
    <t>AV AGAMENON MAGALHAES 320 LIVRAMENTO - CEP -55604070</t>
  </si>
  <si>
    <t>RUA JOAQUIM NABUCO 400 MATRIZ -CEP-55612450</t>
  </si>
  <si>
    <t>CESMU - CLINICA DA MULHER</t>
  </si>
  <si>
    <t>RUA SILVA JARDIM, SN - MATRIZ</t>
  </si>
  <si>
    <t>RUA A 100 CIDADE DE DEUS - CEP-55612010</t>
  </si>
  <si>
    <t>CTA</t>
  </si>
  <si>
    <t>RUA MELO VERÇOSA 224, MATRIZ</t>
  </si>
  <si>
    <t>RUA DO POSTO MEDICO 100 NS SR DO AMPARO - CEP-55602000</t>
  </si>
  <si>
    <t xml:space="preserve">CRER (CENTRO DE REFERÊNCIA  ESPECIALIZADO EM REABILITAÇÃO) -  CLINICA DE FISIOTERAPIA  </t>
  </si>
  <si>
    <t>SITIO GALILEIA 01 ZONA RURAL - CEP-55602050</t>
  </si>
  <si>
    <t>RUA CONEGO AMERICO PITA 100 JARDIM IPIRANGA - CEP-55614580</t>
  </si>
  <si>
    <t>RUA PROF VALDINETE GUEDES 100 LAGOA REDONDA-CEP-55606010</t>
  </si>
  <si>
    <t>AV. ADELIO DE ANDRADE 100 LIDIA QUEIROZ - CEP-55614295</t>
  </si>
  <si>
    <t>RUA HENRIQUE DIAS , SN - LIVRAMENTO</t>
  </si>
  <si>
    <t>RUA BELA VISTA II - LOT DE BAU</t>
  </si>
  <si>
    <t>QUADRA 58 100 MARIO BEZERRA - CEP-55614340</t>
  </si>
  <si>
    <t>PRAÇA DO MATADOURO 100 MATADOURO - CEP-55610160</t>
  </si>
  <si>
    <t>RUA EURICO VALOIS 398 MAUES - CEP-55606240</t>
  </si>
  <si>
    <t>RUA 1 100 NATUBA - CEP-55604490</t>
  </si>
  <si>
    <t>VILA DO OITEIRO 100 ZONA RURAL - CEP - 55602050</t>
  </si>
  <si>
    <t>CIDADE DO MENOR - PACAS 100 ZONA RURAL - CEP-55602050</t>
  </si>
  <si>
    <t>SITIO PAU SANTO PE 45 100 ZONA RURAL - CEP-55602050</t>
  </si>
  <si>
    <t>RUA NUNES MACHADO 100 ZONA RURAL - CEP-55606530</t>
  </si>
  <si>
    <t>RUA DEMOCRITO CAVALCANTI 002 LIVRAMENTO - CEP - 55602420</t>
  </si>
  <si>
    <t>RUA F 043 REDENCAO -CEP-55612060</t>
  </si>
  <si>
    <t>SAMU</t>
  </si>
  <si>
    <t>LOT. BARRA DE SANTANA 100 SANTANA - CEP-55610350</t>
  </si>
  <si>
    <t>AV. HENRIQUE DE HOLANDA, 727 - MATRIZ - CEP - 55602-001</t>
  </si>
  <si>
    <t>ENGENHO SERRA GRANDE 100 ZONA RURAL - CEP-55602050</t>
  </si>
  <si>
    <t>UPAE</t>
  </si>
  <si>
    <t xml:space="preserve">CMO- CLÍNICA MUNICIPAL OFTALMOLOGICA </t>
  </si>
  <si>
    <t>CEMAC</t>
  </si>
  <si>
    <t>GAMELEIRA</t>
  </si>
  <si>
    <t>Justificativa no aumento de 20%</t>
  </si>
  <si>
    <t>A presente justificativa tem como objetivo fundamentar o aumento de 20% no quantitativo de pontos de internet a serem licitados, considerando as necessidades futuras de instalação e expansão da rede. A inclusão de uma margem de segurança no quantitativo total visa garantir a disponibilidade de infraestrutura para atender a demandas emergentes sem a necessidade de novos processos licitatórios, que demandam tempo e recursos. O acréscimo de 20% no quantitativo inicial baseia-se na previsão de expansão das atividades e na necessidade de novas instalações de pontos de internet em curto e médio prazo. Essa medida proativa evita a interrupção de projetos e a ineficiência causada pela indisponibilidade de material. A licitação de uma quantidade maior de pontos de rede, de forma preventiva, garante que as futuras instalações em novas áreas, ou a expansão de setores já existentes, possam ser realizadas de maneira ágil e eficiente.</t>
  </si>
  <si>
    <t>SEDE DA SECRETARIA DE SAÚDE</t>
  </si>
  <si>
    <t>BELA VISTA I</t>
  </si>
  <si>
    <t>RUA CAIC 161 CEP 55610-080</t>
  </si>
  <si>
    <t>CAIÇARA</t>
  </si>
  <si>
    <t>RUA CAIÇARA S/N CEP: 55602-050</t>
  </si>
  <si>
    <t>CAJUEIRO</t>
  </si>
  <si>
    <t>AV. JOSÉ CELESTINO DA SILVA, 812 CAJÁ, VITÓRIA DE SANTO ANTÃO -PE</t>
  </si>
  <si>
    <t>CENTRO DE ODONTOLOGIA CEO I</t>
  </si>
  <si>
    <t>CENTRO DE ODONTOLOGIA CEO II</t>
  </si>
  <si>
    <t>CIDADE DE DEUS</t>
  </si>
  <si>
    <t>CONSELHO MUNICIPAL DE SAÚDE</t>
  </si>
  <si>
    <t>RUA MELO VERÇOSA, 350, SALA 01, 1ANDAR, VITÓRIA PLAZA - MATRIZ</t>
  </si>
  <si>
    <t>DR. ALVINHO</t>
  </si>
  <si>
    <t>PRAÇA DIOGO DE BRAGA - MATRIZ, VITÓRIA DE SANTO ANTÃO - PE, 55602-065</t>
  </si>
  <si>
    <t>GALILEIA</t>
  </si>
  <si>
    <t>JARDIM IPIRANGA I</t>
  </si>
  <si>
    <t>JARDIM IPIRANGA II</t>
  </si>
  <si>
    <t>RUA GUADALAJARA S/N</t>
  </si>
  <si>
    <t xml:space="preserve">LADEIRA DE PEDRA </t>
  </si>
  <si>
    <t>LADEIRA DE PEDRAS; PE 45P ZONA RURAL CEP: 55602-050</t>
  </si>
  <si>
    <t>LAGOA REDONDA</t>
  </si>
  <si>
    <t>LÍDIA QUEIROZ</t>
  </si>
  <si>
    <t>LIVRAMENTO</t>
  </si>
  <si>
    <t>LOTEAMENTO CONCEIÇÃO I</t>
  </si>
  <si>
    <t>RUA DO CHAFARIZ, LOTEAMENTO CONCEIÇÃO</t>
  </si>
  <si>
    <t>LOTEAMENTO CONCEIÇÃO II</t>
  </si>
  <si>
    <t>TRAVESSA DO CHAFARIZ S/NT LOTEAMENTO CONCEIÇÃO</t>
  </si>
  <si>
    <t>LOTEAMENTO DE BAU</t>
  </si>
  <si>
    <t>LOTEAMENTO LUIZ GONZAGA</t>
  </si>
  <si>
    <t>RUA AQUARELA NORDESTINA, S/N LUIZ GONZAGA</t>
  </si>
  <si>
    <t>MARANHÃO</t>
  </si>
  <si>
    <t>RODOVIA PE 045, S/N KM02, LÍDIA QUEIROZ</t>
  </si>
  <si>
    <t>MÁRIO BEZERRA</t>
  </si>
  <si>
    <t>MATADOURO</t>
  </si>
  <si>
    <t>MATRIZ</t>
  </si>
  <si>
    <t>MAUÉS</t>
  </si>
  <si>
    <t>MILITINA</t>
  </si>
  <si>
    <t>AV. CELESTINO DA SILVA, S/N, MILITINA</t>
  </si>
  <si>
    <t>NATUBA</t>
  </si>
  <si>
    <t>OITEIRO</t>
  </si>
  <si>
    <t>PACAS</t>
  </si>
  <si>
    <t>PAU SANTO</t>
  </si>
  <si>
    <t>PIRITUBA I</t>
  </si>
  <si>
    <t>POLICLÍNICA DA CRIANÇA</t>
  </si>
  <si>
    <t>REDENÇÃO</t>
  </si>
  <si>
    <t>AV. HENRIQUE DE HOLANDA, S/N</t>
  </si>
  <si>
    <t>SANTANA</t>
  </si>
  <si>
    <t xml:space="preserve">SERRA GRANDE </t>
  </si>
  <si>
    <t>CAIÇARA – CEP: 55602-001</t>
  </si>
  <si>
    <t>CEAMI -  CENTRO ESPECIALIZADDO DE ATENDIMENTO MULTIDISCIPLINAR INFANTOJUVENIL</t>
  </si>
  <si>
    <t>RUA DR ALOÍSIO DE MELO XAVIER, S/N - CENTRO, VITÓRIA DE SANTO ANTÃO - PE, 55602-050</t>
  </si>
  <si>
    <t>AMBULATÓRIO LGBTQIA+</t>
  </si>
  <si>
    <t>R. IMPERIAL, 174 - MATRIZ, VITÓRIA DE SANTO ANTÃO - PE, 55602-100</t>
  </si>
  <si>
    <t>NASM - NÚCLEO DE ATENÇÃO À SAÚDE MENTAL DA VITÓRIA</t>
  </si>
  <si>
    <t>PRAÇA DOM LUIZ DE BRITO, 261, MATRIZ- VITÓRIA DE SANTO ANTÃO - PE</t>
  </si>
  <si>
    <t>RUA MELO VERÇOSA,188- MATRIZ, VITÓRIA DE SANTO ANTÃO - PE.</t>
  </si>
  <si>
    <t>AVENIDA AGAMENON MAGALHÃES, VITÓRIA DE SANTO ANTÃO - PE.</t>
  </si>
  <si>
    <t>SALÃO PAROQUIAL DA IGREJA NOSSA SENHORA DAS DORES, SÍTIO GAMELEIRA</t>
  </si>
  <si>
    <t>ALTO JOSÉ LEAL</t>
  </si>
  <si>
    <t>ÁGUA BRANCA</t>
  </si>
  <si>
    <t>AMPARO</t>
  </si>
  <si>
    <t>RUA NOSSA SENHORA APARECIDA CEP: 55614290</t>
  </si>
  <si>
    <t>LACEV</t>
  </si>
  <si>
    <t xml:space="preserve"> R. JOAQUIM NABUCO, 492 - MATRIZ, VITÓRIA DE SANTO ANTÃO - PE, 55612-510</t>
  </si>
  <si>
    <t>ALTO DO RESERVATÓRIO</t>
  </si>
  <si>
    <t>R. ALTO DO RESERVATÓRIO - ALTO JOSÉ LEAL, VITÓRIA DE SANTO ANTÃO - PE, 55608-680</t>
  </si>
  <si>
    <t>UBS IRÃ</t>
  </si>
  <si>
    <t>RUA DO IRÃ, BAIRRO: IRÃ S/N</t>
  </si>
  <si>
    <t>CLÍNICA DO CORAÇÃO</t>
  </si>
  <si>
    <t>R. MELO VERÇOSA, 249 - MATRIZ, VITÓRIA DE SANTO ANTÃO - PE, 55602-020</t>
  </si>
  <si>
    <t>EXPRESSO MOTO-TÁXI</t>
  </si>
  <si>
    <t>R. MELO VERÇOSA - MATRIZ, VITÓRIA DE SANTO ANTÃO - PE, 55602-020</t>
  </si>
  <si>
    <t>CONTRATAÇÃO DE LINK DEDICADO SIMÉTRICO, MESMA VELOCIDADE DE DOWNLOAD E UPLOAD PARA SERVIR AS DEMANDAS DAS REPARTIÇÕES E SECRETARIAS.
01 (UM) LINK DEDICADO DE FORMA SIMÉTRICA TANTO NO DOWNLOAD QUANTO NO UPLOAD, COM VELOCIDADE DE 200 MEGA, DISPONIBILIZANDO ÚNICA E EXCLUSIVAMENTE POR FIBRA ÓPTICA, ENTREGUE EM PORTA GIGA ETHERNET ACOMPANHADO DE BLOCO IP /29 DO MESMO ASN DA CONTRATADA.</t>
  </si>
  <si>
    <t>TOTAL</t>
  </si>
  <si>
    <t>LOTE</t>
  </si>
  <si>
    <t>LOTE 01</t>
  </si>
  <si>
    <t>LOTE 02</t>
  </si>
  <si>
    <t xml:space="preserve">QTD GERAL </t>
  </si>
  <si>
    <t>QUANTIDADE POR UNIDADE</t>
  </si>
  <si>
    <t>MARGEM DE EXPANSÃO</t>
  </si>
  <si>
    <t>VL TOTAL ANO</t>
  </si>
  <si>
    <t xml:space="preserve">LINKS ADLS E SIMILARES, TENDO EM VISTA A NECESSIDADE DE USO DA INTERNET COMO TAMBÉM O USO DE VPNS PARA AS UNIDADES RELACIONADAS, CONTRATAREMOS LINKS NA TECNOLOGIA ADSL OU SIMILAR, PODENDO SER POR FIBRA OPTICA,  OU AINDA ATRAVÉS DE RÁDIO FREQUÊNCIA NOS LOCAIS QUE SEJAM DE DIFICIL ACESSO, OS QUAIS DEVERAM SER FORNECIDOS  SEM A NESSECIDADE DE USO DE LINHAS TELEFONICAS E SE HOUVER A PRÓPRIA CONTRATADA DEVERÁ ARCAR COM TODAS AS DESPESAS E ENTREGAR INTERNET COM IP FIXOS E VALIDOS  SENDO AINDA POSSUIDORA DE  AS (AUTONOMUS SYSTEMS) PARA GARANTIR O BOM FUNCIONAMENTO NO TIPO DE CONEXÃO A INTERNET A SER OFERECIDO. 
68 (SESSENTA E OITO) LINKS VIA FIBRA ÓPTICA COM VELOCIDADE DE 200 (DUZENTOS) MEGAS DE DOWN E 100 (CEM) MEGA DE UP, ENTREGUE NO PADRÃO 10/100/1000 MBS VIA FIBRA ÓPTICA COM IP  FIXO (EM CADA).
</t>
  </si>
  <si>
    <t>VL UNITÁRIO</t>
  </si>
  <si>
    <t>VL TOTAL</t>
  </si>
  <si>
    <t>ANEXO AO 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</si>
</sst>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7" x14ac:knownFonts="1">
    <font>
      <sz val="11"/>
      <color theme="1"/>
      <name val="Calibri"/>
      <family val="2"/>
      <scheme val="minor"/>
    </font>
    <font>
      <sz val="8"/>
      <color rgb="FF000000"/>
      <name val="Times New Roman"/>
      <family val="1"/>
    </font>
    <font>
      <sz val="8"/>
      <color theme="1"/>
      <name val="Times New Roman"/>
      <family val="1"/>
    </font>
    <font>
      <sz val="8"/>
      <color rgb="FF202124"/>
      <name val="Times New Roman"/>
      <family val="1"/>
    </font>
    <font>
      <b/>
      <sz val="8"/>
      <color theme="1"/>
      <name val="Times New Roman"/>
      <family val="1"/>
    </font>
    <font>
      <sz val="8"/>
      <color rgb="FF1F1F1F"/>
      <name val="Times New Roman"/>
      <family val="1"/>
    </font>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bgColor rgb="FFFFFFFF"/>
      </patternFill>
    </fill>
    <fill>
      <patternFill patternType="solid">
        <fgColor theme="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44" fontId="6" fillId="0" borderId="0" applyFont="0" applyFill="0" applyBorder="0" applyAlignment="0" applyProtection="0"/>
  </cellStyleXfs>
  <cellXfs count="30">
    <xf numFmtId="0" fontId="0" fillId="0" borderId="0" xfId="0"/>
    <xf numFmtId="0" fontId="1"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1" fillId="4" borderId="1" xfId="0" applyFont="1" applyFill="1" applyBorder="1" applyAlignment="1">
      <alignment horizontal="left" vertical="center" wrapText="1"/>
    </xf>
    <xf numFmtId="0" fontId="4" fillId="0" borderId="1" xfId="0" applyFont="1" applyBorder="1" applyAlignment="1">
      <alignment horizontal="center" vertical="center"/>
    </xf>
    <xf numFmtId="0" fontId="4" fillId="3" borderId="1" xfId="0"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2" fillId="2" borderId="0" xfId="0" applyFont="1" applyFill="1" applyAlignment="1">
      <alignment horizontal="center" vertical="center"/>
    </xf>
    <xf numFmtId="0" fontId="2" fillId="0" borderId="1" xfId="0" applyFont="1" applyBorder="1" applyAlignment="1">
      <alignment horizontal="center" vertical="center"/>
    </xf>
    <xf numFmtId="44" fontId="2" fillId="0" borderId="1" xfId="1" applyFont="1" applyBorder="1" applyAlignment="1">
      <alignment horizontal="center" vertical="center"/>
    </xf>
    <xf numFmtId="44" fontId="2" fillId="0" borderId="0" xfId="1" applyFont="1" applyAlignment="1">
      <alignment horizontal="center" vertical="center"/>
    </xf>
    <xf numFmtId="0" fontId="2" fillId="3" borderId="1" xfId="0" applyFont="1" applyFill="1" applyBorder="1" applyAlignment="1">
      <alignment horizontal="center" vertical="center" wrapText="1"/>
    </xf>
    <xf numFmtId="44" fontId="2" fillId="3" borderId="1" xfId="1" applyFont="1" applyFill="1" applyBorder="1" applyAlignment="1">
      <alignment horizontal="center" vertical="center" wrapText="1"/>
    </xf>
    <xf numFmtId="44" fontId="0" fillId="0" borderId="1" xfId="1" applyFont="1" applyBorder="1" applyAlignment="1">
      <alignment horizontal="center" vertical="center"/>
    </xf>
    <xf numFmtId="44" fontId="0" fillId="0" borderId="0" xfId="0" applyNumberFormat="1"/>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4" fillId="5" borderId="1" xfId="0" applyFont="1" applyFill="1" applyBorder="1" applyAlignment="1">
      <alignment horizontal="center" vertical="center"/>
    </xf>
    <xf numFmtId="44" fontId="2" fillId="0" borderId="1" xfId="1" applyFont="1" applyBorder="1" applyAlignment="1">
      <alignment horizontal="center" vertical="center"/>
    </xf>
    <xf numFmtId="44" fontId="2" fillId="0" borderId="3" xfId="1" applyFont="1" applyBorder="1" applyAlignment="1">
      <alignment horizontal="center" vertical="center"/>
    </xf>
    <xf numFmtId="44" fontId="2" fillId="0" borderId="4" xfId="1" applyFont="1" applyBorder="1" applyAlignment="1">
      <alignment horizontal="center" vertical="center"/>
    </xf>
    <xf numFmtId="44" fontId="2" fillId="0" borderId="2" xfId="1" applyFont="1" applyBorder="1" applyAlignment="1">
      <alignment horizontal="center" vertical="center"/>
    </xf>
    <xf numFmtId="0" fontId="2" fillId="0" borderId="0" xfId="0" applyFont="1" applyAlignment="1">
      <alignment horizontal="center" vertic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1B683-E1DE-4C05-8917-E98EFB17B7D5}">
  <dimension ref="A1:I77"/>
  <sheetViews>
    <sheetView tabSelected="1" view="pageBreakPreview" zoomScale="60" zoomScaleNormal="100" workbookViewId="0">
      <selection activeCell="A2" sqref="A2"/>
    </sheetView>
  </sheetViews>
  <sheetFormatPr defaultRowHeight="11.25" x14ac:dyDescent="0.25"/>
  <cols>
    <col min="1" max="1" width="7.42578125" style="6" bestFit="1" customWidth="1"/>
    <col min="2" max="2" width="37.5703125" style="6" customWidth="1"/>
    <col min="3" max="3" width="11.85546875" style="6" bestFit="1" customWidth="1"/>
    <col min="4" max="4" width="26.140625" style="6" bestFit="1" customWidth="1"/>
    <col min="5" max="5" width="36.42578125" style="6" bestFit="1" customWidth="1"/>
    <col min="6" max="6" width="43" style="6" customWidth="1"/>
    <col min="7" max="7" width="12.42578125" style="14" bestFit="1" customWidth="1"/>
    <col min="8" max="8" width="11.28515625" style="14" bestFit="1" customWidth="1"/>
    <col min="9" max="9" width="14.140625" style="14" bestFit="1" customWidth="1"/>
    <col min="10" max="16384" width="9.140625" style="6"/>
  </cols>
  <sheetData>
    <row r="1" spans="1:9" x14ac:dyDescent="0.25">
      <c r="A1" s="29" t="s">
        <v>128</v>
      </c>
      <c r="B1" s="29"/>
      <c r="C1" s="29"/>
      <c r="D1" s="29"/>
      <c r="E1" s="29"/>
      <c r="F1" s="29"/>
      <c r="G1" s="29"/>
      <c r="H1" s="29"/>
      <c r="I1" s="29"/>
    </row>
    <row r="2" spans="1:9" x14ac:dyDescent="0.25">
      <c r="A2" s="6" t="s">
        <v>118</v>
      </c>
      <c r="B2" s="4" t="s">
        <v>0</v>
      </c>
      <c r="C2" s="4" t="s">
        <v>121</v>
      </c>
      <c r="D2" s="4" t="s">
        <v>122</v>
      </c>
      <c r="E2" s="5" t="s">
        <v>2</v>
      </c>
      <c r="F2" s="4" t="s">
        <v>1</v>
      </c>
      <c r="G2" s="13" t="s">
        <v>126</v>
      </c>
      <c r="H2" s="13" t="s">
        <v>127</v>
      </c>
      <c r="I2" s="13" t="s">
        <v>124</v>
      </c>
    </row>
    <row r="3" spans="1:9" ht="157.5" x14ac:dyDescent="0.25">
      <c r="A3" s="12" t="s">
        <v>119</v>
      </c>
      <c r="B3" s="7" t="s">
        <v>116</v>
      </c>
      <c r="C3" s="7">
        <v>1</v>
      </c>
      <c r="D3" s="8">
        <v>1</v>
      </c>
      <c r="E3" s="1" t="s">
        <v>44</v>
      </c>
      <c r="F3" s="1" t="s">
        <v>36</v>
      </c>
      <c r="G3" s="13">
        <v>1954.78</v>
      </c>
      <c r="H3" s="13">
        <f>G3*C3</f>
        <v>1954.78</v>
      </c>
      <c r="I3" s="13">
        <f>H3*12</f>
        <v>23457.360000000001</v>
      </c>
    </row>
    <row r="4" spans="1:9" x14ac:dyDescent="0.25">
      <c r="A4" s="19" t="s">
        <v>120</v>
      </c>
      <c r="B4" s="20" t="s">
        <v>125</v>
      </c>
      <c r="C4" s="20">
        <v>68</v>
      </c>
      <c r="D4" s="8">
        <v>1</v>
      </c>
      <c r="E4" s="1" t="s">
        <v>45</v>
      </c>
      <c r="F4" s="1" t="s">
        <v>5</v>
      </c>
      <c r="G4" s="26">
        <v>208.19</v>
      </c>
      <c r="H4" s="25">
        <f>G4*C4</f>
        <v>14156.92</v>
      </c>
      <c r="I4" s="25">
        <f>H4*12</f>
        <v>169883.04</v>
      </c>
    </row>
    <row r="5" spans="1:9" x14ac:dyDescent="0.25">
      <c r="A5" s="19"/>
      <c r="B5" s="21"/>
      <c r="C5" s="21"/>
      <c r="D5" s="8">
        <v>1</v>
      </c>
      <c r="E5" s="1" t="s">
        <v>6</v>
      </c>
      <c r="F5" s="2" t="s">
        <v>46</v>
      </c>
      <c r="G5" s="27"/>
      <c r="H5" s="25"/>
      <c r="I5" s="25"/>
    </row>
    <row r="6" spans="1:9" x14ac:dyDescent="0.25">
      <c r="A6" s="19"/>
      <c r="B6" s="21"/>
      <c r="C6" s="21"/>
      <c r="D6" s="8">
        <v>1</v>
      </c>
      <c r="E6" s="1" t="s">
        <v>47</v>
      </c>
      <c r="F6" s="2" t="s">
        <v>48</v>
      </c>
      <c r="G6" s="27"/>
      <c r="H6" s="25"/>
      <c r="I6" s="25"/>
    </row>
    <row r="7" spans="1:9" x14ac:dyDescent="0.25">
      <c r="A7" s="19"/>
      <c r="B7" s="21"/>
      <c r="C7" s="21"/>
      <c r="D7" s="8">
        <v>1</v>
      </c>
      <c r="E7" s="1" t="s">
        <v>49</v>
      </c>
      <c r="F7" s="1" t="s">
        <v>7</v>
      </c>
      <c r="G7" s="27"/>
      <c r="H7" s="25"/>
      <c r="I7" s="25"/>
    </row>
    <row r="8" spans="1:9" ht="22.5" x14ac:dyDescent="0.25">
      <c r="A8" s="19"/>
      <c r="B8" s="21"/>
      <c r="C8" s="21"/>
      <c r="D8" s="8">
        <v>1</v>
      </c>
      <c r="E8" s="1" t="s">
        <v>8</v>
      </c>
      <c r="F8" s="2" t="s">
        <v>50</v>
      </c>
      <c r="G8" s="27"/>
      <c r="H8" s="25"/>
      <c r="I8" s="25"/>
    </row>
    <row r="9" spans="1:9" ht="22.5" x14ac:dyDescent="0.25">
      <c r="A9" s="19"/>
      <c r="B9" s="21"/>
      <c r="C9" s="21"/>
      <c r="D9" s="8">
        <v>1</v>
      </c>
      <c r="E9" s="1" t="s">
        <v>51</v>
      </c>
      <c r="F9" s="1" t="s">
        <v>9</v>
      </c>
      <c r="G9" s="27"/>
      <c r="H9" s="25"/>
      <c r="I9" s="25"/>
    </row>
    <row r="10" spans="1:9" x14ac:dyDescent="0.25">
      <c r="A10" s="19"/>
      <c r="B10" s="21"/>
      <c r="C10" s="21"/>
      <c r="D10" s="8">
        <v>1</v>
      </c>
      <c r="E10" s="1" t="s">
        <v>52</v>
      </c>
      <c r="F10" s="1" t="s">
        <v>10</v>
      </c>
      <c r="G10" s="27"/>
      <c r="H10" s="25"/>
      <c r="I10" s="25"/>
    </row>
    <row r="11" spans="1:9" x14ac:dyDescent="0.25">
      <c r="A11" s="19"/>
      <c r="B11" s="21"/>
      <c r="C11" s="21"/>
      <c r="D11" s="8">
        <v>1</v>
      </c>
      <c r="E11" s="1" t="s">
        <v>11</v>
      </c>
      <c r="F11" s="1" t="s">
        <v>12</v>
      </c>
      <c r="G11" s="27"/>
      <c r="H11" s="25"/>
      <c r="I11" s="25"/>
    </row>
    <row r="12" spans="1:9" x14ac:dyDescent="0.25">
      <c r="A12" s="19"/>
      <c r="B12" s="21"/>
      <c r="C12" s="21"/>
      <c r="D12" s="8">
        <v>1</v>
      </c>
      <c r="E12" s="1" t="s">
        <v>53</v>
      </c>
      <c r="F12" s="1" t="s">
        <v>13</v>
      </c>
      <c r="G12" s="27"/>
      <c r="H12" s="25"/>
      <c r="I12" s="25"/>
    </row>
    <row r="13" spans="1:9" ht="22.5" x14ac:dyDescent="0.25">
      <c r="A13" s="19"/>
      <c r="B13" s="21"/>
      <c r="C13" s="21"/>
      <c r="D13" s="8">
        <v>1</v>
      </c>
      <c r="E13" s="1" t="s">
        <v>54</v>
      </c>
      <c r="F13" s="1" t="s">
        <v>55</v>
      </c>
      <c r="G13" s="27"/>
      <c r="H13" s="25"/>
      <c r="I13" s="25"/>
    </row>
    <row r="14" spans="1:9" x14ac:dyDescent="0.25">
      <c r="A14" s="19"/>
      <c r="B14" s="21"/>
      <c r="C14" s="21"/>
      <c r="D14" s="8">
        <v>1</v>
      </c>
      <c r="E14" s="1" t="s">
        <v>14</v>
      </c>
      <c r="F14" s="1" t="s">
        <v>15</v>
      </c>
      <c r="G14" s="27"/>
      <c r="H14" s="25"/>
      <c r="I14" s="25"/>
    </row>
    <row r="15" spans="1:9" ht="22.5" x14ac:dyDescent="0.25">
      <c r="A15" s="19"/>
      <c r="B15" s="21"/>
      <c r="C15" s="21"/>
      <c r="D15" s="8">
        <v>1</v>
      </c>
      <c r="E15" s="1" t="s">
        <v>56</v>
      </c>
      <c r="F15" s="1" t="s">
        <v>16</v>
      </c>
      <c r="G15" s="27"/>
      <c r="H15" s="25"/>
      <c r="I15" s="25"/>
    </row>
    <row r="16" spans="1:9" ht="33.75" x14ac:dyDescent="0.25">
      <c r="A16" s="19"/>
      <c r="B16" s="21"/>
      <c r="C16" s="21"/>
      <c r="D16" s="8">
        <v>1</v>
      </c>
      <c r="E16" s="1" t="s">
        <v>17</v>
      </c>
      <c r="F16" s="3" t="s">
        <v>57</v>
      </c>
      <c r="G16" s="27"/>
      <c r="H16" s="25"/>
      <c r="I16" s="25"/>
    </row>
    <row r="17" spans="1:9" x14ac:dyDescent="0.25">
      <c r="A17" s="19"/>
      <c r="B17" s="21"/>
      <c r="C17" s="21"/>
      <c r="D17" s="8">
        <v>1</v>
      </c>
      <c r="E17" s="1" t="s">
        <v>58</v>
      </c>
      <c r="F17" s="1" t="s">
        <v>18</v>
      </c>
      <c r="G17" s="27"/>
      <c r="H17" s="25"/>
      <c r="I17" s="25"/>
    </row>
    <row r="18" spans="1:9" ht="22.5" x14ac:dyDescent="0.25">
      <c r="A18" s="19"/>
      <c r="B18" s="21"/>
      <c r="C18" s="21"/>
      <c r="D18" s="8">
        <v>1</v>
      </c>
      <c r="E18" s="1" t="s">
        <v>59</v>
      </c>
      <c r="F18" s="1" t="s">
        <v>19</v>
      </c>
      <c r="G18" s="27"/>
      <c r="H18" s="25"/>
      <c r="I18" s="25"/>
    </row>
    <row r="19" spans="1:9" x14ac:dyDescent="0.25">
      <c r="A19" s="19"/>
      <c r="B19" s="21"/>
      <c r="C19" s="21"/>
      <c r="D19" s="8">
        <v>1</v>
      </c>
      <c r="E19" s="1" t="s">
        <v>60</v>
      </c>
      <c r="F19" s="2" t="s">
        <v>61</v>
      </c>
      <c r="G19" s="27"/>
      <c r="H19" s="25"/>
      <c r="I19" s="25"/>
    </row>
    <row r="20" spans="1:9" ht="22.5" x14ac:dyDescent="0.25">
      <c r="A20" s="19"/>
      <c r="B20" s="21"/>
      <c r="C20" s="21"/>
      <c r="D20" s="8">
        <v>1</v>
      </c>
      <c r="E20" s="1" t="s">
        <v>62</v>
      </c>
      <c r="F20" s="2" t="s">
        <v>63</v>
      </c>
      <c r="G20" s="27"/>
      <c r="H20" s="25"/>
      <c r="I20" s="25"/>
    </row>
    <row r="21" spans="1:9" ht="22.5" x14ac:dyDescent="0.25">
      <c r="A21" s="19"/>
      <c r="B21" s="21"/>
      <c r="C21" s="21"/>
      <c r="D21" s="8">
        <v>1</v>
      </c>
      <c r="E21" s="1" t="s">
        <v>64</v>
      </c>
      <c r="F21" s="1" t="s">
        <v>20</v>
      </c>
      <c r="G21" s="27"/>
      <c r="H21" s="25"/>
      <c r="I21" s="25"/>
    </row>
    <row r="22" spans="1:9" ht="22.5" x14ac:dyDescent="0.25">
      <c r="A22" s="19"/>
      <c r="B22" s="21"/>
      <c r="C22" s="21"/>
      <c r="D22" s="8">
        <v>2</v>
      </c>
      <c r="E22" s="1" t="s">
        <v>65</v>
      </c>
      <c r="F22" s="1" t="s">
        <v>21</v>
      </c>
      <c r="G22" s="27"/>
      <c r="H22" s="25"/>
      <c r="I22" s="25"/>
    </row>
    <row r="23" spans="1:9" x14ac:dyDescent="0.25">
      <c r="A23" s="19"/>
      <c r="B23" s="21"/>
      <c r="C23" s="21"/>
      <c r="D23" s="8">
        <v>1</v>
      </c>
      <c r="E23" s="1" t="s">
        <v>66</v>
      </c>
      <c r="F23" s="1" t="s">
        <v>22</v>
      </c>
      <c r="G23" s="27"/>
      <c r="H23" s="25"/>
      <c r="I23" s="25"/>
    </row>
    <row r="24" spans="1:9" x14ac:dyDescent="0.25">
      <c r="A24" s="19"/>
      <c r="B24" s="21"/>
      <c r="C24" s="21"/>
      <c r="D24" s="8">
        <v>1</v>
      </c>
      <c r="E24" s="1" t="s">
        <v>67</v>
      </c>
      <c r="F24" s="2" t="s">
        <v>68</v>
      </c>
      <c r="G24" s="27"/>
      <c r="H24" s="25"/>
      <c r="I24" s="25"/>
    </row>
    <row r="25" spans="1:9" ht="22.5" x14ac:dyDescent="0.25">
      <c r="A25" s="19"/>
      <c r="B25" s="21"/>
      <c r="C25" s="21"/>
      <c r="D25" s="8">
        <v>1</v>
      </c>
      <c r="E25" s="1" t="s">
        <v>69</v>
      </c>
      <c r="F25" s="2" t="s">
        <v>70</v>
      </c>
      <c r="G25" s="27"/>
      <c r="H25" s="25"/>
      <c r="I25" s="25"/>
    </row>
    <row r="26" spans="1:9" x14ac:dyDescent="0.25">
      <c r="A26" s="19"/>
      <c r="B26" s="21"/>
      <c r="C26" s="21"/>
      <c r="D26" s="8">
        <v>1</v>
      </c>
      <c r="E26" s="1" t="s">
        <v>71</v>
      </c>
      <c r="F26" s="1" t="s">
        <v>23</v>
      </c>
      <c r="G26" s="27"/>
      <c r="H26" s="25"/>
      <c r="I26" s="25"/>
    </row>
    <row r="27" spans="1:9" x14ac:dyDescent="0.25">
      <c r="A27" s="19"/>
      <c r="B27" s="21"/>
      <c r="C27" s="21"/>
      <c r="D27" s="8">
        <v>1</v>
      </c>
      <c r="E27" s="1" t="s">
        <v>72</v>
      </c>
      <c r="F27" s="2" t="s">
        <v>73</v>
      </c>
      <c r="G27" s="27"/>
      <c r="H27" s="25"/>
      <c r="I27" s="25"/>
    </row>
    <row r="28" spans="1:9" x14ac:dyDescent="0.25">
      <c r="A28" s="19"/>
      <c r="B28" s="21"/>
      <c r="C28" s="21"/>
      <c r="D28" s="8">
        <v>1</v>
      </c>
      <c r="E28" s="2" t="s">
        <v>74</v>
      </c>
      <c r="F28" s="2" t="s">
        <v>75</v>
      </c>
      <c r="G28" s="27"/>
      <c r="H28" s="25"/>
      <c r="I28" s="25"/>
    </row>
    <row r="29" spans="1:9" x14ac:dyDescent="0.25">
      <c r="A29" s="19"/>
      <c r="B29" s="21"/>
      <c r="C29" s="21"/>
      <c r="D29" s="8">
        <v>1</v>
      </c>
      <c r="E29" s="2" t="s">
        <v>76</v>
      </c>
      <c r="F29" s="2" t="s">
        <v>24</v>
      </c>
      <c r="G29" s="27"/>
      <c r="H29" s="25"/>
      <c r="I29" s="25"/>
    </row>
    <row r="30" spans="1:9" ht="22.5" x14ac:dyDescent="0.25">
      <c r="A30" s="19"/>
      <c r="B30" s="21"/>
      <c r="C30" s="21"/>
      <c r="D30" s="8">
        <v>1</v>
      </c>
      <c r="E30" s="1" t="s">
        <v>77</v>
      </c>
      <c r="F30" s="1" t="s">
        <v>25</v>
      </c>
      <c r="G30" s="27"/>
      <c r="H30" s="25"/>
      <c r="I30" s="25"/>
    </row>
    <row r="31" spans="1:9" x14ac:dyDescent="0.25">
      <c r="A31" s="19"/>
      <c r="B31" s="21"/>
      <c r="C31" s="21"/>
      <c r="D31" s="8">
        <v>1</v>
      </c>
      <c r="E31" s="2" t="s">
        <v>78</v>
      </c>
      <c r="F31" s="2" t="s">
        <v>12</v>
      </c>
      <c r="G31" s="27"/>
      <c r="H31" s="25"/>
      <c r="I31" s="25"/>
    </row>
    <row r="32" spans="1:9" x14ac:dyDescent="0.25">
      <c r="A32" s="19"/>
      <c r="B32" s="21"/>
      <c r="C32" s="21"/>
      <c r="D32" s="8">
        <v>1</v>
      </c>
      <c r="E32" s="2" t="s">
        <v>79</v>
      </c>
      <c r="F32" s="2" t="s">
        <v>26</v>
      </c>
      <c r="G32" s="27"/>
      <c r="H32" s="25"/>
      <c r="I32" s="25"/>
    </row>
    <row r="33" spans="1:9" x14ac:dyDescent="0.25">
      <c r="A33" s="19"/>
      <c r="B33" s="21"/>
      <c r="C33" s="21"/>
      <c r="D33" s="8">
        <v>1</v>
      </c>
      <c r="E33" s="2" t="s">
        <v>80</v>
      </c>
      <c r="F33" s="2" t="s">
        <v>81</v>
      </c>
      <c r="G33" s="27"/>
      <c r="H33" s="25"/>
      <c r="I33" s="25"/>
    </row>
    <row r="34" spans="1:9" x14ac:dyDescent="0.25">
      <c r="A34" s="19"/>
      <c r="B34" s="21"/>
      <c r="C34" s="21"/>
      <c r="D34" s="8">
        <v>1</v>
      </c>
      <c r="E34" s="2" t="s">
        <v>82</v>
      </c>
      <c r="F34" s="2" t="s">
        <v>27</v>
      </c>
      <c r="G34" s="27"/>
      <c r="H34" s="25"/>
      <c r="I34" s="25"/>
    </row>
    <row r="35" spans="1:9" x14ac:dyDescent="0.25">
      <c r="A35" s="19"/>
      <c r="B35" s="21"/>
      <c r="C35" s="21"/>
      <c r="D35" s="8">
        <v>1</v>
      </c>
      <c r="E35" s="1" t="s">
        <v>83</v>
      </c>
      <c r="F35" s="1" t="s">
        <v>28</v>
      </c>
      <c r="G35" s="27"/>
      <c r="H35" s="25"/>
      <c r="I35" s="25"/>
    </row>
    <row r="36" spans="1:9" ht="22.5" x14ac:dyDescent="0.25">
      <c r="A36" s="19"/>
      <c r="B36" s="21"/>
      <c r="C36" s="21"/>
      <c r="D36" s="8">
        <v>1</v>
      </c>
      <c r="E36" s="1" t="s">
        <v>84</v>
      </c>
      <c r="F36" s="1" t="s">
        <v>29</v>
      </c>
      <c r="G36" s="27"/>
      <c r="H36" s="25"/>
      <c r="I36" s="25"/>
    </row>
    <row r="37" spans="1:9" ht="22.5" x14ac:dyDescent="0.25">
      <c r="A37" s="19"/>
      <c r="B37" s="21"/>
      <c r="C37" s="21"/>
      <c r="D37" s="8">
        <v>1</v>
      </c>
      <c r="E37" s="1" t="s">
        <v>85</v>
      </c>
      <c r="F37" s="1" t="s">
        <v>30</v>
      </c>
      <c r="G37" s="27"/>
      <c r="H37" s="25"/>
      <c r="I37" s="25"/>
    </row>
    <row r="38" spans="1:9" ht="22.5" x14ac:dyDescent="0.25">
      <c r="A38" s="19"/>
      <c r="B38" s="21"/>
      <c r="C38" s="21"/>
      <c r="D38" s="8">
        <v>1</v>
      </c>
      <c r="E38" s="1" t="s">
        <v>86</v>
      </c>
      <c r="F38" s="1" t="s">
        <v>31</v>
      </c>
      <c r="G38" s="27"/>
      <c r="H38" s="25"/>
      <c r="I38" s="25"/>
    </row>
    <row r="39" spans="1:9" ht="22.5" x14ac:dyDescent="0.25">
      <c r="A39" s="19"/>
      <c r="B39" s="21"/>
      <c r="C39" s="21"/>
      <c r="D39" s="8">
        <v>1</v>
      </c>
      <c r="E39" s="1" t="s">
        <v>87</v>
      </c>
      <c r="F39" s="1" t="s">
        <v>32</v>
      </c>
      <c r="G39" s="27"/>
      <c r="H39" s="25"/>
      <c r="I39" s="25"/>
    </row>
    <row r="40" spans="1:9" x14ac:dyDescent="0.25">
      <c r="A40" s="19"/>
      <c r="B40" s="21"/>
      <c r="C40" s="21"/>
      <c r="D40" s="8">
        <v>1</v>
      </c>
      <c r="E40" s="1" t="s">
        <v>88</v>
      </c>
      <c r="F40" s="1" t="s">
        <v>33</v>
      </c>
      <c r="G40" s="27"/>
      <c r="H40" s="25"/>
      <c r="I40" s="25"/>
    </row>
    <row r="41" spans="1:9" x14ac:dyDescent="0.25">
      <c r="A41" s="19"/>
      <c r="B41" s="21"/>
      <c r="C41" s="21"/>
      <c r="D41" s="8">
        <v>1</v>
      </c>
      <c r="E41" s="1" t="s">
        <v>34</v>
      </c>
      <c r="F41" s="1" t="s">
        <v>89</v>
      </c>
      <c r="G41" s="27"/>
      <c r="H41" s="25"/>
      <c r="I41" s="25"/>
    </row>
    <row r="42" spans="1:9" ht="22.5" x14ac:dyDescent="0.25">
      <c r="A42" s="19"/>
      <c r="B42" s="21"/>
      <c r="C42" s="21"/>
      <c r="D42" s="8">
        <v>1</v>
      </c>
      <c r="E42" s="1" t="s">
        <v>90</v>
      </c>
      <c r="F42" s="1" t="s">
        <v>35</v>
      </c>
      <c r="G42" s="27"/>
      <c r="H42" s="25"/>
      <c r="I42" s="25"/>
    </row>
    <row r="43" spans="1:9" ht="22.5" x14ac:dyDescent="0.25">
      <c r="A43" s="19"/>
      <c r="B43" s="21"/>
      <c r="C43" s="21"/>
      <c r="D43" s="8">
        <v>1</v>
      </c>
      <c r="E43" s="1" t="s">
        <v>91</v>
      </c>
      <c r="F43" s="1" t="s">
        <v>37</v>
      </c>
      <c r="G43" s="27"/>
      <c r="H43" s="25"/>
      <c r="I43" s="25"/>
    </row>
    <row r="44" spans="1:9" x14ac:dyDescent="0.25">
      <c r="A44" s="19"/>
      <c r="B44" s="21"/>
      <c r="C44" s="21"/>
      <c r="D44" s="8">
        <v>1</v>
      </c>
      <c r="E44" s="1" t="s">
        <v>38</v>
      </c>
      <c r="F44" s="1" t="s">
        <v>92</v>
      </c>
      <c r="G44" s="27"/>
      <c r="H44" s="25"/>
      <c r="I44" s="25"/>
    </row>
    <row r="45" spans="1:9" ht="33.75" x14ac:dyDescent="0.25">
      <c r="A45" s="19"/>
      <c r="B45" s="21"/>
      <c r="C45" s="21"/>
      <c r="D45" s="8">
        <v>1</v>
      </c>
      <c r="E45" s="2" t="s">
        <v>93</v>
      </c>
      <c r="F45" s="9" t="s">
        <v>94</v>
      </c>
      <c r="G45" s="27"/>
      <c r="H45" s="25"/>
      <c r="I45" s="25"/>
    </row>
    <row r="46" spans="1:9" ht="22.5" x14ac:dyDescent="0.25">
      <c r="A46" s="19"/>
      <c r="B46" s="21"/>
      <c r="C46" s="21"/>
      <c r="D46" s="8">
        <v>1</v>
      </c>
      <c r="E46" s="2" t="s">
        <v>95</v>
      </c>
      <c r="F46" s="2" t="s">
        <v>96</v>
      </c>
      <c r="G46" s="27"/>
      <c r="H46" s="25"/>
      <c r="I46" s="25"/>
    </row>
    <row r="47" spans="1:9" ht="22.5" x14ac:dyDescent="0.25">
      <c r="A47" s="19"/>
      <c r="B47" s="21"/>
      <c r="C47" s="21"/>
      <c r="D47" s="8">
        <v>1</v>
      </c>
      <c r="E47" s="2" t="s">
        <v>97</v>
      </c>
      <c r="F47" s="1" t="s">
        <v>98</v>
      </c>
      <c r="G47" s="27"/>
      <c r="H47" s="25"/>
      <c r="I47" s="25"/>
    </row>
    <row r="48" spans="1:9" ht="22.5" x14ac:dyDescent="0.25">
      <c r="A48" s="19"/>
      <c r="B48" s="21"/>
      <c r="C48" s="21"/>
      <c r="D48" s="8">
        <v>1</v>
      </c>
      <c r="E48" s="2" t="s">
        <v>39</v>
      </c>
      <c r="F48" s="2" t="s">
        <v>99</v>
      </c>
      <c r="G48" s="27"/>
      <c r="H48" s="25"/>
      <c r="I48" s="25"/>
    </row>
    <row r="49" spans="1:9" ht="22.5" x14ac:dyDescent="0.25">
      <c r="A49" s="19"/>
      <c r="B49" s="21"/>
      <c r="C49" s="21"/>
      <c r="D49" s="8">
        <v>1</v>
      </c>
      <c r="E49" s="2" t="s">
        <v>40</v>
      </c>
      <c r="F49" s="1" t="s">
        <v>100</v>
      </c>
      <c r="G49" s="27"/>
      <c r="H49" s="25"/>
      <c r="I49" s="25"/>
    </row>
    <row r="50" spans="1:9" ht="22.5" x14ac:dyDescent="0.25">
      <c r="A50" s="19"/>
      <c r="B50" s="21"/>
      <c r="C50" s="21"/>
      <c r="D50" s="8">
        <v>1</v>
      </c>
      <c r="E50" s="2" t="s">
        <v>41</v>
      </c>
      <c r="F50" s="2" t="s">
        <v>101</v>
      </c>
      <c r="G50" s="27"/>
      <c r="H50" s="25"/>
      <c r="I50" s="25"/>
    </row>
    <row r="51" spans="1:9" x14ac:dyDescent="0.25">
      <c r="A51" s="19"/>
      <c r="B51" s="21"/>
      <c r="C51" s="21"/>
      <c r="D51" s="8">
        <v>1</v>
      </c>
      <c r="E51" s="1" t="s">
        <v>102</v>
      </c>
      <c r="F51" s="1" t="s">
        <v>4</v>
      </c>
      <c r="G51" s="27"/>
      <c r="H51" s="25"/>
      <c r="I51" s="25"/>
    </row>
    <row r="52" spans="1:9" ht="22.5" x14ac:dyDescent="0.25">
      <c r="A52" s="19"/>
      <c r="B52" s="21"/>
      <c r="C52" s="21"/>
      <c r="D52" s="8">
        <v>1</v>
      </c>
      <c r="E52" s="1" t="s">
        <v>103</v>
      </c>
      <c r="F52" s="1" t="s">
        <v>3</v>
      </c>
      <c r="G52" s="27"/>
      <c r="H52" s="25"/>
      <c r="I52" s="25"/>
    </row>
    <row r="53" spans="1:9" x14ac:dyDescent="0.25">
      <c r="A53" s="19"/>
      <c r="B53" s="21"/>
      <c r="C53" s="21"/>
      <c r="D53" s="8">
        <v>1</v>
      </c>
      <c r="E53" s="1" t="s">
        <v>104</v>
      </c>
      <c r="F53" s="2" t="s">
        <v>105</v>
      </c>
      <c r="G53" s="27"/>
      <c r="H53" s="25"/>
      <c r="I53" s="25"/>
    </row>
    <row r="54" spans="1:9" ht="22.5" x14ac:dyDescent="0.25">
      <c r="A54" s="19"/>
      <c r="B54" s="21"/>
      <c r="C54" s="21"/>
      <c r="D54" s="8">
        <v>1</v>
      </c>
      <c r="E54" s="2" t="s">
        <v>106</v>
      </c>
      <c r="F54" s="2" t="s">
        <v>107</v>
      </c>
      <c r="G54" s="27"/>
      <c r="H54" s="25"/>
      <c r="I54" s="25"/>
    </row>
    <row r="55" spans="1:9" ht="22.5" x14ac:dyDescent="0.25">
      <c r="A55" s="19"/>
      <c r="B55" s="21"/>
      <c r="C55" s="21"/>
      <c r="D55" s="8">
        <v>1</v>
      </c>
      <c r="E55" s="2" t="s">
        <v>108</v>
      </c>
      <c r="F55" s="2" t="s">
        <v>109</v>
      </c>
      <c r="G55" s="27"/>
      <c r="H55" s="25"/>
      <c r="I55" s="25"/>
    </row>
    <row r="56" spans="1:9" x14ac:dyDescent="0.25">
      <c r="A56" s="19"/>
      <c r="B56" s="21"/>
      <c r="C56" s="21"/>
      <c r="D56" s="8">
        <v>1</v>
      </c>
      <c r="E56" s="2" t="s">
        <v>110</v>
      </c>
      <c r="F56" s="2" t="s">
        <v>111</v>
      </c>
      <c r="G56" s="27"/>
      <c r="H56" s="25"/>
      <c r="I56" s="25"/>
    </row>
    <row r="57" spans="1:9" ht="22.5" x14ac:dyDescent="0.25">
      <c r="A57" s="19"/>
      <c r="B57" s="21"/>
      <c r="C57" s="21"/>
      <c r="D57" s="8">
        <v>1</v>
      </c>
      <c r="E57" s="2" t="s">
        <v>112</v>
      </c>
      <c r="F57" s="10" t="s">
        <v>113</v>
      </c>
      <c r="G57" s="27"/>
      <c r="H57" s="25"/>
      <c r="I57" s="25"/>
    </row>
    <row r="58" spans="1:9" ht="22.5" x14ac:dyDescent="0.25">
      <c r="A58" s="19"/>
      <c r="B58" s="21"/>
      <c r="C58" s="21"/>
      <c r="D58" s="8">
        <v>1</v>
      </c>
      <c r="E58" s="2" t="s">
        <v>114</v>
      </c>
      <c r="F58" s="10" t="s">
        <v>115</v>
      </c>
      <c r="G58" s="27"/>
      <c r="H58" s="25"/>
      <c r="I58" s="25"/>
    </row>
    <row r="59" spans="1:9" x14ac:dyDescent="0.25">
      <c r="A59" s="19"/>
      <c r="B59" s="22"/>
      <c r="C59" s="22"/>
      <c r="D59" s="8">
        <v>12</v>
      </c>
      <c r="E59" s="2" t="s">
        <v>123</v>
      </c>
      <c r="F59" s="10"/>
      <c r="G59" s="28"/>
      <c r="H59" s="25"/>
      <c r="I59" s="25"/>
    </row>
    <row r="60" spans="1:9" x14ac:dyDescent="0.25">
      <c r="B60" s="11" t="s">
        <v>117</v>
      </c>
      <c r="C60" s="11"/>
      <c r="D60" s="11">
        <f>SUM(D3:D59)</f>
        <v>69</v>
      </c>
      <c r="H60" s="15" t="s">
        <v>117</v>
      </c>
      <c r="I60" s="16">
        <f>SUM(I2:I59)</f>
        <v>193340.40000000002</v>
      </c>
    </row>
    <row r="63" spans="1:9" x14ac:dyDescent="0.25">
      <c r="B63" s="24" t="s">
        <v>42</v>
      </c>
      <c r="C63" s="24"/>
      <c r="D63" s="24"/>
    </row>
    <row r="64" spans="1:9" x14ac:dyDescent="0.25">
      <c r="B64" s="23" t="s">
        <v>43</v>
      </c>
      <c r="C64" s="23"/>
      <c r="D64" s="23"/>
    </row>
    <row r="65" spans="2:4" x14ac:dyDescent="0.25">
      <c r="B65" s="23"/>
      <c r="C65" s="23"/>
      <c r="D65" s="23"/>
    </row>
    <row r="66" spans="2:4" x14ac:dyDescent="0.25">
      <c r="B66" s="23"/>
      <c r="C66" s="23"/>
      <c r="D66" s="23"/>
    </row>
    <row r="67" spans="2:4" x14ac:dyDescent="0.25">
      <c r="B67" s="23"/>
      <c r="C67" s="23"/>
      <c r="D67" s="23"/>
    </row>
    <row r="68" spans="2:4" x14ac:dyDescent="0.25">
      <c r="B68" s="23"/>
      <c r="C68" s="23"/>
      <c r="D68" s="23"/>
    </row>
    <row r="69" spans="2:4" x14ac:dyDescent="0.25">
      <c r="B69" s="23"/>
      <c r="C69" s="23"/>
      <c r="D69" s="23"/>
    </row>
    <row r="70" spans="2:4" x14ac:dyDescent="0.25">
      <c r="B70" s="23"/>
      <c r="C70" s="23"/>
      <c r="D70" s="23"/>
    </row>
    <row r="71" spans="2:4" x14ac:dyDescent="0.25">
      <c r="B71" s="23"/>
      <c r="C71" s="23"/>
      <c r="D71" s="23"/>
    </row>
    <row r="72" spans="2:4" x14ac:dyDescent="0.25">
      <c r="B72" s="23"/>
      <c r="C72" s="23"/>
      <c r="D72" s="23"/>
    </row>
    <row r="73" spans="2:4" x14ac:dyDescent="0.25">
      <c r="B73" s="23"/>
      <c r="C73" s="23"/>
      <c r="D73" s="23"/>
    </row>
    <row r="74" spans="2:4" x14ac:dyDescent="0.25">
      <c r="B74" s="23"/>
      <c r="C74" s="23"/>
      <c r="D74" s="23"/>
    </row>
    <row r="75" spans="2:4" x14ac:dyDescent="0.25">
      <c r="B75" s="23"/>
      <c r="C75" s="23"/>
      <c r="D75" s="23"/>
    </row>
    <row r="76" spans="2:4" x14ac:dyDescent="0.25">
      <c r="B76" s="23"/>
      <c r="C76" s="23"/>
      <c r="D76" s="23"/>
    </row>
    <row r="77" spans="2:4" x14ac:dyDescent="0.25">
      <c r="B77" s="23"/>
      <c r="C77" s="23"/>
      <c r="D77" s="23"/>
    </row>
  </sheetData>
  <mergeCells count="9">
    <mergeCell ref="I4:I59"/>
    <mergeCell ref="G4:G59"/>
    <mergeCell ref="B4:B59"/>
    <mergeCell ref="A1:I1"/>
    <mergeCell ref="A4:A59"/>
    <mergeCell ref="C4:C59"/>
    <mergeCell ref="B64:D77"/>
    <mergeCell ref="B63:D63"/>
    <mergeCell ref="H4:H59"/>
  </mergeCells>
  <pageMargins left="0.511811024" right="0.511811024" top="0.78740157499999996" bottom="0.78740157499999996" header="0.31496062000000002" footer="0.31496062000000002"/>
  <pageSetup paperSize="9" scale="67"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6F37B-1B82-45FB-AEA4-91342B4DF03E}">
  <dimension ref="A1:D8"/>
  <sheetViews>
    <sheetView workbookViewId="0">
      <selection activeCell="A5" sqref="A5"/>
    </sheetView>
  </sheetViews>
  <sheetFormatPr defaultRowHeight="15" x14ac:dyDescent="0.25"/>
  <cols>
    <col min="3" max="3" width="14.28515625" bestFit="1" customWidth="1"/>
    <col min="4" max="4" width="15.85546875" bestFit="1" customWidth="1"/>
  </cols>
  <sheetData>
    <row r="1" spans="1:4" x14ac:dyDescent="0.25">
      <c r="A1">
        <v>2300</v>
      </c>
      <c r="B1">
        <f>TRUNC(AVERAGE(A1:A3),2)</f>
        <v>1996.66</v>
      </c>
      <c r="C1" s="17">
        <f>B1*1</f>
        <v>1996.66</v>
      </c>
      <c r="D1" s="18">
        <f>C1*12</f>
        <v>23959.920000000002</v>
      </c>
    </row>
    <row r="2" spans="1:4" x14ac:dyDescent="0.25">
      <c r="A2">
        <v>1900</v>
      </c>
    </row>
    <row r="3" spans="1:4" x14ac:dyDescent="0.25">
      <c r="A3">
        <v>1790</v>
      </c>
    </row>
    <row r="4" spans="1:4" x14ac:dyDescent="0.25">
      <c r="A4">
        <v>229</v>
      </c>
      <c r="B4">
        <f>TRUNC(AVERAGE(A4:A6),2)</f>
        <v>216.9</v>
      </c>
      <c r="C4" s="17">
        <f>B4*68</f>
        <v>14749.2</v>
      </c>
      <c r="D4" s="18">
        <f>C4*12</f>
        <v>176990.40000000002</v>
      </c>
    </row>
    <row r="5" spans="1:4" x14ac:dyDescent="0.25">
      <c r="A5">
        <v>229</v>
      </c>
    </row>
    <row r="6" spans="1:4" x14ac:dyDescent="0.25">
      <c r="A6">
        <v>192.7</v>
      </c>
    </row>
    <row r="7" spans="1:4" x14ac:dyDescent="0.25">
      <c r="D7" s="18">
        <f>SUM(D4,D1)</f>
        <v>200950.32000000004</v>
      </c>
    </row>
    <row r="8" spans="1:4" x14ac:dyDescent="0.25">
      <c r="D8" s="18">
        <f>D7-193340.4</f>
        <v>7609.9200000000419</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Planilha1</vt:lpstr>
      <vt:lpstr>Planilha2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Tarcísio Rolim</dc:creator>
  <cp:lastModifiedBy>Julia Amilton</cp:lastModifiedBy>
  <cp:lastPrinted>2025-09-19T17:52:06Z</cp:lastPrinted>
  <dcterms:created xsi:type="dcterms:W3CDTF">2025-08-26T16:19:04Z</dcterms:created>
  <dcterms:modified xsi:type="dcterms:W3CDTF">2025-09-19T18:00:28Z</dcterms:modified>
</cp:coreProperties>
</file>