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exo I" sheetId="1" state="visible" r:id="rId2"/>
    <sheet name="Resumo" sheetId="2" state="visible" r:id="rId3"/>
  </sheets>
  <definedNames>
    <definedName function="false" hidden="false" localSheetId="0" name="_xlnm.Print_Titles" vbProcedure="false">'Anexo I'!$1:$6</definedName>
    <definedName function="false" hidden="true" localSheetId="0" name="_xlnm._FilterDatabase" vbProcedure="false">'Anexo I'!$A$6:$I$98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<sst xmlns="http://schemas.openxmlformats.org/spreadsheetml/2006/main" count="497" uniqueCount="128">
  <si>
    <t xml:space="preserve">FUNDO MUNICIPAL DE SAÚDE E BEM-ESTAR DE VITÓRIA DE SANTO ANTÃO/PE</t>
  </si>
  <si>
    <t xml:space="preserve">ANEXO I DO EDITAL — PREGÃO ELETRÔNICO Nº 007/2026 · PROCESSO ADMINISTRATIVO Nº 021/2026</t>
  </si>
  <si>
    <t xml:space="preserve">Sistema de Registro de Preços para futuro e eventual fornecimento parcelado de medicamentos psicotrópicos</t>
  </si>
  <si>
    <t xml:space="preserve">Valores estimados conforme pesquisa BPS (média ou mediana por item). O valor total é fórmula. Cotas: principal 75% (ampla), reservada 25% (ME/EPP) e exclusivo ME/EPP (art. 48, I, LC 123/2006).</t>
  </si>
  <si>
    <t xml:space="preserve">ITEM</t>
  </si>
  <si>
    <t xml:space="preserve">ESPECIFICAÇÃO</t>
  </si>
  <si>
    <t xml:space="preserve">UND.</t>
  </si>
  <si>
    <t xml:space="preserve">QUANT.</t>
  </si>
  <si>
    <t xml:space="preserve">VALOR UNITÁRIO (R$)</t>
  </si>
  <si>
    <t xml:space="preserve">VALOR TOTAL (R$)</t>
  </si>
  <si>
    <t xml:space="preserve">COTA</t>
  </si>
  <si>
    <t xml:space="preserve">ISENÇÃO ICMS CONFAZ 87/02</t>
  </si>
  <si>
    <t xml:space="preserve">CRITÉRIO</t>
  </si>
  <si>
    <t xml:space="preserve">ÁCIDO VALPRÓICO DOSAGEM: 250 MG CATMAT: 267504</t>
  </si>
  <si>
    <t xml:space="preserve">COMPRIMIDO</t>
  </si>
  <si>
    <t xml:space="preserve">COTA PRINCIPAL 75% (AMPLA PARTICIPAÇÃO)</t>
  </si>
  <si>
    <t xml:space="preserve">NÃO</t>
  </si>
  <si>
    <t xml:space="preserve">MÉDIA</t>
  </si>
  <si>
    <t xml:space="preserve">COTA RESERVADA 25% (DIRECIONADO A ME/EPP)</t>
  </si>
  <si>
    <t xml:space="preserve">ÁCIDO VALPRÓICO DOSAGEM: 50 MG/ML FORMA FARMACÊUTICA: XAROPE CATMAT: 308732</t>
  </si>
  <si>
    <t xml:space="preserve">FRASCO 100ML</t>
  </si>
  <si>
    <t xml:space="preserve">ÁCIDO VALPRÓICO DOSAGEM: 500 MG CATMAT: 267505</t>
  </si>
  <si>
    <t xml:space="preserve">EXCLUSIVO ME/EPP</t>
  </si>
  <si>
    <t xml:space="preserve">MEDIANA</t>
  </si>
  <si>
    <t xml:space="preserve">ALPRAZOLAM DOSAGEM: 2 MG CATMAT: 284465</t>
  </si>
  <si>
    <t xml:space="preserve">AMITRIPTILINA CLORIDRATO DOSAGEM: 25 MG CATMAT: 267512</t>
  </si>
  <si>
    <t xml:space="preserve">BIPERIDENO APRESENTAÇÃO: LACTATO DOSAGEM: 5 MG/ML INDICAÇÃO: SOLUÇÃO INJETÁVEL CATMAT: 270138</t>
  </si>
  <si>
    <t xml:space="preserve">AMPOLA 1ML</t>
  </si>
  <si>
    <t xml:space="preserve">BIPERIDENO DOSAGEM: 2 MG CATMAT: 270140</t>
  </si>
  <si>
    <t xml:space="preserve">SIM</t>
  </si>
  <si>
    <t xml:space="preserve">BROMAZEPAM DOSAGEM: 3 MG CATMAT: 271773</t>
  </si>
  <si>
    <t xml:space="preserve">BROMAZEPAM DOSAGEM: 6 MG CATMAT: 271774</t>
  </si>
  <si>
    <t xml:space="preserve">CARBAMAZEPINA DOSAGEM: 20 MG/ML APRESENTAÇÃO: SUSPENSÃO ORAL CATMAT: 272454</t>
  </si>
  <si>
    <t xml:space="preserve">CARBAMAZEPINA DOSAGEM: 200 MG CATMAT: 267618</t>
  </si>
  <si>
    <t xml:space="preserve">CARBAMAZEPINA DOSAGEM: 400 MG CATMAT: 267617</t>
  </si>
  <si>
    <t xml:space="preserve">CARBONATO DE LÍTIO DOSAGEM: 300 MG CATMAT: 267621</t>
  </si>
  <si>
    <t xml:space="preserve">CITALOPRAM DOSAGEM: 20 MG CATMAT: 272903</t>
  </si>
  <si>
    <t xml:space="preserve">CLONAZEPAM DOSAGEM: 0,5 MG CATMAT: 270118</t>
  </si>
  <si>
    <t xml:space="preserve">CLONAZEPAM DOSAGEM: 2 MG CATMAT: 270119</t>
  </si>
  <si>
    <t xml:space="preserve">CLONAZEPAM DOSAGEM: 2,5 MG/ML APRESENTAÇÃO: SOLUÇÃO ORAL - GOTAS CATMAT: 270120</t>
  </si>
  <si>
    <t xml:space="preserve">FRASCO 20 ML</t>
  </si>
  <si>
    <t xml:space="preserve">CLORPROMAZINA CONCENTRAÇÃO: 40 MG/ML FORMA FARMACÊUTICA: SOLUÇÃO ORAL - GOTAS CATMAT: 340207</t>
  </si>
  <si>
    <t xml:space="preserve">CLORPROMAZINA DOSAGEM: 100 MG CATMAT: 267638</t>
  </si>
  <si>
    <t xml:space="preserve">CLORPROMAZINA DOSAGEM: 25 MG CATMAT: 267635</t>
  </si>
  <si>
    <t xml:space="preserve">CLORPROMAZINA DOSAGEM: 5 MG/ML APRESENTAÇÃO: SOLUÇÃO INJETÁVEL CATMAT: 268069</t>
  </si>
  <si>
    <t xml:space="preserve">AMPOLA 5 ML</t>
  </si>
  <si>
    <t xml:space="preserve">CLOBAZAM DOSAGEM: 10 MG CATMAT: 272901</t>
  </si>
  <si>
    <t xml:space="preserve">MÉDIA = MEDIANA</t>
  </si>
  <si>
    <t xml:space="preserve">CLOBAZAM DOSAGEM: 20 MG CATMAT: 272902</t>
  </si>
  <si>
    <t xml:space="preserve">DIAZEPAM DOSAGEM: 10 MG CATMAT: 267197</t>
  </si>
  <si>
    <t xml:space="preserve">DIAZEPAM DOSAGEM: 5 MG CATMAT: 267195</t>
  </si>
  <si>
    <t xml:space="preserve">DIAZEPAM DOSAGEM: 5 MG/ML APRESENTAÇÃO: SOLUÇÃO INJETÁVEL CATMAT: 267194</t>
  </si>
  <si>
    <t xml:space="preserve">AMPOLA 2ML</t>
  </si>
  <si>
    <t xml:space="preserve">DIVALPROATO DE SÓDIO DOSAGEM: 500 MG CATMAT: 272589</t>
  </si>
  <si>
    <t xml:space="preserve">ESCETAMINA CONCENTRAÇÃO: 50 MG/ML FORMA FARMACÊUTICA: SOLUÇÃO INJETÁVEL CATMAT: 602763</t>
  </si>
  <si>
    <t xml:space="preserve">ESCITALOPRAM OXALATO DOSAGEM: 10 MG CATMAT: 291770</t>
  </si>
  <si>
    <t xml:space="preserve">ESCITALOPRAM OXALATO DOSAGEM: 20 MG CATMAT: 291771</t>
  </si>
  <si>
    <t xml:space="preserve">FENITOÍNA SÓDICA DOSAGEM: 100 MG CATMAT: 267657</t>
  </si>
  <si>
    <t xml:space="preserve">FENITOÍNA SÓDICA DOSAGEM: 50 MG/ML APRESENTAÇÃO: SOLUÇÃO INJETÁVEL CATMAT: 267107</t>
  </si>
  <si>
    <t xml:space="preserve">AMPOLA 5ML</t>
  </si>
  <si>
    <t xml:space="preserve">FENOBARBITAL SÓDICO DOSAGEM: 100 MG CATMAT: 267660</t>
  </si>
  <si>
    <t xml:space="preserve">FENOBARBITAL SÓDICO DOSAGEM: 100 MG/ML FORMA FARMACÊUTICA: SOLUÇÃO INJETÁVEL CATMAT: 300725</t>
  </si>
  <si>
    <t xml:space="preserve">AMPOLA 2 ML</t>
  </si>
  <si>
    <t xml:space="preserve">FENOBARBITAL SÓDICO DOSAGEM: 40 MG/ML FORMA FARMACÊUTICA: SOLUÇÃO ORAL - GOTAS CATMAT: 300723</t>
  </si>
  <si>
    <t xml:space="preserve">FRASCO 20ML</t>
  </si>
  <si>
    <t xml:space="preserve">FENTANILA APRESENTAÇÃO: SAL CITRATO DOSAGEM: 0,05 MG/ML INDICAÇÃO: SOLUÇÃO INJETÁVEL CATMAT: 271950</t>
  </si>
  <si>
    <t xml:space="preserve">AMPOLA 10ML</t>
  </si>
  <si>
    <t xml:space="preserve">FLUOXETINA DOSAGEM: 20 MG CATMAT: 273009</t>
  </si>
  <si>
    <t xml:space="preserve">FLUOXETINA DOSAGEM: 20 MG/ML APRESENTAÇÃO: SOLUÇÃO ORAL, GOTAS CATMAT: 277513</t>
  </si>
  <si>
    <t xml:space="preserve">FLUFENAZINA, COMPOSIÇÃO: SAL ENANTATO DOSAGEM: 25 MG/ML APRESENTAÇÃO INJETÁVEL CATMAT: 271118</t>
  </si>
  <si>
    <t xml:space="preserve">HALOPERIDOL APRESENTAÇÃO: SAL DECANOATO CONCENTRAÇÃO: 50 MG/ML TIPO USO: SOLUÇÃO INJETÁVEL CATMAT: 292194</t>
  </si>
  <si>
    <t xml:space="preserve">HALOPERIDOL CONCENTRAÇÃO: 2 MG/ML TIPO USO: SOLUÇÃO ORAL-GOTAS CATMAT: 292195</t>
  </si>
  <si>
    <t xml:space="preserve">HALOPERIDOL CONCENTRAÇÃO: 5 MG/ML TIPO USO: SOLUÇÃO INJETÁVEL CATMAT: 292196</t>
  </si>
  <si>
    <t xml:space="preserve">HALOPERIDOL DOSAGEM: 5 MG CATMAT: 267669</t>
  </si>
  <si>
    <t xml:space="preserve">IMIPRAMINA PRINCÍPIO ATIVO: CLORIDRATO DOSAGEM: 25 MG CATMAT: 267292</t>
  </si>
  <si>
    <t xml:space="preserve">LEVOMEPROMAZINA DOSAGEM: 100 MG CATMAT: 268129</t>
  </si>
  <si>
    <t xml:space="preserve">LEVOMEPROMAZINA DOSAGEM: 25 MG CATMAT: 268128</t>
  </si>
  <si>
    <t xml:space="preserve">LEVOMEPROMAZINA DOSAGEM: 40 MG/ML APRESENTAÇÃO: SOLUÇÃO ORAL CATMAT: 268130</t>
  </si>
  <si>
    <t xml:space="preserve">MIDAZOLAM DOSAGEM: 5 MG/ML APLICAÇÃO: INJETÁVEL CATMAT: 268481</t>
  </si>
  <si>
    <t xml:space="preserve">AMPOLA 3ML</t>
  </si>
  <si>
    <t xml:space="preserve">MORFINA APRESENTAÇÃO: SULFATO CONCENTRAÇÃO: 10 MG/ML FORMA FARMACÊUTICA: SOLUÇÃO INJETÁVEL CATMAT: 304871</t>
  </si>
  <si>
    <t xml:space="preserve">NORTRIPTILINA CLORIDRATO DOSAGEM: 25 MG CATMAT: 271606</t>
  </si>
  <si>
    <t xml:space="preserve">CAPSULA</t>
  </si>
  <si>
    <t xml:space="preserve">PARACETAMOL APRESENTAÇÃO: ASSOCIADO COM CODEÍNA DOSAGEM: 500 MG + 30 MG CATMAT: 270907</t>
  </si>
  <si>
    <t xml:space="preserve">PERICIAZINA DOSAGEM: 10 MG/ML FORMA FARMACÊUTICA: SOLUÇÃO ORAL - GOTAS CATMAT: 300988</t>
  </si>
  <si>
    <t xml:space="preserve">PERICIAZINA DOSAGEM: 40 MG/ML FORMA FARMACÊUTICA: SOLUÇÃO ORAL - GOTAS CATMAT: 300989</t>
  </si>
  <si>
    <t xml:space="preserve">PREGABALINA CONCENTRAÇÃO: 75 MG CATMAT: 388712</t>
  </si>
  <si>
    <t xml:space="preserve">QUETIAPINA DOSAGEM: 25 MG CATMAT: 272831</t>
  </si>
  <si>
    <t xml:space="preserve">QUETIAPINA DOSAGEM: 100 MG CATMAT: 272832</t>
  </si>
  <si>
    <t xml:space="preserve">QUETIAPINA DOSAGEM: 200 MG CATMAT: 272833</t>
  </si>
  <si>
    <t xml:space="preserve">RISPERIDONA DOSAGEM: 1 MG CATMAT: 272839</t>
  </si>
  <si>
    <t xml:space="preserve">RISPERIDONA DOSAGEM: 1 MG/ML USO: SOLUÇÃO ORAL, COM PIPETA DOSADORA CATMAT: 284106</t>
  </si>
  <si>
    <t xml:space="preserve">FRASCO 30ML</t>
  </si>
  <si>
    <t xml:space="preserve">RISPERIDONA DOSAGEM: 2 MG CATMAT: 268149</t>
  </si>
  <si>
    <t xml:space="preserve">RISPERIDONA DOSAGEM: 3 MG CATMAT: 284105</t>
  </si>
  <si>
    <t xml:space="preserve">SERTRALINA CLORIDRATO DOSAGEM: 50 MG CATMAT: 272365</t>
  </si>
  <si>
    <t xml:space="preserve">TRAMADOL CLORIDRATO DOSAGEM: 50 MG CATMAT: 268534</t>
  </si>
  <si>
    <t xml:space="preserve">TRAMADOL CLORIDRATO DOSAGEM: 50 MG/ML FORMA FARMACÊUTICA: SOLUÇÃO INJETÁVEL CATMAT: 292382</t>
  </si>
  <si>
    <t xml:space="preserve">VENLAFAXINA COMPOSIÇÃO: SAL CLORIDRATO CONCENTRAÇÃO: 75 MG CATMAT: 272382</t>
  </si>
  <si>
    <t xml:space="preserve">CANABIDIOL 6.000MG ORDEM JUDICIAL CATMAT: 626849</t>
  </si>
  <si>
    <t xml:space="preserve">O valor estimado foi obtido mediante pesquisa realizada na plataforma Banco de Preços – Negócios Públicos</t>
  </si>
  <si>
    <t xml:space="preserve">FLUMAZENIL 0,1 MG/ML, SOLUÇÃO INJETÁVEL, AMPOLA 5 ML CATMAT 268510</t>
  </si>
  <si>
    <t xml:space="preserve">NALOXONA CLORIDRATO 0,4 MG/ML, SOLUÇÃO INJETÁVEL, AMPOLA 1 ML CATMAT  272326</t>
  </si>
  <si>
    <t xml:space="preserve">ETOMIDATO 2 MG/ML, SOLUÇÃO INJETÁVEL, AMPOLA 10 ML CATMAT  270116</t>
  </si>
  <si>
    <t xml:space="preserve">MEMANTINA CLORIDRATO 10 MG CATMAT 273221</t>
  </si>
  <si>
    <t xml:space="preserve">OLANZAPINA DOSAGEM: 5MG CATMAT 271620</t>
  </si>
  <si>
    <t xml:space="preserve">VALOR TOTAL ESTIMADO DO CERTAME</t>
  </si>
  <si>
    <t xml:space="preserve">Legenda: fundo verde = cota reservada de 25% (ME/EPP); fundo âmbar = exclusivo ME/EPP (valor estimado igual ou inferior a R$ 80.000,00); demais linhas = cota principal de ampla participação. Itens com isenção SIM exigem dedução expressa do ICMS do Convênio CONFAZ 87/02 na proposta e na nota fiscal. Fonte: Anexo I do Termo de Referência, valores revisados BPS.</t>
  </si>
  <si>
    <t xml:space="preserve">RESUMO DO ANEXO I — PE 007/2026</t>
  </si>
  <si>
    <t xml:space="preserve">Indicador</t>
  </si>
  <si>
    <t xml:space="preserve">Quantidade / valor</t>
  </si>
  <si>
    <t xml:space="preserve">Observação</t>
  </si>
  <si>
    <t xml:space="preserve">Linhas do certame</t>
  </si>
  <si>
    <t xml:space="preserve">Cada linha é item autônomo de disputa</t>
  </si>
  <si>
    <t xml:space="preserve">Cota principal (ampla)</t>
  </si>
  <si>
    <t xml:space="preserve">75% dos itens divisíveis acima de R$ 80.000,00</t>
  </si>
  <si>
    <t xml:space="preserve">Cota reservada 25% (ME/EPP)</t>
  </si>
  <si>
    <t xml:space="preserve">Direcionada a MEI/ME/EPP</t>
  </si>
  <si>
    <t xml:space="preserve">Exclusivo ME/EPP</t>
  </si>
  <si>
    <t xml:space="preserve">Art. 48, I, da LC nº 123/2006</t>
  </si>
  <si>
    <t xml:space="preserve">Itens com isenção ICMS 87/02</t>
  </si>
  <si>
    <t xml:space="preserve">Dedução na proposta e na nota fiscal</t>
  </si>
  <si>
    <t xml:space="preserve">Valor da cota principal</t>
  </si>
  <si>
    <t xml:space="preserve">Fórmula sobre o Anexo I</t>
  </si>
  <si>
    <t xml:space="preserve">Valor da cota reservada</t>
  </si>
  <si>
    <t xml:space="preserve">Valor exclusivo ME/EPP</t>
  </si>
  <si>
    <t xml:space="preserve">Valor total estimado</t>
  </si>
  <si>
    <t xml:space="preserve">Deve fechar em R$ 6.272.695,50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</si>
</sst>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&quot;R$ &quot;#,##0.00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color rgb="FF0B3A6A"/>
      <name val="Arial"/>
      <family val="0"/>
      <charset val="1"/>
    </font>
    <font>
      <sz val="9"/>
      <color rgb="FF333333"/>
      <name val="Arial"/>
      <family val="0"/>
      <charset val="1"/>
    </font>
    <font>
      <b val="true"/>
      <sz val="8"/>
      <color rgb="FFFFFFFF"/>
      <name val="Arial"/>
      <family val="0"/>
      <charset val="1"/>
    </font>
    <font>
      <sz val="8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i val="true"/>
      <sz val="8"/>
      <color rgb="FF333333"/>
      <name val="Arial"/>
      <family val="0"/>
      <charset val="1"/>
    </font>
    <font>
      <sz val="10"/>
      <name val="Arial"/>
      <family val="0"/>
      <charset val="1"/>
    </font>
    <font>
      <i val="true"/>
      <sz val="8"/>
      <color rgb="FF555555"/>
      <name val="Arial"/>
      <family val="0"/>
      <charset val="1"/>
    </font>
    <font>
      <b val="true"/>
      <sz val="10"/>
      <name val="Arial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0B3A6A"/>
        <bgColor rgb="FF1F4E79"/>
      </patternFill>
    </fill>
    <fill>
      <patternFill patternType="solid">
        <fgColor rgb="FF1F4E79"/>
        <bgColor rgb="FF0B3A6A"/>
      </patternFill>
    </fill>
    <fill>
      <patternFill patternType="solid">
        <fgColor rgb="FFE7F0F8"/>
        <bgColor rgb="FFE8F5E9"/>
      </patternFill>
    </fill>
    <fill>
      <patternFill patternType="solid">
        <fgColor rgb="FFFFF8E8"/>
        <bgColor rgb="FFF4F7FB"/>
      </patternFill>
    </fill>
    <fill>
      <patternFill patternType="solid">
        <fgColor rgb="FFFFFFFF"/>
        <bgColor rgb="FFF4F7FB"/>
      </patternFill>
    </fill>
    <fill>
      <patternFill patternType="solid">
        <fgColor rgb="FFE8F5E9"/>
        <bgColor rgb="FFE7F0F8"/>
      </patternFill>
    </fill>
    <fill>
      <patternFill patternType="solid">
        <fgColor rgb="FFFFF3CD"/>
        <bgColor rgb="FFFFF8E8"/>
      </patternFill>
    </fill>
    <fill>
      <patternFill patternType="solid">
        <fgColor rgb="FFF4F7FB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CBD9"/>
      </left>
      <right style="thin">
        <color rgb="FFBFCBD9"/>
      </right>
      <top style="thin">
        <color rgb="FFBFCBD9"/>
      </top>
      <bottom style="thin">
        <color rgb="FFBFCBD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8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9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9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4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 patternType="solid">
          <fgColor rgb="FF0B3A6A"/>
        </patternFill>
      </fill>
    </dxf>
    <dxf>
      <fill>
        <patternFill patternType="solid">
          <fgColor rgb="FFE8F5E9"/>
        </patternFill>
      </fill>
    </dxf>
    <dxf>
      <fill>
        <patternFill patternType="solid">
          <fgColor rgb="FFF4F7FB"/>
        </patternFill>
      </fill>
    </dxf>
    <dxf>
      <fill>
        <patternFill patternType="solid">
          <fgColor rgb="FFFFF3CD"/>
        </patternFill>
      </fill>
    </dxf>
    <dxf>
      <fill>
        <patternFill patternType="solid">
          <fgColor rgb="FFFFFFFF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CBD9"/>
      <rgbColor rgb="FF808080"/>
      <rgbColor rgb="FF9999FF"/>
      <rgbColor rgb="FF993366"/>
      <rgbColor rgb="FFFFF3CD"/>
      <rgbColor rgb="FFE8F5E9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F0F8"/>
      <rgbColor rgb="FFF4F7FB"/>
      <rgbColor rgb="FFFFF8E8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C4A35A"/>
      <rgbColor rgb="FF0B3A6A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3A6A"/>
    <pageSetUpPr fitToPage="true"/>
  </sheetPr>
  <dimension ref="A1:I101"/>
  <sheetViews>
    <sheetView showFormulas="false" showGridLines="false" showRowColHeaders="true" showZeros="true" rightToLeft="false" tabSelected="true" showOutlineSymbols="true" defaultGridColor="true" view="normal" topLeftCell="A1" colorId="64" zoomScale="110" zoomScaleNormal="11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62"/>
    <col collapsed="false" customWidth="true" hidden="false" outlineLevel="0" max="3" min="3" style="0" width="16"/>
    <col collapsed="false" customWidth="true" hidden="false" outlineLevel="0" max="4" min="4" style="0" width="12"/>
    <col collapsed="false" customWidth="true" hidden="false" outlineLevel="0" max="6" min="5" style="0" width="18"/>
    <col collapsed="false" customWidth="true" hidden="false" outlineLevel="0" max="7" min="7" style="0" width="46"/>
    <col collapsed="false" customWidth="true" hidden="false" outlineLevel="0" max="8" min="8" style="0" width="18"/>
    <col collapsed="false" customWidth="true" hidden="false" outlineLevel="0" max="9" min="9" style="0" width="36"/>
  </cols>
  <sheetData>
    <row r="1" customFormat="false" ht="21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19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</row>
    <row r="3" customFormat="false" ht="18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  <c r="I3" s="3"/>
    </row>
    <row r="4" customFormat="false" ht="31.5" hidden="false" customHeight="true" outlineLevel="0" collapsed="false">
      <c r="A4" s="4" t="s">
        <v>3</v>
      </c>
      <c r="B4" s="4"/>
      <c r="C4" s="4"/>
      <c r="D4" s="4"/>
      <c r="E4" s="4"/>
      <c r="F4" s="4"/>
      <c r="G4" s="4"/>
      <c r="H4" s="4"/>
      <c r="I4" s="4"/>
    </row>
    <row r="6" customFormat="false" ht="27.75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</row>
    <row r="7" customFormat="false" ht="31.5" hidden="false" customHeight="true" outlineLevel="0" collapsed="false">
      <c r="A7" s="6" t="n">
        <v>1</v>
      </c>
      <c r="B7" s="7" t="s">
        <v>13</v>
      </c>
      <c r="C7" s="6" t="s">
        <v>14</v>
      </c>
      <c r="D7" s="8" t="n">
        <v>465300</v>
      </c>
      <c r="E7" s="9" t="n">
        <v>0.38</v>
      </c>
      <c r="F7" s="9" t="n">
        <f aca="false">D7*E7</f>
        <v>176814</v>
      </c>
      <c r="G7" s="6" t="s">
        <v>15</v>
      </c>
      <c r="H7" s="6" t="s">
        <v>16</v>
      </c>
      <c r="I7" s="6" t="s">
        <v>17</v>
      </c>
    </row>
    <row r="8" customFormat="false" ht="31.5" hidden="false" customHeight="true" outlineLevel="0" collapsed="false">
      <c r="A8" s="10" t="n">
        <v>2</v>
      </c>
      <c r="B8" s="11" t="s">
        <v>13</v>
      </c>
      <c r="C8" s="10" t="s">
        <v>14</v>
      </c>
      <c r="D8" s="12" t="n">
        <v>155100</v>
      </c>
      <c r="E8" s="13" t="n">
        <v>0.38</v>
      </c>
      <c r="F8" s="13" t="n">
        <f aca="false">D8*E8</f>
        <v>58938</v>
      </c>
      <c r="G8" s="10" t="s">
        <v>18</v>
      </c>
      <c r="H8" s="10" t="s">
        <v>16</v>
      </c>
      <c r="I8" s="10" t="s">
        <v>17</v>
      </c>
    </row>
    <row r="9" customFormat="false" ht="31.5" hidden="false" customHeight="true" outlineLevel="0" collapsed="false">
      <c r="A9" s="6" t="n">
        <v>3</v>
      </c>
      <c r="B9" s="7" t="s">
        <v>19</v>
      </c>
      <c r="C9" s="6" t="s">
        <v>20</v>
      </c>
      <c r="D9" s="8" t="n">
        <v>11644</v>
      </c>
      <c r="E9" s="9" t="n">
        <v>6.96</v>
      </c>
      <c r="F9" s="9" t="n">
        <f aca="false">D9*E9</f>
        <v>81042.24</v>
      </c>
      <c r="G9" s="6" t="s">
        <v>15</v>
      </c>
      <c r="H9" s="6" t="s">
        <v>16</v>
      </c>
      <c r="I9" s="6" t="s">
        <v>17</v>
      </c>
    </row>
    <row r="10" customFormat="false" ht="31.5" hidden="false" customHeight="true" outlineLevel="0" collapsed="false">
      <c r="A10" s="10" t="n">
        <v>4</v>
      </c>
      <c r="B10" s="11" t="s">
        <v>19</v>
      </c>
      <c r="C10" s="10" t="s">
        <v>20</v>
      </c>
      <c r="D10" s="12" t="n">
        <v>3881</v>
      </c>
      <c r="E10" s="13" t="n">
        <v>6.96</v>
      </c>
      <c r="F10" s="13" t="n">
        <f aca="false">D10*E10</f>
        <v>27011.76</v>
      </c>
      <c r="G10" s="10" t="s">
        <v>18</v>
      </c>
      <c r="H10" s="10" t="s">
        <v>16</v>
      </c>
      <c r="I10" s="10" t="s">
        <v>17</v>
      </c>
    </row>
    <row r="11" customFormat="false" ht="31.5" hidden="false" customHeight="true" outlineLevel="0" collapsed="false">
      <c r="A11" s="14" t="n">
        <v>5</v>
      </c>
      <c r="B11" s="15" t="s">
        <v>21</v>
      </c>
      <c r="C11" s="14" t="s">
        <v>14</v>
      </c>
      <c r="D11" s="16" t="n">
        <v>88500</v>
      </c>
      <c r="E11" s="17" t="n">
        <v>0.65</v>
      </c>
      <c r="F11" s="17" t="n">
        <f aca="false">D11*E11</f>
        <v>57525</v>
      </c>
      <c r="G11" s="14" t="s">
        <v>22</v>
      </c>
      <c r="H11" s="14" t="s">
        <v>16</v>
      </c>
      <c r="I11" s="14" t="s">
        <v>23</v>
      </c>
    </row>
    <row r="12" customFormat="false" ht="31.5" hidden="false" customHeight="true" outlineLevel="0" collapsed="false">
      <c r="A12" s="14" t="n">
        <v>6</v>
      </c>
      <c r="B12" s="15" t="s">
        <v>24</v>
      </c>
      <c r="C12" s="14" t="s">
        <v>14</v>
      </c>
      <c r="D12" s="16" t="n">
        <v>60000</v>
      </c>
      <c r="E12" s="17" t="n">
        <v>0.19</v>
      </c>
      <c r="F12" s="17" t="n">
        <f aca="false">D12*E12</f>
        <v>11400</v>
      </c>
      <c r="G12" s="14" t="s">
        <v>22</v>
      </c>
      <c r="H12" s="14" t="s">
        <v>16</v>
      </c>
      <c r="I12" s="14" t="s">
        <v>23</v>
      </c>
    </row>
    <row r="13" customFormat="false" ht="31.5" hidden="false" customHeight="true" outlineLevel="0" collapsed="false">
      <c r="A13" s="6" t="n">
        <v>7</v>
      </c>
      <c r="B13" s="7" t="s">
        <v>25</v>
      </c>
      <c r="C13" s="6" t="s">
        <v>14</v>
      </c>
      <c r="D13" s="8" t="n">
        <v>1369125</v>
      </c>
      <c r="E13" s="9" t="n">
        <v>0.08</v>
      </c>
      <c r="F13" s="9" t="n">
        <f aca="false">D13*E13</f>
        <v>109530</v>
      </c>
      <c r="G13" s="6" t="s">
        <v>15</v>
      </c>
      <c r="H13" s="6" t="s">
        <v>16</v>
      </c>
      <c r="I13" s="6" t="s">
        <v>23</v>
      </c>
    </row>
    <row r="14" customFormat="false" ht="31.5" hidden="false" customHeight="true" outlineLevel="0" collapsed="false">
      <c r="A14" s="10" t="n">
        <v>8</v>
      </c>
      <c r="B14" s="11" t="s">
        <v>25</v>
      </c>
      <c r="C14" s="10" t="s">
        <v>14</v>
      </c>
      <c r="D14" s="12" t="n">
        <v>456375</v>
      </c>
      <c r="E14" s="13" t="n">
        <v>0.08</v>
      </c>
      <c r="F14" s="13" t="n">
        <f aca="false">D14*E14</f>
        <v>36510</v>
      </c>
      <c r="G14" s="10" t="s">
        <v>18</v>
      </c>
      <c r="H14" s="10" t="s">
        <v>16</v>
      </c>
      <c r="I14" s="10" t="s">
        <v>23</v>
      </c>
    </row>
    <row r="15" customFormat="false" ht="31.5" hidden="false" customHeight="true" outlineLevel="0" collapsed="false">
      <c r="A15" s="14" t="n">
        <v>9</v>
      </c>
      <c r="B15" s="15" t="s">
        <v>26</v>
      </c>
      <c r="C15" s="14" t="s">
        <v>27</v>
      </c>
      <c r="D15" s="16" t="n">
        <v>1200</v>
      </c>
      <c r="E15" s="17" t="n">
        <v>2.64</v>
      </c>
      <c r="F15" s="17" t="n">
        <f aca="false">D15*E15</f>
        <v>3168</v>
      </c>
      <c r="G15" s="14" t="s">
        <v>22</v>
      </c>
      <c r="H15" s="14" t="s">
        <v>16</v>
      </c>
      <c r="I15" s="14" t="s">
        <v>17</v>
      </c>
    </row>
    <row r="16" customFormat="false" ht="31.5" hidden="false" customHeight="true" outlineLevel="0" collapsed="false">
      <c r="A16" s="18" t="n">
        <v>10</v>
      </c>
      <c r="B16" s="19" t="s">
        <v>28</v>
      </c>
      <c r="C16" s="18" t="s">
        <v>14</v>
      </c>
      <c r="D16" s="20" t="n">
        <v>772875</v>
      </c>
      <c r="E16" s="21" t="n">
        <v>0.32</v>
      </c>
      <c r="F16" s="21" t="n">
        <f aca="false">D16*E16</f>
        <v>247320</v>
      </c>
      <c r="G16" s="18" t="s">
        <v>15</v>
      </c>
      <c r="H16" s="18" t="s">
        <v>29</v>
      </c>
      <c r="I16" s="18" t="s">
        <v>17</v>
      </c>
    </row>
    <row r="17" customFormat="false" ht="31.5" hidden="false" customHeight="true" outlineLevel="0" collapsed="false">
      <c r="A17" s="10" t="n">
        <v>11</v>
      </c>
      <c r="B17" s="11" t="s">
        <v>28</v>
      </c>
      <c r="C17" s="10" t="s">
        <v>14</v>
      </c>
      <c r="D17" s="12" t="n">
        <v>257625</v>
      </c>
      <c r="E17" s="13" t="n">
        <v>0.32</v>
      </c>
      <c r="F17" s="13" t="n">
        <f aca="false">D17*E17</f>
        <v>82440</v>
      </c>
      <c r="G17" s="10" t="s">
        <v>18</v>
      </c>
      <c r="H17" s="10" t="s">
        <v>29</v>
      </c>
      <c r="I17" s="10" t="s">
        <v>17</v>
      </c>
    </row>
    <row r="18" customFormat="false" ht="31.5" hidden="false" customHeight="true" outlineLevel="0" collapsed="false">
      <c r="A18" s="14" t="n">
        <v>12</v>
      </c>
      <c r="B18" s="15" t="s">
        <v>30</v>
      </c>
      <c r="C18" s="14" t="s">
        <v>14</v>
      </c>
      <c r="D18" s="16" t="n">
        <v>289800</v>
      </c>
      <c r="E18" s="17" t="n">
        <v>0.13</v>
      </c>
      <c r="F18" s="17" t="n">
        <f aca="false">D18*E18</f>
        <v>37674</v>
      </c>
      <c r="G18" s="14" t="s">
        <v>22</v>
      </c>
      <c r="H18" s="14" t="s">
        <v>16</v>
      </c>
      <c r="I18" s="14" t="s">
        <v>23</v>
      </c>
    </row>
    <row r="19" customFormat="false" ht="31.5" hidden="false" customHeight="true" outlineLevel="0" collapsed="false">
      <c r="A19" s="14" t="n">
        <v>13</v>
      </c>
      <c r="B19" s="15" t="s">
        <v>31</v>
      </c>
      <c r="C19" s="14" t="s">
        <v>14</v>
      </c>
      <c r="D19" s="16" t="n">
        <v>337500</v>
      </c>
      <c r="E19" s="17" t="n">
        <v>0.15</v>
      </c>
      <c r="F19" s="17" t="n">
        <f aca="false">D19*E19</f>
        <v>50625</v>
      </c>
      <c r="G19" s="14" t="s">
        <v>22</v>
      </c>
      <c r="H19" s="14" t="s">
        <v>16</v>
      </c>
      <c r="I19" s="14" t="s">
        <v>23</v>
      </c>
    </row>
    <row r="20" customFormat="false" ht="31.5" hidden="false" customHeight="true" outlineLevel="0" collapsed="false">
      <c r="A20" s="18" t="n">
        <v>14</v>
      </c>
      <c r="B20" s="19" t="s">
        <v>32</v>
      </c>
      <c r="C20" s="18" t="s">
        <v>20</v>
      </c>
      <c r="D20" s="20" t="n">
        <v>10800</v>
      </c>
      <c r="E20" s="21" t="n">
        <v>8.14</v>
      </c>
      <c r="F20" s="21" t="n">
        <f aca="false">D20*E20</f>
        <v>87912</v>
      </c>
      <c r="G20" s="18" t="s">
        <v>15</v>
      </c>
      <c r="H20" s="18" t="s">
        <v>16</v>
      </c>
      <c r="I20" s="18" t="s">
        <v>17</v>
      </c>
    </row>
    <row r="21" customFormat="false" ht="31.5" hidden="false" customHeight="true" outlineLevel="0" collapsed="false">
      <c r="A21" s="10" t="n">
        <v>15</v>
      </c>
      <c r="B21" s="11" t="s">
        <v>32</v>
      </c>
      <c r="C21" s="10" t="s">
        <v>20</v>
      </c>
      <c r="D21" s="12" t="n">
        <v>3600</v>
      </c>
      <c r="E21" s="13" t="n">
        <v>8.14</v>
      </c>
      <c r="F21" s="13" t="n">
        <f aca="false">D21*E21</f>
        <v>29304</v>
      </c>
      <c r="G21" s="10" t="s">
        <v>18</v>
      </c>
      <c r="H21" s="10" t="s">
        <v>16</v>
      </c>
      <c r="I21" s="10" t="s">
        <v>17</v>
      </c>
    </row>
    <row r="22" customFormat="false" ht="31.5" hidden="false" customHeight="true" outlineLevel="0" collapsed="false">
      <c r="A22" s="18" t="n">
        <v>16</v>
      </c>
      <c r="B22" s="19" t="s">
        <v>33</v>
      </c>
      <c r="C22" s="18" t="s">
        <v>14</v>
      </c>
      <c r="D22" s="20" t="n">
        <v>1211344</v>
      </c>
      <c r="E22" s="21" t="n">
        <v>0.18</v>
      </c>
      <c r="F22" s="21" t="n">
        <f aca="false">D22*E22</f>
        <v>218041.92</v>
      </c>
      <c r="G22" s="18" t="s">
        <v>15</v>
      </c>
      <c r="H22" s="18" t="s">
        <v>16</v>
      </c>
      <c r="I22" s="18" t="s">
        <v>23</v>
      </c>
    </row>
    <row r="23" customFormat="false" ht="31.5" hidden="false" customHeight="true" outlineLevel="0" collapsed="false">
      <c r="A23" s="10" t="n">
        <v>17</v>
      </c>
      <c r="B23" s="11" t="s">
        <v>33</v>
      </c>
      <c r="C23" s="10" t="s">
        <v>14</v>
      </c>
      <c r="D23" s="12" t="n">
        <v>403781</v>
      </c>
      <c r="E23" s="13" t="n">
        <v>0.18</v>
      </c>
      <c r="F23" s="13" t="n">
        <f aca="false">D23*E23</f>
        <v>72680.58</v>
      </c>
      <c r="G23" s="10" t="s">
        <v>18</v>
      </c>
      <c r="H23" s="10" t="s">
        <v>16</v>
      </c>
      <c r="I23" s="10" t="s">
        <v>23</v>
      </c>
    </row>
    <row r="24" customFormat="false" ht="31.5" hidden="false" customHeight="true" outlineLevel="0" collapsed="false">
      <c r="A24" s="18" t="n">
        <v>18</v>
      </c>
      <c r="B24" s="19" t="s">
        <v>34</v>
      </c>
      <c r="C24" s="18" t="s">
        <v>14</v>
      </c>
      <c r="D24" s="20" t="n">
        <v>190238</v>
      </c>
      <c r="E24" s="21" t="n">
        <v>0.66</v>
      </c>
      <c r="F24" s="21" t="n">
        <f aca="false">D24*E24</f>
        <v>125557.08</v>
      </c>
      <c r="G24" s="18" t="s">
        <v>15</v>
      </c>
      <c r="H24" s="18" t="s">
        <v>16</v>
      </c>
      <c r="I24" s="18" t="s">
        <v>23</v>
      </c>
    </row>
    <row r="25" customFormat="false" ht="31.5" hidden="false" customHeight="true" outlineLevel="0" collapsed="false">
      <c r="A25" s="10" t="n">
        <v>19</v>
      </c>
      <c r="B25" s="11" t="s">
        <v>34</v>
      </c>
      <c r="C25" s="10" t="s">
        <v>14</v>
      </c>
      <c r="D25" s="12" t="n">
        <v>63412</v>
      </c>
      <c r="E25" s="13" t="n">
        <v>0.66</v>
      </c>
      <c r="F25" s="13" t="n">
        <f aca="false">D25*E25</f>
        <v>41851.92</v>
      </c>
      <c r="G25" s="10" t="s">
        <v>18</v>
      </c>
      <c r="H25" s="10" t="s">
        <v>16</v>
      </c>
      <c r="I25" s="10" t="s">
        <v>23</v>
      </c>
    </row>
    <row r="26" customFormat="false" ht="31.5" hidden="false" customHeight="true" outlineLevel="0" collapsed="false">
      <c r="A26" s="18" t="n">
        <v>20</v>
      </c>
      <c r="B26" s="19" t="s">
        <v>35</v>
      </c>
      <c r="C26" s="18" t="s">
        <v>14</v>
      </c>
      <c r="D26" s="20" t="n">
        <v>981562</v>
      </c>
      <c r="E26" s="21" t="n">
        <v>0.26</v>
      </c>
      <c r="F26" s="21" t="n">
        <f aca="false">D26*E26</f>
        <v>255206.12</v>
      </c>
      <c r="G26" s="18" t="s">
        <v>15</v>
      </c>
      <c r="H26" s="18" t="s">
        <v>16</v>
      </c>
      <c r="I26" s="18" t="s">
        <v>17</v>
      </c>
    </row>
    <row r="27" customFormat="false" ht="31.5" hidden="false" customHeight="true" outlineLevel="0" collapsed="false">
      <c r="A27" s="10" t="n">
        <v>21</v>
      </c>
      <c r="B27" s="11" t="s">
        <v>35</v>
      </c>
      <c r="C27" s="10" t="s">
        <v>14</v>
      </c>
      <c r="D27" s="12" t="n">
        <v>327188</v>
      </c>
      <c r="E27" s="13" t="n">
        <v>0.26</v>
      </c>
      <c r="F27" s="13" t="n">
        <f aca="false">D27*E27</f>
        <v>85068.88</v>
      </c>
      <c r="G27" s="10" t="s">
        <v>18</v>
      </c>
      <c r="H27" s="10" t="s">
        <v>16</v>
      </c>
      <c r="I27" s="10" t="s">
        <v>17</v>
      </c>
    </row>
    <row r="28" customFormat="false" ht="31.5" hidden="false" customHeight="true" outlineLevel="0" collapsed="false">
      <c r="A28" s="14" t="n">
        <v>22</v>
      </c>
      <c r="B28" s="15" t="s">
        <v>36</v>
      </c>
      <c r="C28" s="14" t="s">
        <v>14</v>
      </c>
      <c r="D28" s="16" t="n">
        <v>63750</v>
      </c>
      <c r="E28" s="17" t="n">
        <v>0.16</v>
      </c>
      <c r="F28" s="17" t="n">
        <f aca="false">D28*E28</f>
        <v>10200</v>
      </c>
      <c r="G28" s="14" t="s">
        <v>22</v>
      </c>
      <c r="H28" s="14" t="s">
        <v>16</v>
      </c>
      <c r="I28" s="14" t="s">
        <v>23</v>
      </c>
    </row>
    <row r="29" customFormat="false" ht="31.5" hidden="false" customHeight="true" outlineLevel="0" collapsed="false">
      <c r="A29" s="14" t="n">
        <v>23</v>
      </c>
      <c r="B29" s="15" t="s">
        <v>37</v>
      </c>
      <c r="C29" s="14" t="s">
        <v>14</v>
      </c>
      <c r="D29" s="16" t="n">
        <v>349500</v>
      </c>
      <c r="E29" s="17" t="n">
        <v>0.07</v>
      </c>
      <c r="F29" s="17" t="n">
        <f aca="false">D29*E29</f>
        <v>24465</v>
      </c>
      <c r="G29" s="14" t="s">
        <v>22</v>
      </c>
      <c r="H29" s="14" t="s">
        <v>16</v>
      </c>
      <c r="I29" s="14" t="s">
        <v>17</v>
      </c>
    </row>
    <row r="30" customFormat="false" ht="31.5" hidden="false" customHeight="true" outlineLevel="0" collapsed="false">
      <c r="A30" s="14" t="n">
        <v>24</v>
      </c>
      <c r="B30" s="15" t="s">
        <v>38</v>
      </c>
      <c r="C30" s="14" t="s">
        <v>14</v>
      </c>
      <c r="D30" s="16" t="n">
        <v>990000</v>
      </c>
      <c r="E30" s="17" t="n">
        <v>0.06</v>
      </c>
      <c r="F30" s="17" t="n">
        <f aca="false">D30*E30</f>
        <v>59400</v>
      </c>
      <c r="G30" s="14" t="s">
        <v>22</v>
      </c>
      <c r="H30" s="14" t="s">
        <v>16</v>
      </c>
      <c r="I30" s="14" t="s">
        <v>23</v>
      </c>
    </row>
    <row r="31" customFormat="false" ht="31.5" hidden="false" customHeight="true" outlineLevel="0" collapsed="false">
      <c r="A31" s="14" t="n">
        <v>25</v>
      </c>
      <c r="B31" s="15" t="s">
        <v>39</v>
      </c>
      <c r="C31" s="14" t="s">
        <v>40</v>
      </c>
      <c r="D31" s="16" t="n">
        <v>3225</v>
      </c>
      <c r="E31" s="17" t="n">
        <v>2.59</v>
      </c>
      <c r="F31" s="17" t="n">
        <f aca="false">D31*E31</f>
        <v>8352.75</v>
      </c>
      <c r="G31" s="14" t="s">
        <v>22</v>
      </c>
      <c r="H31" s="14" t="s">
        <v>16</v>
      </c>
      <c r="I31" s="14" t="s">
        <v>17</v>
      </c>
    </row>
    <row r="32" customFormat="false" ht="31.5" hidden="false" customHeight="true" outlineLevel="0" collapsed="false">
      <c r="A32" s="14" t="n">
        <v>26</v>
      </c>
      <c r="B32" s="15" t="s">
        <v>41</v>
      </c>
      <c r="C32" s="14" t="s">
        <v>40</v>
      </c>
      <c r="D32" s="16" t="n">
        <v>3690</v>
      </c>
      <c r="E32" s="17" t="n">
        <v>8.34</v>
      </c>
      <c r="F32" s="17" t="n">
        <f aca="false">D32*E32</f>
        <v>30774.6</v>
      </c>
      <c r="G32" s="14" t="s">
        <v>22</v>
      </c>
      <c r="H32" s="14" t="s">
        <v>16</v>
      </c>
      <c r="I32" s="14" t="s">
        <v>17</v>
      </c>
    </row>
    <row r="33" customFormat="false" ht="31.5" hidden="false" customHeight="true" outlineLevel="0" collapsed="false">
      <c r="A33" s="6" t="n">
        <v>27</v>
      </c>
      <c r="B33" s="7" t="s">
        <v>42</v>
      </c>
      <c r="C33" s="6" t="s">
        <v>14</v>
      </c>
      <c r="D33" s="8" t="n">
        <v>838125</v>
      </c>
      <c r="E33" s="9" t="n">
        <v>0.36</v>
      </c>
      <c r="F33" s="9" t="n">
        <f aca="false">D33*E33</f>
        <v>301725</v>
      </c>
      <c r="G33" s="6" t="s">
        <v>15</v>
      </c>
      <c r="H33" s="6" t="s">
        <v>16</v>
      </c>
      <c r="I33" s="6" t="s">
        <v>23</v>
      </c>
    </row>
    <row r="34" customFormat="false" ht="31.5" hidden="false" customHeight="true" outlineLevel="0" collapsed="false">
      <c r="A34" s="10" t="n">
        <v>28</v>
      </c>
      <c r="B34" s="11" t="s">
        <v>42</v>
      </c>
      <c r="C34" s="10" t="s">
        <v>14</v>
      </c>
      <c r="D34" s="12" t="n">
        <v>279375</v>
      </c>
      <c r="E34" s="13" t="n">
        <v>0.36</v>
      </c>
      <c r="F34" s="13" t="n">
        <f aca="false">D34*E34</f>
        <v>100575</v>
      </c>
      <c r="G34" s="10" t="s">
        <v>18</v>
      </c>
      <c r="H34" s="10" t="s">
        <v>16</v>
      </c>
      <c r="I34" s="10" t="s">
        <v>23</v>
      </c>
    </row>
    <row r="35" customFormat="false" ht="31.5" hidden="false" customHeight="true" outlineLevel="0" collapsed="false">
      <c r="A35" s="6" t="n">
        <v>29</v>
      </c>
      <c r="B35" s="7" t="s">
        <v>43</v>
      </c>
      <c r="C35" s="6" t="s">
        <v>14</v>
      </c>
      <c r="D35" s="8" t="n">
        <v>1037756</v>
      </c>
      <c r="E35" s="9" t="n">
        <v>0.31</v>
      </c>
      <c r="F35" s="9" t="n">
        <f aca="false">D35*E35</f>
        <v>321704.36</v>
      </c>
      <c r="G35" s="6" t="s">
        <v>15</v>
      </c>
      <c r="H35" s="6" t="s">
        <v>16</v>
      </c>
      <c r="I35" s="6" t="s">
        <v>23</v>
      </c>
    </row>
    <row r="36" customFormat="false" ht="31.5" hidden="false" customHeight="true" outlineLevel="0" collapsed="false">
      <c r="A36" s="10" t="n">
        <v>30</v>
      </c>
      <c r="B36" s="11" t="s">
        <v>43</v>
      </c>
      <c r="C36" s="10" t="s">
        <v>14</v>
      </c>
      <c r="D36" s="12" t="n">
        <v>345919</v>
      </c>
      <c r="E36" s="13" t="n">
        <v>0.31</v>
      </c>
      <c r="F36" s="13" t="n">
        <f aca="false">D36*E36</f>
        <v>107234.89</v>
      </c>
      <c r="G36" s="10" t="s">
        <v>18</v>
      </c>
      <c r="H36" s="10" t="s">
        <v>16</v>
      </c>
      <c r="I36" s="10" t="s">
        <v>23</v>
      </c>
    </row>
    <row r="37" customFormat="false" ht="31.5" hidden="false" customHeight="true" outlineLevel="0" collapsed="false">
      <c r="A37" s="14" t="n">
        <v>31</v>
      </c>
      <c r="B37" s="15" t="s">
        <v>44</v>
      </c>
      <c r="C37" s="14" t="s">
        <v>45</v>
      </c>
      <c r="D37" s="16" t="n">
        <v>562</v>
      </c>
      <c r="E37" s="17" t="n">
        <v>3.07</v>
      </c>
      <c r="F37" s="17" t="n">
        <f aca="false">D37*E37</f>
        <v>1725.34</v>
      </c>
      <c r="G37" s="14" t="s">
        <v>22</v>
      </c>
      <c r="H37" s="14" t="s">
        <v>16</v>
      </c>
      <c r="I37" s="14" t="s">
        <v>17</v>
      </c>
    </row>
    <row r="38" customFormat="false" ht="31.5" hidden="false" customHeight="true" outlineLevel="0" collapsed="false">
      <c r="A38" s="14" t="n">
        <v>32</v>
      </c>
      <c r="B38" s="15" t="s">
        <v>46</v>
      </c>
      <c r="C38" s="14" t="s">
        <v>14</v>
      </c>
      <c r="D38" s="16" t="n">
        <v>10200</v>
      </c>
      <c r="E38" s="17" t="n">
        <v>0.77</v>
      </c>
      <c r="F38" s="17" t="n">
        <f aca="false">D38*E38</f>
        <v>7854</v>
      </c>
      <c r="G38" s="14" t="s">
        <v>22</v>
      </c>
      <c r="H38" s="14" t="s">
        <v>29</v>
      </c>
      <c r="I38" s="14" t="s">
        <v>47</v>
      </c>
    </row>
    <row r="39" customFormat="false" ht="31.5" hidden="false" customHeight="true" outlineLevel="0" collapsed="false">
      <c r="A39" s="14" t="n">
        <v>33</v>
      </c>
      <c r="B39" s="15" t="s">
        <v>48</v>
      </c>
      <c r="C39" s="14" t="s">
        <v>14</v>
      </c>
      <c r="D39" s="16" t="n">
        <v>10605</v>
      </c>
      <c r="E39" s="17" t="n">
        <v>1.31</v>
      </c>
      <c r="F39" s="17" t="n">
        <f aca="false">D39*E39</f>
        <v>13892.55</v>
      </c>
      <c r="G39" s="14" t="s">
        <v>22</v>
      </c>
      <c r="H39" s="14" t="s">
        <v>29</v>
      </c>
      <c r="I39" s="14" t="s">
        <v>17</v>
      </c>
    </row>
    <row r="40" customFormat="false" ht="31.5" hidden="false" customHeight="true" outlineLevel="0" collapsed="false">
      <c r="A40" s="14" t="n">
        <v>34</v>
      </c>
      <c r="B40" s="15" t="s">
        <v>49</v>
      </c>
      <c r="C40" s="14" t="s">
        <v>14</v>
      </c>
      <c r="D40" s="16" t="n">
        <v>648000</v>
      </c>
      <c r="E40" s="17" t="n">
        <v>0.08</v>
      </c>
      <c r="F40" s="17" t="n">
        <f aca="false">D40*E40</f>
        <v>51840</v>
      </c>
      <c r="G40" s="14" t="s">
        <v>22</v>
      </c>
      <c r="H40" s="14" t="s">
        <v>16</v>
      </c>
      <c r="I40" s="14" t="s">
        <v>23</v>
      </c>
    </row>
    <row r="41" customFormat="false" ht="31.5" hidden="false" customHeight="true" outlineLevel="0" collapsed="false">
      <c r="A41" s="14" t="n">
        <v>35</v>
      </c>
      <c r="B41" s="15" t="s">
        <v>50</v>
      </c>
      <c r="C41" s="14" t="s">
        <v>14</v>
      </c>
      <c r="D41" s="16" t="n">
        <v>567750</v>
      </c>
      <c r="E41" s="17" t="n">
        <v>0.08</v>
      </c>
      <c r="F41" s="17" t="n">
        <f aca="false">D41*E41</f>
        <v>45420</v>
      </c>
      <c r="G41" s="14" t="s">
        <v>22</v>
      </c>
      <c r="H41" s="14" t="s">
        <v>16</v>
      </c>
      <c r="I41" s="14" t="s">
        <v>23</v>
      </c>
    </row>
    <row r="42" customFormat="false" ht="31.5" hidden="false" customHeight="true" outlineLevel="0" collapsed="false">
      <c r="A42" s="14" t="n">
        <v>36</v>
      </c>
      <c r="B42" s="15" t="s">
        <v>51</v>
      </c>
      <c r="C42" s="14" t="s">
        <v>52</v>
      </c>
      <c r="D42" s="16" t="n">
        <v>558</v>
      </c>
      <c r="E42" s="17" t="n">
        <v>1.08</v>
      </c>
      <c r="F42" s="17" t="n">
        <f aca="false">D42*E42</f>
        <v>602.64</v>
      </c>
      <c r="G42" s="14" t="s">
        <v>22</v>
      </c>
      <c r="H42" s="14" t="s">
        <v>16</v>
      </c>
      <c r="I42" s="14" t="s">
        <v>23</v>
      </c>
    </row>
    <row r="43" customFormat="false" ht="31.5" hidden="false" customHeight="true" outlineLevel="0" collapsed="false">
      <c r="A43" s="14" t="n">
        <v>37</v>
      </c>
      <c r="B43" s="15" t="s">
        <v>53</v>
      </c>
      <c r="C43" s="14" t="s">
        <v>14</v>
      </c>
      <c r="D43" s="16" t="n">
        <v>7035</v>
      </c>
      <c r="E43" s="17" t="n">
        <v>1.07</v>
      </c>
      <c r="F43" s="17" t="n">
        <f aca="false">D43*E43</f>
        <v>7527.45</v>
      </c>
      <c r="G43" s="14" t="s">
        <v>22</v>
      </c>
      <c r="H43" s="14" t="s">
        <v>16</v>
      </c>
      <c r="I43" s="14" t="s">
        <v>23</v>
      </c>
    </row>
    <row r="44" customFormat="false" ht="31.5" hidden="false" customHeight="true" outlineLevel="0" collapsed="false">
      <c r="A44" s="14" t="n">
        <v>38</v>
      </c>
      <c r="B44" s="15" t="s">
        <v>54</v>
      </c>
      <c r="C44" s="14" t="s">
        <v>52</v>
      </c>
      <c r="D44" s="16" t="n">
        <v>1200</v>
      </c>
      <c r="E44" s="17" t="n">
        <v>18.04</v>
      </c>
      <c r="F44" s="17" t="n">
        <f aca="false">D44*E44</f>
        <v>21648</v>
      </c>
      <c r="G44" s="14" t="s">
        <v>22</v>
      </c>
      <c r="H44" s="14" t="s">
        <v>16</v>
      </c>
      <c r="I44" s="14" t="s">
        <v>23</v>
      </c>
    </row>
    <row r="45" customFormat="false" ht="31.5" hidden="false" customHeight="true" outlineLevel="0" collapsed="false">
      <c r="A45" s="14" t="n">
        <v>39</v>
      </c>
      <c r="B45" s="15" t="s">
        <v>55</v>
      </c>
      <c r="C45" s="14" t="s">
        <v>14</v>
      </c>
      <c r="D45" s="16" t="n">
        <v>84000</v>
      </c>
      <c r="E45" s="17" t="n">
        <v>0.18</v>
      </c>
      <c r="F45" s="17" t="n">
        <f aca="false">D45*E45</f>
        <v>15120</v>
      </c>
      <c r="G45" s="14" t="s">
        <v>22</v>
      </c>
      <c r="H45" s="14" t="s">
        <v>16</v>
      </c>
      <c r="I45" s="14" t="s">
        <v>23</v>
      </c>
    </row>
    <row r="46" customFormat="false" ht="31.5" hidden="false" customHeight="true" outlineLevel="0" collapsed="false">
      <c r="A46" s="14" t="n">
        <v>40</v>
      </c>
      <c r="B46" s="15" t="s">
        <v>56</v>
      </c>
      <c r="C46" s="14" t="s">
        <v>14</v>
      </c>
      <c r="D46" s="16" t="n">
        <v>96000</v>
      </c>
      <c r="E46" s="17" t="n">
        <v>0.23</v>
      </c>
      <c r="F46" s="17" t="n">
        <f aca="false">D46*E46</f>
        <v>22080</v>
      </c>
      <c r="G46" s="14" t="s">
        <v>22</v>
      </c>
      <c r="H46" s="14" t="s">
        <v>16</v>
      </c>
      <c r="I46" s="14" t="s">
        <v>23</v>
      </c>
    </row>
    <row r="47" customFormat="false" ht="31.5" hidden="false" customHeight="true" outlineLevel="0" collapsed="false">
      <c r="A47" s="6" t="n">
        <v>41</v>
      </c>
      <c r="B47" s="7" t="s">
        <v>57</v>
      </c>
      <c r="C47" s="6" t="s">
        <v>14</v>
      </c>
      <c r="D47" s="8" t="n">
        <v>435375</v>
      </c>
      <c r="E47" s="9" t="n">
        <v>0.17</v>
      </c>
      <c r="F47" s="9" t="n">
        <f aca="false">D47*E47</f>
        <v>74013.75</v>
      </c>
      <c r="G47" s="6" t="s">
        <v>15</v>
      </c>
      <c r="H47" s="6" t="s">
        <v>16</v>
      </c>
      <c r="I47" s="6" t="s">
        <v>17</v>
      </c>
    </row>
    <row r="48" customFormat="false" ht="31.5" hidden="false" customHeight="true" outlineLevel="0" collapsed="false">
      <c r="A48" s="10" t="n">
        <v>42</v>
      </c>
      <c r="B48" s="11" t="s">
        <v>57</v>
      </c>
      <c r="C48" s="10" t="s">
        <v>14</v>
      </c>
      <c r="D48" s="12" t="n">
        <v>145125</v>
      </c>
      <c r="E48" s="13" t="n">
        <v>0.17</v>
      </c>
      <c r="F48" s="13" t="n">
        <f aca="false">D48*E48</f>
        <v>24671.25</v>
      </c>
      <c r="G48" s="10" t="s">
        <v>18</v>
      </c>
      <c r="H48" s="10" t="s">
        <v>16</v>
      </c>
      <c r="I48" s="10" t="s">
        <v>17</v>
      </c>
    </row>
    <row r="49" customFormat="false" ht="31.5" hidden="false" customHeight="true" outlineLevel="0" collapsed="false">
      <c r="A49" s="14" t="n">
        <v>43</v>
      </c>
      <c r="B49" s="15" t="s">
        <v>58</v>
      </c>
      <c r="C49" s="14" t="s">
        <v>59</v>
      </c>
      <c r="D49" s="16" t="n">
        <v>264</v>
      </c>
      <c r="E49" s="17" t="n">
        <v>2.39</v>
      </c>
      <c r="F49" s="17" t="n">
        <f aca="false">D49*E49</f>
        <v>630.96</v>
      </c>
      <c r="G49" s="14" t="s">
        <v>22</v>
      </c>
      <c r="H49" s="14" t="s">
        <v>16</v>
      </c>
      <c r="I49" s="14" t="s">
        <v>17</v>
      </c>
    </row>
    <row r="50" customFormat="false" ht="31.5" hidden="false" customHeight="true" outlineLevel="0" collapsed="false">
      <c r="A50" s="18" t="n">
        <v>44</v>
      </c>
      <c r="B50" s="19" t="s">
        <v>60</v>
      </c>
      <c r="C50" s="18" t="s">
        <v>14</v>
      </c>
      <c r="D50" s="20" t="n">
        <v>777938</v>
      </c>
      <c r="E50" s="21" t="n">
        <v>0.18</v>
      </c>
      <c r="F50" s="21" t="n">
        <f aca="false">D50*E50</f>
        <v>140028.84</v>
      </c>
      <c r="G50" s="18" t="s">
        <v>15</v>
      </c>
      <c r="H50" s="18" t="s">
        <v>16</v>
      </c>
      <c r="I50" s="18" t="s">
        <v>23</v>
      </c>
    </row>
    <row r="51" customFormat="false" ht="31.5" hidden="false" customHeight="true" outlineLevel="0" collapsed="false">
      <c r="A51" s="10" t="n">
        <v>45</v>
      </c>
      <c r="B51" s="11" t="s">
        <v>60</v>
      </c>
      <c r="C51" s="10" t="s">
        <v>14</v>
      </c>
      <c r="D51" s="12" t="n">
        <v>259312</v>
      </c>
      <c r="E51" s="13" t="n">
        <v>0.18</v>
      </c>
      <c r="F51" s="13" t="n">
        <f aca="false">D51*E51</f>
        <v>46676.16</v>
      </c>
      <c r="G51" s="10" t="s">
        <v>18</v>
      </c>
      <c r="H51" s="10" t="s">
        <v>16</v>
      </c>
      <c r="I51" s="10" t="s">
        <v>23</v>
      </c>
    </row>
    <row r="52" customFormat="false" ht="31.5" hidden="false" customHeight="true" outlineLevel="0" collapsed="false">
      <c r="A52" s="14" t="n">
        <v>46</v>
      </c>
      <c r="B52" s="15" t="s">
        <v>61</v>
      </c>
      <c r="C52" s="14" t="s">
        <v>62</v>
      </c>
      <c r="D52" s="16" t="n">
        <v>1200</v>
      </c>
      <c r="E52" s="17" t="n">
        <v>2.57</v>
      </c>
      <c r="F52" s="17" t="n">
        <f aca="false">D52*E52</f>
        <v>3084</v>
      </c>
      <c r="G52" s="14" t="s">
        <v>22</v>
      </c>
      <c r="H52" s="14" t="s">
        <v>16</v>
      </c>
      <c r="I52" s="14" t="s">
        <v>23</v>
      </c>
    </row>
    <row r="53" customFormat="false" ht="31.5" hidden="false" customHeight="true" outlineLevel="0" collapsed="false">
      <c r="A53" s="14" t="n">
        <v>47</v>
      </c>
      <c r="B53" s="15" t="s">
        <v>63</v>
      </c>
      <c r="C53" s="14" t="s">
        <v>64</v>
      </c>
      <c r="D53" s="16" t="n">
        <v>2130</v>
      </c>
      <c r="E53" s="17" t="n">
        <v>5</v>
      </c>
      <c r="F53" s="17" t="n">
        <f aca="false">D53*E53</f>
        <v>10650</v>
      </c>
      <c r="G53" s="14" t="s">
        <v>22</v>
      </c>
      <c r="H53" s="14" t="s">
        <v>16</v>
      </c>
      <c r="I53" s="14" t="s">
        <v>17</v>
      </c>
    </row>
    <row r="54" customFormat="false" ht="31.5" hidden="false" customHeight="true" outlineLevel="0" collapsed="false">
      <c r="A54" s="14" t="n">
        <v>48</v>
      </c>
      <c r="B54" s="15" t="s">
        <v>65</v>
      </c>
      <c r="C54" s="14" t="s">
        <v>66</v>
      </c>
      <c r="D54" s="16" t="n">
        <v>234</v>
      </c>
      <c r="E54" s="17" t="n">
        <v>3.61</v>
      </c>
      <c r="F54" s="17" t="n">
        <f aca="false">D54*E54</f>
        <v>844.74</v>
      </c>
      <c r="G54" s="14" t="s">
        <v>22</v>
      </c>
      <c r="H54" s="14" t="s">
        <v>16</v>
      </c>
      <c r="I54" s="14" t="s">
        <v>17</v>
      </c>
    </row>
    <row r="55" customFormat="false" ht="31.5" hidden="false" customHeight="true" outlineLevel="0" collapsed="false">
      <c r="A55" s="6" t="n">
        <v>49</v>
      </c>
      <c r="B55" s="7" t="s">
        <v>67</v>
      </c>
      <c r="C55" s="6" t="s">
        <v>14</v>
      </c>
      <c r="D55" s="8" t="n">
        <v>1400625</v>
      </c>
      <c r="E55" s="9" t="n">
        <v>0.06</v>
      </c>
      <c r="F55" s="9" t="n">
        <f aca="false">D55*E55</f>
        <v>84037.5</v>
      </c>
      <c r="G55" s="6" t="s">
        <v>15</v>
      </c>
      <c r="H55" s="6" t="s">
        <v>16</v>
      </c>
      <c r="I55" s="6" t="s">
        <v>23</v>
      </c>
    </row>
    <row r="56" customFormat="false" ht="31.5" hidden="false" customHeight="true" outlineLevel="0" collapsed="false">
      <c r="A56" s="10" t="n">
        <v>50</v>
      </c>
      <c r="B56" s="11" t="s">
        <v>67</v>
      </c>
      <c r="C56" s="10" t="s">
        <v>14</v>
      </c>
      <c r="D56" s="12" t="n">
        <v>466875</v>
      </c>
      <c r="E56" s="13" t="n">
        <v>0.06</v>
      </c>
      <c r="F56" s="13" t="n">
        <f aca="false">D56*E56</f>
        <v>28012.5</v>
      </c>
      <c r="G56" s="10" t="s">
        <v>18</v>
      </c>
      <c r="H56" s="10" t="s">
        <v>16</v>
      </c>
      <c r="I56" s="10" t="s">
        <v>23</v>
      </c>
    </row>
    <row r="57" customFormat="false" ht="31.5" hidden="false" customHeight="true" outlineLevel="0" collapsed="false">
      <c r="A57" s="14" t="n">
        <v>51</v>
      </c>
      <c r="B57" s="15" t="s">
        <v>68</v>
      </c>
      <c r="C57" s="14" t="s">
        <v>64</v>
      </c>
      <c r="D57" s="16" t="n">
        <v>800</v>
      </c>
      <c r="E57" s="17" t="n">
        <v>31.75</v>
      </c>
      <c r="F57" s="17" t="n">
        <f aca="false">D57*E57</f>
        <v>25400</v>
      </c>
      <c r="G57" s="14" t="s">
        <v>22</v>
      </c>
      <c r="H57" s="14" t="s">
        <v>16</v>
      </c>
      <c r="I57" s="14" t="s">
        <v>23</v>
      </c>
    </row>
    <row r="58" customFormat="false" ht="31.5" hidden="false" customHeight="true" outlineLevel="0" collapsed="false">
      <c r="A58" s="14" t="n">
        <v>52</v>
      </c>
      <c r="B58" s="15" t="s">
        <v>69</v>
      </c>
      <c r="C58" s="14" t="s">
        <v>27</v>
      </c>
      <c r="D58" s="16" t="n">
        <v>637</v>
      </c>
      <c r="E58" s="17" t="n">
        <v>6.85</v>
      </c>
      <c r="F58" s="17" t="n">
        <f aca="false">D58*E58</f>
        <v>4363.45</v>
      </c>
      <c r="G58" s="14" t="s">
        <v>22</v>
      </c>
      <c r="H58" s="14" t="s">
        <v>16</v>
      </c>
      <c r="I58" s="14" t="s">
        <v>17</v>
      </c>
    </row>
    <row r="59" customFormat="false" ht="31.5" hidden="false" customHeight="true" outlineLevel="0" collapsed="false">
      <c r="A59" s="6" t="n">
        <v>53</v>
      </c>
      <c r="B59" s="7" t="s">
        <v>70</v>
      </c>
      <c r="C59" s="6" t="s">
        <v>27</v>
      </c>
      <c r="D59" s="8" t="n">
        <v>13444</v>
      </c>
      <c r="E59" s="9" t="n">
        <v>5.72</v>
      </c>
      <c r="F59" s="9" t="n">
        <f aca="false">D59*E59</f>
        <v>76899.68</v>
      </c>
      <c r="G59" s="6" t="s">
        <v>15</v>
      </c>
      <c r="H59" s="6" t="s">
        <v>16</v>
      </c>
      <c r="I59" s="6" t="s">
        <v>17</v>
      </c>
    </row>
    <row r="60" customFormat="false" ht="31.5" hidden="false" customHeight="true" outlineLevel="0" collapsed="false">
      <c r="A60" s="10" t="n">
        <v>54</v>
      </c>
      <c r="B60" s="11" t="s">
        <v>70</v>
      </c>
      <c r="C60" s="10" t="s">
        <v>27</v>
      </c>
      <c r="D60" s="12" t="n">
        <v>4481</v>
      </c>
      <c r="E60" s="13" t="n">
        <v>5.72</v>
      </c>
      <c r="F60" s="13" t="n">
        <f aca="false">D60*E60</f>
        <v>25631.32</v>
      </c>
      <c r="G60" s="10" t="s">
        <v>18</v>
      </c>
      <c r="H60" s="10" t="s">
        <v>16</v>
      </c>
      <c r="I60" s="10" t="s">
        <v>17</v>
      </c>
    </row>
    <row r="61" customFormat="false" ht="31.5" hidden="false" customHeight="true" outlineLevel="0" collapsed="false">
      <c r="A61" s="14" t="n">
        <v>55</v>
      </c>
      <c r="B61" s="15" t="s">
        <v>71</v>
      </c>
      <c r="C61" s="14" t="s">
        <v>64</v>
      </c>
      <c r="D61" s="16" t="n">
        <v>300</v>
      </c>
      <c r="E61" s="17" t="n">
        <v>4.24</v>
      </c>
      <c r="F61" s="17" t="n">
        <f aca="false">D61*E61</f>
        <v>1272</v>
      </c>
      <c r="G61" s="14" t="s">
        <v>22</v>
      </c>
      <c r="H61" s="14" t="s">
        <v>16</v>
      </c>
      <c r="I61" s="14" t="s">
        <v>17</v>
      </c>
    </row>
    <row r="62" customFormat="false" ht="31.5" hidden="false" customHeight="true" outlineLevel="0" collapsed="false">
      <c r="A62" s="14" t="n">
        <v>56</v>
      </c>
      <c r="B62" s="15" t="s">
        <v>72</v>
      </c>
      <c r="C62" s="14" t="s">
        <v>27</v>
      </c>
      <c r="D62" s="16" t="n">
        <v>877</v>
      </c>
      <c r="E62" s="17" t="n">
        <v>1.7</v>
      </c>
      <c r="F62" s="17" t="n">
        <f aca="false">D62*E62</f>
        <v>1490.9</v>
      </c>
      <c r="G62" s="14" t="s">
        <v>22</v>
      </c>
      <c r="H62" s="14" t="s">
        <v>16</v>
      </c>
      <c r="I62" s="14" t="s">
        <v>23</v>
      </c>
    </row>
    <row r="63" customFormat="false" ht="31.5" hidden="false" customHeight="true" outlineLevel="0" collapsed="false">
      <c r="A63" s="6" t="n">
        <v>57</v>
      </c>
      <c r="B63" s="7" t="s">
        <v>73</v>
      </c>
      <c r="C63" s="6" t="s">
        <v>14</v>
      </c>
      <c r="D63" s="8" t="n">
        <v>883125</v>
      </c>
      <c r="E63" s="9" t="n">
        <v>0.47</v>
      </c>
      <c r="F63" s="9" t="n">
        <f aca="false">D63*E63</f>
        <v>415068.75</v>
      </c>
      <c r="G63" s="6" t="s">
        <v>15</v>
      </c>
      <c r="H63" s="6" t="s">
        <v>16</v>
      </c>
      <c r="I63" s="6" t="s">
        <v>23</v>
      </c>
    </row>
    <row r="64" customFormat="false" ht="31.5" hidden="false" customHeight="true" outlineLevel="0" collapsed="false">
      <c r="A64" s="10" t="n">
        <v>58</v>
      </c>
      <c r="B64" s="11" t="s">
        <v>73</v>
      </c>
      <c r="C64" s="10" t="s">
        <v>14</v>
      </c>
      <c r="D64" s="12" t="n">
        <v>294375</v>
      </c>
      <c r="E64" s="13" t="n">
        <v>0.47</v>
      </c>
      <c r="F64" s="13" t="n">
        <f aca="false">D64*E64</f>
        <v>138356.25</v>
      </c>
      <c r="G64" s="10" t="s">
        <v>18</v>
      </c>
      <c r="H64" s="10" t="s">
        <v>16</v>
      </c>
      <c r="I64" s="10" t="s">
        <v>23</v>
      </c>
    </row>
    <row r="65" customFormat="false" ht="31.5" hidden="false" customHeight="true" outlineLevel="0" collapsed="false">
      <c r="A65" s="14" t="n">
        <v>59</v>
      </c>
      <c r="B65" s="15" t="s">
        <v>74</v>
      </c>
      <c r="C65" s="14" t="s">
        <v>14</v>
      </c>
      <c r="D65" s="16" t="n">
        <v>150000</v>
      </c>
      <c r="E65" s="17" t="n">
        <v>0.44</v>
      </c>
      <c r="F65" s="17" t="n">
        <f aca="false">D65*E65</f>
        <v>66000</v>
      </c>
      <c r="G65" s="14" t="s">
        <v>22</v>
      </c>
      <c r="H65" s="14" t="s">
        <v>16</v>
      </c>
      <c r="I65" s="14" t="s">
        <v>23</v>
      </c>
    </row>
    <row r="66" customFormat="false" ht="31.5" hidden="false" customHeight="true" outlineLevel="0" collapsed="false">
      <c r="A66" s="18" t="n">
        <v>60</v>
      </c>
      <c r="B66" s="19" t="s">
        <v>75</v>
      </c>
      <c r="C66" s="18" t="s">
        <v>14</v>
      </c>
      <c r="D66" s="20" t="n">
        <v>546075</v>
      </c>
      <c r="E66" s="21" t="n">
        <v>0.66</v>
      </c>
      <c r="F66" s="21" t="n">
        <f aca="false">D66*E66</f>
        <v>360409.5</v>
      </c>
      <c r="G66" s="18" t="s">
        <v>15</v>
      </c>
      <c r="H66" s="18" t="s">
        <v>16</v>
      </c>
      <c r="I66" s="18" t="s">
        <v>23</v>
      </c>
    </row>
    <row r="67" customFormat="false" ht="31.5" hidden="false" customHeight="true" outlineLevel="0" collapsed="false">
      <c r="A67" s="10" t="n">
        <v>61</v>
      </c>
      <c r="B67" s="11" t="s">
        <v>75</v>
      </c>
      <c r="C67" s="10" t="s">
        <v>14</v>
      </c>
      <c r="D67" s="12" t="n">
        <v>182025</v>
      </c>
      <c r="E67" s="13" t="n">
        <v>0.66</v>
      </c>
      <c r="F67" s="13" t="n">
        <f aca="false">D67*E67</f>
        <v>120136.5</v>
      </c>
      <c r="G67" s="10" t="s">
        <v>18</v>
      </c>
      <c r="H67" s="10" t="s">
        <v>16</v>
      </c>
      <c r="I67" s="10" t="s">
        <v>23</v>
      </c>
    </row>
    <row r="68" customFormat="false" ht="31.5" hidden="false" customHeight="true" outlineLevel="0" collapsed="false">
      <c r="A68" s="18" t="n">
        <v>62</v>
      </c>
      <c r="B68" s="19" t="s">
        <v>76</v>
      </c>
      <c r="C68" s="18" t="s">
        <v>14</v>
      </c>
      <c r="D68" s="20" t="n">
        <v>448875</v>
      </c>
      <c r="E68" s="21" t="n">
        <v>0.5</v>
      </c>
      <c r="F68" s="21" t="n">
        <f aca="false">D68*E68</f>
        <v>224437.5</v>
      </c>
      <c r="G68" s="18" t="s">
        <v>15</v>
      </c>
      <c r="H68" s="18" t="s">
        <v>16</v>
      </c>
      <c r="I68" s="18" t="s">
        <v>23</v>
      </c>
    </row>
    <row r="69" customFormat="false" ht="31.5" hidden="false" customHeight="true" outlineLevel="0" collapsed="false">
      <c r="A69" s="10" t="n">
        <v>63</v>
      </c>
      <c r="B69" s="11" t="s">
        <v>76</v>
      </c>
      <c r="C69" s="10" t="s">
        <v>14</v>
      </c>
      <c r="D69" s="12" t="n">
        <v>149625</v>
      </c>
      <c r="E69" s="13" t="n">
        <v>0.5</v>
      </c>
      <c r="F69" s="13" t="n">
        <f aca="false">D69*E69</f>
        <v>74812.5</v>
      </c>
      <c r="G69" s="10" t="s">
        <v>18</v>
      </c>
      <c r="H69" s="10" t="s">
        <v>16</v>
      </c>
      <c r="I69" s="10" t="s">
        <v>23</v>
      </c>
    </row>
    <row r="70" customFormat="false" ht="31.5" hidden="false" customHeight="true" outlineLevel="0" collapsed="false">
      <c r="A70" s="14" t="n">
        <v>64</v>
      </c>
      <c r="B70" s="15" t="s">
        <v>77</v>
      </c>
      <c r="C70" s="14" t="s">
        <v>64</v>
      </c>
      <c r="D70" s="16" t="n">
        <v>1440</v>
      </c>
      <c r="E70" s="17" t="n">
        <v>12.33</v>
      </c>
      <c r="F70" s="17" t="n">
        <f aca="false">D70*E70</f>
        <v>17755.2</v>
      </c>
      <c r="G70" s="14" t="s">
        <v>22</v>
      </c>
      <c r="H70" s="14" t="s">
        <v>16</v>
      </c>
      <c r="I70" s="14" t="s">
        <v>17</v>
      </c>
    </row>
    <row r="71" customFormat="false" ht="31.5" hidden="false" customHeight="true" outlineLevel="0" collapsed="false">
      <c r="A71" s="14" t="n">
        <v>65</v>
      </c>
      <c r="B71" s="15" t="s">
        <v>78</v>
      </c>
      <c r="C71" s="14" t="s">
        <v>79</v>
      </c>
      <c r="D71" s="16" t="n">
        <v>180</v>
      </c>
      <c r="E71" s="17" t="n">
        <v>2.17</v>
      </c>
      <c r="F71" s="17" t="n">
        <f aca="false">D71*E71</f>
        <v>390.6</v>
      </c>
      <c r="G71" s="14" t="s">
        <v>22</v>
      </c>
      <c r="H71" s="14" t="s">
        <v>16</v>
      </c>
      <c r="I71" s="14" t="s">
        <v>17</v>
      </c>
    </row>
    <row r="72" customFormat="false" ht="31.5" hidden="false" customHeight="true" outlineLevel="0" collapsed="false">
      <c r="A72" s="14" t="n">
        <v>66</v>
      </c>
      <c r="B72" s="15" t="s">
        <v>80</v>
      </c>
      <c r="C72" s="14" t="s">
        <v>27</v>
      </c>
      <c r="D72" s="16" t="n">
        <v>1095</v>
      </c>
      <c r="E72" s="17" t="n">
        <v>1.99</v>
      </c>
      <c r="F72" s="17" t="n">
        <f aca="false">D72*E72</f>
        <v>2179.05</v>
      </c>
      <c r="G72" s="14" t="s">
        <v>22</v>
      </c>
      <c r="H72" s="14" t="s">
        <v>29</v>
      </c>
      <c r="I72" s="14" t="s">
        <v>23</v>
      </c>
    </row>
    <row r="73" customFormat="false" ht="31.5" hidden="false" customHeight="true" outlineLevel="0" collapsed="false">
      <c r="A73" s="14" t="n">
        <v>67</v>
      </c>
      <c r="B73" s="15" t="s">
        <v>81</v>
      </c>
      <c r="C73" s="14" t="s">
        <v>82</v>
      </c>
      <c r="D73" s="16" t="n">
        <v>53400</v>
      </c>
      <c r="E73" s="17" t="n">
        <v>0.34</v>
      </c>
      <c r="F73" s="17" t="n">
        <f aca="false">D73*E73</f>
        <v>18156</v>
      </c>
      <c r="G73" s="14" t="s">
        <v>22</v>
      </c>
      <c r="H73" s="14" t="s">
        <v>16</v>
      </c>
      <c r="I73" s="14" t="s">
        <v>23</v>
      </c>
    </row>
    <row r="74" customFormat="false" ht="31.5" hidden="false" customHeight="true" outlineLevel="0" collapsed="false">
      <c r="A74" s="14" t="n">
        <v>68</v>
      </c>
      <c r="B74" s="15" t="s">
        <v>83</v>
      </c>
      <c r="C74" s="14" t="s">
        <v>14</v>
      </c>
      <c r="D74" s="16" t="n">
        <v>91300</v>
      </c>
      <c r="E74" s="17" t="n">
        <v>0.7</v>
      </c>
      <c r="F74" s="17" t="n">
        <f aca="false">D74*E74</f>
        <v>63910</v>
      </c>
      <c r="G74" s="14" t="s">
        <v>22</v>
      </c>
      <c r="H74" s="14" t="s">
        <v>16</v>
      </c>
      <c r="I74" s="14" t="s">
        <v>23</v>
      </c>
    </row>
    <row r="75" customFormat="false" ht="31.5" hidden="false" customHeight="true" outlineLevel="0" collapsed="false">
      <c r="A75" s="6" t="n">
        <v>69</v>
      </c>
      <c r="B75" s="7" t="s">
        <v>84</v>
      </c>
      <c r="C75" s="6" t="s">
        <v>64</v>
      </c>
      <c r="D75" s="8" t="n">
        <v>10711</v>
      </c>
      <c r="E75" s="9" t="n">
        <v>13.7</v>
      </c>
      <c r="F75" s="9" t="n">
        <f aca="false">D75*E75</f>
        <v>146740.7</v>
      </c>
      <c r="G75" s="6" t="s">
        <v>15</v>
      </c>
      <c r="H75" s="6" t="s">
        <v>16</v>
      </c>
      <c r="I75" s="6" t="s">
        <v>17</v>
      </c>
    </row>
    <row r="76" customFormat="false" ht="31.5" hidden="false" customHeight="true" outlineLevel="0" collapsed="false">
      <c r="A76" s="10" t="n">
        <v>70</v>
      </c>
      <c r="B76" s="11" t="s">
        <v>84</v>
      </c>
      <c r="C76" s="10" t="s">
        <v>64</v>
      </c>
      <c r="D76" s="12" t="n">
        <v>3570</v>
      </c>
      <c r="E76" s="13" t="n">
        <v>13.7</v>
      </c>
      <c r="F76" s="13" t="n">
        <f aca="false">D76*E76</f>
        <v>48909</v>
      </c>
      <c r="G76" s="10" t="s">
        <v>18</v>
      </c>
      <c r="H76" s="10" t="s">
        <v>16</v>
      </c>
      <c r="I76" s="10" t="s">
        <v>17</v>
      </c>
    </row>
    <row r="77" customFormat="false" ht="31.5" hidden="false" customHeight="true" outlineLevel="0" collapsed="false">
      <c r="A77" s="6" t="n">
        <v>71</v>
      </c>
      <c r="B77" s="7" t="s">
        <v>85</v>
      </c>
      <c r="C77" s="6" t="s">
        <v>64</v>
      </c>
      <c r="D77" s="8" t="n">
        <v>11632</v>
      </c>
      <c r="E77" s="9" t="n">
        <v>24.43</v>
      </c>
      <c r="F77" s="9" t="n">
        <f aca="false">D77*E77</f>
        <v>284169.76</v>
      </c>
      <c r="G77" s="6" t="s">
        <v>15</v>
      </c>
      <c r="H77" s="6" t="s">
        <v>16</v>
      </c>
      <c r="I77" s="6" t="s">
        <v>23</v>
      </c>
    </row>
    <row r="78" customFormat="false" ht="31.5" hidden="false" customHeight="true" outlineLevel="0" collapsed="false">
      <c r="A78" s="10" t="n">
        <v>72</v>
      </c>
      <c r="B78" s="11" t="s">
        <v>85</v>
      </c>
      <c r="C78" s="10" t="s">
        <v>64</v>
      </c>
      <c r="D78" s="12" t="n">
        <v>3878</v>
      </c>
      <c r="E78" s="13" t="n">
        <v>24.43</v>
      </c>
      <c r="F78" s="13" t="n">
        <f aca="false">D78*E78</f>
        <v>94739.54</v>
      </c>
      <c r="G78" s="10" t="s">
        <v>18</v>
      </c>
      <c r="H78" s="10" t="s">
        <v>16</v>
      </c>
      <c r="I78" s="10" t="s">
        <v>23</v>
      </c>
    </row>
    <row r="79" customFormat="false" ht="31.5" hidden="false" customHeight="true" outlineLevel="0" collapsed="false">
      <c r="A79" s="14" t="n">
        <v>73</v>
      </c>
      <c r="B79" s="15" t="s">
        <v>86</v>
      </c>
      <c r="C79" s="14" t="s">
        <v>14</v>
      </c>
      <c r="D79" s="16" t="n">
        <v>30000</v>
      </c>
      <c r="E79" s="17" t="n">
        <v>0.25</v>
      </c>
      <c r="F79" s="17" t="n">
        <f aca="false">D79*E79</f>
        <v>7500</v>
      </c>
      <c r="G79" s="14" t="s">
        <v>22</v>
      </c>
      <c r="H79" s="14" t="s">
        <v>16</v>
      </c>
      <c r="I79" s="14" t="s">
        <v>23</v>
      </c>
    </row>
    <row r="80" customFormat="false" ht="31.5" hidden="false" customHeight="true" outlineLevel="0" collapsed="false">
      <c r="A80" s="14" t="n">
        <v>74</v>
      </c>
      <c r="B80" s="15" t="s">
        <v>87</v>
      </c>
      <c r="C80" s="14" t="s">
        <v>14</v>
      </c>
      <c r="D80" s="16" t="n">
        <v>12750</v>
      </c>
      <c r="E80" s="17" t="n">
        <v>0.14</v>
      </c>
      <c r="F80" s="17" t="n">
        <f aca="false">D80*E80</f>
        <v>1785</v>
      </c>
      <c r="G80" s="14" t="s">
        <v>22</v>
      </c>
      <c r="H80" s="14" t="s">
        <v>29</v>
      </c>
      <c r="I80" s="14" t="s">
        <v>23</v>
      </c>
    </row>
    <row r="81" customFormat="false" ht="31.5" hidden="false" customHeight="true" outlineLevel="0" collapsed="false">
      <c r="A81" s="14" t="n">
        <v>75</v>
      </c>
      <c r="B81" s="15" t="s">
        <v>88</v>
      </c>
      <c r="C81" s="14" t="s">
        <v>14</v>
      </c>
      <c r="D81" s="16" t="n">
        <v>7575</v>
      </c>
      <c r="E81" s="17" t="n">
        <v>0.42</v>
      </c>
      <c r="F81" s="17" t="n">
        <f aca="false">D81*E81</f>
        <v>3181.5</v>
      </c>
      <c r="G81" s="14" t="s">
        <v>22</v>
      </c>
      <c r="H81" s="14" t="s">
        <v>29</v>
      </c>
      <c r="I81" s="14" t="s">
        <v>23</v>
      </c>
    </row>
    <row r="82" customFormat="false" ht="31.5" hidden="false" customHeight="true" outlineLevel="0" collapsed="false">
      <c r="A82" s="14" t="n">
        <v>76</v>
      </c>
      <c r="B82" s="15" t="s">
        <v>89</v>
      </c>
      <c r="C82" s="14" t="s">
        <v>14</v>
      </c>
      <c r="D82" s="16" t="n">
        <v>60000</v>
      </c>
      <c r="E82" s="17" t="n">
        <v>0.94</v>
      </c>
      <c r="F82" s="17" t="n">
        <f aca="false">D82*E82</f>
        <v>56400</v>
      </c>
      <c r="G82" s="14" t="s">
        <v>22</v>
      </c>
      <c r="H82" s="14" t="s">
        <v>29</v>
      </c>
      <c r="I82" s="14" t="s">
        <v>23</v>
      </c>
    </row>
    <row r="83" customFormat="false" ht="31.5" hidden="false" customHeight="true" outlineLevel="0" collapsed="false">
      <c r="A83" s="14" t="n">
        <v>77</v>
      </c>
      <c r="B83" s="15" t="s">
        <v>90</v>
      </c>
      <c r="C83" s="14" t="s">
        <v>14</v>
      </c>
      <c r="D83" s="16" t="n">
        <v>316500</v>
      </c>
      <c r="E83" s="17" t="n">
        <v>0.12</v>
      </c>
      <c r="F83" s="17" t="n">
        <f aca="false">D83*E83</f>
        <v>37980</v>
      </c>
      <c r="G83" s="14" t="s">
        <v>22</v>
      </c>
      <c r="H83" s="14" t="s">
        <v>29</v>
      </c>
      <c r="I83" s="14" t="s">
        <v>23</v>
      </c>
    </row>
    <row r="84" customFormat="false" ht="31.5" hidden="false" customHeight="true" outlineLevel="0" collapsed="false">
      <c r="A84" s="18" t="n">
        <v>78</v>
      </c>
      <c r="B84" s="19" t="s">
        <v>91</v>
      </c>
      <c r="C84" s="18" t="s">
        <v>92</v>
      </c>
      <c r="D84" s="20" t="n">
        <v>18872</v>
      </c>
      <c r="E84" s="21" t="n">
        <v>11.73</v>
      </c>
      <c r="F84" s="21" t="n">
        <f aca="false">D84*E84</f>
        <v>221368.56</v>
      </c>
      <c r="G84" s="18" t="s">
        <v>15</v>
      </c>
      <c r="H84" s="18" t="s">
        <v>16</v>
      </c>
      <c r="I84" s="18" t="s">
        <v>17</v>
      </c>
    </row>
    <row r="85" customFormat="false" ht="31.5" hidden="false" customHeight="true" outlineLevel="0" collapsed="false">
      <c r="A85" s="10" t="n">
        <v>79</v>
      </c>
      <c r="B85" s="11" t="s">
        <v>91</v>
      </c>
      <c r="C85" s="10" t="s">
        <v>92</v>
      </c>
      <c r="D85" s="12" t="n">
        <v>6290</v>
      </c>
      <c r="E85" s="13" t="n">
        <v>11.73</v>
      </c>
      <c r="F85" s="13" t="n">
        <f aca="false">D85*E85</f>
        <v>73781.7</v>
      </c>
      <c r="G85" s="10" t="s">
        <v>18</v>
      </c>
      <c r="H85" s="10" t="s">
        <v>16</v>
      </c>
      <c r="I85" s="10" t="s">
        <v>17</v>
      </c>
    </row>
    <row r="86" customFormat="false" ht="31.5" hidden="false" customHeight="true" outlineLevel="0" collapsed="false">
      <c r="A86" s="14" t="n">
        <v>80</v>
      </c>
      <c r="B86" s="15" t="s">
        <v>93</v>
      </c>
      <c r="C86" s="14" t="s">
        <v>14</v>
      </c>
      <c r="D86" s="16" t="n">
        <v>393000</v>
      </c>
      <c r="E86" s="17" t="n">
        <v>0.11</v>
      </c>
      <c r="F86" s="17" t="n">
        <f aca="false">D86*E86</f>
        <v>43230</v>
      </c>
      <c r="G86" s="14" t="s">
        <v>22</v>
      </c>
      <c r="H86" s="14" t="s">
        <v>29</v>
      </c>
      <c r="I86" s="14" t="s">
        <v>23</v>
      </c>
    </row>
    <row r="87" customFormat="false" ht="31.5" hidden="false" customHeight="true" outlineLevel="0" collapsed="false">
      <c r="A87" s="14" t="n">
        <v>81</v>
      </c>
      <c r="B87" s="15" t="s">
        <v>94</v>
      </c>
      <c r="C87" s="14" t="s">
        <v>14</v>
      </c>
      <c r="D87" s="16" t="n">
        <v>125100</v>
      </c>
      <c r="E87" s="17" t="n">
        <v>0.18</v>
      </c>
      <c r="F87" s="17" t="n">
        <f aca="false">D87*E87</f>
        <v>22518</v>
      </c>
      <c r="G87" s="14" t="s">
        <v>22</v>
      </c>
      <c r="H87" s="14" t="s">
        <v>29</v>
      </c>
      <c r="I87" s="14" t="s">
        <v>23</v>
      </c>
    </row>
    <row r="88" customFormat="false" ht="31.5" hidden="false" customHeight="true" outlineLevel="0" collapsed="false">
      <c r="A88" s="14" t="n">
        <v>82</v>
      </c>
      <c r="B88" s="15" t="s">
        <v>95</v>
      </c>
      <c r="C88" s="14" t="s">
        <v>14</v>
      </c>
      <c r="D88" s="16" t="n">
        <v>11055</v>
      </c>
      <c r="E88" s="17" t="n">
        <v>0.11</v>
      </c>
      <c r="F88" s="17" t="n">
        <f aca="false">D88*E88</f>
        <v>1216.05</v>
      </c>
      <c r="G88" s="14" t="s">
        <v>22</v>
      </c>
      <c r="H88" s="14" t="s">
        <v>16</v>
      </c>
      <c r="I88" s="14" t="s">
        <v>23</v>
      </c>
    </row>
    <row r="89" customFormat="false" ht="31.5" hidden="false" customHeight="true" outlineLevel="0" collapsed="false">
      <c r="A89" s="14" t="n">
        <v>83</v>
      </c>
      <c r="B89" s="15" t="s">
        <v>96</v>
      </c>
      <c r="C89" s="14" t="s">
        <v>14</v>
      </c>
      <c r="D89" s="16" t="n">
        <v>54000</v>
      </c>
      <c r="E89" s="17" t="n">
        <v>0.14</v>
      </c>
      <c r="F89" s="17" t="n">
        <f aca="false">D89*E89</f>
        <v>7560</v>
      </c>
      <c r="G89" s="14" t="s">
        <v>22</v>
      </c>
      <c r="H89" s="14" t="s">
        <v>16</v>
      </c>
      <c r="I89" s="14" t="s">
        <v>23</v>
      </c>
    </row>
    <row r="90" customFormat="false" ht="31.5" hidden="false" customHeight="true" outlineLevel="0" collapsed="false">
      <c r="A90" s="14" t="n">
        <v>84</v>
      </c>
      <c r="B90" s="15" t="s">
        <v>97</v>
      </c>
      <c r="C90" s="14" t="s">
        <v>52</v>
      </c>
      <c r="D90" s="16" t="n">
        <v>135</v>
      </c>
      <c r="E90" s="17" t="n">
        <v>1.12</v>
      </c>
      <c r="F90" s="17" t="n">
        <f aca="false">D90*E90</f>
        <v>151.2</v>
      </c>
      <c r="G90" s="14" t="s">
        <v>22</v>
      </c>
      <c r="H90" s="14" t="s">
        <v>16</v>
      </c>
      <c r="I90" s="14" t="s">
        <v>23</v>
      </c>
    </row>
    <row r="91" customFormat="false" ht="31.5" hidden="false" customHeight="true" outlineLevel="0" collapsed="false">
      <c r="A91" s="14" t="n">
        <v>85</v>
      </c>
      <c r="B91" s="15" t="s">
        <v>98</v>
      </c>
      <c r="C91" s="14" t="s">
        <v>14</v>
      </c>
      <c r="D91" s="16" t="n">
        <v>10605</v>
      </c>
      <c r="E91" s="17" t="n">
        <v>0.51</v>
      </c>
      <c r="F91" s="17" t="n">
        <f aca="false">D91*E91</f>
        <v>5408.55</v>
      </c>
      <c r="G91" s="14" t="s">
        <v>22</v>
      </c>
      <c r="H91" s="14" t="s">
        <v>16</v>
      </c>
      <c r="I91" s="14" t="s">
        <v>17</v>
      </c>
    </row>
    <row r="92" customFormat="false" ht="31.5" hidden="false" customHeight="true" outlineLevel="0" collapsed="false">
      <c r="A92" s="18" t="n">
        <v>86</v>
      </c>
      <c r="B92" s="19" t="s">
        <v>99</v>
      </c>
      <c r="C92" s="18" t="s">
        <v>92</v>
      </c>
      <c r="D92" s="20" t="n">
        <v>36</v>
      </c>
      <c r="E92" s="21" t="n">
        <v>2291.71</v>
      </c>
      <c r="F92" s="21" t="n">
        <f aca="false">D92*E92</f>
        <v>82501.56</v>
      </c>
      <c r="G92" s="18" t="s">
        <v>15</v>
      </c>
      <c r="H92" s="18" t="s">
        <v>16</v>
      </c>
      <c r="I92" s="18" t="s">
        <v>100</v>
      </c>
    </row>
    <row r="93" customFormat="false" ht="31.5" hidden="false" customHeight="true" outlineLevel="0" collapsed="false">
      <c r="A93" s="10" t="n">
        <v>87</v>
      </c>
      <c r="B93" s="11" t="s">
        <v>99</v>
      </c>
      <c r="C93" s="10" t="s">
        <v>92</v>
      </c>
      <c r="D93" s="12" t="n">
        <v>12</v>
      </c>
      <c r="E93" s="13" t="n">
        <v>2291.71</v>
      </c>
      <c r="F93" s="13" t="n">
        <f aca="false">D93*E93</f>
        <v>27500.52</v>
      </c>
      <c r="G93" s="10" t="s">
        <v>18</v>
      </c>
      <c r="H93" s="10" t="s">
        <v>16</v>
      </c>
      <c r="I93" s="10" t="s">
        <v>100</v>
      </c>
    </row>
    <row r="94" customFormat="false" ht="31.5" hidden="false" customHeight="true" outlineLevel="0" collapsed="false">
      <c r="A94" s="14" t="n">
        <v>88</v>
      </c>
      <c r="B94" s="15" t="s">
        <v>101</v>
      </c>
      <c r="C94" s="14" t="s">
        <v>59</v>
      </c>
      <c r="D94" s="16" t="n">
        <v>202</v>
      </c>
      <c r="E94" s="17" t="n">
        <v>5.4</v>
      </c>
      <c r="F94" s="17" t="n">
        <f aca="false">D94*E94</f>
        <v>1090.8</v>
      </c>
      <c r="G94" s="14" t="s">
        <v>22</v>
      </c>
      <c r="H94" s="14" t="s">
        <v>16</v>
      </c>
      <c r="I94" s="14" t="s">
        <v>23</v>
      </c>
    </row>
    <row r="95" customFormat="false" ht="31.5" hidden="false" customHeight="true" outlineLevel="0" collapsed="false">
      <c r="A95" s="14" t="n">
        <v>89</v>
      </c>
      <c r="B95" s="15" t="s">
        <v>102</v>
      </c>
      <c r="C95" s="14" t="s">
        <v>27</v>
      </c>
      <c r="D95" s="16" t="n">
        <v>165</v>
      </c>
      <c r="E95" s="17" t="n">
        <v>6.66</v>
      </c>
      <c r="F95" s="17" t="n">
        <f aca="false">D95*E95</f>
        <v>1098.9</v>
      </c>
      <c r="G95" s="14" t="s">
        <v>22</v>
      </c>
      <c r="H95" s="14" t="s">
        <v>16</v>
      </c>
      <c r="I95" s="14" t="s">
        <v>17</v>
      </c>
    </row>
    <row r="96" customFormat="false" ht="31.5" hidden="false" customHeight="true" outlineLevel="0" collapsed="false">
      <c r="A96" s="14" t="n">
        <v>90</v>
      </c>
      <c r="B96" s="15" t="s">
        <v>103</v>
      </c>
      <c r="C96" s="14" t="s">
        <v>66</v>
      </c>
      <c r="D96" s="16" t="n">
        <v>264</v>
      </c>
      <c r="E96" s="17" t="n">
        <v>10.77</v>
      </c>
      <c r="F96" s="17" t="n">
        <f aca="false">D96*E96</f>
        <v>2843.28</v>
      </c>
      <c r="G96" s="14" t="s">
        <v>22</v>
      </c>
      <c r="H96" s="14" t="s">
        <v>16</v>
      </c>
      <c r="I96" s="14" t="s">
        <v>23</v>
      </c>
    </row>
    <row r="97" customFormat="false" ht="31.5" hidden="false" customHeight="true" outlineLevel="0" collapsed="false">
      <c r="A97" s="14" t="n">
        <v>91</v>
      </c>
      <c r="B97" s="15" t="s">
        <v>104</v>
      </c>
      <c r="C97" s="14" t="s">
        <v>14</v>
      </c>
      <c r="D97" s="16" t="n">
        <v>2010</v>
      </c>
      <c r="E97" s="17" t="n">
        <v>0.23</v>
      </c>
      <c r="F97" s="17" t="n">
        <f aca="false">D97*E97</f>
        <v>462.3</v>
      </c>
      <c r="G97" s="14" t="s">
        <v>22</v>
      </c>
      <c r="H97" s="14" t="s">
        <v>16</v>
      </c>
      <c r="I97" s="14" t="s">
        <v>23</v>
      </c>
    </row>
    <row r="98" customFormat="false" ht="31.5" hidden="false" customHeight="true" outlineLevel="0" collapsed="false">
      <c r="A98" s="14" t="n">
        <v>92</v>
      </c>
      <c r="B98" s="15" t="s">
        <v>105</v>
      </c>
      <c r="C98" s="14" t="s">
        <v>14</v>
      </c>
      <c r="D98" s="16" t="n">
        <v>4830</v>
      </c>
      <c r="E98" s="17" t="n">
        <v>0.72</v>
      </c>
      <c r="F98" s="17" t="n">
        <f aca="false">D98*E98</f>
        <v>3477.6</v>
      </c>
      <c r="G98" s="14" t="s">
        <v>22</v>
      </c>
      <c r="H98" s="14" t="s">
        <v>29</v>
      </c>
      <c r="I98" s="14" t="s">
        <v>23</v>
      </c>
    </row>
    <row r="99" customFormat="false" ht="21.75" hidden="false" customHeight="true" outlineLevel="0" collapsed="false">
      <c r="A99" s="22" t="s">
        <v>106</v>
      </c>
      <c r="B99" s="22"/>
      <c r="C99" s="22"/>
      <c r="D99" s="22"/>
      <c r="E99" s="22"/>
      <c r="F99" s="23" t="n">
        <f aca="false">SUM(F7:F98)</f>
        <v>6272695.5</v>
      </c>
      <c r="G99" s="22"/>
      <c r="H99" s="22"/>
      <c r="I99" s="22"/>
    </row>
    <row r="101" customFormat="false" ht="36" hidden="false" customHeight="true" outlineLevel="0" collapsed="false">
      <c r="A101" s="24" t="s">
        <v>107</v>
      </c>
      <c r="B101" s="24"/>
      <c r="C101" s="24"/>
      <c r="D101" s="24"/>
      <c r="E101" s="24"/>
      <c r="F101" s="24"/>
      <c r="G101" s="24"/>
      <c r="H101" s="24"/>
      <c r="I101" s="24"/>
    </row>
  </sheetData>
  <autoFilter ref="A6:I98"/>
  <mergeCells count="6">
    <mergeCell ref="A1:I1"/>
    <mergeCell ref="A2:I2"/>
    <mergeCell ref="A3:I3"/>
    <mergeCell ref="A4:I4"/>
    <mergeCell ref="A99:E99"/>
    <mergeCell ref="A101:I101"/>
  </mergeCells>
  <printOptions headings="false" gridLines="false" gridLinesSet="true" horizontalCentered="false" verticalCentered="false"/>
  <pageMargins left="0.4" right="0.4" top="0.6" bottom="0.5" header="0.25" footer="0.2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&amp;LFundo Municipal de Saúde — Vitória de Santo Antão/PE&amp;RPE 007/2026 · PA 021/2026</oddHeader>
    <oddFooter>&amp;LAnexo I do Edital — medicamentos psicotrópicos&amp;RPágina &amp;P de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4A35A"/>
    <pageSetUpPr fitToPage="true"/>
  </sheetPr>
  <dimension ref="A1:C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2" min="2" style="0" width="28"/>
    <col collapsed="false" customWidth="true" hidden="false" outlineLevel="0" max="3" min="3" style="0" width="52"/>
  </cols>
  <sheetData>
    <row r="1" customFormat="false" ht="25.5" hidden="false" customHeight="true" outlineLevel="0" collapsed="false">
      <c r="A1" s="25" t="s">
        <v>108</v>
      </c>
      <c r="B1" s="25"/>
      <c r="C1" s="25"/>
    </row>
    <row r="2" customFormat="false" ht="15" hidden="false" customHeight="false" outlineLevel="0" collapsed="false">
      <c r="A2" s="26" t="s">
        <v>109</v>
      </c>
      <c r="B2" s="26" t="s">
        <v>110</v>
      </c>
      <c r="C2" s="26" t="s">
        <v>111</v>
      </c>
    </row>
    <row r="3" customFormat="false" ht="15" hidden="false" customHeight="false" outlineLevel="0" collapsed="false">
      <c r="A3" s="27" t="s">
        <v>112</v>
      </c>
      <c r="B3" s="28" t="n">
        <f aca="false">COUNTA('Anexo I'!A7:A98)</f>
        <v>92</v>
      </c>
      <c r="C3" s="29" t="s">
        <v>113</v>
      </c>
    </row>
    <row r="4" customFormat="false" ht="15" hidden="false" customHeight="false" outlineLevel="0" collapsed="false">
      <c r="A4" s="27" t="s">
        <v>114</v>
      </c>
      <c r="B4" s="28" t="n">
        <f aca="false">COUNTIF('Anexo I'!G7:G98,"*PRINCIPAL*")</f>
        <v>21</v>
      </c>
      <c r="C4" s="29" t="s">
        <v>115</v>
      </c>
    </row>
    <row r="5" customFormat="false" ht="15" hidden="false" customHeight="false" outlineLevel="0" collapsed="false">
      <c r="A5" s="27" t="s">
        <v>116</v>
      </c>
      <c r="B5" s="28" t="n">
        <f aca="false">COUNTIF('Anexo I'!G7:G98,"*RESERVADA*")</f>
        <v>21</v>
      </c>
      <c r="C5" s="29" t="s">
        <v>117</v>
      </c>
    </row>
    <row r="6" customFormat="false" ht="15" hidden="false" customHeight="false" outlineLevel="0" collapsed="false">
      <c r="A6" s="27" t="s">
        <v>118</v>
      </c>
      <c r="B6" s="28" t="n">
        <f aca="false">COUNTIF('Anexo I'!G7:G98,"*EXCLUSIVO*")</f>
        <v>50</v>
      </c>
      <c r="C6" s="29" t="s">
        <v>119</v>
      </c>
    </row>
    <row r="7" customFormat="false" ht="15" hidden="false" customHeight="false" outlineLevel="0" collapsed="false">
      <c r="A7" s="27" t="s">
        <v>120</v>
      </c>
      <c r="B7" s="28" t="n">
        <f aca="false">COUNTIF('Anexo I'!H7:H98,"SIM*")</f>
        <v>12</v>
      </c>
      <c r="C7" s="29" t="s">
        <v>121</v>
      </c>
    </row>
    <row r="9" customFormat="false" ht="15" hidden="false" customHeight="false" outlineLevel="0" collapsed="false">
      <c r="A9" s="27" t="s">
        <v>122</v>
      </c>
      <c r="B9" s="30" t="n">
        <f aca="false">SUMIF('Anexo I'!G7:G98,"*PRINCIPAL*",'Anexo I'!F7:F98)</f>
        <v>4034528.82</v>
      </c>
      <c r="C9" s="29" t="s">
        <v>123</v>
      </c>
    </row>
    <row r="10" customFormat="false" ht="15" hidden="false" customHeight="false" outlineLevel="0" collapsed="false">
      <c r="A10" s="27" t="s">
        <v>124</v>
      </c>
      <c r="B10" s="30" t="n">
        <f aca="false">SUMIF('Anexo I'!G7:G98,"*RESERVADA*",'Anexo I'!F7:F98)</f>
        <v>1344842.27</v>
      </c>
      <c r="C10" s="29" t="s">
        <v>123</v>
      </c>
    </row>
    <row r="11" customFormat="false" ht="15" hidden="false" customHeight="false" outlineLevel="0" collapsed="false">
      <c r="A11" s="27" t="s">
        <v>125</v>
      </c>
      <c r="B11" s="30" t="n">
        <f aca="false">SUMIF('Anexo I'!G7:G98,"*EXCLUSIVO*",'Anexo I'!F7:F98)</f>
        <v>893324.41</v>
      </c>
      <c r="C11" s="29" t="s">
        <v>123</v>
      </c>
    </row>
    <row r="12" customFormat="false" ht="15" hidden="false" customHeight="false" outlineLevel="0" collapsed="false">
      <c r="A12" s="27" t="s">
        <v>126</v>
      </c>
      <c r="B12" s="31" t="n">
        <f aca="false">'Anexo I'!F99</f>
        <v>6272695.5</v>
      </c>
      <c r="C12" s="29" t="s">
        <v>127</v>
      </c>
    </row>
  </sheetData>
  <mergeCells count="1">
    <mergeCell ref="A1:C1"/>
  </mergeCell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&amp;RPágina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2026-10-07T16:24:11Z</dcterms:created>
  <dc:creator>openpyxl</dc:creator>
  <dc:description/>
  <dc:language>en-US</dc:language>
  <cp:lastModifiedBy/>
  <dcterms:modified xsi:type="dcterms:W3CDTF">2026-10-07T16:24:11Z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