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DUCBA\Downloads\"/>
    </mc:Choice>
  </mc:AlternateContent>
  <xr:revisionPtr revIDLastSave="0" documentId="13_ncr:1_{7AFA2172-8E17-4683-B214-D539E6081500}" xr6:coauthVersionLast="47" xr6:coauthVersionMax="47" xr10:uidLastSave="{00000000-0000-0000-0000-000000000000}"/>
  <bookViews>
    <workbookView xWindow="-108" yWindow="-108" windowWidth="23256" windowHeight="12576" tabRatio="849" xr2:uid="{00000000-000D-0000-FFFF-FFFF00000000}"/>
  </bookViews>
  <sheets>
    <sheet name="COMPARATIVO" sheetId="14" r:id="rId1"/>
    <sheet name="ORÇ SINTÉTICO N DES" sheetId="6" r:id="rId2"/>
    <sheet name="MC" sheetId="7" r:id="rId3"/>
    <sheet name="CPUs" sheetId="9" r:id="rId4"/>
    <sheet name="CURVA ABC" sheetId="8" r:id="rId5"/>
    <sheet name="CFF" sheetId="13" r:id="rId6"/>
    <sheet name="BDI 01 - N DES" sheetId="4" r:id="rId7"/>
    <sheet name="ENCARGOS" sheetId="10" r:id="rId8"/>
    <sheet name="ORÇ SINTÉTICO DES" sheetId="15" r:id="rId9"/>
    <sheet name="BDI DES" sheetId="5" r:id="rId10"/>
  </sheets>
  <definedNames>
    <definedName name="_xlnm._FilterDatabase" localSheetId="4" hidden="1">'CURVA ABC'!$A$4:$I$6</definedName>
    <definedName name="_xlnm._FilterDatabase" localSheetId="8" hidden="1">'ORÇ SINTÉTICO DES'!$A$4:$J$9</definedName>
    <definedName name="_xlnm._FilterDatabase" localSheetId="1" hidden="1">'ORÇ SINTÉTICO N DES'!$A$4:$J$10</definedName>
    <definedName name="_xlnm.Print_Area" localSheetId="6">'BDI 01 - N DES'!$A$1:$D$17</definedName>
    <definedName name="_xlnm.Print_Area" localSheetId="9">'BDI DES'!$A$1:$D$18</definedName>
    <definedName name="_xlnm.Print_Area" localSheetId="5">CFF!$A$1:$F$12</definedName>
    <definedName name="_xlnm.Print_Area" localSheetId="0">COMPARATIVO!$A$1:$D$14</definedName>
    <definedName name="_xlnm.Print_Area" localSheetId="3">CPUs!$A$1:$J$136</definedName>
    <definedName name="_xlnm.Print_Area" localSheetId="4">'CURVA ABC'!$A$1:$I$11</definedName>
    <definedName name="_xlnm.Print_Area" localSheetId="2">MC!$A$1:$G$14</definedName>
    <definedName name="_xlnm.Print_Area" localSheetId="8">'ORÇ SINTÉTICO DES'!$A$1:$J$12</definedName>
    <definedName name="_xlnm.Print_Area" localSheetId="1">'ORÇ SINTÉTICO N DES'!$A$1:$J$13</definedName>
    <definedName name="_xlnm.Print_Titles" localSheetId="5">CFF!$1:$4</definedName>
    <definedName name="_xlnm.Print_Titles" localSheetId="3">CPUs!$1:$3</definedName>
    <definedName name="_xlnm.Print_Titles" localSheetId="4">'CURVA ABC'!$1:$4</definedName>
    <definedName name="_xlnm.Print_Titles" localSheetId="2">MC!$1:$7</definedName>
    <definedName name="_xlnm.Print_Titles" localSheetId="8">'ORÇ SINTÉTICO DES'!$1:$4</definedName>
    <definedName name="_xlnm.Print_Titles" localSheetId="1">'ORÇ SINTÉTICO N DES'!$1:$4</definedName>
  </definedNames>
  <calcPr calcId="191029"/>
</workbook>
</file>

<file path=xl/calcChain.xml><?xml version="1.0" encoding="utf-8"?>
<calcChain xmlns="http://schemas.openxmlformats.org/spreadsheetml/2006/main">
  <c r="I5" i="15" l="1"/>
  <c r="I9" i="7" l="1"/>
  <c r="K12" i="15"/>
  <c r="K11" i="15"/>
  <c r="K10" i="15"/>
  <c r="F9" i="7"/>
  <c r="F13" i="7"/>
  <c r="E13" i="7"/>
  <c r="D13" i="7"/>
  <c r="C13" i="7"/>
  <c r="B13" i="7"/>
  <c r="J5" i="6"/>
  <c r="I5" i="6"/>
  <c r="G16" i="7"/>
  <c r="I18" i="6"/>
  <c r="F11" i="7" l="1"/>
  <c r="D11" i="5"/>
  <c r="K6" i="8"/>
  <c r="D11" i="7"/>
  <c r="D9" i="7"/>
  <c r="B11" i="7"/>
  <c r="B9" i="7"/>
  <c r="E2" i="9"/>
  <c r="C2" i="9"/>
  <c r="F46" i="10" l="1"/>
  <c r="F45" i="10"/>
  <c r="E45" i="10"/>
  <c r="D45" i="10"/>
  <c r="C45" i="10"/>
  <c r="F41" i="10"/>
  <c r="E41" i="10"/>
  <c r="D41" i="10"/>
  <c r="C41" i="10"/>
  <c r="F34" i="10"/>
  <c r="E34" i="10"/>
  <c r="D34" i="10"/>
  <c r="C34" i="10"/>
  <c r="F22" i="10"/>
  <c r="E22" i="10"/>
  <c r="E46" i="10" s="1"/>
  <c r="D22" i="10"/>
  <c r="D46" i="10" s="1"/>
  <c r="C22" i="10"/>
  <c r="C46" i="10" s="1"/>
  <c r="B9" i="14" l="1"/>
  <c r="K12" i="6"/>
  <c r="D11" i="4"/>
  <c r="B10" i="14" l="1"/>
  <c r="K11" i="6"/>
  <c r="K10" i="6"/>
  <c r="C2" i="8"/>
  <c r="B4" i="5"/>
  <c r="B4" i="4"/>
  <c r="D12" i="14" l="1"/>
  <c r="K5" i="8"/>
  <c r="B2" i="13" l="1"/>
  <c r="A5" i="10"/>
  <c r="B3" i="4" l="1"/>
  <c r="D16" i="5" l="1"/>
  <c r="D15" i="4"/>
</calcChain>
</file>

<file path=xl/sharedStrings.xml><?xml version="1.0" encoding="utf-8"?>
<sst xmlns="http://schemas.openxmlformats.org/spreadsheetml/2006/main" count="928" uniqueCount="280">
  <si>
    <t>UND</t>
  </si>
  <si>
    <t>MEMÓRIA DE CÁLCULO</t>
  </si>
  <si>
    <t>OBRA:</t>
  </si>
  <si>
    <t>LOCAL:</t>
  </si>
  <si>
    <t>ITEM</t>
  </si>
  <si>
    <t>QUANT.</t>
  </si>
  <si>
    <t>TOTAL</t>
  </si>
  <si>
    <t>COMPOSIÇÃO DE BDI (BONIFICAÇÃO E DESPESAS INDIRETAS)</t>
  </si>
  <si>
    <t>DISCRIMINAÇÃO</t>
  </si>
  <si>
    <t>%</t>
  </si>
  <si>
    <t>ADMINISTRAÇÃO CENTRAL (AC)</t>
  </si>
  <si>
    <t>SEGURO E GARANTIA (SG)</t>
  </si>
  <si>
    <t xml:space="preserve">RISCO (R) </t>
  </si>
  <si>
    <t>DESPESAS FINANCEIRA (DF)</t>
  </si>
  <si>
    <t>LUCRO (L)</t>
  </si>
  <si>
    <t>TRIBUTOS (T)</t>
  </si>
  <si>
    <t>PIS</t>
  </si>
  <si>
    <t>COFINS</t>
  </si>
  <si>
    <t>ISS</t>
  </si>
  <si>
    <t>BDI = [[{(1+(AC/100 +R/100+SG/100+))*(1+DF/100)*(1+L/100)}/(1-T/100)]-1]*100</t>
  </si>
  <si>
    <t>CPRB</t>
  </si>
  <si>
    <t>B.D.I.</t>
  </si>
  <si>
    <t xml:space="preserve">  </t>
  </si>
  <si>
    <t>SINAPI</t>
  </si>
  <si>
    <t>UN</t>
  </si>
  <si>
    <t>CÓDIGO</t>
  </si>
  <si>
    <t>BANCO</t>
  </si>
  <si>
    <t>DESCRIÇÃO</t>
  </si>
  <si>
    <t>VALOR UNIT.</t>
  </si>
  <si>
    <t>VALOR UNIT, COM BDI</t>
  </si>
  <si>
    <t>PESO (%)</t>
  </si>
  <si>
    <t>OBRA</t>
  </si>
  <si>
    <t>BANCOS</t>
  </si>
  <si>
    <t>ENCARGOS SOCIAIS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</si>
  <si>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</si>
  <si>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</si>
  <si>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</si>
  <si>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</si>
  <si>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</si>
  <si>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</si>
  <si>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</si>
  <si>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</si>
  <si>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</si>
  <si>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</si>
  <si>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>Composição Auxiliar</t>
  </si>
  <si>
    <t>H</t>
  </si>
  <si>
    <t>MO sem LS =&gt;</t>
  </si>
  <si>
    <t>LS =&gt;</t>
  </si>
  <si>
    <t>MO com LS =&gt;</t>
  </si>
  <si>
    <t>Valor do BDI =&gt;</t>
  </si>
  <si>
    <t>Valor com BDI =&gt;</t>
  </si>
  <si>
    <t>Insumo</t>
  </si>
  <si>
    <t>Material</t>
  </si>
  <si>
    <t>L</t>
  </si>
  <si>
    <t xml:space="preserve"> 00037373 </t>
  </si>
  <si>
    <t>SEGURO - HORISTA (COLETADO CAIXA - ENCARGOS COMPLEMENTARES)</t>
  </si>
  <si>
    <t xml:space="preserve"> 00037372 </t>
  </si>
  <si>
    <t>EXAMES - HORISTA (COLETADO CAIXA - ENCARGOS COMPLEMENTARES)</t>
  </si>
  <si>
    <t xml:space="preserve"> 00037370 </t>
  </si>
  <si>
    <t>ALIMENTACAO - HORISTA (COLETADO CAIXA - ENCARGOS COMPLEMENTARES)</t>
  </si>
  <si>
    <t xml:space="preserve"> 00037371 </t>
  </si>
  <si>
    <t>TRANSPORTE - HORISTA (COLETADO CAIXA - ENCARGOS COMPLEMENTARES)</t>
  </si>
  <si>
    <t>Mão de Obra</t>
  </si>
  <si>
    <t>COMPOSIÇÕES ANALÍTICAS COM PREÇO UNITÁRIO</t>
  </si>
  <si>
    <t>ENCARGOS SOCIAIS SOBRE A MÃO DE OBRA</t>
  </si>
  <si>
    <t>COM DESONERAÇÃO</t>
  </si>
  <si>
    <t>SEM DESONERAÇÃO</t>
  </si>
  <si>
    <t>HORISTA %</t>
  </si>
  <si>
    <t>MENSALISTA %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</si>
  <si>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</si>
  <si>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</si>
  <si>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</si>
  <si>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</si>
  <si>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</si>
  <si>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</si>
  <si>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</si>
  <si>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</si>
  <si>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</si>
  <si>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</si>
  <si>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</si>
  <si>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</si>
  <si>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</si>
  <si>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</si>
  <si>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</si>
  <si>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</si>
  <si>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</si>
  <si>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</si>
  <si>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</si>
  <si>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A</t>
  </si>
  <si>
    <t>GRUPO B</t>
  </si>
  <si>
    <t>B1</t>
  </si>
  <si>
    <t>Repouso Semanal Renumerado</t>
  </si>
  <si>
    <t>B2</t>
  </si>
  <si>
    <t>Feriados</t>
  </si>
  <si>
    <t>B3</t>
  </si>
  <si>
    <t>Auxílio - Enfermidade</t>
  </si>
  <si>
    <t>B4</t>
  </si>
  <si>
    <t>13º Salário</t>
  </si>
  <si>
    <t>B5</t>
  </si>
  <si>
    <t>Licença Paternidade</t>
  </si>
  <si>
    <t>B6</t>
  </si>
  <si>
    <t>Faltas Justificadas</t>
  </si>
  <si>
    <t>B7</t>
  </si>
  <si>
    <t>Dias de Chuvas</t>
  </si>
  <si>
    <t>B8</t>
  </si>
  <si>
    <t>Auxílio de Acidente de Trabalho</t>
  </si>
  <si>
    <t>B9</t>
  </si>
  <si>
    <t>Férias Gozadas</t>
  </si>
  <si>
    <t>B10</t>
  </si>
  <si>
    <t>Salário Maternidade</t>
  </si>
  <si>
    <t>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</si>
  <si>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</si>
  <si>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</si>
  <si>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</si>
  <si>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</si>
  <si>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</si>
  <si>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</si>
  <si>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</si>
  <si>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</si>
  <si>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Rescisão Sem Justa Causa</t>
  </si>
  <si>
    <t>C5</t>
  </si>
  <si>
    <t>Indenização Adicional</t>
  </si>
  <si>
    <t>C</t>
  </si>
  <si>
    <t>GRUPO D</t>
  </si>
  <si>
    <t>D1</t>
  </si>
  <si>
    <t>Reincidência de Grupo A sobre Grupo B</t>
  </si>
  <si>
    <t>D2</t>
  </si>
  <si>
    <t>Reincidência de Grupo A sobre Aviso Prévio Trabalhado e Reincidência do FGTS sobre Aviso Prévio Indenizado</t>
  </si>
  <si>
    <t>D</t>
  </si>
  <si>
    <t>TOTAL (A+B+C+D)</t>
  </si>
  <si>
    <t>ORÇAMENTO</t>
  </si>
  <si>
    <t>VALOR TOTAL ($)</t>
  </si>
  <si>
    <t xml:space="preserve">BDI ADOTADO
(dentro da faixa referencial 
do Acórdão 
2622/2013, com tributos 
locais) </t>
  </si>
  <si>
    <t>ENCARGOS SOCIAIS ADOTADOS
(padrão SINAPI Pernambuco)</t>
  </si>
  <si>
    <t>PLANILHA COMPARATIVA</t>
  </si>
  <si>
    <t xml:space="preserve"> 1 </t>
  </si>
  <si>
    <t>Total sem BDI</t>
  </si>
  <si>
    <t>Total do BDI</t>
  </si>
  <si>
    <t>Total Geral</t>
  </si>
  <si>
    <t>Item</t>
  </si>
  <si>
    <t>100,00</t>
  </si>
  <si>
    <t>Composições Auxiliares</t>
  </si>
  <si>
    <t>*Foi escolhido a data base sem desoneração, assim economizando</t>
  </si>
  <si>
    <t>aos cofres públicos</t>
  </si>
  <si>
    <t>PREFEITURA MUNICIPAL DE BUENOS AIRES – PE</t>
  </si>
  <si>
    <t>ORÇAMENTO SINTÉTICO NÃO DESONERADO</t>
  </si>
  <si>
    <t>DESCRIÇÃO DOS SERVIÇOS</t>
  </si>
  <si>
    <t>MEMÓRIA</t>
  </si>
  <si>
    <t>CHP</t>
  </si>
  <si>
    <t xml:space="preserve"> 00043488 </t>
  </si>
  <si>
    <t>EPI - FAMILIA OPERADOR ESCAVADEIRA - HORISTA (ENCARGOS COMPLEMENTARES - COLETADO CAIXA)</t>
  </si>
  <si>
    <t xml:space="preserve"> 00043464 </t>
  </si>
  <si>
    <t>FERRAMENTAS - FAMILIA OPERADOR ESCAVADEIRA - HORISTA (ENCARGOS COMPLEMENTARES - COLETADO CAIXA)</t>
  </si>
  <si>
    <t>PREFEITURA MUNICIPAL DE BUENOS AIRES - PE</t>
  </si>
  <si>
    <t>BUENOS AIRES-PE</t>
  </si>
  <si>
    <t>Não Desonerado: 
Horista: 114,63%
Mensalista: 70,67%</t>
  </si>
  <si>
    <t>98,83% (hora) e 58,10% (mês)</t>
  </si>
  <si>
    <t xml:space="preserve">114,63% (hora) e 70,67% (mês) </t>
  </si>
  <si>
    <t>Livro SINAPI: Cálculos e Parâmetros</t>
  </si>
  <si>
    <t xml:space="preserve"> 5678 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</si>
  <si>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</si>
  <si>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Custos Horários Produtivo e Improdutivo dos Equipamentos</t>
  </si>
  <si>
    <t>Depreciação, Juros, Impostos e Seguros, Manutenção e Materiais na Operação dos Equipamentos</t>
  </si>
  <si>
    <t>Equipamento para Aquisição Permanente</t>
  </si>
  <si>
    <t>Encargos Complementares</t>
  </si>
  <si>
    <t xml:space="preserve"> 00037758 </t>
  </si>
  <si>
    <t>CAMINHAO TRUCADO, PESO BRUTO TOTAL 23000 KG, CARGA UTIL MAXIMA 15285 KG, DISTANCIA ENTRE EIXOS 4,80 M, POTENCIA 326 CV (INCLUI CABINE E CHASSI, NAO INCLUI CARROCERIA)</t>
  </si>
  <si>
    <t xml:space="preserve"> 00004221 </t>
  </si>
  <si>
    <t>OLEO DIESEL COMBUSTIVEL COMUM METROPOLITANO S-10 OU S-500</t>
  </si>
  <si>
    <t xml:space="preserve"> 95357 </t>
  </si>
  <si>
    <t>CURSO DE CAPACITAÇÃO PARA OPERADOR DE ESCAVADEIRA (ENCARGOS COMPLEMENTARES) - HORISTA</t>
  </si>
  <si>
    <t xml:space="preserve"> 00004234 </t>
  </si>
  <si>
    <t>OPERADOR DE ESCAVADEIRA (HORISTA)</t>
  </si>
  <si>
    <t xml:space="preserve"> 88294 </t>
  </si>
  <si>
    <t>OPERADOR DE ESCAVADEIRA COM ENCARGOS COMPLEMENTARES</t>
  </si>
  <si>
    <t xml:space="preserve"> 88858 </t>
  </si>
  <si>
    <t>RETROESCAVADEIRA SOBRE RODAS COM CARREGADEIRA, TRAÇÃO 4X4, POTÊNCIA LÍQ. 88 HP, CAÇAMBA CARREG. CAP. MÍN. 1 M3, CAÇAMBA RETRO CAP. 0,26 M3, PESO OPERACIONAL MÍN. 6.674 KG, PROFUNDIDADE ESCAVAÇÃO MÁX. 4,37 M - JUROS. AF_06/2014</t>
  </si>
  <si>
    <t xml:space="preserve"> 88857 </t>
  </si>
  <si>
    <t>RETROESCAVADEIRA SOBRE RODAS COM CARREGADEIRA, TRAÇÃO 4X4, POTÊNCIA LÍQ. 88 HP, CAÇAMBA CARREG. CAP. MÍN. 1 M3, CAÇAMBA RETRO CAP. 0,26 M3, PESO OPERACIONAL MÍN. 6.674 KG, PROFUNDIDADE ESCAVAÇÃO MÁX. 4,37 M - DEPRECIAÇÃO. AF_06/2014</t>
  </si>
  <si>
    <t xml:space="preserve"> 53786 </t>
  </si>
  <si>
    <t>RETROESCAVADEIRA SOBRE RODAS COM CARREGADEIRA, TRAÇÃO 4X4, POTÊNCIA LÍQ. 88 HP, CAÇAMBA CARREG. CAP. MÍN. 1 M3, CAÇAMBA RETRO CAP. 0,26 M3, PESO OPERACIONAL MÍN. 6.674 KG, PROFUNDIDADE ESCAVAÇÃO MÁX. 4,37 M - MATERIAIS NA OPERAÇÃO. AF_06/2014</t>
  </si>
  <si>
    <t xml:space="preserve"> 5664 </t>
  </si>
  <si>
    <t>RETROESCAVADEIRA SOBRE RODAS COM CARREGADEIRA, TRAÇÃO 4X4, POTÊNCIA LÍQ. 88 HP, CAÇAMBA CARREG. CAP. MÍN. 1 M3, CAÇAMBA RETRO CAP. 0,26 M3, PESO OPERACIONAL MÍN. 6.674 KG, PROFUNDIDADE ESCAVAÇÃO MÁX. 4,37 M - MANUTENÇÃO. AF_06/2014</t>
  </si>
  <si>
    <t xml:space="preserve"> 00036531 </t>
  </si>
  <si>
    <t>RETROESCAVADEIRA SOBRE RODAS COM CARREGADEIRA, TRACAO 4 X 4, POTENCIA LIQUIDA 88 HP, PESO OPERACIONAL MINIMO DE 6674 KG, CAPACIDADE DA CARREGADEIRA DE 1,00 M3 E DA RETROESCAVADEIRA MINIMA DE 0,26 M3, PROFUNDIDADE DE ESCAVACAO MAXIMA DE 4,37 M</t>
  </si>
  <si>
    <t xml:space="preserve">SINAPI - 03/2026 - Pernambuco
SICRO3 - 01/2026 - Pernambuco
</t>
  </si>
  <si>
    <t xml:space="preserve">SINAPI - 03/2026 - Pernambuco
SICRO3 - 01/2026 - Pernambuco
</t>
  </si>
  <si>
    <t>FONTE: SINAPI (01/2026)</t>
  </si>
  <si>
    <t>LOCAÇÃO DE MÁQUINAS PESADAS PARA "OPERAÇÃO RECUPERAÇÃO DE ESTRADAS VICINAIS" NO MUNICÍPIO DE BUENOS AIRES, CONFORME DECRETO EMERGENCIAL N° 018-2026</t>
  </si>
  <si>
    <t>1.1</t>
  </si>
  <si>
    <t>1.2</t>
  </si>
  <si>
    <t>1.3</t>
  </si>
  <si>
    <t>1</t>
  </si>
  <si>
    <t>CAMINHÃO BASCULANTE 10 M3, TRUCADO, POTÊNCIA 230 CV, INCLUSIVE CAÇAMBA METÁLICA, COM DISTRIBUIDOR DE AGREGADOS ACOPLADO - CHP DIURNO. AF_02/2017</t>
  </si>
  <si>
    <t xml:space="preserve"> 1.2 </t>
  </si>
  <si>
    <t xml:space="preserve"> 1.3 </t>
  </si>
  <si>
    <t xml:space="preserve"> 96035 </t>
  </si>
  <si>
    <t xml:space="preserve"> 96032 </t>
  </si>
  <si>
    <t>CAMINHÃO BASCULANTE 10 M3, TRUCADO, POTÊNCIA 230 CV, INCLUSIVE CAÇAMBA METÁLICA, COM DISTRIBUIDOR DE AGREGADOS ACOPLADO - IMPOSTOS E SEGUROS. AF_02/2017</t>
  </si>
  <si>
    <t xml:space="preserve"> 96034 </t>
  </si>
  <si>
    <t>CAMINHÃO BASCULANTE 10 M3, TRUCADO, POTÊNCIA 230 CV, INCLUSIVE CAÇAMBA METÁLICA, COM DISTRIBUIDOR DE AGREGADOS ACOPLADO - MATERIAIS NA OPERAÇÃO. AF_02/2017</t>
  </si>
  <si>
    <t xml:space="preserve"> 96030 </t>
  </si>
  <si>
    <t>CAMINHÃO BASCULANTE 10 M3, TRUCADO, POTÊNCIA 230 CV, INCLUSIVE CAÇAMBA METÁLICA, COM DISTRIBUIDOR DE AGREGADOS ACOPLADO - DEPRECIAÇÃO. AF_02/2017</t>
  </si>
  <si>
    <t xml:space="preserve"> 96033 </t>
  </si>
  <si>
    <t>CAMINHÃO BASCULANTE 10 M3, TRUCADO, POTÊNCIA 230 CV, INCLUSIVE CAÇAMBA METÁLICA, COM DISTRIBUIDOR DE AGREGADOS ACOPLADO - MANUTENÇÃO. AF_02/2017</t>
  </si>
  <si>
    <t xml:space="preserve"> 96031 </t>
  </si>
  <si>
    <t>CAMINHÃO BASCULANTE 10 M3, TRUCADO, POTÊNCIA 230 CV, INCLUSIVE CAÇAMBA METÁLICA, COM DISTRIBUIDOR DE AGREGADOS ACOPLADO - JUROS. AF_02/2017</t>
  </si>
  <si>
    <t xml:space="preserve"> 88281 </t>
  </si>
  <si>
    <t>MOTORISTA DE BASCULANTE COM ENCARGOS COMPLEMENTARES</t>
  </si>
  <si>
    <t xml:space="preserve"> 00037734 </t>
  </si>
  <si>
    <t>CACAMBA METALICA BASCULANTE COM CAPACIDADE DE 10 M3 (INCLUI MONTAGEM, NAO INCLUI CAMINHAO)</t>
  </si>
  <si>
    <t xml:space="preserve"> 00002401 </t>
  </si>
  <si>
    <t>DISTRIBUIDOR DE AGREGADOS REBOCAVEL, CAPACIDADE 1,9 M3, LARGURA DE TRABALHO 3,66 M</t>
  </si>
  <si>
    <t xml:space="preserve"> 95346 </t>
  </si>
  <si>
    <t>CURSO DE CAPACITAÇÃO PARA MOTORISTA DE BASCULANTE (ENCARGOS COMPLEMENTARES) - HORISTA</t>
  </si>
  <si>
    <t xml:space="preserve"> 00020020 </t>
  </si>
  <si>
    <t>MOTORISTA DE CAMINHAO-BASCULANTE (HORISTA)</t>
  </si>
  <si>
    <t>Cronograma Físico e Financeiro</t>
  </si>
  <si>
    <t>Total Por Etapa</t>
  </si>
  <si>
    <t>30 DIAS</t>
  </si>
  <si>
    <t>60 DIAS</t>
  </si>
  <si>
    <t>90 DIAS</t>
  </si>
  <si>
    <t>LOCAÇÃO DE MAQUINAS</t>
  </si>
  <si>
    <t>Porcentagem</t>
  </si>
  <si>
    <t>Custo</t>
  </si>
  <si>
    <t>Porcentagem Acumulado</t>
  </si>
  <si>
    <t>Custo Acumulado</t>
  </si>
  <si>
    <t>Curva ABC de Serviços</t>
  </si>
  <si>
    <t>Peso (%)</t>
  </si>
  <si>
    <t>Peso Acumulado (%)</t>
  </si>
  <si>
    <t>371,65</t>
  </si>
  <si>
    <t>181,14</t>
  </si>
  <si>
    <t>LOCAÇÃO MÁQUINAS PESADAS</t>
  </si>
  <si>
    <t>ORÇAMENTO SINTÉTICO  DESONERADO</t>
  </si>
  <si>
    <t>Desonerado: 
Horista: 98,43%
Mensalista: 58,10%</t>
  </si>
  <si>
    <t xml:space="preserve"> COMP 01 - BA </t>
  </si>
  <si>
    <t>Próprio</t>
  </si>
  <si>
    <t>LOCAÇÃO DE CAMINHÃO LIMPA FOSSA EQUIPADO COM TANQUE DE SUCÇÃO A VÁCUO, COM CAPACIDADE MINÍMA DE 8 MIL LITROS, BOMBA DE ALTO DESEMPENHO E MANGUEIRAS APROPRIADAS PARA A EXECUÇÃO DE SERVIÇOS DE ESGOTAMENTO SANITÁRIO. UTILIZADO NA SUCÇÃO, TRANSPORTE E DESCARTE DE RESÍDUOS DE FOSSAS SÉPTICAS, CAIXAS DE GORDURA E POÇOS DE INSPEÇÃO. OPERAÇÃO A DIESEL. COM MOTORISTA, COMBUSTÍVEL E MANUTENÇÃO POR CONTA DA CONTRATADA. (SERVIÇOS)</t>
  </si>
  <si>
    <t>480,0</t>
  </si>
  <si>
    <t>178.392,00</t>
  </si>
  <si>
    <t>630,0</t>
  </si>
  <si>
    <t>114.118,20</t>
  </si>
  <si>
    <t>SEES - SERVIÇOS ESPECIAIS</t>
  </si>
  <si>
    <t>60,0</t>
  </si>
  <si>
    <t>752,89</t>
  </si>
  <si>
    <t>45.173,40</t>
  </si>
  <si>
    <t>100,00%
114.118,20</t>
  </si>
  <si>
    <t>33,33%
38.035,60</t>
  </si>
  <si>
    <t>33,34%
38.047,01</t>
  </si>
  <si>
    <t>100,00%
178.392,00</t>
  </si>
  <si>
    <t>33,33%
59.458,05</t>
  </si>
  <si>
    <t>33,34%
59.475,89</t>
  </si>
  <si>
    <t>33,33%
15.056,29</t>
  </si>
  <si>
    <t>Composições Analíticas com Preço Unitário</t>
  </si>
  <si>
    <t>Composições Principais</t>
  </si>
  <si>
    <t xml:space="preserve"> 00004526 </t>
  </si>
  <si>
    <t>LOCAÇÃO DE CAMINHÃO LIMPA FOSSA EQUIPADO COM TANQUE DE SUCÇÃO A VÁCUO, COM CAPACIDADE MINÍMA DE 8 MIL LITROS, BOMBA DE ALTO DESEMPENHO E MANGUEIRAS APROPRIADAS PARA A EXECUÇÃO DE SERVIÇOS DE ESGOTAMENTO SANITÁRIO. UTILIZADO NA SUCÇÃO, TRANSPORTE E DESCARTE DE RESÍDUOS DE FOSSAS SÉPTICAS, CAIXAS DE GORDURA E POÇOS DE INSPEÇÃO. OPERAÇÃO A DIESEL. COM MOTORISTA, COMBUSTÍVEL E MANUTENÇÃO POR CONTA DA CONTRATADA.</t>
  </si>
  <si>
    <t>Serviços</t>
  </si>
  <si>
    <t>60 LIMPEZAS DE FOSSA</t>
  </si>
  <si>
    <t>8*30*2</t>
  </si>
  <si>
    <t>8 HORAS * 30 DIAS * 2 CAMINHÕES</t>
  </si>
  <si>
    <t>30 DIAS * 3 MESES * 7 HORAS * 1 RETRO</t>
  </si>
  <si>
    <t>TREZENTOS E TRINTA E SETE MIL, SEISCENTOS E OITENTA E TRÊS REIAS E SESSENTA CENTAVOS</t>
  </si>
  <si>
    <t>52,83</t>
  </si>
  <si>
    <t>33,79</t>
  </si>
  <si>
    <t>86,62</t>
  </si>
  <si>
    <t>13,38</t>
  </si>
  <si>
    <t>100,00%
337.683,60</t>
  </si>
  <si>
    <t>33,33%
112.549,94</t>
  </si>
  <si>
    <t>33,34%
112.579,19</t>
  </si>
  <si>
    <t>99,99%
45.173,40</t>
  </si>
  <si>
    <t>33,33%</t>
  </si>
  <si>
    <t>33,34%</t>
  </si>
  <si>
    <t>112.549,94</t>
  </si>
  <si>
    <t>112.579,19</t>
  </si>
  <si>
    <t>66,66%</t>
  </si>
  <si>
    <t>100,0%</t>
  </si>
  <si>
    <t>225.099,88</t>
  </si>
  <si>
    <t>337.683,60</t>
  </si>
  <si>
    <t>Obra: LOCAÇÃO DE MÁQUINAS PESADAS PARA "OPERAÇÃO RECUPERAÇÃO DE ESTRADAS VICINAIS" NO MUNICÍPIO DE BUENOS AIRES, CONFORME DECRETO EMERGENCIAL N° 018-2026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</si>
</sst>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00000"/>
    <numFmt numFmtId="165" formatCode="&quot;R$&quot;\ #,##0.00"/>
    <numFmt numFmtId="166" formatCode="#,##0.00\ %"/>
    <numFmt numFmtId="167" formatCode="#,##0.00_ ;\-#,##0.00\ "/>
  </numFmts>
  <fonts count="38" x14ac:knownFonts="1">
    <font>
      <sz val="11"/>
      <name val="Arial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1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b/>
      <sz val="10"/>
      <color theme="0"/>
      <name val="Arial"/>
      <family val="1"/>
    </font>
    <font>
      <b/>
      <sz val="12"/>
      <color theme="0"/>
      <name val="Calibri"/>
      <family val="2"/>
      <scheme val="minor"/>
    </font>
    <font>
      <sz val="11"/>
      <name val="Arial"/>
      <family val="1"/>
    </font>
    <font>
      <b/>
      <sz val="9"/>
      <name val="Cambria"/>
      <family val="1"/>
    </font>
    <font>
      <sz val="9"/>
      <name val="Cambria"/>
      <family val="1"/>
    </font>
    <font>
      <sz val="11"/>
      <name val="Cambria"/>
      <family val="1"/>
    </font>
    <font>
      <b/>
      <sz val="9"/>
      <color theme="0"/>
      <name val="Cambria"/>
      <family val="1"/>
    </font>
    <font>
      <b/>
      <sz val="11"/>
      <name val="Arial"/>
      <family val="2"/>
    </font>
    <font>
      <b/>
      <sz val="20"/>
      <color theme="1"/>
      <name val="Arial"/>
      <family val="2"/>
    </font>
    <font>
      <b/>
      <sz val="11"/>
      <name val="Cambria"/>
      <family val="1"/>
    </font>
    <font>
      <b/>
      <sz val="16"/>
      <name val="Cambria"/>
      <family val="1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name val="Cambria"/>
      <family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130FA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</patternFill>
    </fill>
    <fill>
      <patternFill patternType="solid">
        <fgColor rgb="FF130FA9"/>
        <bgColor rgb="FF000000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BAD4EF"/>
        <bgColor rgb="FFBAD4EF"/>
      </patternFill>
    </fill>
    <fill>
      <patternFill patternType="solid">
        <fgColor rgb="FFE4DCDC"/>
        <bgColor rgb="FFE4DCDC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ck">
        <color rgb="FF0092F6"/>
      </bottom>
      <diagonal/>
    </border>
    <border>
      <left/>
      <right/>
      <top/>
      <bottom style="thick">
        <color rgb="FFFF5500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medium">
        <color indexed="64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CCCCCC"/>
      </bottom>
      <diagonal/>
    </border>
    <border>
      <left/>
      <right/>
      <top style="medium">
        <color indexed="64"/>
      </top>
      <bottom style="thin">
        <color rgb="FFCCCCCC"/>
      </bottom>
      <diagonal/>
    </border>
    <border>
      <left/>
      <right style="medium">
        <color indexed="64"/>
      </right>
      <top style="medium">
        <color indexed="64"/>
      </top>
      <bottom style="thin">
        <color rgb="FFCCCCCC"/>
      </bottom>
      <diagonal/>
    </border>
    <border>
      <left style="thin">
        <color rgb="FFCCCCCC"/>
      </left>
      <right style="medium">
        <color indexed="64"/>
      </right>
      <top style="thin">
        <color rgb="FFCCCCCC"/>
      </top>
      <bottom style="thin">
        <color rgb="FFCCCCCC"/>
      </bottom>
      <diagonal/>
    </border>
    <border>
      <left/>
      <right style="medium">
        <color indexed="64"/>
      </right>
      <top/>
      <bottom style="thick">
        <color rgb="FF0092F6"/>
      </bottom>
      <diagonal/>
    </border>
    <border>
      <left/>
      <right style="medium">
        <color indexed="64"/>
      </right>
      <top/>
      <bottom style="thick">
        <color rgb="FFFF5500"/>
      </bottom>
      <diagonal/>
    </border>
  </borders>
  <cellStyleXfs count="20">
    <xf numFmtId="0" fontId="0" fillId="0" borderId="0"/>
    <xf numFmtId="0" fontId="5" fillId="0" borderId="0"/>
    <xf numFmtId="43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0" fontId="11" fillId="0" borderId="0"/>
    <xf numFmtId="0" fontId="3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26" fillId="0" borderId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" fillId="0" borderId="0"/>
    <xf numFmtId="0" fontId="1" fillId="0" borderId="0"/>
    <xf numFmtId="0" fontId="11" fillId="0" borderId="0"/>
    <xf numFmtId="0" fontId="1" fillId="0" borderId="0"/>
  </cellStyleXfs>
  <cellXfs count="272">
    <xf numFmtId="0" fontId="0" fillId="0" borderId="0" xfId="0"/>
    <xf numFmtId="0" fontId="4" fillId="0" borderId="0" xfId="4"/>
    <xf numFmtId="0" fontId="15" fillId="0" borderId="27" xfId="4" applyFont="1" applyBorder="1" applyAlignment="1">
      <alignment vertical="center"/>
    </xf>
    <xf numFmtId="0" fontId="15" fillId="0" borderId="30" xfId="4" applyFont="1" applyBorder="1" applyAlignment="1">
      <alignment vertical="center"/>
    </xf>
    <xf numFmtId="0" fontId="16" fillId="0" borderId="31" xfId="4" applyFont="1" applyBorder="1" applyAlignment="1">
      <alignment horizontal="left" vertical="center"/>
    </xf>
    <xf numFmtId="0" fontId="16" fillId="0" borderId="31" xfId="4" applyFont="1" applyBorder="1" applyAlignment="1">
      <alignment vertical="center"/>
    </xf>
    <xf numFmtId="0" fontId="16" fillId="0" borderId="32" xfId="4" applyFont="1" applyBorder="1" applyAlignment="1">
      <alignment vertical="center"/>
    </xf>
    <xf numFmtId="0" fontId="17" fillId="0" borderId="18" xfId="5" applyFont="1" applyBorder="1" applyAlignment="1">
      <alignment horizontal="center" vertical="center"/>
    </xf>
    <xf numFmtId="0" fontId="14" fillId="0" borderId="19" xfId="5" applyFont="1" applyBorder="1" applyAlignment="1">
      <alignment vertical="center"/>
    </xf>
    <xf numFmtId="0" fontId="17" fillId="0" borderId="19" xfId="5" applyFont="1" applyBorder="1" applyAlignment="1">
      <alignment vertical="center"/>
    </xf>
    <xf numFmtId="0" fontId="17" fillId="0" borderId="9" xfId="5" applyFont="1" applyBorder="1" applyAlignment="1">
      <alignment horizontal="center" vertical="center"/>
    </xf>
    <xf numFmtId="0" fontId="14" fillId="0" borderId="10" xfId="5" applyFont="1" applyBorder="1" applyAlignment="1">
      <alignment vertical="center"/>
    </xf>
    <xf numFmtId="0" fontId="17" fillId="0" borderId="10" xfId="5" applyFont="1" applyBorder="1" applyAlignment="1">
      <alignment vertical="center"/>
    </xf>
    <xf numFmtId="2" fontId="17" fillId="0" borderId="11" xfId="5" applyNumberFormat="1" applyFont="1" applyBorder="1" applyAlignment="1">
      <alignment vertical="center"/>
    </xf>
    <xf numFmtId="0" fontId="18" fillId="0" borderId="10" xfId="6" applyFont="1" applyBorder="1" applyAlignment="1">
      <alignment horizontal="left" vertical="center"/>
    </xf>
    <xf numFmtId="43" fontId="18" fillId="0" borderId="10" xfId="7" applyFont="1" applyBorder="1" applyAlignment="1">
      <alignment horizontal="right" vertical="center"/>
    </xf>
    <xf numFmtId="0" fontId="17" fillId="0" borderId="33" xfId="5" applyFont="1" applyBorder="1" applyAlignment="1">
      <alignment horizontal="center" vertical="center"/>
    </xf>
    <xf numFmtId="0" fontId="18" fillId="0" borderId="34" xfId="6" applyFont="1" applyBorder="1" applyAlignment="1">
      <alignment horizontal="left" vertical="center"/>
    </xf>
    <xf numFmtId="43" fontId="18" fillId="0" borderId="34" xfId="7" applyFont="1" applyBorder="1" applyAlignment="1">
      <alignment horizontal="right" vertical="center"/>
    </xf>
    <xf numFmtId="2" fontId="17" fillId="0" borderId="35" xfId="5" applyNumberFormat="1" applyFont="1" applyBorder="1" applyAlignment="1">
      <alignment vertical="center"/>
    </xf>
    <xf numFmtId="0" fontId="14" fillId="4" borderId="15" xfId="5" applyFont="1" applyFill="1" applyBorder="1" applyAlignment="1">
      <alignment horizontal="center" vertical="center"/>
    </xf>
    <xf numFmtId="0" fontId="14" fillId="4" borderId="16" xfId="5" applyFont="1" applyFill="1" applyBorder="1" applyAlignment="1">
      <alignment horizontal="center" vertical="center"/>
    </xf>
    <xf numFmtId="2" fontId="14" fillId="4" borderId="17" xfId="5" applyNumberFormat="1" applyFont="1" applyFill="1" applyBorder="1" applyAlignment="1">
      <alignment vertical="center"/>
    </xf>
    <xf numFmtId="0" fontId="14" fillId="4" borderId="17" xfId="5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9" fillId="5" borderId="1" xfId="0" applyFont="1" applyFill="1" applyBorder="1" applyAlignment="1">
      <alignment horizontal="center" vertical="top" wrapText="1"/>
    </xf>
    <xf numFmtId="0" fontId="19" fillId="5" borderId="2" xfId="0" applyFont="1" applyFill="1" applyBorder="1" applyAlignment="1">
      <alignment horizontal="center" vertical="top" wrapText="1"/>
    </xf>
    <xf numFmtId="0" fontId="20" fillId="5" borderId="36" xfId="0" applyFont="1" applyFill="1" applyBorder="1" applyAlignment="1">
      <alignment horizontal="center" vertical="top" wrapText="1"/>
    </xf>
    <xf numFmtId="0" fontId="20" fillId="5" borderId="37" xfId="0" applyFont="1" applyFill="1" applyBorder="1" applyAlignment="1">
      <alignment horizontal="center" vertical="top" wrapText="1"/>
    </xf>
    <xf numFmtId="0" fontId="20" fillId="5" borderId="37" xfId="0" applyFont="1" applyFill="1" applyBorder="1" applyAlignment="1">
      <alignment horizontal="left" vertical="top" wrapText="1"/>
    </xf>
    <xf numFmtId="0" fontId="19" fillId="5" borderId="2" xfId="0" applyFont="1" applyFill="1" applyBorder="1" applyAlignment="1">
      <alignment horizontal="left" vertical="center" wrapText="1"/>
    </xf>
    <xf numFmtId="10" fontId="20" fillId="5" borderId="37" xfId="0" applyNumberFormat="1" applyFont="1" applyFill="1" applyBorder="1" applyAlignment="1">
      <alignment horizontal="left" vertical="top" wrapText="1"/>
    </xf>
    <xf numFmtId="0" fontId="7" fillId="2" borderId="0" xfId="9" applyFont="1" applyFill="1" applyAlignment="1">
      <alignment vertical="center"/>
    </xf>
    <xf numFmtId="0" fontId="9" fillId="2" borderId="9" xfId="9" applyFont="1" applyFill="1" applyBorder="1" applyAlignment="1">
      <alignment vertical="center"/>
    </xf>
    <xf numFmtId="0" fontId="9" fillId="2" borderId="12" xfId="9" applyFont="1" applyFill="1" applyBorder="1" applyAlignment="1">
      <alignment vertical="center"/>
    </xf>
    <xf numFmtId="0" fontId="13" fillId="2" borderId="0" xfId="9" applyFont="1" applyFill="1" applyAlignment="1">
      <alignment vertical="center"/>
    </xf>
    <xf numFmtId="43" fontId="13" fillId="0" borderId="0" xfId="10" applyFont="1" applyFill="1" applyBorder="1" applyAlignment="1">
      <alignment horizontal="center" vertical="center"/>
    </xf>
    <xf numFmtId="43" fontId="13" fillId="2" borderId="0" xfId="10" applyFont="1" applyFill="1" applyBorder="1" applyAlignment="1">
      <alignment vertical="center"/>
    </xf>
    <xf numFmtId="43" fontId="13" fillId="2" borderId="0" xfId="9" applyNumberFormat="1" applyFont="1" applyFill="1" applyAlignment="1">
      <alignment vertical="center"/>
    </xf>
    <xf numFmtId="0" fontId="24" fillId="3" borderId="15" xfId="0" applyFont="1" applyFill="1" applyBorder="1" applyAlignment="1">
      <alignment horizontal="center" vertical="center" wrapText="1"/>
    </xf>
    <xf numFmtId="0" fontId="24" fillId="3" borderId="16" xfId="0" applyFont="1" applyFill="1" applyBorder="1" applyAlignment="1">
      <alignment horizontal="center" vertical="center" wrapText="1"/>
    </xf>
    <xf numFmtId="0" fontId="24" fillId="3" borderId="16" xfId="0" applyFont="1" applyFill="1" applyBorder="1" applyAlignment="1">
      <alignment horizontal="left" vertical="center" wrapText="1"/>
    </xf>
    <xf numFmtId="0" fontId="24" fillId="3" borderId="17" xfId="0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23" fillId="0" borderId="0" xfId="0" applyFont="1"/>
    <xf numFmtId="0" fontId="0" fillId="0" borderId="0" xfId="0" applyAlignment="1">
      <alignment horizontal="left"/>
    </xf>
    <xf numFmtId="0" fontId="19" fillId="5" borderId="1" xfId="0" applyFont="1" applyFill="1" applyBorder="1" applyAlignment="1">
      <alignment horizontal="left" vertical="top" wrapText="1"/>
    </xf>
    <xf numFmtId="0" fontId="19" fillId="5" borderId="2" xfId="0" applyFont="1" applyFill="1" applyBorder="1" applyAlignment="1">
      <alignment horizontal="left" vertical="top" wrapText="1"/>
    </xf>
    <xf numFmtId="0" fontId="20" fillId="5" borderId="36" xfId="0" applyFont="1" applyFill="1" applyBorder="1" applyAlignment="1">
      <alignment horizontal="left" vertical="top" wrapText="1"/>
    </xf>
    <xf numFmtId="0" fontId="28" fillId="0" borderId="24" xfId="4" applyFont="1" applyBorder="1" applyAlignment="1">
      <alignment horizontal="center" vertical="center"/>
    </xf>
    <xf numFmtId="0" fontId="28" fillId="0" borderId="43" xfId="4" applyFont="1" applyBorder="1" applyAlignment="1">
      <alignment horizontal="left" vertical="center"/>
    </xf>
    <xf numFmtId="10" fontId="28" fillId="0" borderId="18" xfId="8" applyNumberFormat="1" applyFont="1" applyBorder="1" applyAlignment="1">
      <alignment horizontal="center" vertical="center"/>
    </xf>
    <xf numFmtId="10" fontId="28" fillId="0" borderId="20" xfId="8" applyNumberFormat="1" applyFont="1" applyBorder="1" applyAlignment="1">
      <alignment horizontal="center" vertical="center"/>
    </xf>
    <xf numFmtId="10" fontId="28" fillId="0" borderId="25" xfId="8" applyNumberFormat="1" applyFont="1" applyBorder="1" applyAlignment="1">
      <alignment horizontal="center" vertical="center"/>
    </xf>
    <xf numFmtId="10" fontId="28" fillId="0" borderId="26" xfId="8" applyNumberFormat="1" applyFont="1" applyBorder="1" applyAlignment="1">
      <alignment horizontal="center" vertical="center"/>
    </xf>
    <xf numFmtId="0" fontId="28" fillId="0" borderId="9" xfId="4" applyFont="1" applyBorder="1" applyAlignment="1">
      <alignment horizontal="center" vertical="center"/>
    </xf>
    <xf numFmtId="0" fontId="28" fillId="0" borderId="44" xfId="4" applyFont="1" applyBorder="1" applyAlignment="1">
      <alignment horizontal="left" vertical="center"/>
    </xf>
    <xf numFmtId="10" fontId="28" fillId="0" borderId="9" xfId="8" applyNumberFormat="1" applyFont="1" applyBorder="1" applyAlignment="1">
      <alignment horizontal="center" vertical="center"/>
    </xf>
    <xf numFmtId="10" fontId="28" fillId="0" borderId="11" xfId="8" applyNumberFormat="1" applyFont="1" applyBorder="1" applyAlignment="1">
      <alignment horizontal="center" vertical="center"/>
    </xf>
    <xf numFmtId="10" fontId="28" fillId="0" borderId="10" xfId="8" applyNumberFormat="1" applyFont="1" applyBorder="1" applyAlignment="1">
      <alignment horizontal="center" vertical="center"/>
    </xf>
    <xf numFmtId="0" fontId="27" fillId="0" borderId="33" xfId="4" applyFont="1" applyBorder="1" applyAlignment="1">
      <alignment horizontal="center" vertical="center"/>
    </xf>
    <xf numFmtId="0" fontId="27" fillId="0" borderId="45" xfId="4" applyFont="1" applyBorder="1" applyAlignment="1">
      <alignment horizontal="left" vertical="center"/>
    </xf>
    <xf numFmtId="10" fontId="27" fillId="0" borderId="12" xfId="12" applyNumberFormat="1" applyFont="1" applyBorder="1" applyAlignment="1">
      <alignment horizontal="center" vertical="center"/>
    </xf>
    <xf numFmtId="10" fontId="27" fillId="0" borderId="14" xfId="12" applyNumberFormat="1" applyFont="1" applyBorder="1" applyAlignment="1">
      <alignment horizontal="center" vertical="center"/>
    </xf>
    <xf numFmtId="10" fontId="27" fillId="0" borderId="34" xfId="12" applyNumberFormat="1" applyFont="1" applyBorder="1" applyAlignment="1">
      <alignment horizontal="center" vertical="center"/>
    </xf>
    <xf numFmtId="10" fontId="27" fillId="0" borderId="35" xfId="12" applyNumberFormat="1" applyFont="1" applyBorder="1" applyAlignment="1">
      <alignment horizontal="center" vertical="center"/>
    </xf>
    <xf numFmtId="0" fontId="28" fillId="0" borderId="44" xfId="4" applyFont="1" applyBorder="1" applyAlignment="1">
      <alignment horizontal="left" vertical="center" wrapText="1"/>
    </xf>
    <xf numFmtId="0" fontId="27" fillId="0" borderId="9" xfId="4" applyFont="1" applyBorder="1" applyAlignment="1">
      <alignment horizontal="center" vertical="center"/>
    </xf>
    <xf numFmtId="0" fontId="27" fillId="0" borderId="44" xfId="4" applyFont="1" applyBorder="1" applyAlignment="1">
      <alignment horizontal="left" vertical="center"/>
    </xf>
    <xf numFmtId="10" fontId="27" fillId="0" borderId="9" xfId="12" applyNumberFormat="1" applyFont="1" applyBorder="1" applyAlignment="1">
      <alignment horizontal="center" vertical="center"/>
    </xf>
    <xf numFmtId="10" fontId="27" fillId="0" borderId="11" xfId="12" applyNumberFormat="1" applyFont="1" applyBorder="1" applyAlignment="1">
      <alignment horizontal="center" vertical="center"/>
    </xf>
    <xf numFmtId="10" fontId="27" fillId="0" borderId="10" xfId="12" applyNumberFormat="1" applyFont="1" applyBorder="1" applyAlignment="1">
      <alignment horizontal="center" vertical="center"/>
    </xf>
    <xf numFmtId="0" fontId="29" fillId="0" borderId="0" xfId="0" applyFont="1"/>
    <xf numFmtId="10" fontId="27" fillId="7" borderId="12" xfId="12" applyNumberFormat="1" applyFont="1" applyFill="1" applyBorder="1" applyAlignment="1">
      <alignment horizontal="center"/>
    </xf>
    <xf numFmtId="10" fontId="27" fillId="7" borderId="14" xfId="12" applyNumberFormat="1" applyFont="1" applyFill="1" applyBorder="1" applyAlignment="1">
      <alignment horizontal="center"/>
    </xf>
    <xf numFmtId="10" fontId="27" fillId="7" borderId="13" xfId="12" applyNumberFormat="1" applyFont="1" applyFill="1" applyBorder="1" applyAlignment="1">
      <alignment horizontal="center"/>
    </xf>
    <xf numFmtId="0" fontId="30" fillId="6" borderId="12" xfId="4" applyFont="1" applyFill="1" applyBorder="1" applyAlignment="1">
      <alignment horizontal="center" vertical="center" wrapText="1"/>
    </xf>
    <xf numFmtId="0" fontId="30" fillId="6" borderId="14" xfId="4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/>
    </xf>
    <xf numFmtId="165" fontId="23" fillId="0" borderId="19" xfId="0" applyNumberFormat="1" applyFont="1" applyBorder="1" applyAlignment="1">
      <alignment horizontal="center" vertical="center"/>
    </xf>
    <xf numFmtId="10" fontId="23" fillId="0" borderId="19" xfId="0" applyNumberFormat="1" applyFont="1" applyBorder="1" applyAlignment="1">
      <alignment horizontal="center" vertical="center"/>
    </xf>
    <xf numFmtId="0" fontId="23" fillId="0" borderId="20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165" fontId="23" fillId="0" borderId="13" xfId="0" applyNumberFormat="1" applyFont="1" applyBorder="1" applyAlignment="1">
      <alignment horizontal="center" vertical="center"/>
    </xf>
    <xf numFmtId="10" fontId="23" fillId="0" borderId="13" xfId="0" applyNumberFormat="1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1" fillId="8" borderId="51" xfId="0" applyFont="1" applyFill="1" applyBorder="1" applyAlignment="1">
      <alignment horizontal="left" vertical="top" wrapText="1"/>
    </xf>
    <xf numFmtId="0" fontId="21" fillId="8" borderId="51" xfId="0" applyFont="1" applyFill="1" applyBorder="1" applyAlignment="1">
      <alignment horizontal="center" vertical="top" wrapText="1"/>
    </xf>
    <xf numFmtId="166" fontId="21" fillId="8" borderId="51" xfId="0" applyNumberFormat="1" applyFont="1" applyFill="1" applyBorder="1" applyAlignment="1">
      <alignment horizontal="right" vertical="top" wrapText="1"/>
    </xf>
    <xf numFmtId="43" fontId="24" fillId="3" borderId="16" xfId="13" applyFont="1" applyFill="1" applyBorder="1" applyAlignment="1">
      <alignment horizontal="right" vertical="center" wrapText="1"/>
    </xf>
    <xf numFmtId="43" fontId="0" fillId="0" borderId="0" xfId="13" applyFont="1"/>
    <xf numFmtId="44" fontId="19" fillId="5" borderId="2" xfId="14" applyFont="1" applyFill="1" applyBorder="1" applyAlignment="1">
      <alignment horizontal="left" vertical="center" wrapText="1"/>
    </xf>
    <xf numFmtId="44" fontId="24" fillId="3" borderId="16" xfId="14" applyFont="1" applyFill="1" applyBorder="1" applyAlignment="1">
      <alignment horizontal="right" vertical="center" wrapText="1"/>
    </xf>
    <xf numFmtId="44" fontId="0" fillId="0" borderId="0" xfId="14" applyFont="1"/>
    <xf numFmtId="10" fontId="20" fillId="5" borderId="37" xfId="15" applyNumberFormat="1" applyFont="1" applyFill="1" applyBorder="1" applyAlignment="1">
      <alignment horizontal="left" vertical="top" wrapText="1"/>
    </xf>
    <xf numFmtId="165" fontId="0" fillId="0" borderId="0" xfId="0" applyNumberFormat="1" applyAlignment="1">
      <alignment horizontal="left"/>
    </xf>
    <xf numFmtId="43" fontId="0" fillId="0" borderId="0" xfId="13" applyFont="1" applyAlignment="1">
      <alignment vertical="top"/>
    </xf>
    <xf numFmtId="0" fontId="19" fillId="5" borderId="2" xfId="0" applyFont="1" applyFill="1" applyBorder="1" applyAlignment="1">
      <alignment horizontal="center" vertical="center" wrapText="1"/>
    </xf>
    <xf numFmtId="0" fontId="35" fillId="2" borderId="15" xfId="9" applyFont="1" applyFill="1" applyBorder="1" applyAlignment="1">
      <alignment horizontal="center" vertical="center" wrapText="1"/>
    </xf>
    <xf numFmtId="0" fontId="35" fillId="2" borderId="53" xfId="9" applyFont="1" applyFill="1" applyBorder="1" applyAlignment="1">
      <alignment horizontal="center" vertical="center" wrapText="1"/>
    </xf>
    <xf numFmtId="0" fontId="35" fillId="2" borderId="16" xfId="9" applyFont="1" applyFill="1" applyBorder="1" applyAlignment="1">
      <alignment horizontal="center" vertical="center"/>
    </xf>
    <xf numFmtId="0" fontId="35" fillId="2" borderId="17" xfId="9" applyFont="1" applyFill="1" applyBorder="1" applyAlignment="1">
      <alignment horizontal="center" vertical="center"/>
    </xf>
    <xf numFmtId="49" fontId="12" fillId="3" borderId="18" xfId="9" applyNumberFormat="1" applyFont="1" applyFill="1" applyBorder="1" applyAlignment="1">
      <alignment horizontal="center" vertical="center"/>
    </xf>
    <xf numFmtId="49" fontId="12" fillId="3" borderId="49" xfId="9" applyNumberFormat="1" applyFont="1" applyFill="1" applyBorder="1" applyAlignment="1">
      <alignment horizontal="center" vertical="center"/>
    </xf>
    <xf numFmtId="0" fontId="12" fillId="3" borderId="19" xfId="9" applyFont="1" applyFill="1" applyBorder="1" applyAlignment="1">
      <alignment horizontal="left" vertical="center" wrapText="1"/>
    </xf>
    <xf numFmtId="0" fontId="36" fillId="3" borderId="19" xfId="9" applyFont="1" applyFill="1" applyBorder="1" applyAlignment="1">
      <alignment horizontal="center" vertical="center"/>
    </xf>
    <xf numFmtId="0" fontId="36" fillId="3" borderId="20" xfId="11" applyNumberFormat="1" applyFont="1" applyFill="1" applyBorder="1" applyAlignment="1">
      <alignment horizontal="center" vertical="center"/>
    </xf>
    <xf numFmtId="0" fontId="10" fillId="12" borderId="9" xfId="9" applyFont="1" applyFill="1" applyBorder="1" applyAlignment="1">
      <alignment horizontal="center" vertical="center"/>
    </xf>
    <xf numFmtId="0" fontId="10" fillId="12" borderId="50" xfId="9" applyFont="1" applyFill="1" applyBorder="1" applyAlignment="1">
      <alignment horizontal="center" vertical="center"/>
    </xf>
    <xf numFmtId="0" fontId="10" fillId="12" borderId="10" xfId="9" applyFont="1" applyFill="1" applyBorder="1" applyAlignment="1">
      <alignment horizontal="center" vertical="center"/>
    </xf>
    <xf numFmtId="2" fontId="11" fillId="12" borderId="10" xfId="9" applyNumberFormat="1" applyFont="1" applyFill="1" applyBorder="1" applyAlignment="1">
      <alignment horizontal="center" vertical="center"/>
    </xf>
    <xf numFmtId="0" fontId="11" fillId="2" borderId="9" xfId="9" applyFont="1" applyFill="1" applyBorder="1" applyAlignment="1">
      <alignment horizontal="center" vertical="center"/>
    </xf>
    <xf numFmtId="0" fontId="11" fillId="2" borderId="50" xfId="9" applyFont="1" applyFill="1" applyBorder="1" applyAlignment="1">
      <alignment horizontal="center" vertical="center"/>
    </xf>
    <xf numFmtId="0" fontId="11" fillId="2" borderId="10" xfId="9" applyFont="1" applyFill="1" applyBorder="1" applyAlignment="1">
      <alignment horizontal="left" vertical="center" wrapText="1"/>
    </xf>
    <xf numFmtId="0" fontId="11" fillId="2" borderId="10" xfId="9" applyFont="1" applyFill="1" applyBorder="1" applyAlignment="1">
      <alignment horizontal="center" vertical="center"/>
    </xf>
    <xf numFmtId="2" fontId="11" fillId="2" borderId="10" xfId="9" applyNumberFormat="1" applyFont="1" applyFill="1" applyBorder="1" applyAlignment="1">
      <alignment horizontal="center" vertical="center"/>
    </xf>
    <xf numFmtId="2" fontId="36" fillId="3" borderId="19" xfId="9" applyNumberFormat="1" applyFont="1" applyFill="1" applyBorder="1" applyAlignment="1">
      <alignment horizontal="center" vertical="center"/>
    </xf>
    <xf numFmtId="0" fontId="10" fillId="12" borderId="10" xfId="9" applyFont="1" applyFill="1" applyBorder="1" applyAlignment="1">
      <alignment horizontal="left" vertical="center" wrapText="1"/>
    </xf>
    <xf numFmtId="0" fontId="11" fillId="2" borderId="10" xfId="9" applyFont="1" applyFill="1" applyBorder="1" applyAlignment="1">
      <alignment horizontal="right" vertical="center" wrapText="1"/>
    </xf>
    <xf numFmtId="0" fontId="0" fillId="0" borderId="37" xfId="0" applyBorder="1"/>
    <xf numFmtId="0" fontId="0" fillId="0" borderId="38" xfId="0" applyBorder="1"/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43" fontId="0" fillId="0" borderId="37" xfId="13" applyFont="1" applyBorder="1"/>
    <xf numFmtId="44" fontId="0" fillId="0" borderId="37" xfId="14" applyFont="1" applyBorder="1"/>
    <xf numFmtId="43" fontId="21" fillId="8" borderId="51" xfId="13" applyFont="1" applyFill="1" applyBorder="1" applyAlignment="1">
      <alignment horizontal="right" vertical="top" wrapText="1"/>
    </xf>
    <xf numFmtId="44" fontId="21" fillId="8" borderId="51" xfId="14" applyFont="1" applyFill="1" applyBorder="1" applyAlignment="1">
      <alignment horizontal="right" vertical="top" wrapText="1"/>
    </xf>
    <xf numFmtId="167" fontId="11" fillId="12" borderId="11" xfId="13" applyNumberFormat="1" applyFont="1" applyFill="1" applyBorder="1" applyAlignment="1">
      <alignment horizontal="center" vertical="center" wrapText="1"/>
    </xf>
    <xf numFmtId="167" fontId="11" fillId="2" borderId="11" xfId="13" applyNumberFormat="1" applyFont="1" applyFill="1" applyBorder="1" applyAlignment="1">
      <alignment horizontal="center" vertical="center" wrapText="1"/>
    </xf>
    <xf numFmtId="4" fontId="0" fillId="0" borderId="0" xfId="0" applyNumberFormat="1"/>
    <xf numFmtId="0" fontId="19" fillId="9" borderId="51" xfId="0" applyFont="1" applyFill="1" applyBorder="1" applyAlignment="1">
      <alignment horizontal="center" vertical="top" wrapText="1"/>
    </xf>
    <xf numFmtId="0" fontId="19" fillId="9" borderId="51" xfId="0" applyFont="1" applyFill="1" applyBorder="1" applyAlignment="1">
      <alignment horizontal="left" vertical="top" wrapText="1"/>
    </xf>
    <xf numFmtId="0" fontId="19" fillId="9" borderId="51" xfId="0" applyFont="1" applyFill="1" applyBorder="1" applyAlignment="1">
      <alignment horizontal="right" vertical="top" wrapText="1"/>
    </xf>
    <xf numFmtId="0" fontId="20" fillId="9" borderId="0" xfId="0" applyFont="1" applyFill="1" applyAlignment="1">
      <alignment vertical="top" wrapText="1"/>
    </xf>
    <xf numFmtId="0" fontId="22" fillId="9" borderId="51" xfId="0" applyFont="1" applyFill="1" applyBorder="1" applyAlignment="1">
      <alignment horizontal="center" vertical="top" wrapText="1"/>
    </xf>
    <xf numFmtId="0" fontId="22" fillId="9" borderId="51" xfId="0" applyFont="1" applyFill="1" applyBorder="1" applyAlignment="1">
      <alignment horizontal="right" vertical="top" wrapText="1"/>
    </xf>
    <xf numFmtId="4" fontId="22" fillId="9" borderId="51" xfId="0" applyNumberFormat="1" applyFont="1" applyFill="1" applyBorder="1" applyAlignment="1">
      <alignment horizontal="right" vertical="top" wrapText="1"/>
    </xf>
    <xf numFmtId="166" fontId="22" fillId="9" borderId="51" xfId="0" applyNumberFormat="1" applyFont="1" applyFill="1" applyBorder="1" applyAlignment="1">
      <alignment horizontal="right" vertical="top" wrapText="1"/>
    </xf>
    <xf numFmtId="0" fontId="23" fillId="9" borderId="0" xfId="0" applyFont="1" applyFill="1" applyAlignment="1">
      <alignment horizontal="left" vertical="top" wrapText="1"/>
    </xf>
    <xf numFmtId="0" fontId="23" fillId="9" borderId="0" xfId="0" applyFont="1" applyFill="1" applyAlignment="1">
      <alignment horizontal="center" vertical="top" wrapText="1"/>
    </xf>
    <xf numFmtId="0" fontId="23" fillId="10" borderId="51" xfId="0" applyFont="1" applyFill="1" applyBorder="1" applyAlignment="1">
      <alignment horizontal="center" vertical="top" wrapText="1"/>
    </xf>
    <xf numFmtId="0" fontId="23" fillId="10" borderId="51" xfId="0" applyFont="1" applyFill="1" applyBorder="1" applyAlignment="1">
      <alignment horizontal="right" vertical="top" wrapText="1"/>
    </xf>
    <xf numFmtId="0" fontId="23" fillId="11" borderId="51" xfId="0" applyFont="1" applyFill="1" applyBorder="1" applyAlignment="1">
      <alignment horizontal="center" vertical="top" wrapText="1"/>
    </xf>
    <xf numFmtId="0" fontId="23" fillId="11" borderId="51" xfId="0" applyFont="1" applyFill="1" applyBorder="1" applyAlignment="1">
      <alignment horizontal="right" vertical="top" wrapText="1"/>
    </xf>
    <xf numFmtId="0" fontId="22" fillId="14" borderId="51" xfId="0" applyFont="1" applyFill="1" applyBorder="1" applyAlignment="1">
      <alignment horizontal="left" vertical="top" wrapText="1"/>
    </xf>
    <xf numFmtId="0" fontId="22" fillId="14" borderId="51" xfId="0" applyFont="1" applyFill="1" applyBorder="1" applyAlignment="1">
      <alignment horizontal="center" vertical="top" wrapText="1"/>
    </xf>
    <xf numFmtId="0" fontId="22" fillId="14" borderId="51" xfId="0" applyFont="1" applyFill="1" applyBorder="1" applyAlignment="1">
      <alignment horizontal="right" vertical="top" wrapText="1"/>
    </xf>
    <xf numFmtId="0" fontId="21" fillId="13" borderId="51" xfId="0" applyFont="1" applyFill="1" applyBorder="1" applyAlignment="1">
      <alignment horizontal="left" vertical="top" wrapText="1"/>
    </xf>
    <xf numFmtId="0" fontId="21" fillId="13" borderId="51" xfId="0" applyFont="1" applyFill="1" applyBorder="1" applyAlignment="1">
      <alignment horizontal="right" vertical="top" wrapText="1"/>
    </xf>
    <xf numFmtId="0" fontId="22" fillId="13" borderId="54" xfId="0" applyFont="1" applyFill="1" applyBorder="1" applyAlignment="1">
      <alignment horizontal="right" vertical="top" wrapText="1"/>
    </xf>
    <xf numFmtId="0" fontId="22" fillId="9" borderId="55" xfId="0" applyFont="1" applyFill="1" applyBorder="1" applyAlignment="1">
      <alignment horizontal="right" vertical="top" wrapText="1"/>
    </xf>
    <xf numFmtId="164" fontId="22" fillId="9" borderId="51" xfId="0" applyNumberFormat="1" applyFont="1" applyFill="1" applyBorder="1" applyAlignment="1">
      <alignment horizontal="right" vertical="top" wrapText="1"/>
    </xf>
    <xf numFmtId="0" fontId="22" fillId="9" borderId="52" xfId="0" applyFont="1" applyFill="1" applyBorder="1" applyAlignment="1">
      <alignment horizontal="left" vertical="top" wrapText="1"/>
    </xf>
    <xf numFmtId="4" fontId="23" fillId="10" borderId="51" xfId="0" applyNumberFormat="1" applyFont="1" applyFill="1" applyBorder="1" applyAlignment="1">
      <alignment horizontal="right" vertical="top" wrapText="1"/>
    </xf>
    <xf numFmtId="164" fontId="23" fillId="10" borderId="51" xfId="0" applyNumberFormat="1" applyFont="1" applyFill="1" applyBorder="1" applyAlignment="1">
      <alignment horizontal="right" vertical="top" wrapText="1"/>
    </xf>
    <xf numFmtId="4" fontId="23" fillId="11" borderId="51" xfId="0" applyNumberFormat="1" applyFont="1" applyFill="1" applyBorder="1" applyAlignment="1">
      <alignment horizontal="right" vertical="top" wrapText="1"/>
    </xf>
    <xf numFmtId="164" fontId="23" fillId="11" borderId="51" xfId="0" applyNumberFormat="1" applyFont="1" applyFill="1" applyBorder="1" applyAlignment="1">
      <alignment horizontal="right" vertical="top" wrapText="1"/>
    </xf>
    <xf numFmtId="4" fontId="23" fillId="9" borderId="0" xfId="0" applyNumberFormat="1" applyFont="1" applyFill="1" applyAlignment="1">
      <alignment horizontal="right" vertical="top" wrapText="1"/>
    </xf>
    <xf numFmtId="0" fontId="21" fillId="13" borderId="51" xfId="0" applyFont="1" applyFill="1" applyBorder="1" applyAlignment="1">
      <alignment horizontal="center" vertical="top" wrapText="1"/>
    </xf>
    <xf numFmtId="4" fontId="21" fillId="13" borderId="51" xfId="0" applyNumberFormat="1" applyFont="1" applyFill="1" applyBorder="1" applyAlignment="1">
      <alignment horizontal="right" vertical="top" wrapText="1"/>
    </xf>
    <xf numFmtId="166" fontId="21" fillId="13" borderId="51" xfId="0" applyNumberFormat="1" applyFont="1" applyFill="1" applyBorder="1" applyAlignment="1">
      <alignment horizontal="right" vertical="top" wrapText="1"/>
    </xf>
    <xf numFmtId="0" fontId="20" fillId="9" borderId="0" xfId="0" applyFont="1" applyFill="1" applyAlignment="1">
      <alignment horizontal="right" vertical="top" wrapText="1"/>
    </xf>
    <xf numFmtId="0" fontId="22" fillId="9" borderId="51" xfId="0" applyFont="1" applyFill="1" applyBorder="1" applyAlignment="1">
      <alignment horizontal="left" vertical="top" wrapText="1"/>
    </xf>
    <xf numFmtId="0" fontId="23" fillId="10" borderId="51" xfId="0" applyFont="1" applyFill="1" applyBorder="1" applyAlignment="1">
      <alignment horizontal="left" vertical="top" wrapText="1"/>
    </xf>
    <xf numFmtId="0" fontId="23" fillId="9" borderId="0" xfId="0" applyFont="1" applyFill="1" applyAlignment="1">
      <alignment horizontal="right" vertical="top" wrapText="1"/>
    </xf>
    <xf numFmtId="0" fontId="23" fillId="11" borderId="51" xfId="0" applyFont="1" applyFill="1" applyBorder="1" applyAlignment="1">
      <alignment horizontal="left" vertical="top" wrapText="1"/>
    </xf>
    <xf numFmtId="0" fontId="20" fillId="9" borderId="0" xfId="0" applyFont="1" applyFill="1" applyAlignment="1">
      <alignment horizontal="left" vertical="top" wrapText="1"/>
    </xf>
    <xf numFmtId="44" fontId="20" fillId="9" borderId="0" xfId="14" applyFont="1" applyFill="1" applyBorder="1" applyAlignment="1">
      <alignment horizontal="right" vertical="top" wrapText="1"/>
    </xf>
    <xf numFmtId="44" fontId="20" fillId="9" borderId="5" xfId="14" applyFont="1" applyFill="1" applyBorder="1" applyAlignment="1">
      <alignment horizontal="right" vertical="top" wrapText="1"/>
    </xf>
    <xf numFmtId="10" fontId="20" fillId="9" borderId="0" xfId="0" applyNumberFormat="1" applyFont="1" applyFill="1" applyAlignment="1">
      <alignment horizontal="right" vertical="top" wrapText="1"/>
    </xf>
    <xf numFmtId="10" fontId="20" fillId="9" borderId="5" xfId="0" applyNumberFormat="1" applyFont="1" applyFill="1" applyBorder="1" applyAlignment="1">
      <alignment horizontal="right" vertical="top" wrapText="1"/>
    </xf>
    <xf numFmtId="0" fontId="20" fillId="9" borderId="37" xfId="0" applyFont="1" applyFill="1" applyBorder="1" applyAlignment="1">
      <alignment horizontal="left" vertical="top" wrapText="1"/>
    </xf>
    <xf numFmtId="44" fontId="20" fillId="9" borderId="37" xfId="0" applyNumberFormat="1" applyFont="1" applyFill="1" applyBorder="1" applyAlignment="1">
      <alignment horizontal="right" vertical="top" wrapText="1"/>
    </xf>
    <xf numFmtId="44" fontId="20" fillId="9" borderId="38" xfId="0" applyNumberFormat="1" applyFont="1" applyFill="1" applyBorder="1" applyAlignment="1">
      <alignment horizontal="right" vertical="top" wrapText="1"/>
    </xf>
    <xf numFmtId="0" fontId="0" fillId="0" borderId="3" xfId="0" applyBorder="1"/>
    <xf numFmtId="0" fontId="0" fillId="0" borderId="5" xfId="0" applyBorder="1"/>
    <xf numFmtId="0" fontId="19" fillId="9" borderId="56" xfId="0" applyFont="1" applyFill="1" applyBorder="1" applyAlignment="1">
      <alignment horizontal="left" vertical="top" wrapText="1"/>
    </xf>
    <xf numFmtId="0" fontId="21" fillId="13" borderId="56" xfId="0" applyFont="1" applyFill="1" applyBorder="1" applyAlignment="1">
      <alignment horizontal="left" vertical="top" wrapText="1"/>
    </xf>
    <xf numFmtId="0" fontId="22" fillId="9" borderId="56" xfId="0" applyFont="1" applyFill="1" applyBorder="1" applyAlignment="1">
      <alignment horizontal="left" vertical="top" wrapText="1"/>
    </xf>
    <xf numFmtId="0" fontId="22" fillId="9" borderId="57" xfId="0" applyFont="1" applyFill="1" applyBorder="1" applyAlignment="1">
      <alignment horizontal="left" vertical="top" wrapText="1"/>
    </xf>
    <xf numFmtId="0" fontId="22" fillId="9" borderId="58" xfId="0" applyFont="1" applyFill="1" applyBorder="1" applyAlignment="1">
      <alignment horizontal="left" vertical="top" wrapText="1"/>
    </xf>
    <xf numFmtId="0" fontId="22" fillId="9" borderId="58" xfId="0" applyFont="1" applyFill="1" applyBorder="1" applyAlignment="1">
      <alignment horizontal="right" vertical="top" wrapText="1"/>
    </xf>
    <xf numFmtId="0" fontId="22" fillId="9" borderId="37" xfId="0" applyFont="1" applyFill="1" applyBorder="1" applyAlignment="1">
      <alignment horizontal="right" vertical="top" wrapText="1"/>
    </xf>
    <xf numFmtId="0" fontId="19" fillId="9" borderId="62" xfId="0" applyFont="1" applyFill="1" applyBorder="1" applyAlignment="1">
      <alignment horizontal="right" vertical="top" wrapText="1"/>
    </xf>
    <xf numFmtId="0" fontId="22" fillId="13" borderId="63" xfId="0" applyFont="1" applyFill="1" applyBorder="1" applyAlignment="1">
      <alignment horizontal="right" vertical="top" wrapText="1"/>
    </xf>
    <xf numFmtId="0" fontId="22" fillId="9" borderId="64" xfId="0" applyFont="1" applyFill="1" applyBorder="1" applyAlignment="1">
      <alignment horizontal="right" vertical="top" wrapText="1"/>
    </xf>
    <xf numFmtId="0" fontId="22" fillId="9" borderId="38" xfId="0" applyFont="1" applyFill="1" applyBorder="1" applyAlignment="1">
      <alignment horizontal="right" vertical="top" wrapText="1"/>
    </xf>
    <xf numFmtId="0" fontId="3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right"/>
    </xf>
    <xf numFmtId="0" fontId="19" fillId="5" borderId="2" xfId="0" applyFont="1" applyFill="1" applyBorder="1" applyAlignment="1">
      <alignment horizontal="left" vertical="center" wrapText="1"/>
    </xf>
    <xf numFmtId="0" fontId="20" fillId="5" borderId="37" xfId="0" applyFont="1" applyFill="1" applyBorder="1" applyAlignment="1">
      <alignment horizontal="left" vertical="top" wrapText="1"/>
    </xf>
    <xf numFmtId="0" fontId="19" fillId="5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19" fillId="5" borderId="3" xfId="0" applyFont="1" applyFill="1" applyBorder="1" applyAlignment="1">
      <alignment horizontal="left" vertical="center" wrapText="1"/>
    </xf>
    <xf numFmtId="0" fontId="20" fillId="5" borderId="38" xfId="0" applyFont="1" applyFill="1" applyBorder="1" applyAlignment="1">
      <alignment horizontal="left" vertical="top" wrapText="1"/>
    </xf>
    <xf numFmtId="0" fontId="20" fillId="9" borderId="0" xfId="0" applyFont="1" applyFill="1" applyAlignment="1">
      <alignment horizontal="right" vertical="top" wrapText="1"/>
    </xf>
    <xf numFmtId="0" fontId="20" fillId="9" borderId="0" xfId="0" applyFont="1" applyFill="1" applyAlignment="1">
      <alignment horizontal="left" vertical="top" wrapText="1"/>
    </xf>
    <xf numFmtId="4" fontId="20" fillId="9" borderId="0" xfId="0" applyNumberFormat="1" applyFont="1" applyFill="1" applyAlignment="1">
      <alignment horizontal="right" vertical="top" wrapText="1"/>
    </xf>
    <xf numFmtId="0" fontId="8" fillId="2" borderId="4" xfId="9" applyFont="1" applyFill="1" applyBorder="1" applyAlignment="1">
      <alignment horizontal="center" vertical="center"/>
    </xf>
    <xf numFmtId="0" fontId="8" fillId="2" borderId="0" xfId="9" applyFont="1" applyFill="1" applyAlignment="1">
      <alignment horizontal="center" vertical="center"/>
    </xf>
    <xf numFmtId="0" fontId="8" fillId="2" borderId="5" xfId="9" applyFont="1" applyFill="1" applyBorder="1" applyAlignment="1">
      <alignment horizontal="center" vertical="center"/>
    </xf>
    <xf numFmtId="0" fontId="8" fillId="2" borderId="6" xfId="9" applyFont="1" applyFill="1" applyBorder="1" applyAlignment="1">
      <alignment horizontal="center" vertical="center"/>
    </xf>
    <xf numFmtId="0" fontId="8" fillId="2" borderId="7" xfId="9" applyFont="1" applyFill="1" applyBorder="1" applyAlignment="1">
      <alignment horizontal="center" vertical="center"/>
    </xf>
    <xf numFmtId="0" fontId="8" fillId="2" borderId="8" xfId="9" applyFont="1" applyFill="1" applyBorder="1" applyAlignment="1">
      <alignment horizontal="center" vertical="center"/>
    </xf>
    <xf numFmtId="0" fontId="7" fillId="2" borderId="48" xfId="9" applyFont="1" applyFill="1" applyBorder="1" applyAlignment="1">
      <alignment horizontal="left" vertical="center"/>
    </xf>
    <xf numFmtId="0" fontId="7" fillId="2" borderId="31" xfId="9" applyFont="1" applyFill="1" applyBorder="1" applyAlignment="1">
      <alignment horizontal="left" vertical="center"/>
    </xf>
    <xf numFmtId="0" fontId="7" fillId="2" borderId="32" xfId="9" applyFont="1" applyFill="1" applyBorder="1" applyAlignment="1">
      <alignment horizontal="left" vertical="center"/>
    </xf>
    <xf numFmtId="0" fontId="32" fillId="2" borderId="1" xfId="9" applyFont="1" applyFill="1" applyBorder="1" applyAlignment="1">
      <alignment horizontal="center" vertical="center"/>
    </xf>
    <xf numFmtId="0" fontId="32" fillId="2" borderId="2" xfId="9" applyFont="1" applyFill="1" applyBorder="1" applyAlignment="1">
      <alignment horizontal="center" vertical="center"/>
    </xf>
    <xf numFmtId="0" fontId="32" fillId="2" borderId="3" xfId="9" applyFont="1" applyFill="1" applyBorder="1" applyAlignment="1">
      <alignment horizontal="center" vertical="center"/>
    </xf>
    <xf numFmtId="0" fontId="32" fillId="2" borderId="4" xfId="9" applyFont="1" applyFill="1" applyBorder="1" applyAlignment="1">
      <alignment horizontal="center" vertical="center"/>
    </xf>
    <xf numFmtId="0" fontId="32" fillId="2" borderId="0" xfId="9" applyFont="1" applyFill="1" applyAlignment="1">
      <alignment horizontal="center" vertical="center"/>
    </xf>
    <xf numFmtId="0" fontId="32" fillId="2" borderId="5" xfId="9" applyFont="1" applyFill="1" applyBorder="1" applyAlignment="1">
      <alignment horizontal="center" vertical="center"/>
    </xf>
    <xf numFmtId="0" fontId="7" fillId="0" borderId="44" xfId="9" applyFont="1" applyBorder="1" applyAlignment="1">
      <alignment horizontal="left" vertical="center" wrapText="1"/>
    </xf>
    <xf numFmtId="0" fontId="7" fillId="0" borderId="46" xfId="9" applyFont="1" applyBorder="1" applyAlignment="1">
      <alignment horizontal="left" vertical="center" wrapText="1"/>
    </xf>
    <xf numFmtId="0" fontId="7" fillId="0" borderId="47" xfId="9" applyFont="1" applyBorder="1" applyAlignment="1">
      <alignment horizontal="left" vertical="center" wrapText="1"/>
    </xf>
    <xf numFmtId="0" fontId="19" fillId="9" borderId="51" xfId="0" applyFont="1" applyFill="1" applyBorder="1" applyAlignment="1">
      <alignment horizontal="left" vertical="top" wrapText="1"/>
    </xf>
    <xf numFmtId="0" fontId="22" fillId="9" borderId="51" xfId="0" applyFont="1" applyFill="1" applyBorder="1" applyAlignment="1">
      <alignment horizontal="left" vertical="top" wrapText="1"/>
    </xf>
    <xf numFmtId="0" fontId="23" fillId="9" borderId="0" xfId="0" applyFont="1" applyFill="1" applyAlignment="1">
      <alignment horizontal="right" vertical="top" wrapText="1"/>
    </xf>
    <xf numFmtId="0" fontId="23" fillId="11" borderId="51" xfId="0" applyFont="1" applyFill="1" applyBorder="1" applyAlignment="1">
      <alignment horizontal="left" vertical="top" wrapText="1"/>
    </xf>
    <xf numFmtId="0" fontId="23" fillId="10" borderId="51" xfId="0" applyFont="1" applyFill="1" applyBorder="1" applyAlignment="1">
      <alignment horizontal="left" vertical="top" wrapText="1"/>
    </xf>
    <xf numFmtId="0" fontId="19" fillId="9" borderId="0" xfId="0" applyFont="1" applyFill="1" applyAlignment="1">
      <alignment horizontal="center" wrapText="1"/>
    </xf>
    <xf numFmtId="0" fontId="0" fillId="0" borderId="0" xfId="0"/>
    <xf numFmtId="0" fontId="20" fillId="9" borderId="4" xfId="0" applyFont="1" applyFill="1" applyBorder="1" applyAlignment="1">
      <alignment horizontal="left" vertical="top" wrapText="1"/>
    </xf>
    <xf numFmtId="0" fontId="20" fillId="9" borderId="36" xfId="0" applyFont="1" applyFill="1" applyBorder="1" applyAlignment="1">
      <alignment horizontal="left" vertical="top" wrapText="1"/>
    </xf>
    <xf numFmtId="0" fontId="20" fillId="9" borderId="37" xfId="0" applyFont="1" applyFill="1" applyBorder="1" applyAlignment="1">
      <alignment horizontal="left" vertical="top" wrapText="1"/>
    </xf>
    <xf numFmtId="0" fontId="20" fillId="5" borderId="37" xfId="0" applyFont="1" applyFill="1" applyBorder="1" applyAlignment="1">
      <alignment horizontal="center" vertical="top" wrapText="1"/>
    </xf>
    <xf numFmtId="0" fontId="19" fillId="9" borderId="59" xfId="0" applyFont="1" applyFill="1" applyBorder="1" applyAlignment="1">
      <alignment horizontal="center" vertical="center" wrapText="1"/>
    </xf>
    <xf numFmtId="0" fontId="19" fillId="9" borderId="60" xfId="0" applyFont="1" applyFill="1" applyBorder="1" applyAlignment="1">
      <alignment horizontal="center" vertical="center" wrapText="1"/>
    </xf>
    <xf numFmtId="0" fontId="19" fillId="9" borderId="61" xfId="0" applyFont="1" applyFill="1" applyBorder="1" applyAlignment="1">
      <alignment horizontal="center" vertical="center" wrapText="1"/>
    </xf>
    <xf numFmtId="0" fontId="14" fillId="0" borderId="21" xfId="4" applyFont="1" applyBorder="1" applyAlignment="1">
      <alignment horizontal="center"/>
    </xf>
    <xf numFmtId="0" fontId="14" fillId="0" borderId="22" xfId="4" applyFont="1" applyBorder="1" applyAlignment="1">
      <alignment horizontal="center"/>
    </xf>
    <xf numFmtId="0" fontId="14" fillId="0" borderId="23" xfId="4" applyFont="1" applyBorder="1" applyAlignment="1">
      <alignment horizontal="center"/>
    </xf>
    <xf numFmtId="0" fontId="25" fillId="3" borderId="21" xfId="4" applyFont="1" applyFill="1" applyBorder="1" applyAlignment="1">
      <alignment horizontal="center" vertical="center"/>
    </xf>
    <xf numFmtId="0" fontId="25" fillId="3" borderId="22" xfId="4" applyFont="1" applyFill="1" applyBorder="1" applyAlignment="1">
      <alignment horizontal="center" vertical="center"/>
    </xf>
    <xf numFmtId="0" fontId="25" fillId="3" borderId="23" xfId="4" applyFont="1" applyFill="1" applyBorder="1" applyAlignment="1">
      <alignment horizontal="center" vertical="center"/>
    </xf>
    <xf numFmtId="0" fontId="16" fillId="0" borderId="28" xfId="4" applyFont="1" applyBorder="1" applyAlignment="1">
      <alignment horizontal="left" vertical="center" wrapText="1"/>
    </xf>
    <xf numFmtId="0" fontId="16" fillId="0" borderId="28" xfId="4" applyFont="1" applyBorder="1" applyAlignment="1">
      <alignment horizontal="left" vertical="center"/>
    </xf>
    <xf numFmtId="0" fontId="16" fillId="0" borderId="29" xfId="4" applyFont="1" applyBorder="1" applyAlignment="1">
      <alignment horizontal="left" vertical="center"/>
    </xf>
    <xf numFmtId="0" fontId="14" fillId="4" borderId="15" xfId="5" applyFont="1" applyFill="1" applyBorder="1" applyAlignment="1">
      <alignment horizontal="center" vertical="center"/>
    </xf>
    <xf numFmtId="0" fontId="14" fillId="4" borderId="16" xfId="5" applyFont="1" applyFill="1" applyBorder="1" applyAlignment="1">
      <alignment horizontal="center" vertical="center"/>
    </xf>
    <xf numFmtId="0" fontId="18" fillId="0" borderId="4" xfId="8" applyFont="1" applyBorder="1" applyAlignment="1">
      <alignment horizontal="center" vertical="distributed"/>
    </xf>
    <xf numFmtId="0" fontId="18" fillId="0" borderId="0" xfId="8" applyFont="1" applyAlignment="1">
      <alignment horizontal="center" vertical="distributed"/>
    </xf>
    <xf numFmtId="0" fontId="18" fillId="0" borderId="5" xfId="8" applyFont="1" applyBorder="1" applyAlignment="1">
      <alignment horizontal="center" vertical="distributed"/>
    </xf>
    <xf numFmtId="0" fontId="18" fillId="0" borderId="36" xfId="8" applyFont="1" applyBorder="1" applyAlignment="1">
      <alignment horizontal="center" vertical="distributed"/>
    </xf>
    <xf numFmtId="0" fontId="18" fillId="0" borderId="37" xfId="8" applyFont="1" applyBorder="1" applyAlignment="1">
      <alignment horizontal="center" vertical="distributed"/>
    </xf>
    <xf numFmtId="0" fontId="18" fillId="0" borderId="38" xfId="8" applyFont="1" applyBorder="1" applyAlignment="1">
      <alignment horizontal="center" vertical="distributed"/>
    </xf>
    <xf numFmtId="0" fontId="27" fillId="7" borderId="21" xfId="4" applyFont="1" applyFill="1" applyBorder="1" applyAlignment="1">
      <alignment horizontal="center" vertical="center"/>
    </xf>
    <xf numFmtId="0" fontId="27" fillId="7" borderId="22" xfId="4" applyFont="1" applyFill="1" applyBorder="1" applyAlignment="1">
      <alignment horizontal="center" vertical="center"/>
    </xf>
    <xf numFmtId="0" fontId="27" fillId="7" borderId="23" xfId="4" applyFont="1" applyFill="1" applyBorder="1" applyAlignment="1">
      <alignment horizontal="center" vertical="center"/>
    </xf>
    <xf numFmtId="0" fontId="27" fillId="7" borderId="30" xfId="4" applyFont="1" applyFill="1" applyBorder="1" applyAlignment="1">
      <alignment horizontal="center"/>
    </xf>
    <xf numFmtId="0" fontId="27" fillId="7" borderId="31" xfId="4" applyFont="1" applyFill="1" applyBorder="1" applyAlignment="1">
      <alignment horizontal="center"/>
    </xf>
    <xf numFmtId="0" fontId="30" fillId="3" borderId="21" xfId="0" applyFont="1" applyFill="1" applyBorder="1" applyAlignment="1">
      <alignment horizontal="center" vertical="center" wrapText="1"/>
    </xf>
    <xf numFmtId="0" fontId="30" fillId="3" borderId="22" xfId="0" applyFont="1" applyFill="1" applyBorder="1" applyAlignment="1">
      <alignment horizontal="center" vertical="center" wrapText="1"/>
    </xf>
    <xf numFmtId="0" fontId="30" fillId="3" borderId="23" xfId="0" applyFont="1" applyFill="1" applyBorder="1" applyAlignment="1">
      <alignment horizontal="center" vertical="center" wrapText="1"/>
    </xf>
    <xf numFmtId="0" fontId="37" fillId="0" borderId="21" xfId="12" applyFont="1" applyBorder="1" applyAlignment="1">
      <alignment horizontal="center" vertical="center"/>
    </xf>
    <xf numFmtId="0" fontId="37" fillId="0" borderId="22" xfId="12" applyFont="1" applyBorder="1" applyAlignment="1">
      <alignment horizontal="center" vertical="center"/>
    </xf>
    <xf numFmtId="0" fontId="37" fillId="0" borderId="23" xfId="12" applyFont="1" applyBorder="1" applyAlignment="1">
      <alignment horizontal="center" vertical="center"/>
    </xf>
    <xf numFmtId="0" fontId="30" fillId="6" borderId="39" xfId="4" applyFont="1" applyFill="1" applyBorder="1" applyAlignment="1">
      <alignment horizontal="center" vertical="center"/>
    </xf>
    <xf numFmtId="0" fontId="30" fillId="6" borderId="41" xfId="4" applyFont="1" applyFill="1" applyBorder="1" applyAlignment="1">
      <alignment horizontal="center" vertical="center"/>
    </xf>
    <xf numFmtId="0" fontId="30" fillId="6" borderId="40" xfId="4" applyFont="1" applyFill="1" applyBorder="1" applyAlignment="1">
      <alignment horizontal="center" vertical="center"/>
    </xf>
    <xf numFmtId="0" fontId="30" fillId="6" borderId="42" xfId="4" applyFont="1" applyFill="1" applyBorder="1" applyAlignment="1">
      <alignment horizontal="center" vertical="center"/>
    </xf>
    <xf numFmtId="0" fontId="30" fillId="6" borderId="27" xfId="4" applyFont="1" applyFill="1" applyBorder="1" applyAlignment="1">
      <alignment horizontal="center" vertical="center"/>
    </xf>
    <xf numFmtId="0" fontId="30" fillId="6" borderId="29" xfId="4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33" fillId="0" borderId="0" xfId="0" applyFont="1" applyAlignment="1">
      <alignment horizontal="center" wrapText="1"/>
    </xf>
    <xf numFmtId="0" fontId="16" fillId="0" borderId="29" xfId="4" applyFont="1" applyBorder="1" applyAlignment="1">
      <alignment horizontal="left" vertical="center" wrapText="1"/>
    </xf>
  </cellXfs>
  <cellStyles count="20">
    <cellStyle name="Moeda" xfId="14" builtinId="4"/>
    <cellStyle name="Moeda 3" xfId="3" xr:uid="{00000000-0005-0000-0000-000001000000}"/>
    <cellStyle name="Moeda 3 2" xfId="11" xr:uid="{00000000-0005-0000-0000-000002000000}"/>
    <cellStyle name="Normal" xfId="0" builtinId="0"/>
    <cellStyle name="Normal 2 2" xfId="8" xr:uid="{00000000-0005-0000-0000-000004000000}"/>
    <cellStyle name="Normal 2 2 2" xfId="18" xr:uid="{00000000-0005-0000-0000-000005000000}"/>
    <cellStyle name="Normal 3" xfId="1" xr:uid="{00000000-0005-0000-0000-000006000000}"/>
    <cellStyle name="Normal 3 2" xfId="9" xr:uid="{00000000-0005-0000-0000-000007000000}"/>
    <cellStyle name="Normal 3 2 2 2" xfId="19" xr:uid="{00000000-0005-0000-0000-000008000000}"/>
    <cellStyle name="Normal 3 3 2" xfId="12" xr:uid="{00000000-0005-0000-0000-000009000000}"/>
    <cellStyle name="Normal 4 2 2" xfId="17" xr:uid="{00000000-0005-0000-0000-00000A000000}"/>
    <cellStyle name="Normal 4 2 2 2" xfId="5" xr:uid="{00000000-0005-0000-0000-00000B000000}"/>
    <cellStyle name="Normal 4 3 2" xfId="4" xr:uid="{00000000-0005-0000-0000-00000C000000}"/>
    <cellStyle name="Normal 4 3 2 2" xfId="16" xr:uid="{00000000-0005-0000-0000-00000D000000}"/>
    <cellStyle name="Normal 6 2 2" xfId="6" xr:uid="{00000000-0005-0000-0000-00000E000000}"/>
    <cellStyle name="Porcentagem" xfId="15" builtinId="5"/>
    <cellStyle name="Separador de milhares 3 2 2" xfId="7" xr:uid="{00000000-0005-0000-0000-000010000000}"/>
    <cellStyle name="Vírgula" xfId="13" builtinId="3"/>
    <cellStyle name="Vírgula 3 2" xfId="2" xr:uid="{00000000-0005-0000-0000-000012000000}"/>
    <cellStyle name="Vírgula 3 2 2" xfId="10" xr:uid="{00000000-0005-0000-0000-000013000000}"/>
  </cellStyles>
  <dxfs count="0"/>
  <tableStyles count="0" defaultTableStyle="TableStyleMedium9" defaultPivotStyle="PivotStyleLight16"/>
  <colors>
    <mruColors>
      <color rgb="FF130FA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17/10/relationships/person" Target="persons/perso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274320</xdr:colOff>
      <xdr:row>0</xdr:row>
      <xdr:rowOff>152400</xdr:rowOff>
    </xdr:from>
    <xdr:to>
      <xdr:col>1</xdr:col>
      <xdr:colOff>1102249</xdr:colOff>
      <xdr:row>3</xdr:row>
      <xdr:rowOff>103698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152400"/>
          <a:ext cx="2252869" cy="4770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76200</xdr:rowOff>
    </xdr:from>
    <xdr:to>
      <xdr:col>2</xdr:col>
      <xdr:colOff>617221</xdr:colOff>
      <xdr:row>1</xdr:row>
      <xdr:rowOff>515471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76200"/>
          <a:ext cx="1935480" cy="61453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114300</xdr:rowOff>
    </xdr:from>
    <xdr:to>
      <xdr:col>3</xdr:col>
      <xdr:colOff>1146586</xdr:colOff>
      <xdr:row>3</xdr:row>
      <xdr:rowOff>167640</xdr:rowOff>
    </xdr:to>
    <xdr:pic>
      <xdr:nvPicPr>
        <xdr:cNvPr id="4" name="Imagem 4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3340" y="114300"/>
          <a:ext cx="3112098" cy="8077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101600</xdr:colOff>
      <xdr:row>0</xdr:row>
      <xdr:rowOff>50800</xdr:rowOff>
    </xdr:from>
    <xdr:to>
      <xdr:col>1</xdr:col>
      <xdr:colOff>609600</xdr:colOff>
      <xdr:row>1</xdr:row>
      <xdr:rowOff>487531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" y="50800"/>
          <a:ext cx="1422400" cy="61453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</xdr:colOff>
      <xdr:row>0</xdr:row>
      <xdr:rowOff>83820</xdr:rowOff>
    </xdr:from>
    <xdr:to>
      <xdr:col>1</xdr:col>
      <xdr:colOff>464820</xdr:colOff>
      <xdr:row>1</xdr:row>
      <xdr:rowOff>523091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60" y="83820"/>
          <a:ext cx="1272540" cy="61453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101600</xdr:colOff>
      <xdr:row>0</xdr:row>
      <xdr:rowOff>12700</xdr:rowOff>
    </xdr:from>
    <xdr:to>
      <xdr:col>0</xdr:col>
      <xdr:colOff>1574800</xdr:colOff>
      <xdr:row>1</xdr:row>
      <xdr:rowOff>546100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600" y="12700"/>
          <a:ext cx="1473200" cy="7112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695739</xdr:colOff>
      <xdr:row>0</xdr:row>
      <xdr:rowOff>79514</xdr:rowOff>
    </xdr:from>
    <xdr:to>
      <xdr:col>1</xdr:col>
      <xdr:colOff>2948608</xdr:colOff>
      <xdr:row>0</xdr:row>
      <xdr:rowOff>556592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5948" y="79514"/>
          <a:ext cx="2252869" cy="47707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1290918</xdr:colOff>
      <xdr:row>0</xdr:row>
      <xdr:rowOff>134470</xdr:rowOff>
    </xdr:from>
    <xdr:to>
      <xdr:col>3</xdr:col>
      <xdr:colOff>143436</xdr:colOff>
      <xdr:row>0</xdr:row>
      <xdr:rowOff>788893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54306" y="134470"/>
          <a:ext cx="2841812" cy="654423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76201</xdr:colOff>
      <xdr:row>0</xdr:row>
      <xdr:rowOff>76200</xdr:rowOff>
    </xdr:from>
    <xdr:to>
      <xdr:col>2</xdr:col>
      <xdr:colOff>617221</xdr:colOff>
      <xdr:row>1</xdr:row>
      <xdr:rowOff>515471</xdr:rowOff>
    </xdr:to>
    <xdr:pic>
      <xdr:nvPicPr>
        <xdr:cNvPr id="2" name="Imagem 1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7C8E0AE-95FD-48A1-8527-659477D4F5B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1" y="76200"/>
          <a:ext cx="1935480" cy="61453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91440</xdr:rowOff>
    </xdr:from>
    <xdr:to>
      <xdr:col>1</xdr:col>
      <xdr:colOff>3052969</xdr:colOff>
      <xdr:row>0</xdr:row>
      <xdr:rowOff>568518</xdr:rowOff>
    </xdr:to>
    <xdr:pic>
      <xdr:nvPicPr>
        <xdr:cNvPr id="3" name="Imagem 2" descr="Placa com letras pretas&#10;&#10;Descrição gerada automaticamente com confiança baixa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10640" y="91440"/>
          <a:ext cx="2252869" cy="47707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3:D13"/>
  <sheetViews>
    <sheetView tabSelected="1" workbookViewId="0">
      <selection activeCell="G3" sqref="G3"/>
    </sheetView>
  </sheetViews>
  <sheetFormatPr defaultRowHeight="13.8" x14ac:dyDescent="0.25"/>
  <cols>
    <col min="1" max="1" width="18.69921875" customWidth="1"/>
    <col min="2" max="2" width="16.69921875" customWidth="1"/>
    <col min="3" max="4" width="24.69921875" customWidth="1"/>
  </cols>
  <sheetData>
    <row r="3" spans="1:4" x14ac:dyDescent="0.25">
      <c r="B3" s="190" t="s">
        <v>134</v>
      </c>
      <c r="C3" s="190"/>
      <c r="D3" s="190"/>
    </row>
    <row r="4" spans="1:4" x14ac:dyDescent="0.25">
      <c r="B4" s="190"/>
      <c r="C4" s="190"/>
      <c r="D4" s="190"/>
    </row>
    <row r="5" spans="1:4" x14ac:dyDescent="0.25">
      <c r="B5" s="190"/>
      <c r="C5" s="190"/>
      <c r="D5" s="190"/>
    </row>
    <row r="6" spans="1:4" ht="35.4" customHeight="1" x14ac:dyDescent="0.25">
      <c r="A6" s="191" t="s">
        <v>279</v>
      </c>
      <c r="B6" s="191"/>
      <c r="C6" s="191"/>
      <c r="D6" s="191"/>
    </row>
    <row r="7" spans="1:4" ht="14.4" thickBot="1" x14ac:dyDescent="0.3"/>
    <row r="8" spans="1:4" ht="66.599999999999994" thickBot="1" x14ac:dyDescent="0.3">
      <c r="A8" s="78" t="s">
        <v>130</v>
      </c>
      <c r="B8" s="79" t="s">
        <v>131</v>
      </c>
      <c r="C8" s="79" t="s">
        <v>132</v>
      </c>
      <c r="D8" s="80" t="s">
        <v>133</v>
      </c>
    </row>
    <row r="9" spans="1:4" ht="19.95" customHeight="1" x14ac:dyDescent="0.25">
      <c r="A9" s="81" t="s">
        <v>65</v>
      </c>
      <c r="B9" s="82">
        <f>'ORÇ SINTÉTICO DES'!K12</f>
        <v>345467.1</v>
      </c>
      <c r="C9" s="83">
        <v>0.17860000000000001</v>
      </c>
      <c r="D9" s="84" t="s">
        <v>156</v>
      </c>
    </row>
    <row r="10" spans="1:4" ht="19.95" customHeight="1" thickBot="1" x14ac:dyDescent="0.3">
      <c r="A10" s="85" t="s">
        <v>66</v>
      </c>
      <c r="B10" s="86">
        <f>'ORÇ SINTÉTICO N DES'!K12</f>
        <v>337683.6</v>
      </c>
      <c r="C10" s="87">
        <v>0.14449999999999999</v>
      </c>
      <c r="D10" s="88" t="s">
        <v>157</v>
      </c>
    </row>
    <row r="12" spans="1:4" x14ac:dyDescent="0.25">
      <c r="A12" s="192" t="s">
        <v>142</v>
      </c>
      <c r="B12" s="192"/>
      <c r="C12" s="192"/>
      <c r="D12" s="98">
        <f>B9-B10</f>
        <v>7783.5</v>
      </c>
    </row>
    <row r="13" spans="1:4" x14ac:dyDescent="0.25">
      <c r="B13" s="45" t="s">
        <v>143</v>
      </c>
    </row>
  </sheetData>
  <mergeCells count="3">
    <mergeCell ref="B3:D5"/>
    <mergeCell ref="A6:D6"/>
    <mergeCell ref="A12:C12"/>
  </mergeCells>
  <pageMargins left="0.511811024" right="0.511811024" top="0.78740157499999996" bottom="0.78740157499999996" header="0.31496062000000002" footer="0.31496062000000002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18"/>
  <sheetViews>
    <sheetView view="pageBreakPreview" zoomScaleNormal="100" zoomScaleSheetLayoutView="100" workbookViewId="0">
      <selection activeCell="D2" sqref="D2"/>
    </sheetView>
  </sheetViews>
  <sheetFormatPr defaultRowHeight="13.8" x14ac:dyDescent="0.25"/>
  <cols>
    <col min="1" max="1" width="7.69921875" style="24" customWidth="1"/>
    <col min="2" max="2" width="10.59765625" style="24" customWidth="1"/>
    <col min="3" max="3" width="8.69921875" style="24" customWidth="1"/>
    <col min="4" max="4" width="56.69921875" customWidth="1"/>
    <col min="5" max="5" width="7.69921875" customWidth="1"/>
    <col min="6" max="6" width="12.69921875" style="93" customWidth="1"/>
    <col min="7" max="9" width="12.69921875" style="96" customWidth="1"/>
    <col min="10" max="10" width="8.796875" bestFit="1" customWidth="1"/>
    <col min="11" max="12" width="15.09765625" bestFit="1" customWidth="1"/>
  </cols>
  <sheetData>
    <row r="1" spans="1:11" ht="13.95" customHeight="1" x14ac:dyDescent="0.25">
      <c r="A1" s="25"/>
      <c r="B1" s="26"/>
      <c r="C1" s="26"/>
      <c r="D1" s="30" t="s">
        <v>31</v>
      </c>
      <c r="E1" s="193" t="s">
        <v>32</v>
      </c>
      <c r="F1" s="193"/>
      <c r="G1" s="193"/>
      <c r="H1" s="94" t="s">
        <v>21</v>
      </c>
      <c r="I1" s="193" t="s">
        <v>33</v>
      </c>
      <c r="J1" s="198"/>
    </row>
    <row r="2" spans="1:11" ht="60" customHeight="1" thickBot="1" x14ac:dyDescent="0.3">
      <c r="A2" s="27"/>
      <c r="B2" s="28"/>
      <c r="C2" s="28"/>
      <c r="D2" s="29" t="s">
        <v>188</v>
      </c>
      <c r="E2" s="194" t="s">
        <v>185</v>
      </c>
      <c r="F2" s="194"/>
      <c r="G2" s="194"/>
      <c r="H2" s="97">
        <v>0.14449999999999999</v>
      </c>
      <c r="I2" s="194" t="s">
        <v>155</v>
      </c>
      <c r="J2" s="199"/>
    </row>
    <row r="3" spans="1:11" ht="30" customHeight="1" thickBot="1" x14ac:dyDescent="0.3">
      <c r="A3" s="195" t="s">
        <v>145</v>
      </c>
      <c r="B3" s="196"/>
      <c r="C3" s="196"/>
      <c r="D3" s="196"/>
      <c r="E3" s="196"/>
      <c r="F3" s="196"/>
      <c r="G3" s="196"/>
      <c r="H3" s="196"/>
      <c r="I3" s="196"/>
      <c r="J3" s="197"/>
    </row>
    <row r="4" spans="1:11" ht="27" thickBot="1" x14ac:dyDescent="0.3">
      <c r="A4" s="39" t="s">
        <v>4</v>
      </c>
      <c r="B4" s="40" t="s">
        <v>25</v>
      </c>
      <c r="C4" s="40" t="s">
        <v>26</v>
      </c>
      <c r="D4" s="41" t="s">
        <v>27</v>
      </c>
      <c r="E4" s="40" t="s">
        <v>0</v>
      </c>
      <c r="F4" s="92" t="s">
        <v>5</v>
      </c>
      <c r="G4" s="95" t="s">
        <v>28</v>
      </c>
      <c r="H4" s="95" t="s">
        <v>29</v>
      </c>
      <c r="I4" s="95" t="s">
        <v>6</v>
      </c>
      <c r="J4" s="42" t="s">
        <v>30</v>
      </c>
    </row>
    <row r="5" spans="1:11" x14ac:dyDescent="0.25">
      <c r="A5" s="89">
        <v>1</v>
      </c>
      <c r="B5" s="89" t="s">
        <v>22</v>
      </c>
      <c r="C5" s="89"/>
      <c r="D5" s="89" t="s">
        <v>232</v>
      </c>
      <c r="E5" s="90"/>
      <c r="F5" s="128"/>
      <c r="G5" s="129"/>
      <c r="H5" s="129"/>
      <c r="I5" s="129">
        <f>SUM(I6:I8)</f>
        <v>337683.60000000003</v>
      </c>
      <c r="J5" s="91">
        <f>SUM(J6:J8)</f>
        <v>1.0000000000000002</v>
      </c>
    </row>
    <row r="6" spans="1:11" ht="66" x14ac:dyDescent="0.25">
      <c r="A6" s="165" t="s">
        <v>34</v>
      </c>
      <c r="B6" s="165" t="s">
        <v>159</v>
      </c>
      <c r="C6" s="165" t="s">
        <v>23</v>
      </c>
      <c r="D6" s="165" t="s">
        <v>160</v>
      </c>
      <c r="E6" s="137" t="s">
        <v>148</v>
      </c>
      <c r="F6" s="138">
        <v>630</v>
      </c>
      <c r="G6" s="139">
        <v>158.27000000000001</v>
      </c>
      <c r="H6" s="139">
        <v>181.14</v>
      </c>
      <c r="I6" s="139">
        <v>114118.2</v>
      </c>
      <c r="J6" s="140">
        <v>0.33794415837784247</v>
      </c>
    </row>
    <row r="7" spans="1:11" ht="39.6" x14ac:dyDescent="0.25">
      <c r="A7" s="165" t="s">
        <v>194</v>
      </c>
      <c r="B7" s="165" t="s">
        <v>196</v>
      </c>
      <c r="C7" s="165" t="s">
        <v>23</v>
      </c>
      <c r="D7" s="165" t="s">
        <v>193</v>
      </c>
      <c r="E7" s="137" t="s">
        <v>148</v>
      </c>
      <c r="F7" s="138">
        <v>480</v>
      </c>
      <c r="G7" s="139">
        <v>324.73</v>
      </c>
      <c r="H7" s="139">
        <v>371.65</v>
      </c>
      <c r="I7" s="139">
        <v>178392</v>
      </c>
      <c r="J7" s="140">
        <v>0.52828150375084848</v>
      </c>
    </row>
    <row r="8" spans="1:11" ht="105.6" x14ac:dyDescent="0.25">
      <c r="A8" s="165" t="s">
        <v>195</v>
      </c>
      <c r="B8" s="165" t="s">
        <v>235</v>
      </c>
      <c r="C8" s="165" t="s">
        <v>236</v>
      </c>
      <c r="D8" s="165" t="s">
        <v>237</v>
      </c>
      <c r="E8" s="137" t="s">
        <v>0</v>
      </c>
      <c r="F8" s="138">
        <v>60</v>
      </c>
      <c r="G8" s="139">
        <v>657.83</v>
      </c>
      <c r="H8" s="139">
        <v>752.89</v>
      </c>
      <c r="I8" s="139">
        <v>45173.4</v>
      </c>
      <c r="J8" s="140">
        <v>0.13377433787130913</v>
      </c>
    </row>
    <row r="9" spans="1:11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</row>
    <row r="10" spans="1:11" x14ac:dyDescent="0.25">
      <c r="A10" s="200"/>
      <c r="B10" s="200"/>
      <c r="C10" s="200"/>
      <c r="D10" s="141"/>
      <c r="E10" s="164"/>
      <c r="F10" s="201" t="s">
        <v>136</v>
      </c>
      <c r="G10" s="200"/>
      <c r="H10" s="202">
        <v>295050.3</v>
      </c>
      <c r="I10" s="200"/>
      <c r="J10" s="200"/>
      <c r="K10" s="132">
        <f>H10</f>
        <v>295050.3</v>
      </c>
    </row>
    <row r="11" spans="1:11" x14ac:dyDescent="0.25">
      <c r="A11" s="200"/>
      <c r="B11" s="200"/>
      <c r="C11" s="200"/>
      <c r="D11" s="141"/>
      <c r="E11" s="164"/>
      <c r="F11" s="201" t="s">
        <v>137</v>
      </c>
      <c r="G11" s="200"/>
      <c r="H11" s="202">
        <v>42633.3</v>
      </c>
      <c r="I11" s="200"/>
      <c r="J11" s="200"/>
      <c r="K11" s="132">
        <f>H11</f>
        <v>42633.3</v>
      </c>
    </row>
    <row r="12" spans="1:11" x14ac:dyDescent="0.25">
      <c r="A12" s="200"/>
      <c r="B12" s="200"/>
      <c r="C12" s="200"/>
      <c r="D12" s="141"/>
      <c r="E12" s="164"/>
      <c r="F12" s="201" t="s">
        <v>138</v>
      </c>
      <c r="G12" s="200"/>
      <c r="H12" s="202">
        <v>337683.6</v>
      </c>
      <c r="I12" s="200"/>
      <c r="J12" s="200"/>
      <c r="K12" s="132">
        <f>H12</f>
        <v>337683.6</v>
      </c>
    </row>
    <row r="13" spans="1:11" ht="14.4" thickBot="1" x14ac:dyDescent="0.3">
      <c r="A13" s="124"/>
      <c r="B13" s="125"/>
      <c r="C13" s="125"/>
      <c r="D13" s="122" t="s">
        <v>262</v>
      </c>
      <c r="E13" s="122"/>
      <c r="F13" s="126"/>
      <c r="G13" s="127"/>
      <c r="H13" s="127"/>
      <c r="I13" s="127"/>
      <c r="J13" s="123"/>
    </row>
    <row r="18" spans="9:9" x14ac:dyDescent="0.25">
      <c r="I18" s="96">
        <f>415*2</f>
        <v>830</v>
      </c>
    </row>
  </sheetData>
  <autoFilter ref="A4:J10" xr:uid="{00000000-0009-0000-0000-000001000000}"/>
  <mergeCells count="14">
    <mergeCell ref="A12:C12"/>
    <mergeCell ref="F12:G12"/>
    <mergeCell ref="H12:J12"/>
    <mergeCell ref="A10:C10"/>
    <mergeCell ref="F10:G10"/>
    <mergeCell ref="H10:J10"/>
    <mergeCell ref="A11:C11"/>
    <mergeCell ref="F11:G11"/>
    <mergeCell ref="H11:J11"/>
    <mergeCell ref="E1:G1"/>
    <mergeCell ref="E2:G2"/>
    <mergeCell ref="A3:J3"/>
    <mergeCell ref="I1:J1"/>
    <mergeCell ref="I2:J2"/>
  </mergeCells>
  <phoneticPr fontId="6" type="noConversion"/>
  <printOptions horizontalCentered="1"/>
  <pageMargins left="0.39370078740157483" right="0.39370078740157483" top="0.39370078740157483" bottom="0.39370078740157483" header="0.31496062992125984" footer="0.31496062992125984"/>
  <pageSetup paperSize="9" scale="85" orientation="landscape" horizontalDpi="360" verticalDpi="360" r:id="rId1"/>
  <headerFooter>
    <oddFooter>Página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N379"/>
  <sheetViews>
    <sheetView view="pageBreakPreview" zoomScaleNormal="100" zoomScaleSheetLayoutView="100" workbookViewId="0">
      <selection activeCell="A14" sqref="A14"/>
    </sheetView>
  </sheetViews>
  <sheetFormatPr defaultColWidth="9" defaultRowHeight="13.8" x14ac:dyDescent="0.25"/>
  <cols>
    <col min="1" max="1" width="8.69921875" style="32" customWidth="1"/>
    <col min="2" max="2" width="13.09765625" style="32" bestFit="1" customWidth="1"/>
    <col min="3" max="3" width="8.69921875" style="32" customWidth="1"/>
    <col min="4" max="4" width="62.69921875" style="32" customWidth="1"/>
    <col min="5" max="5" width="8.69921875" style="32" customWidth="1"/>
    <col min="6" max="6" width="11.8984375" style="32" customWidth="1"/>
    <col min="7" max="7" width="78.09765625" style="32" customWidth="1"/>
    <col min="8" max="8" width="9" style="32"/>
    <col min="9" max="9" width="8.3984375" style="32" bestFit="1" customWidth="1"/>
    <col min="10" max="10" width="9" style="32"/>
    <col min="11" max="11" width="11" style="32" bestFit="1" customWidth="1"/>
    <col min="12" max="16384" width="9" style="32"/>
  </cols>
  <sheetData>
    <row r="1" spans="1:14" ht="19.95" customHeight="1" x14ac:dyDescent="0.25">
      <c r="A1" s="212" t="s">
        <v>153</v>
      </c>
      <c r="B1" s="213"/>
      <c r="C1" s="213"/>
      <c r="D1" s="213"/>
      <c r="E1" s="213"/>
      <c r="F1" s="213"/>
      <c r="G1" s="214"/>
    </row>
    <row r="2" spans="1:14" ht="19.95" customHeight="1" x14ac:dyDescent="0.25">
      <c r="A2" s="215"/>
      <c r="B2" s="216"/>
      <c r="C2" s="216"/>
      <c r="D2" s="216"/>
      <c r="E2" s="216"/>
      <c r="F2" s="216"/>
      <c r="G2" s="217"/>
    </row>
    <row r="3" spans="1:14" ht="19.95" customHeight="1" x14ac:dyDescent="0.25">
      <c r="A3" s="203" t="s">
        <v>1</v>
      </c>
      <c r="B3" s="204"/>
      <c r="C3" s="204"/>
      <c r="D3" s="204"/>
      <c r="E3" s="204"/>
      <c r="F3" s="204"/>
      <c r="G3" s="205"/>
    </row>
    <row r="4" spans="1:14" ht="19.95" customHeight="1" x14ac:dyDescent="0.25">
      <c r="A4" s="206"/>
      <c r="B4" s="207"/>
      <c r="C4" s="207"/>
      <c r="D4" s="207"/>
      <c r="E4" s="207"/>
      <c r="F4" s="207"/>
      <c r="G4" s="208"/>
    </row>
    <row r="5" spans="1:14" ht="13.8" customHeight="1" x14ac:dyDescent="0.25">
      <c r="A5" s="33" t="s">
        <v>2</v>
      </c>
      <c r="B5" s="218" t="s">
        <v>188</v>
      </c>
      <c r="C5" s="219"/>
      <c r="D5" s="219"/>
      <c r="E5" s="219"/>
      <c r="F5" s="219"/>
      <c r="G5" s="220"/>
    </row>
    <row r="6" spans="1:14" ht="13.8" customHeight="1" thickBot="1" x14ac:dyDescent="0.3">
      <c r="A6" s="34" t="s">
        <v>3</v>
      </c>
      <c r="B6" s="209" t="s">
        <v>154</v>
      </c>
      <c r="C6" s="210"/>
      <c r="D6" s="210"/>
      <c r="E6" s="210"/>
      <c r="F6" s="210"/>
      <c r="G6" s="211"/>
    </row>
    <row r="7" spans="1:14" s="35" customFormat="1" thickBot="1" x14ac:dyDescent="0.3">
      <c r="A7" s="101" t="s">
        <v>4</v>
      </c>
      <c r="B7" s="102" t="s">
        <v>25</v>
      </c>
      <c r="C7" s="102" t="s">
        <v>26</v>
      </c>
      <c r="D7" s="103" t="s">
        <v>146</v>
      </c>
      <c r="E7" s="103" t="s">
        <v>0</v>
      </c>
      <c r="F7" s="103" t="s">
        <v>5</v>
      </c>
      <c r="G7" s="104" t="s">
        <v>147</v>
      </c>
    </row>
    <row r="8" spans="1:14" s="35" customFormat="1" ht="13.2" x14ac:dyDescent="0.25">
      <c r="A8" s="105" t="s">
        <v>192</v>
      </c>
      <c r="B8" s="106"/>
      <c r="C8" s="106"/>
      <c r="D8" s="107" t="s">
        <v>232</v>
      </c>
      <c r="E8" s="108"/>
      <c r="F8" s="119"/>
      <c r="G8" s="109"/>
    </row>
    <row r="9" spans="1:14" s="35" customFormat="1" ht="52.8" x14ac:dyDescent="0.25">
      <c r="A9" s="110" t="s">
        <v>189</v>
      </c>
      <c r="B9" s="111" t="str">
        <f>'ORÇ SINTÉTICO N DES'!B6</f>
        <v xml:space="preserve"> 5678 </v>
      </c>
      <c r="C9" s="111" t="s">
        <v>23</v>
      </c>
      <c r="D9" s="120" t="str">
        <f>'ORÇ SINTÉTICO N DES'!D6</f>
        <v>RETROESCAVADEIRA SOBRE RODAS COM CARREGADEIRA, TRAÇÃO 4X4, POTÊNCIA LÍQ. 88 HP, CAÇAMBA CARREG. CAP. MÍN. 1 M3, CAÇAMBA RETRO CAP. 0,26 M3, PESO OPERACIONAL MÍN. 6.674 KG, PROFUNDIDADE ESCAVAÇÃO MÁX. 4,37 M - CHP DIURNO. AF_06/2014</v>
      </c>
      <c r="E9" s="112" t="s">
        <v>148</v>
      </c>
      <c r="F9" s="113">
        <f>'ORÇ SINTÉTICO N DES'!F6</f>
        <v>630</v>
      </c>
      <c r="G9" s="130" t="s">
        <v>261</v>
      </c>
      <c r="H9" s="36">
        <v>8.4</v>
      </c>
      <c r="I9" s="35">
        <f>25*3*8.4</f>
        <v>630</v>
      </c>
      <c r="J9" s="37"/>
      <c r="N9" s="38"/>
    </row>
    <row r="10" spans="1:14" s="35" customFormat="1" ht="13.2" x14ac:dyDescent="0.25">
      <c r="A10" s="114"/>
      <c r="B10" s="115"/>
      <c r="C10" s="115"/>
      <c r="D10" s="121"/>
      <c r="E10" s="117"/>
      <c r="F10" s="118"/>
      <c r="G10" s="131"/>
      <c r="K10" s="38"/>
    </row>
    <row r="11" spans="1:14" s="35" customFormat="1" ht="39.6" x14ac:dyDescent="0.25">
      <c r="A11" s="110" t="s">
        <v>190</v>
      </c>
      <c r="B11" s="111" t="str">
        <f>'ORÇ SINTÉTICO N DES'!B7</f>
        <v xml:space="preserve"> 96035 </v>
      </c>
      <c r="C11" s="111" t="s">
        <v>23</v>
      </c>
      <c r="D11" s="120" t="str">
        <f>'ORÇ SINTÉTICO N DES'!D7</f>
        <v>CAMINHÃO BASCULANTE 10 M3, TRUCADO, POTÊNCIA 230 CV, INCLUSIVE CAÇAMBA METÁLICA, COM DISTRIBUIDOR DE AGREGADOS ACOPLADO - CHP DIURNO. AF_02/2017</v>
      </c>
      <c r="E11" s="112" t="s">
        <v>148</v>
      </c>
      <c r="F11" s="113">
        <f>'ORÇ SINTÉTICO N DES'!F7</f>
        <v>480</v>
      </c>
      <c r="G11" s="130" t="s">
        <v>260</v>
      </c>
      <c r="H11" s="36" t="s">
        <v>259</v>
      </c>
      <c r="J11" s="37"/>
      <c r="N11" s="38"/>
    </row>
    <row r="12" spans="1:14" s="35" customFormat="1" ht="13.2" x14ac:dyDescent="0.25">
      <c r="A12" s="114"/>
      <c r="B12" s="115"/>
      <c r="C12" s="115"/>
      <c r="D12" s="116"/>
      <c r="E12" s="117"/>
      <c r="F12" s="118"/>
      <c r="G12" s="131"/>
      <c r="K12" s="38"/>
    </row>
    <row r="13" spans="1:14" s="35" customFormat="1" ht="105.6" x14ac:dyDescent="0.25">
      <c r="A13" s="110" t="s">
        <v>191</v>
      </c>
      <c r="B13" s="111" t="str">
        <f>'ORÇ SINTÉTICO N DES'!B8</f>
        <v xml:space="preserve"> COMP 01 - BA </v>
      </c>
      <c r="C13" s="111" t="str">
        <f>'ORÇ SINTÉTICO N DES'!C8</f>
        <v>Próprio</v>
      </c>
      <c r="D13" s="120" t="str">
        <f>'ORÇ SINTÉTICO N DES'!D8</f>
        <v>LOCAÇÃO DE CAMINHÃO LIMPA FOSSA EQUIPADO COM TANQUE DE SUCÇÃO A VÁCUO, COM CAPACIDADE MINÍMA DE 8 MIL LITROS, BOMBA DE ALTO DESEMPENHO E MANGUEIRAS APROPRIADAS PARA A EXECUÇÃO DE SERVIÇOS DE ESGOTAMENTO SANITÁRIO. UTILIZADO NA SUCÇÃO, TRANSPORTE E DESCARTE DE RESÍDUOS DE FOSSAS SÉPTICAS, CAIXAS DE GORDURA E POÇOS DE INSPEÇÃO. OPERAÇÃO A DIESEL. COM MOTORISTA, COMBUSTÍVEL E MANUTENÇÃO POR CONTA DA CONTRATADA. (SERVIÇOS)</v>
      </c>
      <c r="E13" s="112" t="str">
        <f>'ORÇ SINTÉTICO N DES'!E8</f>
        <v>UND</v>
      </c>
      <c r="F13" s="113">
        <f>'ORÇ SINTÉTICO N DES'!F8</f>
        <v>60</v>
      </c>
      <c r="G13" s="130" t="s">
        <v>258</v>
      </c>
      <c r="H13" s="36"/>
      <c r="J13" s="37"/>
      <c r="N13" s="38"/>
    </row>
    <row r="14" spans="1:14" s="35" customFormat="1" ht="13.2" x14ac:dyDescent="0.25">
      <c r="A14" s="114"/>
      <c r="B14" s="115"/>
      <c r="C14" s="115"/>
      <c r="D14" s="116"/>
      <c r="E14" s="117"/>
      <c r="F14" s="118"/>
      <c r="G14" s="131"/>
      <c r="K14" s="38"/>
    </row>
    <row r="15" spans="1:14" s="35" customFormat="1" x14ac:dyDescent="0.25">
      <c r="A15" s="32"/>
      <c r="B15" s="32"/>
      <c r="C15" s="32"/>
      <c r="D15" s="32"/>
      <c r="E15" s="32"/>
      <c r="F15" s="32"/>
      <c r="G15" s="32"/>
      <c r="K15" s="38"/>
    </row>
    <row r="16" spans="1:14" s="35" customFormat="1" x14ac:dyDescent="0.25">
      <c r="A16" s="32"/>
      <c r="B16" s="32"/>
      <c r="C16" s="32"/>
      <c r="D16" s="32"/>
      <c r="E16" s="32"/>
      <c r="F16" s="32"/>
      <c r="G16" s="32">
        <f>25*3*5.67</f>
        <v>425.25</v>
      </c>
    </row>
    <row r="17" spans="1:11" s="35" customFormat="1" x14ac:dyDescent="0.25">
      <c r="A17" s="32"/>
      <c r="B17" s="32"/>
      <c r="C17" s="32"/>
      <c r="D17" s="32"/>
      <c r="E17" s="32"/>
      <c r="F17" s="32"/>
      <c r="G17" s="32"/>
      <c r="K17" s="38"/>
    </row>
    <row r="18" spans="1:11" s="35" customFormat="1" x14ac:dyDescent="0.25">
      <c r="A18" s="32"/>
      <c r="B18" s="32"/>
      <c r="C18" s="32"/>
      <c r="D18" s="32"/>
      <c r="E18" s="32"/>
      <c r="F18" s="32"/>
      <c r="G18" s="32"/>
      <c r="K18" s="38"/>
    </row>
    <row r="19" spans="1:11" s="35" customFormat="1" x14ac:dyDescent="0.25">
      <c r="A19" s="32"/>
      <c r="B19" s="32"/>
      <c r="C19" s="32"/>
      <c r="D19" s="32"/>
      <c r="E19" s="32"/>
      <c r="F19" s="32"/>
      <c r="G19" s="32"/>
    </row>
    <row r="20" spans="1:11" s="35" customFormat="1" x14ac:dyDescent="0.25">
      <c r="A20" s="32"/>
      <c r="B20" s="32"/>
      <c r="C20" s="32"/>
      <c r="D20" s="32"/>
      <c r="E20" s="32"/>
      <c r="F20" s="32"/>
      <c r="G20" s="32"/>
      <c r="K20" s="38"/>
    </row>
    <row r="21" spans="1:11" s="35" customFormat="1" x14ac:dyDescent="0.25">
      <c r="A21" s="32"/>
      <c r="B21" s="32"/>
      <c r="C21" s="32"/>
      <c r="D21" s="32"/>
      <c r="E21" s="32"/>
      <c r="F21" s="32"/>
      <c r="G21" s="32"/>
      <c r="K21" s="38"/>
    </row>
    <row r="22" spans="1:11" s="35" customFormat="1" x14ac:dyDescent="0.25">
      <c r="A22" s="32"/>
      <c r="B22" s="32"/>
      <c r="C22" s="32"/>
      <c r="D22" s="32"/>
      <c r="E22" s="32"/>
      <c r="F22" s="32"/>
      <c r="G22" s="32"/>
    </row>
    <row r="23" spans="1:11" s="35" customFormat="1" x14ac:dyDescent="0.25">
      <c r="A23" s="32"/>
      <c r="B23" s="32"/>
      <c r="C23" s="32"/>
      <c r="D23" s="32"/>
      <c r="E23" s="32"/>
      <c r="F23" s="32"/>
      <c r="G23" s="32"/>
      <c r="K23" s="38"/>
    </row>
    <row r="24" spans="1:11" s="35" customFormat="1" x14ac:dyDescent="0.25">
      <c r="A24" s="32"/>
      <c r="B24" s="32"/>
      <c r="C24" s="32"/>
      <c r="D24" s="32"/>
      <c r="E24" s="32"/>
      <c r="F24" s="32"/>
      <c r="G24" s="32"/>
      <c r="K24" s="38"/>
    </row>
    <row r="25" spans="1:11" s="35" customFormat="1" x14ac:dyDescent="0.25">
      <c r="A25" s="32"/>
      <c r="B25" s="32"/>
      <c r="C25" s="32"/>
      <c r="D25" s="32"/>
      <c r="E25" s="32"/>
      <c r="F25" s="32"/>
      <c r="G25" s="32"/>
    </row>
    <row r="26" spans="1:11" s="35" customFormat="1" x14ac:dyDescent="0.25">
      <c r="A26" s="32"/>
      <c r="B26" s="32"/>
      <c r="C26" s="32"/>
      <c r="D26" s="32"/>
      <c r="E26" s="32"/>
      <c r="F26" s="32"/>
      <c r="G26" s="32"/>
      <c r="K26" s="38"/>
    </row>
    <row r="27" spans="1:11" s="35" customFormat="1" x14ac:dyDescent="0.25">
      <c r="A27" s="32"/>
      <c r="B27" s="32"/>
      <c r="C27" s="32"/>
      <c r="D27" s="32"/>
      <c r="E27" s="32"/>
      <c r="F27" s="32"/>
      <c r="G27" s="32"/>
      <c r="K27" s="38"/>
    </row>
    <row r="28" spans="1:11" s="35" customFormat="1" x14ac:dyDescent="0.25">
      <c r="A28" s="32"/>
      <c r="B28" s="32"/>
      <c r="C28" s="32"/>
      <c r="D28" s="32"/>
      <c r="E28" s="32"/>
      <c r="F28" s="32"/>
      <c r="G28" s="32"/>
    </row>
    <row r="29" spans="1:11" s="35" customFormat="1" x14ac:dyDescent="0.25">
      <c r="A29" s="32"/>
      <c r="B29" s="32"/>
      <c r="C29" s="32"/>
      <c r="D29" s="32"/>
      <c r="E29" s="32"/>
      <c r="F29" s="32"/>
      <c r="G29" s="32"/>
      <c r="K29" s="38"/>
    </row>
    <row r="30" spans="1:11" s="35" customFormat="1" x14ac:dyDescent="0.25">
      <c r="A30" s="32"/>
      <c r="B30" s="32"/>
      <c r="C30" s="32"/>
      <c r="D30" s="32"/>
      <c r="E30" s="32"/>
      <c r="F30" s="32"/>
      <c r="G30" s="32"/>
      <c r="K30" s="38"/>
    </row>
    <row r="31" spans="1:11" s="35" customFormat="1" x14ac:dyDescent="0.25">
      <c r="A31" s="32"/>
      <c r="B31" s="32"/>
      <c r="C31" s="32"/>
      <c r="D31" s="32"/>
      <c r="E31" s="32"/>
      <c r="F31" s="32"/>
      <c r="G31" s="32"/>
    </row>
    <row r="32" spans="1:11" s="35" customFormat="1" x14ac:dyDescent="0.25">
      <c r="A32" s="32"/>
      <c r="B32" s="32"/>
      <c r="C32" s="32"/>
      <c r="D32" s="32"/>
      <c r="E32" s="32"/>
      <c r="F32" s="32"/>
      <c r="G32" s="32"/>
      <c r="K32" s="38"/>
    </row>
    <row r="33" spans="1:14" s="35" customFormat="1" x14ac:dyDescent="0.25">
      <c r="A33" s="32"/>
      <c r="B33" s="32"/>
      <c r="C33" s="32"/>
      <c r="D33" s="32"/>
      <c r="E33" s="32"/>
      <c r="F33" s="32"/>
      <c r="G33" s="32"/>
      <c r="K33" s="38"/>
    </row>
    <row r="34" spans="1:14" s="35" customFormat="1" x14ac:dyDescent="0.25">
      <c r="A34" s="32"/>
      <c r="B34" s="32"/>
      <c r="C34" s="32"/>
      <c r="D34" s="32"/>
      <c r="E34" s="32"/>
      <c r="F34" s="32"/>
      <c r="G34" s="32"/>
    </row>
    <row r="35" spans="1:14" s="35" customFormat="1" x14ac:dyDescent="0.25">
      <c r="A35" s="32"/>
      <c r="B35" s="32"/>
      <c r="C35" s="32"/>
      <c r="D35" s="32"/>
      <c r="E35" s="32"/>
      <c r="F35" s="32"/>
      <c r="G35" s="32"/>
      <c r="H35" s="36"/>
      <c r="J35" s="37"/>
      <c r="N35" s="38"/>
    </row>
    <row r="36" spans="1:14" s="35" customFormat="1" x14ac:dyDescent="0.25">
      <c r="A36" s="32"/>
      <c r="B36" s="32"/>
      <c r="C36" s="32"/>
      <c r="D36" s="32"/>
      <c r="E36" s="32"/>
      <c r="F36" s="32"/>
      <c r="G36" s="32"/>
      <c r="K36" s="38"/>
    </row>
    <row r="37" spans="1:14" s="35" customFormat="1" x14ac:dyDescent="0.25">
      <c r="A37" s="32"/>
      <c r="B37" s="32"/>
      <c r="C37" s="32"/>
      <c r="D37" s="32"/>
      <c r="E37" s="32"/>
      <c r="F37" s="32"/>
      <c r="G37" s="32"/>
      <c r="K37" s="38"/>
    </row>
    <row r="38" spans="1:14" s="35" customFormat="1" x14ac:dyDescent="0.25">
      <c r="A38" s="32"/>
      <c r="B38" s="32"/>
      <c r="C38" s="32"/>
      <c r="D38" s="32"/>
      <c r="E38" s="32"/>
      <c r="F38" s="32"/>
      <c r="G38" s="32"/>
    </row>
    <row r="39" spans="1:14" s="35" customFormat="1" x14ac:dyDescent="0.25">
      <c r="A39" s="32"/>
      <c r="B39" s="32"/>
      <c r="C39" s="32"/>
      <c r="D39" s="32"/>
      <c r="E39" s="32"/>
      <c r="F39" s="32"/>
      <c r="G39" s="32"/>
      <c r="K39" s="38"/>
    </row>
    <row r="40" spans="1:14" s="35" customFormat="1" x14ac:dyDescent="0.25">
      <c r="A40" s="32"/>
      <c r="B40" s="32"/>
      <c r="C40" s="32"/>
      <c r="D40" s="32"/>
      <c r="E40" s="32"/>
      <c r="F40" s="32"/>
      <c r="G40" s="32"/>
      <c r="K40" s="38"/>
    </row>
    <row r="41" spans="1:14" s="35" customFormat="1" x14ac:dyDescent="0.25">
      <c r="A41" s="32"/>
      <c r="B41" s="32"/>
      <c r="C41" s="32"/>
      <c r="D41" s="32"/>
      <c r="E41" s="32"/>
      <c r="F41" s="32"/>
      <c r="G41" s="32"/>
    </row>
    <row r="42" spans="1:14" s="35" customFormat="1" x14ac:dyDescent="0.25">
      <c r="A42" s="32"/>
      <c r="B42" s="32"/>
      <c r="C42" s="32"/>
      <c r="D42" s="32"/>
      <c r="E42" s="32"/>
      <c r="F42" s="32"/>
      <c r="G42" s="32"/>
      <c r="K42" s="38"/>
    </row>
    <row r="43" spans="1:14" s="35" customFormat="1" x14ac:dyDescent="0.25">
      <c r="A43" s="32"/>
      <c r="B43" s="32"/>
      <c r="C43" s="32"/>
      <c r="D43" s="32"/>
      <c r="E43" s="32"/>
      <c r="F43" s="32"/>
      <c r="G43" s="32"/>
      <c r="K43" s="38"/>
    </row>
    <row r="44" spans="1:14" s="35" customFormat="1" x14ac:dyDescent="0.25">
      <c r="A44" s="32"/>
      <c r="B44" s="32"/>
      <c r="C44" s="32"/>
      <c r="D44" s="32"/>
      <c r="E44" s="32"/>
      <c r="F44" s="32"/>
      <c r="G44" s="32"/>
    </row>
    <row r="45" spans="1:14" s="35" customFormat="1" x14ac:dyDescent="0.25">
      <c r="A45" s="32"/>
      <c r="B45" s="32"/>
      <c r="C45" s="32"/>
      <c r="D45" s="32"/>
      <c r="E45" s="32"/>
      <c r="F45" s="32"/>
      <c r="G45" s="32"/>
      <c r="H45" s="36"/>
      <c r="J45" s="37"/>
      <c r="N45" s="38"/>
    </row>
    <row r="46" spans="1:14" s="35" customFormat="1" x14ac:dyDescent="0.25">
      <c r="A46" s="32"/>
      <c r="B46" s="32"/>
      <c r="C46" s="32"/>
      <c r="D46" s="32"/>
      <c r="E46" s="32"/>
      <c r="F46" s="32"/>
      <c r="G46" s="32"/>
      <c r="K46" s="38"/>
    </row>
    <row r="47" spans="1:14" s="35" customFormat="1" x14ac:dyDescent="0.25">
      <c r="A47" s="32"/>
      <c r="B47" s="32"/>
      <c r="C47" s="32"/>
      <c r="D47" s="32"/>
      <c r="E47" s="32"/>
      <c r="F47" s="32"/>
      <c r="G47" s="32"/>
      <c r="K47" s="38"/>
    </row>
    <row r="48" spans="1:14" s="35" customFormat="1" x14ac:dyDescent="0.25">
      <c r="A48" s="32"/>
      <c r="B48" s="32"/>
      <c r="C48" s="32"/>
      <c r="D48" s="32"/>
      <c r="E48" s="32"/>
      <c r="F48" s="32"/>
      <c r="G48" s="32"/>
    </row>
    <row r="49" spans="1:14" s="35" customFormat="1" x14ac:dyDescent="0.25">
      <c r="A49" s="32"/>
      <c r="B49" s="32"/>
      <c r="C49" s="32"/>
      <c r="D49" s="32"/>
      <c r="E49" s="32"/>
      <c r="F49" s="32"/>
      <c r="G49" s="32"/>
      <c r="K49" s="38"/>
    </row>
    <row r="50" spans="1:14" s="35" customFormat="1" x14ac:dyDescent="0.25">
      <c r="A50" s="32"/>
      <c r="B50" s="32"/>
      <c r="C50" s="32"/>
      <c r="D50" s="32"/>
      <c r="E50" s="32"/>
      <c r="F50" s="32"/>
      <c r="G50" s="32"/>
      <c r="K50" s="38"/>
    </row>
    <row r="51" spans="1:14" s="35" customFormat="1" x14ac:dyDescent="0.25">
      <c r="A51" s="32"/>
      <c r="B51" s="32"/>
      <c r="C51" s="32"/>
      <c r="D51" s="32"/>
      <c r="E51" s="32"/>
      <c r="F51" s="32"/>
      <c r="G51" s="32"/>
    </row>
    <row r="52" spans="1:14" s="35" customFormat="1" x14ac:dyDescent="0.25">
      <c r="A52" s="32"/>
      <c r="B52" s="32"/>
      <c r="C52" s="32"/>
      <c r="D52" s="32"/>
      <c r="E52" s="32"/>
      <c r="F52" s="32"/>
      <c r="G52" s="32"/>
      <c r="H52" s="36"/>
      <c r="J52" s="37"/>
      <c r="N52" s="38"/>
    </row>
    <row r="53" spans="1:14" s="35" customFormat="1" x14ac:dyDescent="0.25">
      <c r="A53" s="32"/>
      <c r="B53" s="32"/>
      <c r="C53" s="32"/>
      <c r="D53" s="32"/>
      <c r="E53" s="32"/>
      <c r="F53" s="32"/>
      <c r="G53" s="32"/>
      <c r="H53" s="36"/>
      <c r="J53" s="37"/>
      <c r="N53" s="38"/>
    </row>
    <row r="54" spans="1:14" s="35" customFormat="1" x14ac:dyDescent="0.25">
      <c r="A54" s="32"/>
      <c r="B54" s="32"/>
      <c r="C54" s="32"/>
      <c r="D54" s="32"/>
      <c r="E54" s="32"/>
      <c r="F54" s="32"/>
      <c r="G54" s="32"/>
      <c r="K54" s="38"/>
    </row>
    <row r="55" spans="1:14" s="35" customFormat="1" x14ac:dyDescent="0.25">
      <c r="A55" s="32"/>
      <c r="B55" s="32"/>
      <c r="C55" s="32"/>
      <c r="D55" s="32"/>
      <c r="E55" s="32"/>
      <c r="F55" s="32"/>
      <c r="G55" s="32"/>
      <c r="K55" s="38"/>
    </row>
    <row r="56" spans="1:14" s="35" customFormat="1" x14ac:dyDescent="0.25">
      <c r="A56" s="32"/>
      <c r="B56" s="32"/>
      <c r="C56" s="32"/>
      <c r="D56" s="32"/>
      <c r="E56" s="32"/>
      <c r="F56" s="32"/>
      <c r="G56" s="32"/>
      <c r="K56" s="38"/>
    </row>
    <row r="57" spans="1:14" s="35" customFormat="1" x14ac:dyDescent="0.25">
      <c r="A57" s="32"/>
      <c r="B57" s="32"/>
      <c r="C57" s="32"/>
      <c r="D57" s="32"/>
      <c r="E57" s="32"/>
      <c r="F57" s="32"/>
      <c r="G57" s="32"/>
      <c r="K57" s="38"/>
    </row>
    <row r="58" spans="1:14" s="35" customFormat="1" x14ac:dyDescent="0.25">
      <c r="A58" s="32"/>
      <c r="B58" s="32"/>
      <c r="C58" s="32"/>
      <c r="D58" s="32"/>
      <c r="E58" s="32"/>
      <c r="F58" s="32"/>
      <c r="G58" s="32"/>
      <c r="K58" s="38"/>
    </row>
    <row r="59" spans="1:14" s="35" customFormat="1" x14ac:dyDescent="0.25">
      <c r="A59" s="32"/>
      <c r="B59" s="32"/>
      <c r="C59" s="32"/>
      <c r="D59" s="32"/>
      <c r="E59" s="32"/>
      <c r="F59" s="32"/>
      <c r="G59" s="32"/>
      <c r="K59" s="38"/>
    </row>
    <row r="60" spans="1:14" s="35" customFormat="1" x14ac:dyDescent="0.25">
      <c r="A60" s="32"/>
      <c r="B60" s="32"/>
      <c r="C60" s="32"/>
      <c r="D60" s="32"/>
      <c r="E60" s="32"/>
      <c r="F60" s="32"/>
      <c r="G60" s="32"/>
    </row>
    <row r="61" spans="1:14" s="35" customFormat="1" x14ac:dyDescent="0.25">
      <c r="A61" s="32"/>
      <c r="B61" s="32"/>
      <c r="C61" s="32"/>
      <c r="D61" s="32"/>
      <c r="E61" s="32"/>
      <c r="F61" s="32"/>
      <c r="G61" s="32"/>
      <c r="K61" s="38"/>
    </row>
    <row r="62" spans="1:14" s="35" customFormat="1" x14ac:dyDescent="0.25">
      <c r="A62" s="32"/>
      <c r="B62" s="32"/>
      <c r="C62" s="32"/>
      <c r="D62" s="32"/>
      <c r="E62" s="32"/>
      <c r="F62" s="32"/>
      <c r="G62" s="32"/>
      <c r="K62" s="38"/>
    </row>
    <row r="63" spans="1:14" s="35" customFormat="1" x14ac:dyDescent="0.25">
      <c r="A63" s="32"/>
      <c r="B63" s="32"/>
      <c r="C63" s="32"/>
      <c r="D63" s="32"/>
      <c r="E63" s="32"/>
      <c r="F63" s="32"/>
      <c r="G63" s="32"/>
      <c r="K63" s="38"/>
    </row>
    <row r="64" spans="1:14" s="35" customFormat="1" x14ac:dyDescent="0.25">
      <c r="A64" s="32"/>
      <c r="B64" s="32"/>
      <c r="C64" s="32"/>
      <c r="D64" s="32"/>
      <c r="E64" s="32"/>
      <c r="F64" s="32"/>
      <c r="G64" s="32"/>
      <c r="K64" s="38"/>
    </row>
    <row r="65" spans="1:14" s="35" customFormat="1" x14ac:dyDescent="0.25">
      <c r="A65" s="32"/>
      <c r="B65" s="32"/>
      <c r="C65" s="32"/>
      <c r="D65" s="32"/>
      <c r="E65" s="32"/>
      <c r="F65" s="32"/>
      <c r="G65" s="32"/>
    </row>
    <row r="66" spans="1:14" s="35" customFormat="1" x14ac:dyDescent="0.25">
      <c r="A66" s="32"/>
      <c r="B66" s="32"/>
      <c r="C66" s="32"/>
      <c r="D66" s="32"/>
      <c r="E66" s="32"/>
      <c r="F66" s="32"/>
      <c r="G66" s="32"/>
      <c r="K66" s="38"/>
    </row>
    <row r="67" spans="1:14" s="35" customFormat="1" x14ac:dyDescent="0.25">
      <c r="A67" s="32"/>
      <c r="B67" s="32"/>
      <c r="C67" s="32"/>
      <c r="D67" s="32"/>
      <c r="E67" s="32"/>
      <c r="F67" s="32"/>
      <c r="G67" s="32"/>
      <c r="K67" s="38"/>
    </row>
    <row r="68" spans="1:14" s="35" customFormat="1" x14ac:dyDescent="0.25">
      <c r="A68" s="32"/>
      <c r="B68" s="32"/>
      <c r="C68" s="32"/>
      <c r="D68" s="32"/>
      <c r="E68" s="32"/>
      <c r="F68" s="32"/>
      <c r="G68" s="32"/>
    </row>
    <row r="69" spans="1:14" s="35" customFormat="1" x14ac:dyDescent="0.25">
      <c r="A69" s="32"/>
      <c r="B69" s="32"/>
      <c r="C69" s="32"/>
      <c r="D69" s="32"/>
      <c r="E69" s="32"/>
      <c r="F69" s="32"/>
      <c r="G69" s="32"/>
      <c r="K69" s="38"/>
    </row>
    <row r="70" spans="1:14" s="35" customFormat="1" x14ac:dyDescent="0.25">
      <c r="A70" s="32"/>
      <c r="B70" s="32"/>
      <c r="C70" s="32"/>
      <c r="D70" s="32"/>
      <c r="E70" s="32"/>
      <c r="F70" s="32"/>
      <c r="G70" s="32"/>
      <c r="K70" s="38"/>
    </row>
    <row r="71" spans="1:14" s="35" customFormat="1" x14ac:dyDescent="0.25">
      <c r="A71" s="32"/>
      <c r="B71" s="32"/>
      <c r="C71" s="32"/>
      <c r="D71" s="32"/>
      <c r="E71" s="32"/>
      <c r="F71" s="32"/>
      <c r="G71" s="32"/>
    </row>
    <row r="72" spans="1:14" s="35" customFormat="1" x14ac:dyDescent="0.25">
      <c r="A72" s="32"/>
      <c r="B72" s="32"/>
      <c r="C72" s="32"/>
      <c r="D72" s="32"/>
      <c r="E72" s="32"/>
      <c r="F72" s="32"/>
      <c r="G72" s="32"/>
      <c r="K72" s="38"/>
    </row>
    <row r="73" spans="1:14" s="35" customFormat="1" x14ac:dyDescent="0.25">
      <c r="A73" s="32"/>
      <c r="B73" s="32"/>
      <c r="C73" s="32"/>
      <c r="D73" s="32"/>
      <c r="E73" s="32"/>
      <c r="F73" s="32"/>
      <c r="G73" s="32"/>
      <c r="K73" s="38"/>
    </row>
    <row r="74" spans="1:14" s="35" customFormat="1" x14ac:dyDescent="0.25">
      <c r="A74" s="32"/>
      <c r="B74" s="32"/>
      <c r="C74" s="32"/>
      <c r="D74" s="32"/>
      <c r="E74" s="32"/>
      <c r="F74" s="32"/>
      <c r="G74" s="32"/>
    </row>
    <row r="75" spans="1:14" s="35" customFormat="1" x14ac:dyDescent="0.25">
      <c r="A75" s="32"/>
      <c r="B75" s="32"/>
      <c r="C75" s="32"/>
      <c r="D75" s="32"/>
      <c r="E75" s="32"/>
      <c r="F75" s="32"/>
      <c r="G75" s="32"/>
      <c r="K75" s="38"/>
    </row>
    <row r="76" spans="1:14" s="35" customFormat="1" x14ac:dyDescent="0.25">
      <c r="A76" s="32"/>
      <c r="B76" s="32"/>
      <c r="C76" s="32"/>
      <c r="D76" s="32"/>
      <c r="E76" s="32"/>
      <c r="F76" s="32"/>
      <c r="G76" s="32"/>
      <c r="K76" s="38"/>
    </row>
    <row r="77" spans="1:14" s="35" customFormat="1" x14ac:dyDescent="0.25">
      <c r="A77" s="32"/>
      <c r="B77" s="32"/>
      <c r="C77" s="32"/>
      <c r="D77" s="32"/>
      <c r="E77" s="32"/>
      <c r="F77" s="32"/>
      <c r="G77" s="32"/>
    </row>
    <row r="78" spans="1:14" s="35" customFormat="1" x14ac:dyDescent="0.25">
      <c r="A78" s="32"/>
      <c r="B78" s="32"/>
      <c r="C78" s="32"/>
      <c r="D78" s="32"/>
      <c r="E78" s="32"/>
      <c r="F78" s="32"/>
      <c r="G78" s="32"/>
      <c r="H78" s="36"/>
      <c r="J78" s="37"/>
      <c r="N78" s="38"/>
    </row>
    <row r="79" spans="1:14" s="35" customFormat="1" x14ac:dyDescent="0.25">
      <c r="A79" s="32"/>
      <c r="B79" s="32"/>
      <c r="C79" s="32"/>
      <c r="D79" s="32"/>
      <c r="E79" s="32"/>
      <c r="F79" s="32"/>
      <c r="G79" s="32"/>
      <c r="K79" s="38"/>
    </row>
    <row r="80" spans="1:14" s="35" customFormat="1" x14ac:dyDescent="0.25">
      <c r="A80" s="32"/>
      <c r="B80" s="32"/>
      <c r="C80" s="32"/>
      <c r="D80" s="32"/>
      <c r="E80" s="32"/>
      <c r="F80" s="32"/>
      <c r="G80" s="32"/>
      <c r="K80" s="38"/>
    </row>
    <row r="81" spans="1:11" s="35" customFormat="1" x14ac:dyDescent="0.25">
      <c r="A81" s="32"/>
      <c r="B81" s="32"/>
      <c r="C81" s="32"/>
      <c r="D81" s="32"/>
      <c r="E81" s="32"/>
      <c r="F81" s="32"/>
      <c r="G81" s="32"/>
    </row>
    <row r="82" spans="1:11" s="35" customFormat="1" x14ac:dyDescent="0.25">
      <c r="A82" s="32"/>
      <c r="B82" s="32"/>
      <c r="C82" s="32"/>
      <c r="D82" s="32"/>
      <c r="E82" s="32"/>
      <c r="F82" s="32"/>
      <c r="G82" s="32"/>
      <c r="K82" s="38"/>
    </row>
    <row r="83" spans="1:11" s="35" customFormat="1" x14ac:dyDescent="0.25">
      <c r="A83" s="32"/>
      <c r="B83" s="32"/>
      <c r="C83" s="32"/>
      <c r="D83" s="32"/>
      <c r="E83" s="32"/>
      <c r="F83" s="32"/>
      <c r="G83" s="32"/>
      <c r="K83" s="38"/>
    </row>
    <row r="84" spans="1:11" s="35" customFormat="1" x14ac:dyDescent="0.25">
      <c r="A84" s="32"/>
      <c r="B84" s="32"/>
      <c r="C84" s="32"/>
      <c r="D84" s="32"/>
      <c r="E84" s="32"/>
      <c r="F84" s="32"/>
      <c r="G84" s="32"/>
    </row>
    <row r="85" spans="1:11" s="35" customFormat="1" x14ac:dyDescent="0.25">
      <c r="A85" s="32"/>
      <c r="B85" s="32"/>
      <c r="C85" s="32"/>
      <c r="D85" s="32"/>
      <c r="E85" s="32"/>
      <c r="F85" s="32"/>
      <c r="G85" s="32"/>
      <c r="K85" s="38"/>
    </row>
    <row r="86" spans="1:11" s="35" customFormat="1" x14ac:dyDescent="0.25">
      <c r="A86" s="32"/>
      <c r="B86" s="32"/>
      <c r="C86" s="32"/>
      <c r="D86" s="32"/>
      <c r="E86" s="32"/>
      <c r="F86" s="32"/>
      <c r="G86" s="32"/>
      <c r="K86" s="38"/>
    </row>
    <row r="87" spans="1:11" s="35" customFormat="1" x14ac:dyDescent="0.25">
      <c r="A87" s="32"/>
      <c r="B87" s="32"/>
      <c r="C87" s="32"/>
      <c r="D87" s="32"/>
      <c r="E87" s="32"/>
      <c r="F87" s="32"/>
      <c r="G87" s="32"/>
    </row>
    <row r="88" spans="1:11" s="35" customFormat="1" x14ac:dyDescent="0.25">
      <c r="A88" s="32"/>
      <c r="B88" s="32"/>
      <c r="C88" s="32"/>
      <c r="D88" s="32"/>
      <c r="E88" s="32"/>
      <c r="F88" s="32"/>
      <c r="G88" s="32"/>
      <c r="K88" s="38"/>
    </row>
    <row r="89" spans="1:11" s="35" customFormat="1" x14ac:dyDescent="0.25">
      <c r="A89" s="32"/>
      <c r="B89" s="32"/>
      <c r="C89" s="32"/>
      <c r="D89" s="32"/>
      <c r="E89" s="32"/>
      <c r="F89" s="32"/>
      <c r="G89" s="32"/>
      <c r="K89" s="38"/>
    </row>
    <row r="90" spans="1:11" s="35" customFormat="1" x14ac:dyDescent="0.25">
      <c r="A90" s="32"/>
      <c r="B90" s="32"/>
      <c r="C90" s="32"/>
      <c r="D90" s="32"/>
      <c r="E90" s="32"/>
      <c r="F90" s="32"/>
      <c r="G90" s="32"/>
    </row>
    <row r="91" spans="1:11" s="35" customFormat="1" x14ac:dyDescent="0.25">
      <c r="A91" s="32"/>
      <c r="B91" s="32"/>
      <c r="C91" s="32"/>
      <c r="D91" s="32"/>
      <c r="E91" s="32"/>
      <c r="F91" s="32"/>
      <c r="G91" s="32"/>
      <c r="K91" s="38"/>
    </row>
    <row r="92" spans="1:11" s="35" customFormat="1" x14ac:dyDescent="0.25">
      <c r="A92" s="32"/>
      <c r="B92" s="32"/>
      <c r="C92" s="32"/>
      <c r="D92" s="32"/>
      <c r="E92" s="32"/>
      <c r="F92" s="32"/>
      <c r="G92" s="32"/>
      <c r="K92" s="38"/>
    </row>
    <row r="93" spans="1:11" s="35" customFormat="1" x14ac:dyDescent="0.25">
      <c r="A93" s="32"/>
      <c r="B93" s="32"/>
      <c r="C93" s="32"/>
      <c r="D93" s="32"/>
      <c r="E93" s="32"/>
      <c r="F93" s="32"/>
      <c r="G93" s="32"/>
    </row>
    <row r="94" spans="1:11" s="35" customFormat="1" x14ac:dyDescent="0.25">
      <c r="A94" s="32"/>
      <c r="B94" s="32"/>
      <c r="C94" s="32"/>
      <c r="D94" s="32"/>
      <c r="E94" s="32"/>
      <c r="F94" s="32"/>
      <c r="G94" s="32"/>
      <c r="K94" s="38"/>
    </row>
    <row r="95" spans="1:11" s="35" customFormat="1" x14ac:dyDescent="0.25">
      <c r="A95" s="32"/>
      <c r="B95" s="32"/>
      <c r="C95" s="32"/>
      <c r="D95" s="32"/>
      <c r="E95" s="32"/>
      <c r="F95" s="32"/>
      <c r="G95" s="32"/>
      <c r="K95" s="38"/>
    </row>
    <row r="96" spans="1:11" s="35" customFormat="1" x14ac:dyDescent="0.25">
      <c r="A96" s="32"/>
      <c r="B96" s="32"/>
      <c r="C96" s="32"/>
      <c r="D96" s="32"/>
      <c r="E96" s="32"/>
      <c r="F96" s="32"/>
      <c r="G96" s="32"/>
    </row>
    <row r="97" spans="1:11" s="35" customFormat="1" x14ac:dyDescent="0.25">
      <c r="A97" s="32"/>
      <c r="B97" s="32"/>
      <c r="C97" s="32"/>
      <c r="D97" s="32"/>
      <c r="E97" s="32"/>
      <c r="F97" s="32"/>
      <c r="G97" s="32"/>
      <c r="K97" s="38"/>
    </row>
    <row r="98" spans="1:11" s="35" customFormat="1" x14ac:dyDescent="0.25">
      <c r="A98" s="32"/>
      <c r="B98" s="32"/>
      <c r="C98" s="32"/>
      <c r="D98" s="32"/>
      <c r="E98" s="32"/>
      <c r="F98" s="32"/>
      <c r="G98" s="32"/>
      <c r="K98" s="38"/>
    </row>
    <row r="99" spans="1:11" s="35" customFormat="1" x14ac:dyDescent="0.25">
      <c r="A99" s="32"/>
      <c r="B99" s="32"/>
      <c r="C99" s="32"/>
      <c r="D99" s="32"/>
      <c r="E99" s="32"/>
      <c r="F99" s="32"/>
      <c r="G99" s="32"/>
    </row>
    <row r="100" spans="1:11" s="35" customFormat="1" x14ac:dyDescent="0.25">
      <c r="A100" s="32"/>
      <c r="B100" s="32"/>
      <c r="C100" s="32"/>
      <c r="D100" s="32"/>
      <c r="E100" s="32"/>
      <c r="F100" s="32"/>
      <c r="G100" s="32"/>
      <c r="K100" s="38"/>
    </row>
    <row r="101" spans="1:11" s="35" customFormat="1" x14ac:dyDescent="0.25">
      <c r="A101" s="32"/>
      <c r="B101" s="32"/>
      <c r="C101" s="32"/>
      <c r="D101" s="32"/>
      <c r="E101" s="32"/>
      <c r="F101" s="32"/>
      <c r="G101" s="32"/>
      <c r="K101" s="38"/>
    </row>
    <row r="102" spans="1:11" s="35" customFormat="1" x14ac:dyDescent="0.25">
      <c r="A102" s="32"/>
      <c r="B102" s="32"/>
      <c r="C102" s="32"/>
      <c r="D102" s="32"/>
      <c r="E102" s="32"/>
      <c r="F102" s="32"/>
      <c r="G102" s="32"/>
    </row>
    <row r="103" spans="1:11" s="35" customFormat="1" x14ac:dyDescent="0.25">
      <c r="A103" s="32"/>
      <c r="B103" s="32"/>
      <c r="C103" s="32"/>
      <c r="D103" s="32"/>
      <c r="E103" s="32"/>
      <c r="F103" s="32"/>
      <c r="G103" s="32"/>
      <c r="K103" s="38"/>
    </row>
    <row r="104" spans="1:11" s="35" customFormat="1" x14ac:dyDescent="0.25">
      <c r="A104" s="32"/>
      <c r="B104" s="32"/>
      <c r="C104" s="32"/>
      <c r="D104" s="32"/>
      <c r="E104" s="32"/>
      <c r="F104" s="32"/>
      <c r="G104" s="32"/>
      <c r="K104" s="38"/>
    </row>
    <row r="105" spans="1:11" s="35" customFormat="1" x14ac:dyDescent="0.25">
      <c r="A105" s="32"/>
      <c r="B105" s="32"/>
      <c r="C105" s="32"/>
      <c r="D105" s="32"/>
      <c r="E105" s="32"/>
      <c r="F105" s="32"/>
      <c r="G105" s="32"/>
    </row>
    <row r="106" spans="1:11" s="35" customFormat="1" x14ac:dyDescent="0.25">
      <c r="A106" s="32"/>
      <c r="B106" s="32"/>
      <c r="C106" s="32"/>
      <c r="D106" s="32"/>
      <c r="E106" s="32"/>
      <c r="F106" s="32"/>
      <c r="G106" s="32"/>
      <c r="K106" s="38"/>
    </row>
    <row r="107" spans="1:11" s="35" customFormat="1" x14ac:dyDescent="0.25">
      <c r="A107" s="32"/>
      <c r="B107" s="32"/>
      <c r="C107" s="32"/>
      <c r="D107" s="32"/>
      <c r="E107" s="32"/>
      <c r="F107" s="32"/>
      <c r="G107" s="32"/>
      <c r="K107" s="38"/>
    </row>
    <row r="108" spans="1:11" s="35" customFormat="1" x14ac:dyDescent="0.25">
      <c r="A108" s="32"/>
      <c r="B108" s="32"/>
      <c r="C108" s="32"/>
      <c r="D108" s="32"/>
      <c r="E108" s="32"/>
      <c r="F108" s="32"/>
      <c r="G108" s="32"/>
    </row>
    <row r="109" spans="1:11" s="35" customFormat="1" x14ac:dyDescent="0.25">
      <c r="A109" s="32"/>
      <c r="B109" s="32"/>
      <c r="C109" s="32"/>
      <c r="D109" s="32"/>
      <c r="E109" s="32"/>
      <c r="F109" s="32"/>
      <c r="G109" s="32"/>
      <c r="K109" s="38"/>
    </row>
    <row r="110" spans="1:11" s="35" customFormat="1" x14ac:dyDescent="0.25">
      <c r="A110" s="32"/>
      <c r="B110" s="32"/>
      <c r="C110" s="32"/>
      <c r="D110" s="32"/>
      <c r="E110" s="32"/>
      <c r="F110" s="32"/>
      <c r="G110" s="32"/>
      <c r="K110" s="38"/>
    </row>
    <row r="111" spans="1:11" s="35" customFormat="1" x14ac:dyDescent="0.25">
      <c r="A111" s="32"/>
      <c r="B111" s="32"/>
      <c r="C111" s="32"/>
      <c r="D111" s="32"/>
      <c r="E111" s="32"/>
      <c r="F111" s="32"/>
      <c r="G111" s="32"/>
    </row>
    <row r="112" spans="1:11" s="35" customFormat="1" x14ac:dyDescent="0.25">
      <c r="A112" s="32"/>
      <c r="B112" s="32"/>
      <c r="C112" s="32"/>
      <c r="D112" s="32"/>
      <c r="E112" s="32"/>
      <c r="F112" s="32"/>
      <c r="G112" s="32"/>
      <c r="K112" s="38"/>
    </row>
    <row r="113" spans="1:11" s="35" customFormat="1" x14ac:dyDescent="0.25">
      <c r="A113" s="32"/>
      <c r="B113" s="32"/>
      <c r="C113" s="32"/>
      <c r="D113" s="32"/>
      <c r="E113" s="32"/>
      <c r="F113" s="32"/>
      <c r="G113" s="32"/>
      <c r="K113" s="38"/>
    </row>
    <row r="114" spans="1:11" s="35" customFormat="1" x14ac:dyDescent="0.25">
      <c r="A114" s="32"/>
      <c r="B114" s="32"/>
      <c r="C114" s="32"/>
      <c r="D114" s="32"/>
      <c r="E114" s="32"/>
      <c r="F114" s="32"/>
      <c r="G114" s="32"/>
    </row>
    <row r="115" spans="1:11" s="35" customFormat="1" x14ac:dyDescent="0.25">
      <c r="A115" s="32"/>
      <c r="B115" s="32"/>
      <c r="C115" s="32"/>
      <c r="D115" s="32"/>
      <c r="E115" s="32"/>
      <c r="F115" s="32"/>
      <c r="G115" s="32"/>
      <c r="K115" s="38"/>
    </row>
    <row r="116" spans="1:11" s="35" customFormat="1" x14ac:dyDescent="0.25">
      <c r="A116" s="32"/>
      <c r="B116" s="32"/>
      <c r="C116" s="32"/>
      <c r="D116" s="32"/>
      <c r="E116" s="32"/>
      <c r="F116" s="32"/>
      <c r="G116" s="32"/>
      <c r="K116" s="38"/>
    </row>
    <row r="117" spans="1:11" s="35" customFormat="1" x14ac:dyDescent="0.25">
      <c r="A117" s="32"/>
      <c r="B117" s="32"/>
      <c r="C117" s="32"/>
      <c r="D117" s="32"/>
      <c r="E117" s="32"/>
      <c r="F117" s="32"/>
      <c r="G117" s="32"/>
      <c r="K117" s="38"/>
    </row>
    <row r="118" spans="1:11" s="35" customFormat="1" x14ac:dyDescent="0.25">
      <c r="A118" s="32"/>
      <c r="B118" s="32"/>
      <c r="C118" s="32"/>
      <c r="D118" s="32"/>
      <c r="E118" s="32"/>
      <c r="F118" s="32"/>
      <c r="G118" s="32"/>
      <c r="K118" s="38"/>
    </row>
    <row r="119" spans="1:11" s="35" customFormat="1" x14ac:dyDescent="0.25">
      <c r="A119" s="32"/>
      <c r="B119" s="32"/>
      <c r="C119" s="32"/>
      <c r="D119" s="32"/>
      <c r="E119" s="32"/>
      <c r="F119" s="32"/>
      <c r="G119" s="32"/>
      <c r="K119" s="38"/>
    </row>
    <row r="120" spans="1:11" s="35" customFormat="1" x14ac:dyDescent="0.25">
      <c r="A120" s="32"/>
      <c r="B120" s="32"/>
      <c r="C120" s="32"/>
      <c r="D120" s="32"/>
      <c r="E120" s="32"/>
      <c r="F120" s="32"/>
      <c r="G120" s="32"/>
      <c r="K120" s="38"/>
    </row>
    <row r="121" spans="1:11" s="35" customFormat="1" x14ac:dyDescent="0.25">
      <c r="A121" s="32"/>
      <c r="B121" s="32"/>
      <c r="C121" s="32"/>
      <c r="D121" s="32"/>
      <c r="E121" s="32"/>
      <c r="F121" s="32"/>
      <c r="G121" s="32"/>
      <c r="K121" s="38"/>
    </row>
    <row r="122" spans="1:11" s="35" customFormat="1" x14ac:dyDescent="0.25">
      <c r="A122" s="32"/>
      <c r="B122" s="32"/>
      <c r="C122" s="32"/>
      <c r="D122" s="32"/>
      <c r="E122" s="32"/>
      <c r="F122" s="32"/>
      <c r="G122" s="32"/>
      <c r="K122" s="38"/>
    </row>
    <row r="123" spans="1:11" s="35" customFormat="1" x14ac:dyDescent="0.25">
      <c r="A123" s="32"/>
      <c r="B123" s="32"/>
      <c r="C123" s="32"/>
      <c r="D123" s="32"/>
      <c r="E123" s="32"/>
      <c r="F123" s="32"/>
      <c r="G123" s="32"/>
      <c r="K123" s="38"/>
    </row>
    <row r="124" spans="1:11" s="35" customFormat="1" x14ac:dyDescent="0.25">
      <c r="A124" s="32"/>
      <c r="B124" s="32"/>
      <c r="C124" s="32"/>
      <c r="D124" s="32"/>
      <c r="E124" s="32"/>
      <c r="F124" s="32"/>
      <c r="G124" s="32"/>
      <c r="K124" s="38"/>
    </row>
    <row r="125" spans="1:11" s="35" customFormat="1" x14ac:dyDescent="0.25">
      <c r="A125" s="32"/>
      <c r="B125" s="32"/>
      <c r="C125" s="32"/>
      <c r="D125" s="32"/>
      <c r="E125" s="32"/>
      <c r="F125" s="32"/>
      <c r="G125" s="32"/>
      <c r="K125" s="38"/>
    </row>
    <row r="126" spans="1:11" s="35" customFormat="1" x14ac:dyDescent="0.25">
      <c r="A126" s="32"/>
      <c r="B126" s="32"/>
      <c r="C126" s="32"/>
      <c r="D126" s="32"/>
      <c r="E126" s="32"/>
      <c r="F126" s="32"/>
      <c r="G126" s="32"/>
      <c r="K126" s="38"/>
    </row>
    <row r="127" spans="1:11" s="35" customFormat="1" x14ac:dyDescent="0.25">
      <c r="A127" s="32"/>
      <c r="B127" s="32"/>
      <c r="C127" s="32"/>
      <c r="D127" s="32"/>
      <c r="E127" s="32"/>
      <c r="F127" s="32"/>
      <c r="G127" s="32"/>
      <c r="K127" s="38"/>
    </row>
    <row r="128" spans="1:11" s="35" customFormat="1" x14ac:dyDescent="0.25">
      <c r="A128" s="32"/>
      <c r="B128" s="32"/>
      <c r="C128" s="32"/>
      <c r="D128" s="32"/>
      <c r="E128" s="32"/>
      <c r="F128" s="32"/>
      <c r="G128" s="32"/>
      <c r="K128" s="38"/>
    </row>
    <row r="129" spans="1:11" s="35" customFormat="1" x14ac:dyDescent="0.25">
      <c r="A129" s="32"/>
      <c r="B129" s="32"/>
      <c r="C129" s="32"/>
      <c r="D129" s="32"/>
      <c r="E129" s="32"/>
      <c r="F129" s="32"/>
      <c r="G129" s="32"/>
      <c r="K129" s="38"/>
    </row>
    <row r="130" spans="1:11" s="35" customFormat="1" x14ac:dyDescent="0.25">
      <c r="A130" s="32"/>
      <c r="B130" s="32"/>
      <c r="C130" s="32"/>
      <c r="D130" s="32"/>
      <c r="E130" s="32"/>
      <c r="F130" s="32"/>
      <c r="G130" s="32"/>
      <c r="K130" s="38"/>
    </row>
    <row r="131" spans="1:11" s="35" customFormat="1" x14ac:dyDescent="0.25">
      <c r="A131" s="32"/>
      <c r="B131" s="32"/>
      <c r="C131" s="32"/>
      <c r="D131" s="32"/>
      <c r="E131" s="32"/>
      <c r="F131" s="32"/>
      <c r="G131" s="32"/>
      <c r="K131" s="38"/>
    </row>
    <row r="132" spans="1:11" s="35" customFormat="1" x14ac:dyDescent="0.25">
      <c r="A132" s="32"/>
      <c r="B132" s="32"/>
      <c r="C132" s="32"/>
      <c r="D132" s="32"/>
      <c r="E132" s="32"/>
      <c r="F132" s="32"/>
      <c r="G132" s="32"/>
      <c r="K132" s="38"/>
    </row>
    <row r="133" spans="1:11" s="35" customFormat="1" x14ac:dyDescent="0.25">
      <c r="A133" s="32"/>
      <c r="B133" s="32"/>
      <c r="C133" s="32"/>
      <c r="D133" s="32"/>
      <c r="E133" s="32"/>
      <c r="F133" s="32"/>
      <c r="G133" s="32"/>
      <c r="K133" s="38"/>
    </row>
    <row r="134" spans="1:11" s="35" customFormat="1" x14ac:dyDescent="0.25">
      <c r="A134" s="32"/>
      <c r="B134" s="32"/>
      <c r="C134" s="32"/>
      <c r="D134" s="32"/>
      <c r="E134" s="32"/>
      <c r="F134" s="32"/>
      <c r="G134" s="32"/>
      <c r="K134" s="38"/>
    </row>
    <row r="135" spans="1:11" s="35" customFormat="1" x14ac:dyDescent="0.25">
      <c r="A135" s="32"/>
      <c r="B135" s="32"/>
      <c r="C135" s="32"/>
      <c r="D135" s="32"/>
      <c r="E135" s="32"/>
      <c r="F135" s="32"/>
      <c r="G135" s="32"/>
      <c r="K135" s="38"/>
    </row>
    <row r="136" spans="1:11" s="35" customFormat="1" x14ac:dyDescent="0.25">
      <c r="A136" s="32"/>
      <c r="B136" s="32"/>
      <c r="C136" s="32"/>
      <c r="D136" s="32"/>
      <c r="E136" s="32"/>
      <c r="F136" s="32"/>
      <c r="G136" s="32"/>
      <c r="K136" s="38"/>
    </row>
    <row r="137" spans="1:11" s="35" customFormat="1" x14ac:dyDescent="0.25">
      <c r="A137" s="32"/>
      <c r="B137" s="32"/>
      <c r="C137" s="32"/>
      <c r="D137" s="32"/>
      <c r="E137" s="32"/>
      <c r="F137" s="32"/>
      <c r="G137" s="32"/>
      <c r="K137" s="38"/>
    </row>
    <row r="138" spans="1:11" s="35" customFormat="1" x14ac:dyDescent="0.25">
      <c r="A138" s="32"/>
      <c r="B138" s="32"/>
      <c r="C138" s="32"/>
      <c r="D138" s="32"/>
      <c r="E138" s="32"/>
      <c r="F138" s="32"/>
      <c r="G138" s="32"/>
      <c r="K138" s="38"/>
    </row>
    <row r="139" spans="1:11" s="35" customFormat="1" x14ac:dyDescent="0.25">
      <c r="A139" s="32"/>
      <c r="B139" s="32"/>
      <c r="C139" s="32"/>
      <c r="D139" s="32"/>
      <c r="E139" s="32"/>
      <c r="F139" s="32"/>
      <c r="G139" s="32"/>
      <c r="K139" s="38"/>
    </row>
    <row r="140" spans="1:11" s="35" customFormat="1" x14ac:dyDescent="0.25">
      <c r="A140" s="32"/>
      <c r="B140" s="32"/>
      <c r="C140" s="32"/>
      <c r="D140" s="32"/>
      <c r="E140" s="32"/>
      <c r="F140" s="32"/>
      <c r="G140" s="32"/>
      <c r="K140" s="38"/>
    </row>
    <row r="141" spans="1:11" s="35" customFormat="1" x14ac:dyDescent="0.25">
      <c r="A141" s="32"/>
      <c r="B141" s="32"/>
      <c r="C141" s="32"/>
      <c r="D141" s="32"/>
      <c r="E141" s="32"/>
      <c r="F141" s="32"/>
      <c r="G141" s="32"/>
      <c r="K141" s="38"/>
    </row>
    <row r="142" spans="1:11" s="35" customFormat="1" x14ac:dyDescent="0.25">
      <c r="A142" s="32"/>
      <c r="B142" s="32"/>
      <c r="C142" s="32"/>
      <c r="D142" s="32"/>
      <c r="E142" s="32"/>
      <c r="F142" s="32"/>
      <c r="G142" s="32"/>
      <c r="K142" s="38"/>
    </row>
    <row r="143" spans="1:11" s="35" customFormat="1" x14ac:dyDescent="0.25">
      <c r="A143" s="32"/>
      <c r="B143" s="32"/>
      <c r="C143" s="32"/>
      <c r="D143" s="32"/>
      <c r="E143" s="32"/>
      <c r="F143" s="32"/>
      <c r="G143" s="32"/>
      <c r="K143" s="38"/>
    </row>
    <row r="144" spans="1:11" s="35" customFormat="1" x14ac:dyDescent="0.25">
      <c r="A144" s="32"/>
      <c r="B144" s="32"/>
      <c r="C144" s="32"/>
      <c r="D144" s="32"/>
      <c r="E144" s="32"/>
      <c r="F144" s="32"/>
      <c r="G144" s="32"/>
      <c r="K144" s="38"/>
    </row>
    <row r="145" spans="1:14" s="35" customFormat="1" x14ac:dyDescent="0.25">
      <c r="A145" s="32"/>
      <c r="B145" s="32"/>
      <c r="C145" s="32"/>
      <c r="D145" s="32"/>
      <c r="E145" s="32"/>
      <c r="F145" s="32"/>
      <c r="G145" s="32"/>
      <c r="K145" s="38"/>
    </row>
    <row r="146" spans="1:14" s="35" customFormat="1" x14ac:dyDescent="0.25">
      <c r="A146" s="32"/>
      <c r="B146" s="32"/>
      <c r="C146" s="32"/>
      <c r="D146" s="32"/>
      <c r="E146" s="32"/>
      <c r="F146" s="32"/>
      <c r="G146" s="32"/>
      <c r="K146" s="38"/>
    </row>
    <row r="147" spans="1:14" s="35" customFormat="1" x14ac:dyDescent="0.25">
      <c r="A147" s="32"/>
      <c r="B147" s="32"/>
      <c r="C147" s="32"/>
      <c r="D147" s="32"/>
      <c r="E147" s="32"/>
      <c r="F147" s="32"/>
      <c r="G147" s="32"/>
      <c r="K147" s="38"/>
    </row>
    <row r="148" spans="1:14" s="35" customFormat="1" x14ac:dyDescent="0.25">
      <c r="A148" s="32"/>
      <c r="B148" s="32"/>
      <c r="C148" s="32"/>
      <c r="D148" s="32"/>
      <c r="E148" s="32"/>
      <c r="F148" s="32"/>
      <c r="G148" s="32"/>
      <c r="K148" s="38"/>
    </row>
    <row r="149" spans="1:14" s="35" customFormat="1" x14ac:dyDescent="0.25">
      <c r="A149" s="32"/>
      <c r="B149" s="32"/>
      <c r="C149" s="32"/>
      <c r="D149" s="32"/>
      <c r="E149" s="32"/>
      <c r="F149" s="32"/>
      <c r="G149" s="32"/>
      <c r="K149" s="38"/>
    </row>
    <row r="150" spans="1:14" s="35" customFormat="1" x14ac:dyDescent="0.25">
      <c r="A150" s="32"/>
      <c r="B150" s="32"/>
      <c r="C150" s="32"/>
      <c r="D150" s="32"/>
      <c r="E150" s="32"/>
      <c r="F150" s="32"/>
      <c r="G150" s="32"/>
      <c r="K150" s="38"/>
    </row>
    <row r="151" spans="1:14" s="35" customFormat="1" x14ac:dyDescent="0.25">
      <c r="A151" s="32"/>
      <c r="B151" s="32"/>
      <c r="C151" s="32"/>
      <c r="D151" s="32"/>
      <c r="E151" s="32"/>
      <c r="F151" s="32"/>
      <c r="G151" s="32"/>
      <c r="K151" s="38"/>
    </row>
    <row r="152" spans="1:14" s="35" customFormat="1" x14ac:dyDescent="0.25">
      <c r="A152" s="32"/>
      <c r="B152" s="32"/>
      <c r="C152" s="32"/>
      <c r="D152" s="32"/>
      <c r="E152" s="32"/>
      <c r="F152" s="32"/>
      <c r="G152" s="32"/>
    </row>
    <row r="153" spans="1:14" s="35" customFormat="1" x14ac:dyDescent="0.25">
      <c r="A153" s="32"/>
      <c r="B153" s="32"/>
      <c r="C153" s="32"/>
      <c r="D153" s="32"/>
      <c r="E153" s="32"/>
      <c r="F153" s="32"/>
      <c r="G153" s="32"/>
      <c r="K153" s="38"/>
    </row>
    <row r="154" spans="1:14" s="35" customFormat="1" x14ac:dyDescent="0.25">
      <c r="A154" s="32"/>
      <c r="B154" s="32"/>
      <c r="C154" s="32"/>
      <c r="D154" s="32"/>
      <c r="E154" s="32"/>
      <c r="F154" s="32"/>
      <c r="G154" s="32"/>
      <c r="K154" s="38"/>
    </row>
    <row r="155" spans="1:14" s="35" customFormat="1" x14ac:dyDescent="0.25">
      <c r="A155" s="32"/>
      <c r="B155" s="32"/>
      <c r="C155" s="32"/>
      <c r="D155" s="32"/>
      <c r="E155" s="32"/>
      <c r="F155" s="32"/>
      <c r="G155" s="32"/>
    </row>
    <row r="156" spans="1:14" s="35" customFormat="1" x14ac:dyDescent="0.25">
      <c r="A156" s="32"/>
      <c r="B156" s="32"/>
      <c r="C156" s="32"/>
      <c r="D156" s="32"/>
      <c r="E156" s="32"/>
      <c r="F156" s="32"/>
      <c r="G156" s="32"/>
      <c r="H156" s="36"/>
      <c r="J156" s="37"/>
      <c r="N156" s="38"/>
    </row>
    <row r="157" spans="1:14" s="35" customFormat="1" x14ac:dyDescent="0.25">
      <c r="A157" s="32"/>
      <c r="B157" s="32"/>
      <c r="C157" s="32"/>
      <c r="D157" s="32"/>
      <c r="E157" s="32"/>
      <c r="F157" s="32"/>
      <c r="G157" s="32"/>
      <c r="K157" s="38"/>
    </row>
    <row r="158" spans="1:14" s="35" customFormat="1" x14ac:dyDescent="0.25">
      <c r="A158" s="32"/>
      <c r="B158" s="32"/>
      <c r="C158" s="32"/>
      <c r="D158" s="32"/>
      <c r="E158" s="32"/>
      <c r="F158" s="32"/>
      <c r="G158" s="32"/>
      <c r="K158" s="38"/>
    </row>
    <row r="159" spans="1:14" s="35" customFormat="1" x14ac:dyDescent="0.25">
      <c r="A159" s="32"/>
      <c r="B159" s="32"/>
      <c r="C159" s="32"/>
      <c r="D159" s="32"/>
      <c r="E159" s="32"/>
      <c r="F159" s="32"/>
      <c r="G159" s="32"/>
    </row>
    <row r="160" spans="1:14" s="35" customFormat="1" x14ac:dyDescent="0.25">
      <c r="A160" s="32"/>
      <c r="B160" s="32"/>
      <c r="C160" s="32"/>
      <c r="D160" s="32"/>
      <c r="E160" s="32"/>
      <c r="F160" s="32"/>
      <c r="G160" s="32"/>
      <c r="K160" s="38"/>
    </row>
    <row r="161" spans="1:14" s="35" customFormat="1" x14ac:dyDescent="0.25">
      <c r="A161" s="32"/>
      <c r="B161" s="32"/>
      <c r="C161" s="32"/>
      <c r="D161" s="32"/>
      <c r="E161" s="32"/>
      <c r="F161" s="32"/>
      <c r="G161" s="32"/>
      <c r="K161" s="38"/>
    </row>
    <row r="162" spans="1:14" s="35" customFormat="1" x14ac:dyDescent="0.25">
      <c r="A162" s="32"/>
      <c r="B162" s="32"/>
      <c r="C162" s="32"/>
      <c r="D162" s="32"/>
      <c r="E162" s="32"/>
      <c r="F162" s="32"/>
      <c r="G162" s="32"/>
    </row>
    <row r="163" spans="1:14" s="35" customFormat="1" x14ac:dyDescent="0.25">
      <c r="A163" s="32"/>
      <c r="B163" s="32"/>
      <c r="C163" s="32"/>
      <c r="D163" s="32"/>
      <c r="E163" s="32"/>
      <c r="F163" s="32"/>
      <c r="G163" s="32"/>
      <c r="K163" s="38"/>
    </row>
    <row r="164" spans="1:14" s="35" customFormat="1" x14ac:dyDescent="0.25">
      <c r="A164" s="32"/>
      <c r="B164" s="32"/>
      <c r="C164" s="32"/>
      <c r="D164" s="32"/>
      <c r="E164" s="32"/>
      <c r="F164" s="32"/>
      <c r="G164" s="32"/>
      <c r="K164" s="38"/>
    </row>
    <row r="165" spans="1:14" s="35" customFormat="1" x14ac:dyDescent="0.25">
      <c r="A165" s="32"/>
      <c r="B165" s="32"/>
      <c r="C165" s="32"/>
      <c r="D165" s="32"/>
      <c r="E165" s="32"/>
      <c r="F165" s="32"/>
      <c r="G165" s="32"/>
    </row>
    <row r="166" spans="1:14" s="35" customFormat="1" x14ac:dyDescent="0.25">
      <c r="A166" s="32"/>
      <c r="B166" s="32"/>
      <c r="C166" s="32"/>
      <c r="D166" s="32"/>
      <c r="E166" s="32"/>
      <c r="F166" s="32"/>
      <c r="G166" s="32"/>
      <c r="K166" s="38"/>
    </row>
    <row r="167" spans="1:14" s="35" customFormat="1" x14ac:dyDescent="0.25">
      <c r="A167" s="32"/>
      <c r="B167" s="32"/>
      <c r="C167" s="32"/>
      <c r="D167" s="32"/>
      <c r="E167" s="32"/>
      <c r="F167" s="32"/>
      <c r="G167" s="32"/>
      <c r="K167" s="38"/>
    </row>
    <row r="168" spans="1:14" s="35" customFormat="1" x14ac:dyDescent="0.25">
      <c r="A168" s="32"/>
      <c r="B168" s="32"/>
      <c r="C168" s="32"/>
      <c r="D168" s="32"/>
      <c r="E168" s="32"/>
      <c r="F168" s="32"/>
      <c r="G168" s="32"/>
    </row>
    <row r="169" spans="1:14" s="35" customFormat="1" x14ac:dyDescent="0.25">
      <c r="A169" s="32"/>
      <c r="B169" s="32"/>
      <c r="C169" s="32"/>
      <c r="D169" s="32"/>
      <c r="E169" s="32"/>
      <c r="F169" s="32"/>
      <c r="G169" s="32"/>
      <c r="K169" s="38"/>
    </row>
    <row r="170" spans="1:14" s="35" customFormat="1" x14ac:dyDescent="0.25">
      <c r="A170" s="32"/>
      <c r="B170" s="32"/>
      <c r="C170" s="32"/>
      <c r="D170" s="32"/>
      <c r="E170" s="32"/>
      <c r="F170" s="32"/>
      <c r="G170" s="32"/>
      <c r="K170" s="38"/>
    </row>
    <row r="171" spans="1:14" s="35" customFormat="1" x14ac:dyDescent="0.25">
      <c r="A171" s="32"/>
      <c r="B171" s="32"/>
      <c r="C171" s="32"/>
      <c r="D171" s="32"/>
      <c r="E171" s="32"/>
      <c r="F171" s="32"/>
      <c r="G171" s="32"/>
    </row>
    <row r="172" spans="1:14" s="35" customFormat="1" x14ac:dyDescent="0.25">
      <c r="A172" s="32"/>
      <c r="B172" s="32"/>
      <c r="C172" s="32"/>
      <c r="D172" s="32"/>
      <c r="E172" s="32"/>
      <c r="F172" s="32"/>
      <c r="G172" s="32"/>
      <c r="H172" s="36"/>
      <c r="J172" s="37"/>
      <c r="N172" s="38"/>
    </row>
    <row r="173" spans="1:14" s="35" customFormat="1" x14ac:dyDescent="0.25">
      <c r="A173" s="32"/>
      <c r="B173" s="32"/>
      <c r="C173" s="32"/>
      <c r="D173" s="32"/>
      <c r="E173" s="32"/>
      <c r="F173" s="32"/>
      <c r="G173" s="32"/>
      <c r="H173" s="36"/>
      <c r="J173" s="37"/>
      <c r="N173" s="38"/>
    </row>
    <row r="174" spans="1:14" s="35" customFormat="1" x14ac:dyDescent="0.25">
      <c r="A174" s="32"/>
      <c r="B174" s="32"/>
      <c r="C174" s="32"/>
      <c r="D174" s="32"/>
      <c r="E174" s="32"/>
      <c r="F174" s="32"/>
      <c r="G174" s="32"/>
      <c r="K174" s="38"/>
    </row>
    <row r="175" spans="1:14" s="35" customFormat="1" x14ac:dyDescent="0.25">
      <c r="A175" s="32"/>
      <c r="B175" s="32"/>
      <c r="C175" s="32"/>
      <c r="D175" s="32"/>
      <c r="E175" s="32"/>
      <c r="F175" s="32"/>
      <c r="G175" s="32"/>
      <c r="K175" s="38"/>
    </row>
    <row r="176" spans="1:14" s="35" customFormat="1" x14ac:dyDescent="0.25">
      <c r="A176" s="32"/>
      <c r="B176" s="32"/>
      <c r="C176" s="32"/>
      <c r="D176" s="32"/>
      <c r="E176" s="32"/>
      <c r="F176" s="32"/>
      <c r="G176" s="32"/>
      <c r="K176" s="38"/>
    </row>
    <row r="177" spans="1:11" s="35" customFormat="1" x14ac:dyDescent="0.25">
      <c r="A177" s="32"/>
      <c r="B177" s="32"/>
      <c r="C177" s="32"/>
      <c r="D177" s="32"/>
      <c r="E177" s="32"/>
      <c r="F177" s="32"/>
      <c r="G177" s="32"/>
      <c r="K177" s="38"/>
    </row>
    <row r="178" spans="1:11" s="35" customFormat="1" x14ac:dyDescent="0.25">
      <c r="A178" s="32"/>
      <c r="B178" s="32"/>
      <c r="C178" s="32"/>
      <c r="D178" s="32"/>
      <c r="E178" s="32"/>
      <c r="F178" s="32"/>
      <c r="G178" s="32"/>
      <c r="K178" s="38"/>
    </row>
    <row r="179" spans="1:11" s="35" customFormat="1" x14ac:dyDescent="0.25">
      <c r="A179" s="32"/>
      <c r="B179" s="32"/>
      <c r="C179" s="32"/>
      <c r="D179" s="32"/>
      <c r="E179" s="32"/>
      <c r="F179" s="32"/>
      <c r="G179" s="32"/>
      <c r="K179" s="38"/>
    </row>
    <row r="180" spans="1:11" s="35" customFormat="1" x14ac:dyDescent="0.25">
      <c r="A180" s="32"/>
      <c r="B180" s="32"/>
      <c r="C180" s="32"/>
      <c r="D180" s="32"/>
      <c r="E180" s="32"/>
      <c r="F180" s="32"/>
      <c r="G180" s="32"/>
    </row>
    <row r="181" spans="1:11" s="35" customFormat="1" x14ac:dyDescent="0.25">
      <c r="A181" s="32"/>
      <c r="B181" s="32"/>
      <c r="C181" s="32"/>
      <c r="D181" s="32"/>
      <c r="E181" s="32"/>
      <c r="F181" s="32"/>
      <c r="G181" s="32"/>
      <c r="K181" s="38"/>
    </row>
    <row r="182" spans="1:11" s="35" customFormat="1" x14ac:dyDescent="0.25">
      <c r="A182" s="32"/>
      <c r="B182" s="32"/>
      <c r="C182" s="32"/>
      <c r="D182" s="32"/>
      <c r="E182" s="32"/>
      <c r="F182" s="32"/>
      <c r="G182" s="32"/>
      <c r="K182" s="38"/>
    </row>
    <row r="183" spans="1:11" s="35" customFormat="1" x14ac:dyDescent="0.25">
      <c r="A183" s="32"/>
      <c r="B183" s="32"/>
      <c r="C183" s="32"/>
      <c r="D183" s="32"/>
      <c r="E183" s="32"/>
      <c r="F183" s="32"/>
      <c r="G183" s="32"/>
      <c r="K183" s="38"/>
    </row>
    <row r="184" spans="1:11" s="35" customFormat="1" x14ac:dyDescent="0.25">
      <c r="A184" s="32"/>
      <c r="B184" s="32"/>
      <c r="C184" s="32"/>
      <c r="D184" s="32"/>
      <c r="E184" s="32"/>
      <c r="F184" s="32"/>
      <c r="G184" s="32"/>
      <c r="K184" s="38"/>
    </row>
    <row r="185" spans="1:11" s="35" customFormat="1" x14ac:dyDescent="0.25">
      <c r="A185" s="32"/>
      <c r="B185" s="32"/>
      <c r="C185" s="32"/>
      <c r="D185" s="32"/>
      <c r="E185" s="32"/>
      <c r="F185" s="32"/>
      <c r="G185" s="32"/>
    </row>
    <row r="186" spans="1:11" s="35" customFormat="1" x14ac:dyDescent="0.25">
      <c r="A186" s="32"/>
      <c r="B186" s="32"/>
      <c r="C186" s="32"/>
      <c r="D186" s="32"/>
      <c r="E186" s="32"/>
      <c r="F186" s="32"/>
      <c r="G186" s="32"/>
      <c r="K186" s="38"/>
    </row>
    <row r="187" spans="1:11" s="35" customFormat="1" x14ac:dyDescent="0.25">
      <c r="A187" s="32"/>
      <c r="B187" s="32"/>
      <c r="C187" s="32"/>
      <c r="D187" s="32"/>
      <c r="E187" s="32"/>
      <c r="F187" s="32"/>
      <c r="G187" s="32"/>
      <c r="K187" s="38"/>
    </row>
    <row r="188" spans="1:11" s="35" customFormat="1" x14ac:dyDescent="0.25">
      <c r="A188" s="32"/>
      <c r="B188" s="32"/>
      <c r="C188" s="32"/>
      <c r="D188" s="32"/>
      <c r="E188" s="32"/>
      <c r="F188" s="32"/>
      <c r="G188" s="32"/>
      <c r="K188" s="38"/>
    </row>
    <row r="189" spans="1:11" s="35" customFormat="1" x14ac:dyDescent="0.25">
      <c r="A189" s="32"/>
      <c r="B189" s="32"/>
      <c r="C189" s="32"/>
      <c r="D189" s="32"/>
      <c r="E189" s="32"/>
      <c r="F189" s="32"/>
      <c r="G189" s="32"/>
      <c r="K189" s="38"/>
    </row>
    <row r="190" spans="1:11" s="35" customFormat="1" x14ac:dyDescent="0.25">
      <c r="A190" s="32"/>
      <c r="B190" s="32"/>
      <c r="C190" s="32"/>
      <c r="D190" s="32"/>
      <c r="E190" s="32"/>
      <c r="F190" s="32"/>
      <c r="G190" s="32"/>
      <c r="K190" s="38"/>
    </row>
    <row r="191" spans="1:11" s="35" customFormat="1" x14ac:dyDescent="0.25">
      <c r="A191" s="32"/>
      <c r="B191" s="32"/>
      <c r="C191" s="32"/>
      <c r="D191" s="32"/>
      <c r="E191" s="32"/>
      <c r="F191" s="32"/>
      <c r="G191" s="32"/>
      <c r="K191" s="38"/>
    </row>
    <row r="192" spans="1:11" s="35" customFormat="1" x14ac:dyDescent="0.25">
      <c r="A192" s="32"/>
      <c r="B192" s="32"/>
      <c r="C192" s="32"/>
      <c r="D192" s="32"/>
      <c r="E192" s="32"/>
      <c r="F192" s="32"/>
      <c r="G192" s="32"/>
    </row>
    <row r="193" spans="1:14" s="35" customFormat="1" x14ac:dyDescent="0.25">
      <c r="A193" s="32"/>
      <c r="B193" s="32"/>
      <c r="C193" s="32"/>
      <c r="D193" s="32"/>
      <c r="E193" s="32"/>
      <c r="F193" s="32"/>
      <c r="G193" s="32"/>
      <c r="H193" s="36"/>
      <c r="J193" s="37"/>
      <c r="N193" s="38"/>
    </row>
    <row r="194" spans="1:14" s="35" customFormat="1" x14ac:dyDescent="0.25">
      <c r="A194" s="32"/>
      <c r="B194" s="32"/>
      <c r="C194" s="32"/>
      <c r="D194" s="32"/>
      <c r="E194" s="32"/>
      <c r="F194" s="32"/>
      <c r="G194" s="32"/>
      <c r="K194" s="38"/>
    </row>
    <row r="195" spans="1:14" s="35" customFormat="1" x14ac:dyDescent="0.25">
      <c r="A195" s="32"/>
      <c r="B195" s="32"/>
      <c r="C195" s="32"/>
      <c r="D195" s="32"/>
      <c r="E195" s="32"/>
      <c r="F195" s="32"/>
      <c r="G195" s="32"/>
      <c r="K195" s="38"/>
    </row>
    <row r="196" spans="1:14" s="35" customFormat="1" x14ac:dyDescent="0.25">
      <c r="A196" s="32"/>
      <c r="B196" s="32"/>
      <c r="C196" s="32"/>
      <c r="D196" s="32"/>
      <c r="E196" s="32"/>
      <c r="F196" s="32"/>
      <c r="G196" s="32"/>
    </row>
    <row r="197" spans="1:14" s="35" customFormat="1" x14ac:dyDescent="0.25">
      <c r="A197" s="32"/>
      <c r="B197" s="32"/>
      <c r="C197" s="32"/>
      <c r="D197" s="32"/>
      <c r="E197" s="32"/>
      <c r="F197" s="32"/>
      <c r="G197" s="32"/>
      <c r="K197" s="38"/>
    </row>
    <row r="198" spans="1:14" s="35" customFormat="1" x14ac:dyDescent="0.25">
      <c r="A198" s="32"/>
      <c r="B198" s="32"/>
      <c r="C198" s="32"/>
      <c r="D198" s="32"/>
      <c r="E198" s="32"/>
      <c r="F198" s="32"/>
      <c r="G198" s="32"/>
      <c r="K198" s="38"/>
    </row>
    <row r="199" spans="1:14" s="35" customFormat="1" x14ac:dyDescent="0.25">
      <c r="A199" s="32"/>
      <c r="B199" s="32"/>
      <c r="C199" s="32"/>
      <c r="D199" s="32"/>
      <c r="E199" s="32"/>
      <c r="F199" s="32"/>
      <c r="G199" s="32"/>
    </row>
    <row r="200" spans="1:14" s="35" customFormat="1" x14ac:dyDescent="0.25">
      <c r="A200" s="32"/>
      <c r="B200" s="32"/>
      <c r="C200" s="32"/>
      <c r="D200" s="32"/>
      <c r="E200" s="32"/>
      <c r="F200" s="32"/>
      <c r="G200" s="32"/>
      <c r="K200" s="38"/>
    </row>
    <row r="201" spans="1:14" s="35" customFormat="1" x14ac:dyDescent="0.25">
      <c r="A201" s="32"/>
      <c r="B201" s="32"/>
      <c r="C201" s="32"/>
      <c r="D201" s="32"/>
      <c r="E201" s="32"/>
      <c r="F201" s="32"/>
      <c r="G201" s="32"/>
      <c r="K201" s="38"/>
    </row>
    <row r="202" spans="1:14" s="35" customFormat="1" x14ac:dyDescent="0.25">
      <c r="A202" s="32"/>
      <c r="B202" s="32"/>
      <c r="C202" s="32"/>
      <c r="D202" s="32"/>
      <c r="E202" s="32"/>
      <c r="F202" s="32"/>
      <c r="G202" s="32"/>
    </row>
    <row r="203" spans="1:14" s="35" customFormat="1" x14ac:dyDescent="0.25">
      <c r="A203" s="32"/>
      <c r="B203" s="32"/>
      <c r="C203" s="32"/>
      <c r="D203" s="32"/>
      <c r="E203" s="32"/>
      <c r="F203" s="32"/>
      <c r="G203" s="32"/>
      <c r="H203" s="36"/>
      <c r="J203" s="37"/>
      <c r="N203" s="38"/>
    </row>
    <row r="204" spans="1:14" s="35" customFormat="1" x14ac:dyDescent="0.25">
      <c r="A204" s="32"/>
      <c r="B204" s="32"/>
      <c r="C204" s="32"/>
      <c r="D204" s="32"/>
      <c r="E204" s="32"/>
      <c r="F204" s="32"/>
      <c r="G204" s="32"/>
      <c r="K204" s="38"/>
    </row>
    <row r="205" spans="1:14" s="35" customFormat="1" x14ac:dyDescent="0.25">
      <c r="A205" s="32"/>
      <c r="B205" s="32"/>
      <c r="C205" s="32"/>
      <c r="D205" s="32"/>
      <c r="E205" s="32"/>
      <c r="F205" s="32"/>
      <c r="G205" s="32"/>
      <c r="K205" s="38"/>
    </row>
    <row r="206" spans="1:14" s="35" customFormat="1" x14ac:dyDescent="0.25">
      <c r="A206" s="32"/>
      <c r="B206" s="32"/>
      <c r="C206" s="32"/>
      <c r="D206" s="32"/>
      <c r="E206" s="32"/>
      <c r="F206" s="32"/>
      <c r="G206" s="32"/>
      <c r="K206" s="38"/>
    </row>
    <row r="207" spans="1:14" s="35" customFormat="1" x14ac:dyDescent="0.25">
      <c r="A207" s="32"/>
      <c r="B207" s="32"/>
      <c r="C207" s="32"/>
      <c r="D207" s="32"/>
      <c r="E207" s="32"/>
      <c r="F207" s="32"/>
      <c r="G207" s="32"/>
      <c r="K207" s="38"/>
    </row>
    <row r="208" spans="1:14" s="35" customFormat="1" x14ac:dyDescent="0.25">
      <c r="A208" s="32"/>
      <c r="B208" s="32"/>
      <c r="C208" s="32"/>
      <c r="D208" s="32"/>
      <c r="E208" s="32"/>
      <c r="F208" s="32"/>
      <c r="G208" s="32"/>
    </row>
    <row r="209" spans="1:14" s="35" customFormat="1" x14ac:dyDescent="0.25">
      <c r="A209" s="32"/>
      <c r="B209" s="32"/>
      <c r="C209" s="32"/>
      <c r="D209" s="32"/>
      <c r="E209" s="32"/>
      <c r="F209" s="32"/>
      <c r="G209" s="32"/>
      <c r="K209" s="38"/>
    </row>
    <row r="210" spans="1:14" s="35" customFormat="1" x14ac:dyDescent="0.25">
      <c r="A210" s="32"/>
      <c r="B210" s="32"/>
      <c r="C210" s="32"/>
      <c r="D210" s="32"/>
      <c r="E210" s="32"/>
      <c r="F210" s="32"/>
      <c r="G210" s="32"/>
      <c r="K210" s="38"/>
    </row>
    <row r="211" spans="1:14" s="35" customFormat="1" x14ac:dyDescent="0.25">
      <c r="A211" s="32"/>
      <c r="B211" s="32"/>
      <c r="C211" s="32"/>
      <c r="D211" s="32"/>
      <c r="E211" s="32"/>
      <c r="F211" s="32"/>
      <c r="G211" s="32"/>
      <c r="K211" s="38"/>
    </row>
    <row r="212" spans="1:14" s="35" customFormat="1" x14ac:dyDescent="0.25">
      <c r="A212" s="32"/>
      <c r="B212" s="32"/>
      <c r="C212" s="32"/>
      <c r="D212" s="32"/>
      <c r="E212" s="32"/>
      <c r="F212" s="32"/>
      <c r="G212" s="32"/>
      <c r="K212" s="38"/>
    </row>
    <row r="213" spans="1:14" s="35" customFormat="1" x14ac:dyDescent="0.25">
      <c r="A213" s="32"/>
      <c r="B213" s="32"/>
      <c r="C213" s="32"/>
      <c r="D213" s="32"/>
      <c r="E213" s="32"/>
      <c r="F213" s="32"/>
      <c r="G213" s="32"/>
    </row>
    <row r="214" spans="1:14" s="35" customFormat="1" x14ac:dyDescent="0.25">
      <c r="A214" s="32"/>
      <c r="B214" s="32"/>
      <c r="C214" s="32"/>
      <c r="D214" s="32"/>
      <c r="E214" s="32"/>
      <c r="F214" s="32"/>
      <c r="G214" s="32"/>
      <c r="H214" s="36"/>
      <c r="J214" s="37"/>
      <c r="N214" s="38"/>
    </row>
    <row r="215" spans="1:14" s="35" customFormat="1" x14ac:dyDescent="0.25">
      <c r="A215" s="32"/>
      <c r="B215" s="32"/>
      <c r="C215" s="32"/>
      <c r="D215" s="32"/>
      <c r="E215" s="32"/>
      <c r="F215" s="32"/>
      <c r="G215" s="32"/>
      <c r="K215" s="38"/>
    </row>
    <row r="216" spans="1:14" s="35" customFormat="1" x14ac:dyDescent="0.25">
      <c r="A216" s="32"/>
      <c r="B216" s="32"/>
      <c r="C216" s="32"/>
      <c r="D216" s="32"/>
      <c r="E216" s="32"/>
      <c r="F216" s="32"/>
      <c r="G216" s="32"/>
      <c r="K216" s="38"/>
    </row>
    <row r="217" spans="1:14" s="35" customFormat="1" x14ac:dyDescent="0.25">
      <c r="A217" s="32"/>
      <c r="B217" s="32"/>
      <c r="C217" s="32"/>
      <c r="D217" s="32"/>
      <c r="E217" s="32"/>
      <c r="F217" s="32"/>
      <c r="G217" s="32"/>
    </row>
    <row r="218" spans="1:14" s="35" customFormat="1" x14ac:dyDescent="0.25">
      <c r="A218" s="32"/>
      <c r="B218" s="32"/>
      <c r="C218" s="32"/>
      <c r="D218" s="32"/>
      <c r="E218" s="32"/>
      <c r="F218" s="32"/>
      <c r="G218" s="32"/>
      <c r="K218" s="38"/>
    </row>
    <row r="219" spans="1:14" s="35" customFormat="1" x14ac:dyDescent="0.25">
      <c r="A219" s="32"/>
      <c r="B219" s="32"/>
      <c r="C219" s="32"/>
      <c r="D219" s="32"/>
      <c r="E219" s="32"/>
      <c r="F219" s="32"/>
      <c r="G219" s="32"/>
      <c r="K219" s="38"/>
    </row>
    <row r="220" spans="1:14" s="35" customFormat="1" x14ac:dyDescent="0.25">
      <c r="A220" s="32"/>
      <c r="B220" s="32"/>
      <c r="C220" s="32"/>
      <c r="D220" s="32"/>
      <c r="E220" s="32"/>
      <c r="F220" s="32"/>
      <c r="G220" s="32"/>
      <c r="K220" s="38"/>
    </row>
    <row r="221" spans="1:14" s="35" customFormat="1" x14ac:dyDescent="0.25">
      <c r="A221" s="32"/>
      <c r="B221" s="32"/>
      <c r="C221" s="32"/>
      <c r="D221" s="32"/>
      <c r="E221" s="32"/>
      <c r="F221" s="32"/>
      <c r="G221" s="32"/>
    </row>
    <row r="222" spans="1:14" s="35" customFormat="1" x14ac:dyDescent="0.25">
      <c r="A222" s="32"/>
      <c r="B222" s="32"/>
      <c r="C222" s="32"/>
      <c r="D222" s="32"/>
      <c r="E222" s="32"/>
      <c r="F222" s="32"/>
      <c r="G222" s="32"/>
      <c r="K222" s="38"/>
    </row>
    <row r="223" spans="1:14" s="35" customFormat="1" x14ac:dyDescent="0.25">
      <c r="A223" s="32"/>
      <c r="B223" s="32"/>
      <c r="C223" s="32"/>
      <c r="D223" s="32"/>
      <c r="E223" s="32"/>
      <c r="F223" s="32"/>
      <c r="G223" s="32"/>
      <c r="K223" s="38"/>
    </row>
    <row r="224" spans="1:14" s="35" customFormat="1" x14ac:dyDescent="0.25">
      <c r="A224" s="32"/>
      <c r="B224" s="32"/>
      <c r="C224" s="32"/>
      <c r="D224" s="32"/>
      <c r="E224" s="32"/>
      <c r="F224" s="32"/>
      <c r="G224" s="32"/>
      <c r="K224" s="38"/>
    </row>
    <row r="225" spans="1:14" s="35" customFormat="1" x14ac:dyDescent="0.25">
      <c r="A225" s="32"/>
      <c r="B225" s="32"/>
      <c r="C225" s="32"/>
      <c r="D225" s="32"/>
      <c r="E225" s="32"/>
      <c r="F225" s="32"/>
      <c r="G225" s="32"/>
      <c r="K225" s="38"/>
    </row>
    <row r="226" spans="1:14" s="35" customFormat="1" x14ac:dyDescent="0.25">
      <c r="A226" s="32"/>
      <c r="B226" s="32"/>
      <c r="C226" s="32"/>
      <c r="D226" s="32"/>
      <c r="E226" s="32"/>
      <c r="F226" s="32"/>
      <c r="G226" s="32"/>
      <c r="K226" s="38"/>
    </row>
    <row r="227" spans="1:14" s="35" customFormat="1" x14ac:dyDescent="0.25">
      <c r="A227" s="32"/>
      <c r="B227" s="32"/>
      <c r="C227" s="32"/>
      <c r="D227" s="32"/>
      <c r="E227" s="32"/>
      <c r="F227" s="32"/>
      <c r="G227" s="32"/>
    </row>
    <row r="228" spans="1:14" s="35" customFormat="1" x14ac:dyDescent="0.25">
      <c r="A228" s="32"/>
      <c r="B228" s="32"/>
      <c r="C228" s="32"/>
      <c r="D228" s="32"/>
      <c r="E228" s="32"/>
      <c r="F228" s="32"/>
      <c r="G228" s="32"/>
      <c r="K228" s="38"/>
    </row>
    <row r="229" spans="1:14" s="35" customFormat="1" x14ac:dyDescent="0.25">
      <c r="A229" s="32"/>
      <c r="B229" s="32"/>
      <c r="C229" s="32"/>
      <c r="D229" s="32"/>
      <c r="E229" s="32"/>
      <c r="F229" s="32"/>
      <c r="G229" s="32"/>
      <c r="K229" s="38"/>
    </row>
    <row r="230" spans="1:14" s="35" customFormat="1" x14ac:dyDescent="0.25">
      <c r="A230" s="32"/>
      <c r="B230" s="32"/>
      <c r="C230" s="32"/>
      <c r="D230" s="32"/>
      <c r="E230" s="32"/>
      <c r="F230" s="32"/>
      <c r="G230" s="32"/>
    </row>
    <row r="231" spans="1:14" s="35" customFormat="1" x14ac:dyDescent="0.25">
      <c r="A231" s="32"/>
      <c r="B231" s="32"/>
      <c r="C231" s="32"/>
      <c r="D231" s="32"/>
      <c r="E231" s="32"/>
      <c r="F231" s="32"/>
      <c r="G231" s="32"/>
      <c r="H231" s="36"/>
      <c r="J231" s="37"/>
      <c r="N231" s="38"/>
    </row>
    <row r="232" spans="1:14" s="35" customFormat="1" x14ac:dyDescent="0.25">
      <c r="A232" s="32"/>
      <c r="B232" s="32"/>
      <c r="C232" s="32"/>
      <c r="D232" s="32"/>
      <c r="E232" s="32"/>
      <c r="F232" s="32"/>
      <c r="G232" s="32"/>
      <c r="K232" s="38"/>
    </row>
    <row r="233" spans="1:14" s="35" customFormat="1" x14ac:dyDescent="0.25">
      <c r="A233" s="32"/>
      <c r="B233" s="32"/>
      <c r="C233" s="32"/>
      <c r="D233" s="32"/>
      <c r="E233" s="32"/>
      <c r="F233" s="32"/>
      <c r="G233" s="32"/>
      <c r="K233" s="38"/>
    </row>
    <row r="234" spans="1:14" s="35" customFormat="1" x14ac:dyDescent="0.25">
      <c r="A234" s="32"/>
      <c r="B234" s="32"/>
      <c r="C234" s="32"/>
      <c r="D234" s="32"/>
      <c r="E234" s="32"/>
      <c r="F234" s="32"/>
      <c r="G234" s="32"/>
      <c r="K234" s="38"/>
    </row>
    <row r="235" spans="1:14" s="35" customFormat="1" x14ac:dyDescent="0.25">
      <c r="A235" s="32"/>
      <c r="B235" s="32"/>
      <c r="C235" s="32"/>
      <c r="D235" s="32"/>
      <c r="E235" s="32"/>
      <c r="F235" s="32"/>
      <c r="G235" s="32"/>
    </row>
    <row r="236" spans="1:14" s="35" customFormat="1" x14ac:dyDescent="0.25">
      <c r="A236" s="32"/>
      <c r="B236" s="32"/>
      <c r="C236" s="32"/>
      <c r="D236" s="32"/>
      <c r="E236" s="32"/>
      <c r="F236" s="32"/>
      <c r="G236" s="32"/>
      <c r="K236" s="38"/>
    </row>
    <row r="237" spans="1:14" s="35" customFormat="1" x14ac:dyDescent="0.25">
      <c r="A237" s="32"/>
      <c r="B237" s="32"/>
      <c r="C237" s="32"/>
      <c r="D237" s="32"/>
      <c r="E237" s="32"/>
      <c r="F237" s="32"/>
      <c r="G237" s="32"/>
      <c r="K237" s="38"/>
    </row>
    <row r="238" spans="1:14" s="35" customFormat="1" x14ac:dyDescent="0.25">
      <c r="A238" s="32"/>
      <c r="B238" s="32"/>
      <c r="C238" s="32"/>
      <c r="D238" s="32"/>
      <c r="E238" s="32"/>
      <c r="F238" s="32"/>
      <c r="G238" s="32"/>
      <c r="K238" s="38"/>
    </row>
    <row r="239" spans="1:14" s="35" customFormat="1" ht="184.8" customHeight="1" x14ac:dyDescent="0.25">
      <c r="A239" s="32"/>
      <c r="B239" s="32"/>
      <c r="C239" s="32"/>
      <c r="D239" s="32"/>
      <c r="E239" s="32"/>
      <c r="F239" s="32"/>
      <c r="G239" s="32"/>
    </row>
    <row r="240" spans="1:14" s="35" customFormat="1" x14ac:dyDescent="0.25">
      <c r="A240" s="32"/>
      <c r="B240" s="32"/>
      <c r="C240" s="32"/>
      <c r="D240" s="32"/>
      <c r="E240" s="32"/>
      <c r="F240" s="32"/>
      <c r="G240" s="32"/>
      <c r="K240" s="38"/>
    </row>
    <row r="241" spans="1:14" s="35" customFormat="1" x14ac:dyDescent="0.25">
      <c r="A241" s="32"/>
      <c r="B241" s="32"/>
      <c r="C241" s="32"/>
      <c r="D241" s="32"/>
      <c r="E241" s="32"/>
      <c r="F241" s="32"/>
      <c r="G241" s="32"/>
      <c r="K241" s="38"/>
    </row>
    <row r="242" spans="1:14" s="35" customFormat="1" x14ac:dyDescent="0.25">
      <c r="A242" s="32"/>
      <c r="B242" s="32"/>
      <c r="C242" s="32"/>
      <c r="D242" s="32"/>
      <c r="E242" s="32"/>
      <c r="F242" s="32"/>
      <c r="G242" s="32"/>
    </row>
    <row r="243" spans="1:14" s="35" customFormat="1" x14ac:dyDescent="0.25">
      <c r="A243" s="32"/>
      <c r="B243" s="32"/>
      <c r="C243" s="32"/>
      <c r="D243" s="32"/>
      <c r="E243" s="32"/>
      <c r="F243" s="32"/>
      <c r="G243" s="32"/>
      <c r="K243" s="38"/>
    </row>
    <row r="244" spans="1:14" s="35" customFormat="1" x14ac:dyDescent="0.25">
      <c r="A244" s="32"/>
      <c r="B244" s="32"/>
      <c r="C244" s="32"/>
      <c r="D244" s="32"/>
      <c r="E244" s="32"/>
      <c r="F244" s="32"/>
      <c r="G244" s="32"/>
      <c r="K244" s="38"/>
    </row>
    <row r="245" spans="1:14" s="35" customFormat="1" x14ac:dyDescent="0.25">
      <c r="A245" s="32"/>
      <c r="B245" s="32"/>
      <c r="C245" s="32"/>
      <c r="D245" s="32"/>
      <c r="E245" s="32"/>
      <c r="F245" s="32"/>
      <c r="G245" s="32"/>
    </row>
    <row r="246" spans="1:14" s="35" customFormat="1" x14ac:dyDescent="0.25">
      <c r="A246" s="32"/>
      <c r="B246" s="32"/>
      <c r="C246" s="32"/>
      <c r="D246" s="32"/>
      <c r="E246" s="32"/>
      <c r="F246" s="32"/>
      <c r="G246" s="32"/>
      <c r="K246" s="38"/>
    </row>
    <row r="247" spans="1:14" s="35" customFormat="1" x14ac:dyDescent="0.25">
      <c r="A247" s="32"/>
      <c r="B247" s="32"/>
      <c r="C247" s="32"/>
      <c r="D247" s="32"/>
      <c r="E247" s="32"/>
      <c r="F247" s="32"/>
      <c r="G247" s="32"/>
      <c r="K247" s="38"/>
    </row>
    <row r="248" spans="1:14" s="35" customFormat="1" x14ac:dyDescent="0.25">
      <c r="A248" s="32"/>
      <c r="B248" s="32"/>
      <c r="C248" s="32"/>
      <c r="D248" s="32"/>
      <c r="E248" s="32"/>
      <c r="F248" s="32"/>
      <c r="G248" s="32"/>
    </row>
    <row r="249" spans="1:14" s="35" customFormat="1" x14ac:dyDescent="0.25">
      <c r="A249" s="32"/>
      <c r="B249" s="32"/>
      <c r="C249" s="32"/>
      <c r="D249" s="32"/>
      <c r="E249" s="32"/>
      <c r="F249" s="32"/>
      <c r="G249" s="32"/>
      <c r="K249" s="38"/>
    </row>
    <row r="250" spans="1:14" s="35" customFormat="1" x14ac:dyDescent="0.25">
      <c r="A250" s="32"/>
      <c r="B250" s="32"/>
      <c r="C250" s="32"/>
      <c r="D250" s="32"/>
      <c r="E250" s="32"/>
      <c r="F250" s="32"/>
      <c r="G250" s="32"/>
      <c r="K250" s="38"/>
    </row>
    <row r="251" spans="1:14" s="35" customFormat="1" x14ac:dyDescent="0.25">
      <c r="A251" s="32"/>
      <c r="B251" s="32"/>
      <c r="C251" s="32"/>
      <c r="D251" s="32"/>
      <c r="E251" s="32"/>
      <c r="F251" s="32"/>
      <c r="G251" s="32"/>
    </row>
    <row r="252" spans="1:14" s="35" customFormat="1" x14ac:dyDescent="0.25">
      <c r="A252" s="32"/>
      <c r="B252" s="32"/>
      <c r="C252" s="32"/>
      <c r="D252" s="32"/>
      <c r="E252" s="32"/>
      <c r="F252" s="32"/>
      <c r="G252" s="32"/>
      <c r="H252" s="36"/>
      <c r="J252" s="37"/>
      <c r="N252" s="38"/>
    </row>
    <row r="253" spans="1:14" s="35" customFormat="1" x14ac:dyDescent="0.25">
      <c r="A253" s="32"/>
      <c r="B253" s="32"/>
      <c r="C253" s="32"/>
      <c r="D253" s="32"/>
      <c r="E253" s="32"/>
      <c r="F253" s="32"/>
      <c r="G253" s="32"/>
      <c r="H253" s="36"/>
      <c r="J253" s="37"/>
      <c r="N253" s="38"/>
    </row>
    <row r="254" spans="1:14" s="35" customFormat="1" x14ac:dyDescent="0.25">
      <c r="A254" s="32"/>
      <c r="B254" s="32"/>
      <c r="C254" s="32"/>
      <c r="D254" s="32"/>
      <c r="E254" s="32"/>
      <c r="F254" s="32"/>
      <c r="G254" s="32"/>
      <c r="K254" s="38"/>
    </row>
    <row r="255" spans="1:14" s="35" customFormat="1" x14ac:dyDescent="0.25">
      <c r="A255" s="32"/>
      <c r="B255" s="32"/>
      <c r="C255" s="32"/>
      <c r="D255" s="32"/>
      <c r="E255" s="32"/>
      <c r="F255" s="32"/>
      <c r="G255" s="32"/>
      <c r="K255" s="38"/>
    </row>
    <row r="256" spans="1:14" s="35" customFormat="1" x14ac:dyDescent="0.25">
      <c r="A256" s="32"/>
      <c r="B256" s="32"/>
      <c r="C256" s="32"/>
      <c r="D256" s="32"/>
      <c r="E256" s="32"/>
      <c r="F256" s="32"/>
      <c r="G256" s="32"/>
    </row>
    <row r="257" spans="1:14" s="35" customFormat="1" x14ac:dyDescent="0.25">
      <c r="A257" s="32"/>
      <c r="B257" s="32"/>
      <c r="C257" s="32"/>
      <c r="D257" s="32"/>
      <c r="E257" s="32"/>
      <c r="F257" s="32"/>
      <c r="G257" s="32"/>
      <c r="K257" s="38"/>
    </row>
    <row r="258" spans="1:14" s="35" customFormat="1" x14ac:dyDescent="0.25">
      <c r="A258" s="32"/>
      <c r="B258" s="32"/>
      <c r="C258" s="32"/>
      <c r="D258" s="32"/>
      <c r="E258" s="32"/>
      <c r="F258" s="32"/>
      <c r="G258" s="32"/>
      <c r="K258" s="38"/>
    </row>
    <row r="259" spans="1:14" s="35" customFormat="1" x14ac:dyDescent="0.25">
      <c r="A259" s="32"/>
      <c r="B259" s="32"/>
      <c r="C259" s="32"/>
      <c r="D259" s="32"/>
      <c r="E259" s="32"/>
      <c r="F259" s="32"/>
      <c r="G259" s="32"/>
    </row>
    <row r="260" spans="1:14" s="35" customFormat="1" x14ac:dyDescent="0.25">
      <c r="A260" s="32"/>
      <c r="B260" s="32"/>
      <c r="C260" s="32"/>
      <c r="D260" s="32"/>
      <c r="E260" s="32"/>
      <c r="F260" s="32"/>
      <c r="G260" s="32"/>
      <c r="H260" s="36"/>
      <c r="J260" s="37"/>
      <c r="N260" s="38"/>
    </row>
    <row r="261" spans="1:14" s="35" customFormat="1" x14ac:dyDescent="0.25">
      <c r="A261" s="32"/>
      <c r="B261" s="32"/>
      <c r="C261" s="32"/>
      <c r="D261" s="32"/>
      <c r="E261" s="32"/>
      <c r="F261" s="32"/>
      <c r="G261" s="32"/>
      <c r="K261" s="38"/>
    </row>
    <row r="262" spans="1:14" s="35" customFormat="1" x14ac:dyDescent="0.25">
      <c r="A262" s="32"/>
      <c r="B262" s="32"/>
      <c r="C262" s="32"/>
      <c r="D262" s="32"/>
      <c r="E262" s="32"/>
      <c r="F262" s="32"/>
      <c r="G262" s="32"/>
      <c r="K262" s="38"/>
    </row>
    <row r="263" spans="1:14" s="35" customFormat="1" x14ac:dyDescent="0.25">
      <c r="A263" s="32"/>
      <c r="B263" s="32"/>
      <c r="C263" s="32"/>
      <c r="D263" s="32"/>
      <c r="E263" s="32"/>
      <c r="F263" s="32"/>
      <c r="G263" s="32"/>
    </row>
    <row r="264" spans="1:14" s="35" customFormat="1" x14ac:dyDescent="0.25">
      <c r="A264" s="32"/>
      <c r="B264" s="32"/>
      <c r="C264" s="32"/>
      <c r="D264" s="32"/>
      <c r="E264" s="32"/>
      <c r="F264" s="32"/>
      <c r="G264" s="32"/>
      <c r="K264" s="38"/>
    </row>
    <row r="265" spans="1:14" s="35" customFormat="1" x14ac:dyDescent="0.25">
      <c r="A265" s="32"/>
      <c r="B265" s="32"/>
      <c r="C265" s="32"/>
      <c r="D265" s="32"/>
      <c r="E265" s="32"/>
      <c r="F265" s="32"/>
      <c r="G265" s="32"/>
      <c r="K265" s="38"/>
    </row>
    <row r="266" spans="1:14" s="35" customFormat="1" x14ac:dyDescent="0.25">
      <c r="A266" s="32"/>
      <c r="B266" s="32"/>
      <c r="C266" s="32"/>
      <c r="D266" s="32"/>
      <c r="E266" s="32"/>
      <c r="F266" s="32"/>
      <c r="G266" s="32"/>
    </row>
    <row r="267" spans="1:14" s="35" customFormat="1" x14ac:dyDescent="0.25">
      <c r="A267" s="32"/>
      <c r="B267" s="32"/>
      <c r="C267" s="32"/>
      <c r="D267" s="32"/>
      <c r="E267" s="32"/>
      <c r="F267" s="32"/>
      <c r="G267" s="32"/>
      <c r="K267" s="38"/>
    </row>
    <row r="268" spans="1:14" s="35" customFormat="1" x14ac:dyDescent="0.25">
      <c r="A268" s="32"/>
      <c r="B268" s="32"/>
      <c r="C268" s="32"/>
      <c r="D268" s="32"/>
      <c r="E268" s="32"/>
      <c r="F268" s="32"/>
      <c r="G268" s="32"/>
      <c r="K268" s="38"/>
    </row>
    <row r="269" spans="1:14" s="35" customFormat="1" x14ac:dyDescent="0.25">
      <c r="A269" s="32"/>
      <c r="B269" s="32"/>
      <c r="C269" s="32"/>
      <c r="D269" s="32"/>
      <c r="E269" s="32"/>
      <c r="F269" s="32"/>
      <c r="G269" s="32"/>
      <c r="K269" s="38"/>
    </row>
    <row r="270" spans="1:14" s="35" customFormat="1" x14ac:dyDescent="0.25">
      <c r="A270" s="32"/>
      <c r="B270" s="32"/>
      <c r="C270" s="32"/>
      <c r="D270" s="32"/>
      <c r="E270" s="32"/>
      <c r="F270" s="32"/>
      <c r="G270" s="32"/>
      <c r="K270" s="38"/>
    </row>
    <row r="271" spans="1:14" s="35" customFormat="1" x14ac:dyDescent="0.25">
      <c r="A271" s="32"/>
      <c r="B271" s="32"/>
      <c r="C271" s="32"/>
      <c r="D271" s="32"/>
      <c r="E271" s="32"/>
      <c r="F271" s="32"/>
      <c r="G271" s="32"/>
    </row>
    <row r="272" spans="1:14" s="35" customFormat="1" x14ac:dyDescent="0.25">
      <c r="A272" s="32"/>
      <c r="B272" s="32"/>
      <c r="C272" s="32"/>
      <c r="D272" s="32"/>
      <c r="E272" s="32"/>
      <c r="F272" s="32"/>
      <c r="G272" s="32"/>
      <c r="H272" s="36"/>
      <c r="J272" s="37"/>
      <c r="N272" s="38"/>
    </row>
    <row r="273" spans="1:14" s="35" customFormat="1" x14ac:dyDescent="0.25">
      <c r="A273" s="32"/>
      <c r="B273" s="32"/>
      <c r="C273" s="32"/>
      <c r="D273" s="32"/>
      <c r="E273" s="32"/>
      <c r="F273" s="32"/>
      <c r="G273" s="32"/>
      <c r="K273" s="38"/>
    </row>
    <row r="274" spans="1:14" s="35" customFormat="1" x14ac:dyDescent="0.25">
      <c r="A274" s="32"/>
      <c r="B274" s="32"/>
      <c r="C274" s="32"/>
      <c r="D274" s="32"/>
      <c r="E274" s="32"/>
      <c r="F274" s="32"/>
      <c r="G274" s="32"/>
      <c r="K274" s="38"/>
    </row>
    <row r="275" spans="1:14" s="35" customFormat="1" x14ac:dyDescent="0.25">
      <c r="A275" s="32"/>
      <c r="B275" s="32"/>
      <c r="C275" s="32"/>
      <c r="D275" s="32"/>
      <c r="E275" s="32"/>
      <c r="F275" s="32"/>
      <c r="G275" s="32"/>
    </row>
    <row r="276" spans="1:14" s="35" customFormat="1" x14ac:dyDescent="0.25">
      <c r="A276" s="32"/>
      <c r="B276" s="32"/>
      <c r="C276" s="32"/>
      <c r="D276" s="32"/>
      <c r="E276" s="32"/>
      <c r="F276" s="32"/>
      <c r="G276" s="32"/>
      <c r="K276" s="38"/>
    </row>
    <row r="277" spans="1:14" s="35" customFormat="1" x14ac:dyDescent="0.25">
      <c r="A277" s="32"/>
      <c r="B277" s="32"/>
      <c r="C277" s="32"/>
      <c r="D277" s="32"/>
      <c r="E277" s="32"/>
      <c r="F277" s="32"/>
      <c r="G277" s="32"/>
      <c r="K277" s="38"/>
    </row>
    <row r="278" spans="1:14" s="35" customFormat="1" x14ac:dyDescent="0.25">
      <c r="A278" s="32"/>
      <c r="B278" s="32"/>
      <c r="C278" s="32"/>
      <c r="D278" s="32"/>
      <c r="E278" s="32"/>
      <c r="F278" s="32"/>
      <c r="G278" s="32"/>
    </row>
    <row r="279" spans="1:14" s="35" customFormat="1" x14ac:dyDescent="0.25">
      <c r="A279" s="32"/>
      <c r="B279" s="32"/>
      <c r="C279" s="32"/>
      <c r="D279" s="32"/>
      <c r="E279" s="32"/>
      <c r="F279" s="32"/>
      <c r="G279" s="32"/>
      <c r="K279" s="38"/>
    </row>
    <row r="280" spans="1:14" s="35" customFormat="1" x14ac:dyDescent="0.25">
      <c r="A280" s="32"/>
      <c r="B280" s="32"/>
      <c r="C280" s="32"/>
      <c r="D280" s="32"/>
      <c r="E280" s="32"/>
      <c r="F280" s="32"/>
      <c r="G280" s="32"/>
      <c r="K280" s="38"/>
    </row>
    <row r="281" spans="1:14" s="35" customFormat="1" x14ac:dyDescent="0.25">
      <c r="A281" s="32"/>
      <c r="B281" s="32"/>
      <c r="C281" s="32"/>
      <c r="D281" s="32"/>
      <c r="E281" s="32"/>
      <c r="F281" s="32"/>
      <c r="G281" s="32"/>
    </row>
    <row r="282" spans="1:14" s="35" customFormat="1" x14ac:dyDescent="0.25">
      <c r="A282" s="32"/>
      <c r="B282" s="32"/>
      <c r="C282" s="32"/>
      <c r="D282" s="32"/>
      <c r="E282" s="32"/>
      <c r="F282" s="32"/>
      <c r="G282" s="32"/>
      <c r="H282" s="36"/>
      <c r="J282" s="37"/>
      <c r="N282" s="38"/>
    </row>
    <row r="283" spans="1:14" s="35" customFormat="1" x14ac:dyDescent="0.25">
      <c r="A283" s="32"/>
      <c r="B283" s="32"/>
      <c r="C283" s="32"/>
      <c r="D283" s="32"/>
      <c r="E283" s="32"/>
      <c r="F283" s="32"/>
      <c r="G283" s="32"/>
      <c r="K283" s="38"/>
    </row>
    <row r="284" spans="1:14" s="35" customFormat="1" x14ac:dyDescent="0.25">
      <c r="A284" s="32"/>
      <c r="B284" s="32"/>
      <c r="C284" s="32"/>
      <c r="D284" s="32"/>
      <c r="E284" s="32"/>
      <c r="F284" s="32"/>
      <c r="G284" s="32"/>
      <c r="K284" s="38"/>
    </row>
    <row r="285" spans="1:14" s="35" customFormat="1" x14ac:dyDescent="0.25">
      <c r="A285" s="32"/>
      <c r="B285" s="32"/>
      <c r="C285" s="32"/>
      <c r="D285" s="32"/>
      <c r="E285" s="32"/>
      <c r="F285" s="32"/>
      <c r="G285" s="32"/>
    </row>
    <row r="286" spans="1:14" s="35" customFormat="1" x14ac:dyDescent="0.25">
      <c r="A286" s="32"/>
      <c r="B286" s="32"/>
      <c r="C286" s="32"/>
      <c r="D286" s="32"/>
      <c r="E286" s="32"/>
      <c r="F286" s="32"/>
      <c r="G286" s="32"/>
      <c r="K286" s="38"/>
    </row>
    <row r="287" spans="1:14" s="35" customFormat="1" x14ac:dyDescent="0.25">
      <c r="A287" s="32"/>
      <c r="B287" s="32"/>
      <c r="C287" s="32"/>
      <c r="D287" s="32"/>
      <c r="E287" s="32"/>
      <c r="F287" s="32"/>
      <c r="G287" s="32"/>
      <c r="K287" s="38"/>
    </row>
    <row r="288" spans="1:14" s="35" customFormat="1" x14ac:dyDescent="0.25">
      <c r="A288" s="32"/>
      <c r="B288" s="32"/>
      <c r="C288" s="32"/>
      <c r="D288" s="32"/>
      <c r="E288" s="32"/>
      <c r="F288" s="32"/>
      <c r="G288" s="32"/>
      <c r="K288" s="38"/>
    </row>
    <row r="289" spans="1:14" s="35" customFormat="1" x14ac:dyDescent="0.25">
      <c r="A289" s="32"/>
      <c r="B289" s="32"/>
      <c r="C289" s="32"/>
      <c r="D289" s="32"/>
      <c r="E289" s="32"/>
      <c r="F289" s="32"/>
      <c r="G289" s="32"/>
    </row>
    <row r="290" spans="1:14" s="35" customFormat="1" x14ac:dyDescent="0.25">
      <c r="A290" s="32"/>
      <c r="B290" s="32"/>
      <c r="C290" s="32"/>
      <c r="D290" s="32"/>
      <c r="E290" s="32"/>
      <c r="F290" s="32"/>
      <c r="G290" s="32"/>
      <c r="H290" s="36"/>
      <c r="J290" s="37"/>
      <c r="N290" s="38"/>
    </row>
    <row r="291" spans="1:14" s="35" customFormat="1" x14ac:dyDescent="0.25">
      <c r="A291" s="32"/>
      <c r="B291" s="32"/>
      <c r="C291" s="32"/>
      <c r="D291" s="32"/>
      <c r="E291" s="32"/>
      <c r="F291" s="32"/>
      <c r="G291" s="32"/>
      <c r="K291" s="38"/>
    </row>
    <row r="292" spans="1:14" s="35" customFormat="1" x14ac:dyDescent="0.25">
      <c r="A292" s="32"/>
      <c r="B292" s="32"/>
      <c r="C292" s="32"/>
      <c r="D292" s="32"/>
      <c r="E292" s="32"/>
      <c r="F292" s="32"/>
      <c r="G292" s="32"/>
      <c r="K292" s="38"/>
    </row>
    <row r="293" spans="1:14" s="35" customFormat="1" x14ac:dyDescent="0.25">
      <c r="A293" s="32"/>
      <c r="B293" s="32"/>
      <c r="C293" s="32"/>
      <c r="D293" s="32"/>
      <c r="E293" s="32"/>
      <c r="F293" s="32"/>
      <c r="G293" s="32"/>
      <c r="K293" s="38"/>
    </row>
    <row r="294" spans="1:14" s="35" customFormat="1" x14ac:dyDescent="0.25">
      <c r="A294" s="32"/>
      <c r="B294" s="32"/>
      <c r="C294" s="32"/>
      <c r="D294" s="32"/>
      <c r="E294" s="32"/>
      <c r="F294" s="32"/>
      <c r="G294" s="32"/>
    </row>
    <row r="295" spans="1:14" s="35" customFormat="1" x14ac:dyDescent="0.25">
      <c r="A295" s="32"/>
      <c r="B295" s="32"/>
      <c r="C295" s="32"/>
      <c r="D295" s="32"/>
      <c r="E295" s="32"/>
      <c r="F295" s="32"/>
      <c r="G295" s="32"/>
      <c r="K295" s="38"/>
    </row>
    <row r="296" spans="1:14" s="35" customFormat="1" x14ac:dyDescent="0.25">
      <c r="A296" s="32"/>
      <c r="B296" s="32"/>
      <c r="C296" s="32"/>
      <c r="D296" s="32"/>
      <c r="E296" s="32"/>
      <c r="F296" s="32"/>
      <c r="G296" s="32"/>
      <c r="K296" s="38"/>
    </row>
    <row r="297" spans="1:14" s="35" customFormat="1" x14ac:dyDescent="0.25">
      <c r="A297" s="32"/>
      <c r="B297" s="32"/>
      <c r="C297" s="32"/>
      <c r="D297" s="32"/>
      <c r="E297" s="32"/>
      <c r="F297" s="32"/>
      <c r="G297" s="32"/>
      <c r="K297" s="38"/>
    </row>
    <row r="298" spans="1:14" s="35" customFormat="1" x14ac:dyDescent="0.25">
      <c r="A298" s="32"/>
      <c r="B298" s="32"/>
      <c r="C298" s="32"/>
      <c r="D298" s="32"/>
      <c r="E298" s="32"/>
      <c r="F298" s="32"/>
      <c r="G298" s="32"/>
      <c r="K298" s="38"/>
    </row>
    <row r="299" spans="1:14" s="35" customFormat="1" x14ac:dyDescent="0.25">
      <c r="A299" s="32"/>
      <c r="B299" s="32"/>
      <c r="C299" s="32"/>
      <c r="D299" s="32"/>
      <c r="E299" s="32"/>
      <c r="F299" s="32"/>
      <c r="G299" s="32"/>
      <c r="K299" s="38"/>
    </row>
    <row r="300" spans="1:14" s="35" customFormat="1" x14ac:dyDescent="0.25">
      <c r="A300" s="32"/>
      <c r="B300" s="32"/>
      <c r="C300" s="32"/>
      <c r="D300" s="32"/>
      <c r="E300" s="32"/>
      <c r="F300" s="32"/>
      <c r="G300" s="32"/>
      <c r="K300" s="38"/>
    </row>
    <row r="301" spans="1:14" s="35" customFormat="1" x14ac:dyDescent="0.25">
      <c r="A301" s="32"/>
      <c r="B301" s="32"/>
      <c r="C301" s="32"/>
      <c r="D301" s="32"/>
      <c r="E301" s="32"/>
      <c r="F301" s="32"/>
      <c r="G301" s="32"/>
      <c r="K301" s="38"/>
    </row>
    <row r="302" spans="1:14" s="35" customFormat="1" x14ac:dyDescent="0.25">
      <c r="A302" s="32"/>
      <c r="B302" s="32"/>
      <c r="C302" s="32"/>
      <c r="D302" s="32"/>
      <c r="E302" s="32"/>
      <c r="F302" s="32"/>
      <c r="G302" s="32"/>
      <c r="K302" s="38"/>
    </row>
    <row r="303" spans="1:14" s="35" customFormat="1" x14ac:dyDescent="0.25">
      <c r="A303" s="32"/>
      <c r="B303" s="32"/>
      <c r="C303" s="32"/>
      <c r="D303" s="32"/>
      <c r="E303" s="32"/>
      <c r="F303" s="32"/>
      <c r="G303" s="32"/>
      <c r="K303" s="38"/>
    </row>
    <row r="304" spans="1:14" s="35" customFormat="1" x14ac:dyDescent="0.25">
      <c r="A304" s="32"/>
      <c r="B304" s="32"/>
      <c r="C304" s="32"/>
      <c r="D304" s="32"/>
      <c r="E304" s="32"/>
      <c r="F304" s="32"/>
      <c r="G304" s="32"/>
      <c r="K304" s="38"/>
    </row>
    <row r="305" spans="1:14" s="35" customFormat="1" x14ac:dyDescent="0.25">
      <c r="A305" s="32"/>
      <c r="B305" s="32"/>
      <c r="C305" s="32"/>
      <c r="D305" s="32"/>
      <c r="E305" s="32"/>
      <c r="F305" s="32"/>
      <c r="G305" s="32"/>
      <c r="K305" s="38"/>
    </row>
    <row r="306" spans="1:14" s="35" customFormat="1" x14ac:dyDescent="0.25">
      <c r="A306" s="32"/>
      <c r="B306" s="32"/>
      <c r="C306" s="32"/>
      <c r="D306" s="32"/>
      <c r="E306" s="32"/>
      <c r="F306" s="32"/>
      <c r="G306" s="32"/>
    </row>
    <row r="307" spans="1:14" s="35" customFormat="1" x14ac:dyDescent="0.25">
      <c r="A307" s="32"/>
      <c r="B307" s="32"/>
      <c r="C307" s="32"/>
      <c r="D307" s="32"/>
      <c r="E307" s="32"/>
      <c r="F307" s="32"/>
      <c r="G307" s="32"/>
      <c r="H307" s="36"/>
      <c r="J307" s="37"/>
      <c r="N307" s="38"/>
    </row>
    <row r="308" spans="1:14" s="35" customFormat="1" x14ac:dyDescent="0.25">
      <c r="A308" s="32"/>
      <c r="B308" s="32"/>
      <c r="C308" s="32"/>
      <c r="D308" s="32"/>
      <c r="E308" s="32"/>
      <c r="F308" s="32"/>
      <c r="G308" s="32"/>
      <c r="K308" s="38"/>
    </row>
    <row r="309" spans="1:14" s="35" customFormat="1" x14ac:dyDescent="0.25">
      <c r="A309" s="32"/>
      <c r="B309" s="32"/>
      <c r="C309" s="32"/>
      <c r="D309" s="32"/>
      <c r="E309" s="32"/>
      <c r="F309" s="32"/>
      <c r="G309" s="32"/>
      <c r="K309" s="38"/>
    </row>
    <row r="310" spans="1:14" s="35" customFormat="1" x14ac:dyDescent="0.25">
      <c r="A310" s="32"/>
      <c r="B310" s="32"/>
      <c r="C310" s="32"/>
      <c r="D310" s="32"/>
      <c r="E310" s="32"/>
      <c r="F310" s="32"/>
      <c r="G310" s="32"/>
      <c r="K310" s="38"/>
    </row>
    <row r="311" spans="1:14" s="35" customFormat="1" x14ac:dyDescent="0.25">
      <c r="A311" s="32"/>
      <c r="B311" s="32"/>
      <c r="C311" s="32"/>
      <c r="D311" s="32"/>
      <c r="E311" s="32"/>
      <c r="F311" s="32"/>
      <c r="G311" s="32"/>
      <c r="K311" s="38"/>
    </row>
    <row r="312" spans="1:14" s="35" customFormat="1" x14ac:dyDescent="0.25">
      <c r="A312" s="32"/>
      <c r="B312" s="32"/>
      <c r="C312" s="32"/>
      <c r="D312" s="32"/>
      <c r="E312" s="32"/>
      <c r="F312" s="32"/>
      <c r="G312" s="32"/>
      <c r="K312" s="38"/>
    </row>
    <row r="313" spans="1:14" s="35" customFormat="1" x14ac:dyDescent="0.25">
      <c r="A313" s="32"/>
      <c r="B313" s="32"/>
      <c r="C313" s="32"/>
      <c r="D313" s="32"/>
      <c r="E313" s="32"/>
      <c r="F313" s="32"/>
      <c r="G313" s="32"/>
      <c r="K313" s="38"/>
    </row>
    <row r="314" spans="1:14" s="35" customFormat="1" x14ac:dyDescent="0.25">
      <c r="A314" s="32"/>
      <c r="B314" s="32"/>
      <c r="C314" s="32"/>
      <c r="D314" s="32"/>
      <c r="E314" s="32"/>
      <c r="F314" s="32"/>
      <c r="G314" s="32"/>
      <c r="K314" s="38"/>
    </row>
    <row r="315" spans="1:14" s="35" customFormat="1" x14ac:dyDescent="0.25">
      <c r="A315" s="32"/>
      <c r="B315" s="32"/>
      <c r="C315" s="32"/>
      <c r="D315" s="32"/>
      <c r="E315" s="32"/>
      <c r="F315" s="32"/>
      <c r="G315" s="32"/>
      <c r="K315" s="38"/>
    </row>
    <row r="316" spans="1:14" s="35" customFormat="1" x14ac:dyDescent="0.25">
      <c r="A316" s="32"/>
      <c r="B316" s="32"/>
      <c r="C316" s="32"/>
      <c r="D316" s="32"/>
      <c r="E316" s="32"/>
      <c r="F316" s="32"/>
      <c r="G316" s="32"/>
      <c r="K316" s="38"/>
    </row>
    <row r="317" spans="1:14" s="35" customFormat="1" x14ac:dyDescent="0.25">
      <c r="A317" s="32"/>
      <c r="B317" s="32"/>
      <c r="C317" s="32"/>
      <c r="D317" s="32"/>
      <c r="E317" s="32"/>
      <c r="F317" s="32"/>
      <c r="G317" s="32"/>
      <c r="K317" s="38"/>
    </row>
    <row r="318" spans="1:14" s="35" customFormat="1" x14ac:dyDescent="0.25">
      <c r="A318" s="32"/>
      <c r="B318" s="32"/>
      <c r="C318" s="32"/>
      <c r="D318" s="32"/>
      <c r="E318" s="32"/>
      <c r="F318" s="32"/>
      <c r="G318" s="32"/>
      <c r="K318" s="38"/>
    </row>
    <row r="319" spans="1:14" s="35" customFormat="1" x14ac:dyDescent="0.25">
      <c r="A319" s="32"/>
      <c r="B319" s="32"/>
      <c r="C319" s="32"/>
      <c r="D319" s="32"/>
      <c r="E319" s="32"/>
      <c r="F319" s="32"/>
      <c r="G319" s="32"/>
    </row>
    <row r="320" spans="1:14" s="35" customFormat="1" x14ac:dyDescent="0.25">
      <c r="A320" s="32"/>
      <c r="B320" s="32"/>
      <c r="C320" s="32"/>
      <c r="D320" s="32"/>
      <c r="E320" s="32"/>
      <c r="F320" s="32"/>
      <c r="G320" s="32"/>
      <c r="K320" s="38"/>
    </row>
    <row r="321" spans="1:11" s="35" customFormat="1" x14ac:dyDescent="0.25">
      <c r="A321" s="32"/>
      <c r="B321" s="32"/>
      <c r="C321" s="32"/>
      <c r="D321" s="32"/>
      <c r="E321" s="32"/>
      <c r="F321" s="32"/>
      <c r="G321" s="32"/>
      <c r="K321" s="38"/>
    </row>
    <row r="322" spans="1:11" s="35" customFormat="1" x14ac:dyDescent="0.25">
      <c r="A322" s="32"/>
      <c r="B322" s="32"/>
      <c r="C322" s="32"/>
      <c r="D322" s="32"/>
      <c r="E322" s="32"/>
      <c r="F322" s="32"/>
      <c r="G322" s="32"/>
      <c r="K322" s="38"/>
    </row>
    <row r="323" spans="1:11" s="35" customFormat="1" x14ac:dyDescent="0.25">
      <c r="A323" s="32"/>
      <c r="B323" s="32"/>
      <c r="C323" s="32"/>
      <c r="D323" s="32"/>
      <c r="E323" s="32"/>
      <c r="F323" s="32"/>
      <c r="G323" s="32"/>
      <c r="K323" s="38"/>
    </row>
    <row r="324" spans="1:11" s="35" customFormat="1" x14ac:dyDescent="0.25">
      <c r="A324" s="32"/>
      <c r="B324" s="32"/>
      <c r="C324" s="32"/>
      <c r="D324" s="32"/>
      <c r="E324" s="32"/>
      <c r="F324" s="32"/>
      <c r="G324" s="32"/>
      <c r="K324" s="38"/>
    </row>
    <row r="325" spans="1:11" s="35" customFormat="1" x14ac:dyDescent="0.25">
      <c r="A325" s="32"/>
      <c r="B325" s="32"/>
      <c r="C325" s="32"/>
      <c r="D325" s="32"/>
      <c r="E325" s="32"/>
      <c r="F325" s="32"/>
      <c r="G325" s="32"/>
      <c r="K325" s="38"/>
    </row>
    <row r="326" spans="1:11" s="35" customFormat="1" x14ac:dyDescent="0.25">
      <c r="A326" s="32"/>
      <c r="B326" s="32"/>
      <c r="C326" s="32"/>
      <c r="D326" s="32"/>
      <c r="E326" s="32"/>
      <c r="F326" s="32"/>
      <c r="G326" s="32"/>
      <c r="K326" s="38"/>
    </row>
    <row r="327" spans="1:11" s="35" customFormat="1" x14ac:dyDescent="0.25">
      <c r="A327" s="32"/>
      <c r="B327" s="32"/>
      <c r="C327" s="32"/>
      <c r="D327" s="32"/>
      <c r="E327" s="32"/>
      <c r="F327" s="32"/>
      <c r="G327" s="32"/>
      <c r="K327" s="38"/>
    </row>
    <row r="328" spans="1:11" s="35" customFormat="1" x14ac:dyDescent="0.25">
      <c r="A328" s="32"/>
      <c r="B328" s="32"/>
      <c r="C328" s="32"/>
      <c r="D328" s="32"/>
      <c r="E328" s="32"/>
      <c r="F328" s="32"/>
      <c r="G328" s="32"/>
      <c r="K328" s="38"/>
    </row>
    <row r="329" spans="1:11" s="35" customFormat="1" x14ac:dyDescent="0.25">
      <c r="A329" s="32"/>
      <c r="B329" s="32"/>
      <c r="C329" s="32"/>
      <c r="D329" s="32"/>
      <c r="E329" s="32"/>
      <c r="F329" s="32"/>
      <c r="G329" s="32"/>
      <c r="K329" s="38"/>
    </row>
    <row r="330" spans="1:11" s="35" customFormat="1" x14ac:dyDescent="0.25">
      <c r="A330" s="32"/>
      <c r="B330" s="32"/>
      <c r="C330" s="32"/>
      <c r="D330" s="32"/>
      <c r="E330" s="32"/>
      <c r="F330" s="32"/>
      <c r="G330" s="32"/>
      <c r="K330" s="38"/>
    </row>
    <row r="331" spans="1:11" s="35" customFormat="1" x14ac:dyDescent="0.25">
      <c r="A331" s="32"/>
      <c r="B331" s="32"/>
      <c r="C331" s="32"/>
      <c r="D331" s="32"/>
      <c r="E331" s="32"/>
      <c r="F331" s="32"/>
      <c r="G331" s="32"/>
    </row>
    <row r="332" spans="1:11" s="35" customFormat="1" x14ac:dyDescent="0.25">
      <c r="A332" s="32"/>
      <c r="B332" s="32"/>
      <c r="C332" s="32"/>
      <c r="D332" s="32"/>
      <c r="E332" s="32"/>
      <c r="F332" s="32"/>
      <c r="G332" s="32"/>
      <c r="K332" s="38"/>
    </row>
    <row r="333" spans="1:11" s="35" customFormat="1" x14ac:dyDescent="0.25">
      <c r="A333" s="32"/>
      <c r="B333" s="32"/>
      <c r="C333" s="32"/>
      <c r="D333" s="32"/>
      <c r="E333" s="32"/>
      <c r="F333" s="32"/>
      <c r="G333" s="32"/>
      <c r="K333" s="38"/>
    </row>
    <row r="334" spans="1:11" s="35" customFormat="1" x14ac:dyDescent="0.25">
      <c r="A334" s="32"/>
      <c r="B334" s="32"/>
      <c r="C334" s="32"/>
      <c r="D334" s="32"/>
      <c r="E334" s="32"/>
      <c r="F334" s="32"/>
      <c r="G334" s="32"/>
      <c r="K334" s="38"/>
    </row>
    <row r="335" spans="1:11" s="35" customFormat="1" x14ac:dyDescent="0.25">
      <c r="A335" s="32"/>
      <c r="B335" s="32"/>
      <c r="C335" s="32"/>
      <c r="D335" s="32"/>
      <c r="E335" s="32"/>
      <c r="F335" s="32"/>
      <c r="G335" s="32"/>
      <c r="K335" s="38"/>
    </row>
    <row r="336" spans="1:11" s="35" customFormat="1" x14ac:dyDescent="0.25">
      <c r="A336" s="32"/>
      <c r="B336" s="32"/>
      <c r="C336" s="32"/>
      <c r="D336" s="32"/>
      <c r="E336" s="32"/>
      <c r="F336" s="32"/>
      <c r="G336" s="32"/>
    </row>
    <row r="337" spans="1:14" s="35" customFormat="1" x14ac:dyDescent="0.25">
      <c r="A337" s="32"/>
      <c r="B337" s="32"/>
      <c r="C337" s="32"/>
      <c r="D337" s="32"/>
      <c r="E337" s="32"/>
      <c r="F337" s="32"/>
      <c r="G337" s="32"/>
      <c r="K337" s="38"/>
    </row>
    <row r="338" spans="1:14" s="35" customFormat="1" x14ac:dyDescent="0.25">
      <c r="A338" s="32"/>
      <c r="B338" s="32"/>
      <c r="C338" s="32"/>
      <c r="D338" s="32"/>
      <c r="E338" s="32"/>
      <c r="F338" s="32"/>
      <c r="G338" s="32"/>
      <c r="K338" s="38"/>
    </row>
    <row r="339" spans="1:14" s="35" customFormat="1" x14ac:dyDescent="0.25">
      <c r="A339" s="32"/>
      <c r="B339" s="32"/>
      <c r="C339" s="32"/>
      <c r="D339" s="32"/>
      <c r="E339" s="32"/>
      <c r="F339" s="32"/>
      <c r="G339" s="32"/>
      <c r="K339" s="38"/>
    </row>
    <row r="340" spans="1:14" s="35" customFormat="1" x14ac:dyDescent="0.25">
      <c r="A340" s="32"/>
      <c r="B340" s="32"/>
      <c r="C340" s="32"/>
      <c r="D340" s="32"/>
      <c r="E340" s="32"/>
      <c r="F340" s="32"/>
      <c r="G340" s="32"/>
      <c r="K340" s="38"/>
    </row>
    <row r="341" spans="1:14" s="35" customFormat="1" x14ac:dyDescent="0.25">
      <c r="A341" s="32"/>
      <c r="B341" s="32"/>
      <c r="C341" s="32"/>
      <c r="D341" s="32"/>
      <c r="E341" s="32"/>
      <c r="F341" s="32"/>
      <c r="G341" s="32"/>
    </row>
    <row r="342" spans="1:14" s="35" customFormat="1" x14ac:dyDescent="0.25">
      <c r="A342" s="32"/>
      <c r="B342" s="32"/>
      <c r="C342" s="32"/>
      <c r="D342" s="32"/>
      <c r="E342" s="32"/>
      <c r="F342" s="32"/>
      <c r="G342" s="32"/>
      <c r="H342" s="36"/>
      <c r="J342" s="37"/>
      <c r="N342" s="38"/>
    </row>
    <row r="343" spans="1:14" s="35" customFormat="1" x14ac:dyDescent="0.25">
      <c r="A343" s="32"/>
      <c r="B343" s="32"/>
      <c r="C343" s="32"/>
      <c r="D343" s="32"/>
      <c r="E343" s="32"/>
      <c r="F343" s="32"/>
      <c r="G343" s="32"/>
      <c r="K343" s="38"/>
    </row>
    <row r="344" spans="1:14" s="35" customFormat="1" x14ac:dyDescent="0.25">
      <c r="A344" s="32"/>
      <c r="B344" s="32"/>
      <c r="C344" s="32"/>
      <c r="D344" s="32"/>
      <c r="E344" s="32"/>
      <c r="F344" s="32"/>
      <c r="G344" s="32"/>
      <c r="K344" s="38"/>
    </row>
    <row r="345" spans="1:14" s="35" customFormat="1" x14ac:dyDescent="0.25">
      <c r="A345" s="32"/>
      <c r="B345" s="32"/>
      <c r="C345" s="32"/>
      <c r="D345" s="32"/>
      <c r="E345" s="32"/>
      <c r="F345" s="32"/>
      <c r="G345" s="32"/>
    </row>
    <row r="346" spans="1:14" s="35" customFormat="1" x14ac:dyDescent="0.25">
      <c r="A346" s="32"/>
      <c r="B346" s="32"/>
      <c r="C346" s="32"/>
      <c r="D346" s="32"/>
      <c r="E346" s="32"/>
      <c r="F346" s="32"/>
      <c r="G346" s="32"/>
      <c r="K346" s="38"/>
    </row>
    <row r="347" spans="1:14" s="35" customFormat="1" x14ac:dyDescent="0.25">
      <c r="A347" s="32"/>
      <c r="B347" s="32"/>
      <c r="C347" s="32"/>
      <c r="D347" s="32"/>
      <c r="E347" s="32"/>
      <c r="F347" s="32"/>
      <c r="G347" s="32"/>
      <c r="K347" s="38"/>
    </row>
    <row r="348" spans="1:14" s="35" customFormat="1" x14ac:dyDescent="0.25">
      <c r="A348" s="32"/>
      <c r="B348" s="32"/>
      <c r="C348" s="32"/>
      <c r="D348" s="32"/>
      <c r="E348" s="32"/>
      <c r="F348" s="32"/>
      <c r="G348" s="32"/>
      <c r="K348" s="38"/>
    </row>
    <row r="349" spans="1:14" s="35" customFormat="1" x14ac:dyDescent="0.25">
      <c r="A349" s="32"/>
      <c r="B349" s="32"/>
      <c r="C349" s="32"/>
      <c r="D349" s="32"/>
      <c r="E349" s="32"/>
      <c r="F349" s="32"/>
      <c r="G349" s="32"/>
    </row>
    <row r="350" spans="1:14" s="35" customFormat="1" x14ac:dyDescent="0.25">
      <c r="A350" s="32"/>
      <c r="B350" s="32"/>
      <c r="C350" s="32"/>
      <c r="D350" s="32"/>
      <c r="E350" s="32"/>
      <c r="F350" s="32"/>
      <c r="G350" s="32"/>
      <c r="K350" s="38"/>
    </row>
    <row r="351" spans="1:14" s="35" customFormat="1" x14ac:dyDescent="0.25">
      <c r="A351" s="32"/>
      <c r="B351" s="32"/>
      <c r="C351" s="32"/>
      <c r="D351" s="32"/>
      <c r="E351" s="32"/>
      <c r="F351" s="32"/>
      <c r="G351" s="32"/>
      <c r="K351" s="38"/>
    </row>
    <row r="352" spans="1:14" s="35" customFormat="1" x14ac:dyDescent="0.25">
      <c r="A352" s="32"/>
      <c r="B352" s="32"/>
      <c r="C352" s="32"/>
      <c r="D352" s="32"/>
      <c r="E352" s="32"/>
      <c r="F352" s="32"/>
      <c r="G352" s="32"/>
    </row>
    <row r="353" spans="1:14" s="35" customFormat="1" x14ac:dyDescent="0.25">
      <c r="A353" s="32"/>
      <c r="B353" s="32"/>
      <c r="C353" s="32"/>
      <c r="D353" s="32"/>
      <c r="E353" s="32"/>
      <c r="F353" s="32"/>
      <c r="G353" s="32"/>
      <c r="K353" s="38"/>
    </row>
    <row r="354" spans="1:14" s="35" customFormat="1" x14ac:dyDescent="0.25">
      <c r="A354" s="32"/>
      <c r="B354" s="32"/>
      <c r="C354" s="32"/>
      <c r="D354" s="32"/>
      <c r="E354" s="32"/>
      <c r="F354" s="32"/>
      <c r="G354" s="32"/>
      <c r="K354" s="38"/>
    </row>
    <row r="355" spans="1:14" s="35" customFormat="1" x14ac:dyDescent="0.25">
      <c r="A355" s="32"/>
      <c r="B355" s="32"/>
      <c r="C355" s="32"/>
      <c r="D355" s="32"/>
      <c r="E355" s="32"/>
      <c r="F355" s="32"/>
      <c r="G355" s="32"/>
    </row>
    <row r="356" spans="1:14" s="35" customFormat="1" x14ac:dyDescent="0.25">
      <c r="A356" s="32"/>
      <c r="B356" s="32"/>
      <c r="C356" s="32"/>
      <c r="D356" s="32"/>
      <c r="E356" s="32"/>
      <c r="F356" s="32"/>
      <c r="G356" s="32"/>
      <c r="H356" s="36"/>
      <c r="J356" s="37"/>
      <c r="N356" s="38"/>
    </row>
    <row r="357" spans="1:14" s="35" customFormat="1" x14ac:dyDescent="0.25">
      <c r="A357" s="32"/>
      <c r="B357" s="32"/>
      <c r="C357" s="32"/>
      <c r="D357" s="32"/>
      <c r="E357" s="32"/>
      <c r="F357" s="32"/>
      <c r="G357" s="32"/>
      <c r="K357" s="38"/>
    </row>
    <row r="358" spans="1:14" s="35" customFormat="1" x14ac:dyDescent="0.25">
      <c r="A358" s="32"/>
      <c r="B358" s="32"/>
      <c r="C358" s="32"/>
      <c r="D358" s="32"/>
      <c r="E358" s="32"/>
      <c r="F358" s="32"/>
      <c r="G358" s="32"/>
      <c r="K358" s="38"/>
    </row>
    <row r="359" spans="1:14" s="35" customFormat="1" x14ac:dyDescent="0.25">
      <c r="A359" s="32"/>
      <c r="B359" s="32"/>
      <c r="C359" s="32"/>
      <c r="D359" s="32"/>
      <c r="E359" s="32"/>
      <c r="F359" s="32"/>
      <c r="G359" s="32"/>
    </row>
    <row r="360" spans="1:14" s="35" customFormat="1" x14ac:dyDescent="0.25">
      <c r="A360" s="32"/>
      <c r="B360" s="32"/>
      <c r="C360" s="32"/>
      <c r="D360" s="32"/>
      <c r="E360" s="32"/>
      <c r="F360" s="32"/>
      <c r="G360" s="32"/>
      <c r="K360" s="38"/>
    </row>
    <row r="361" spans="1:14" s="35" customFormat="1" x14ac:dyDescent="0.25">
      <c r="A361" s="32"/>
      <c r="B361" s="32"/>
      <c r="C361" s="32"/>
      <c r="D361" s="32"/>
      <c r="E361" s="32"/>
      <c r="F361" s="32"/>
      <c r="G361" s="32"/>
      <c r="K361" s="38"/>
    </row>
    <row r="362" spans="1:14" s="35" customFormat="1" x14ac:dyDescent="0.25">
      <c r="A362" s="32"/>
      <c r="B362" s="32"/>
      <c r="C362" s="32"/>
      <c r="D362" s="32"/>
      <c r="E362" s="32"/>
      <c r="F362" s="32"/>
      <c r="G362" s="32"/>
    </row>
    <row r="363" spans="1:14" s="35" customFormat="1" x14ac:dyDescent="0.25">
      <c r="A363" s="32"/>
      <c r="B363" s="32"/>
      <c r="C363" s="32"/>
      <c r="D363" s="32"/>
      <c r="E363" s="32"/>
      <c r="F363" s="32"/>
      <c r="G363" s="32"/>
      <c r="K363" s="38"/>
    </row>
    <row r="364" spans="1:14" s="35" customFormat="1" x14ac:dyDescent="0.25">
      <c r="A364" s="32"/>
      <c r="B364" s="32"/>
      <c r="C364" s="32"/>
      <c r="D364" s="32"/>
      <c r="E364" s="32"/>
      <c r="F364" s="32"/>
      <c r="G364" s="32"/>
      <c r="K364" s="38"/>
    </row>
    <row r="365" spans="1:14" s="35" customFormat="1" x14ac:dyDescent="0.25">
      <c r="A365" s="32"/>
      <c r="B365" s="32"/>
      <c r="C365" s="32"/>
      <c r="D365" s="32"/>
      <c r="E365" s="32"/>
      <c r="F365" s="32"/>
      <c r="G365" s="32"/>
    </row>
    <row r="366" spans="1:14" s="35" customFormat="1" x14ac:dyDescent="0.25">
      <c r="A366" s="32"/>
      <c r="B366" s="32"/>
      <c r="C366" s="32"/>
      <c r="D366" s="32"/>
      <c r="E366" s="32"/>
      <c r="F366" s="32"/>
      <c r="G366" s="32"/>
      <c r="H366" s="36"/>
      <c r="J366" s="37"/>
      <c r="N366" s="38"/>
    </row>
    <row r="367" spans="1:14" s="35" customFormat="1" x14ac:dyDescent="0.25">
      <c r="A367" s="32"/>
      <c r="B367" s="32"/>
      <c r="C367" s="32"/>
      <c r="D367" s="32"/>
      <c r="E367" s="32"/>
      <c r="F367" s="32"/>
      <c r="G367" s="32"/>
      <c r="K367" s="38"/>
    </row>
    <row r="368" spans="1:14" s="35" customFormat="1" x14ac:dyDescent="0.25">
      <c r="A368" s="32"/>
      <c r="B368" s="32"/>
      <c r="C368" s="32"/>
      <c r="D368" s="32"/>
      <c r="E368" s="32"/>
      <c r="F368" s="32"/>
      <c r="G368" s="32"/>
      <c r="K368" s="38"/>
    </row>
    <row r="369" spans="1:14" s="35" customFormat="1" x14ac:dyDescent="0.25">
      <c r="A369" s="32"/>
      <c r="B369" s="32"/>
      <c r="C369" s="32"/>
      <c r="D369" s="32"/>
      <c r="E369" s="32"/>
      <c r="F369" s="32"/>
      <c r="G369" s="32"/>
    </row>
    <row r="370" spans="1:14" s="35" customFormat="1" x14ac:dyDescent="0.25">
      <c r="A370" s="32"/>
      <c r="B370" s="32"/>
      <c r="C370" s="32"/>
      <c r="D370" s="32"/>
      <c r="E370" s="32"/>
      <c r="F370" s="32"/>
      <c r="G370" s="32"/>
      <c r="K370" s="38"/>
    </row>
    <row r="371" spans="1:14" s="35" customFormat="1" x14ac:dyDescent="0.25">
      <c r="A371" s="32"/>
      <c r="B371" s="32"/>
      <c r="C371" s="32"/>
      <c r="D371" s="32"/>
      <c r="E371" s="32"/>
      <c r="F371" s="32"/>
      <c r="G371" s="32"/>
      <c r="K371" s="38"/>
    </row>
    <row r="372" spans="1:14" s="35" customFormat="1" x14ac:dyDescent="0.25">
      <c r="A372" s="32"/>
      <c r="B372" s="32"/>
      <c r="C372" s="32"/>
      <c r="D372" s="32"/>
      <c r="E372" s="32"/>
      <c r="F372" s="32"/>
      <c r="G372" s="32"/>
    </row>
    <row r="373" spans="1:14" s="35" customFormat="1" x14ac:dyDescent="0.25">
      <c r="A373" s="32"/>
      <c r="B373" s="32"/>
      <c r="C373" s="32"/>
      <c r="D373" s="32"/>
      <c r="E373" s="32"/>
      <c r="F373" s="32"/>
      <c r="G373" s="32"/>
      <c r="K373" s="38"/>
    </row>
    <row r="374" spans="1:14" s="35" customFormat="1" x14ac:dyDescent="0.25">
      <c r="A374" s="32"/>
      <c r="B374" s="32"/>
      <c r="C374" s="32"/>
      <c r="D374" s="32"/>
      <c r="E374" s="32"/>
      <c r="F374" s="32"/>
      <c r="G374" s="32"/>
      <c r="K374" s="38"/>
    </row>
    <row r="375" spans="1:14" s="35" customFormat="1" x14ac:dyDescent="0.25">
      <c r="A375" s="32"/>
      <c r="B375" s="32"/>
      <c r="C375" s="32"/>
      <c r="D375" s="32"/>
      <c r="E375" s="32"/>
      <c r="F375" s="32"/>
      <c r="G375" s="32"/>
    </row>
    <row r="376" spans="1:14" s="35" customFormat="1" x14ac:dyDescent="0.25">
      <c r="A376" s="32"/>
      <c r="B376" s="32"/>
      <c r="C376" s="32"/>
      <c r="D376" s="32"/>
      <c r="E376" s="32"/>
      <c r="F376" s="32"/>
      <c r="G376" s="32"/>
      <c r="H376" s="36"/>
      <c r="J376" s="37"/>
      <c r="N376" s="38"/>
    </row>
    <row r="377" spans="1:14" s="35" customFormat="1" x14ac:dyDescent="0.25">
      <c r="A377" s="32"/>
      <c r="B377" s="32"/>
      <c r="C377" s="32"/>
      <c r="D377" s="32"/>
      <c r="E377" s="32"/>
      <c r="F377" s="32"/>
      <c r="G377" s="32"/>
      <c r="K377" s="38"/>
    </row>
    <row r="378" spans="1:14" s="35" customFormat="1" x14ac:dyDescent="0.25">
      <c r="A378" s="32"/>
      <c r="B378" s="32"/>
      <c r="C378" s="32"/>
      <c r="D378" s="32"/>
      <c r="E378" s="32"/>
      <c r="F378" s="32"/>
      <c r="G378" s="32"/>
      <c r="K378" s="38"/>
    </row>
    <row r="379" spans="1:14" s="35" customFormat="1" x14ac:dyDescent="0.25">
      <c r="A379" s="32"/>
      <c r="B379" s="32"/>
      <c r="C379" s="32"/>
      <c r="D379" s="32"/>
      <c r="E379" s="32"/>
      <c r="F379" s="32"/>
      <c r="G379" s="32"/>
    </row>
  </sheetData>
  <mergeCells count="4">
    <mergeCell ref="A3:G4"/>
    <mergeCell ref="B6:G6"/>
    <mergeCell ref="A1:G2"/>
    <mergeCell ref="B5:G5"/>
  </mergeCells>
  <printOptions horizontalCentered="1"/>
  <pageMargins left="0.39370078740157483" right="0.39370078740157483" top="0.78740157480314965" bottom="0.59055118110236227" header="0.31496062992125984" footer="0.31496062992125984"/>
  <pageSetup paperSize="9" scale="66" orientation="landscape" r:id="rId1"/>
  <headerFooter>
    <oddFooter>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136"/>
  <sheetViews>
    <sheetView view="pageBreakPreview" zoomScale="70" zoomScaleNormal="100" zoomScaleSheetLayoutView="70" zoomScalePageLayoutView="85" workbookViewId="0">
      <selection activeCell="B8" sqref="B8"/>
    </sheetView>
  </sheetViews>
  <sheetFormatPr defaultRowHeight="13.8" x14ac:dyDescent="0.25"/>
  <cols>
    <col min="1" max="1" width="12" bestFit="1" customWidth="1"/>
    <col min="2" max="2" width="11.796875" customWidth="1"/>
    <col min="3" max="3" width="8.69921875" customWidth="1"/>
    <col min="4" max="4" width="56.69921875" style="45" customWidth="1"/>
    <col min="5" max="5" width="13.69921875" customWidth="1"/>
    <col min="6" max="7" width="11.69921875" customWidth="1"/>
    <col min="8" max="10" width="12.69921875" customWidth="1"/>
    <col min="11" max="11" width="14" bestFit="1" customWidth="1"/>
  </cols>
  <sheetData>
    <row r="1" spans="1:10" x14ac:dyDescent="0.25">
      <c r="A1" s="46"/>
      <c r="B1" s="47"/>
      <c r="C1" s="193" t="s">
        <v>63</v>
      </c>
      <c r="D1" s="193"/>
      <c r="E1" s="193" t="s">
        <v>32</v>
      </c>
      <c r="F1" s="193"/>
      <c r="G1" s="193"/>
      <c r="H1" s="30" t="s">
        <v>21</v>
      </c>
      <c r="I1" s="193" t="s">
        <v>33</v>
      </c>
      <c r="J1" s="198"/>
    </row>
    <row r="2" spans="1:10" ht="60" customHeight="1" thickBot="1" x14ac:dyDescent="0.3">
      <c r="A2" s="48"/>
      <c r="B2" s="29"/>
      <c r="C2" s="194" t="str">
        <f>'ORÇ SINTÉTICO N DES'!D2</f>
        <v>LOCAÇÃO DE MÁQUINAS PESADAS PARA "OPERAÇÃO RECUPERAÇÃO DE ESTRADAS VICINAIS" NO MUNICÍPIO DE BUENOS AIRES, CONFORME DECRETO EMERGENCIAL N° 018-2026</v>
      </c>
      <c r="D2" s="194"/>
      <c r="E2" s="194" t="str">
        <f>'ORÇ SINTÉTICO N DES'!E2:G2</f>
        <v xml:space="preserve">SINAPI - 03/2026 - Pernambuco
SICRO3 - 01/2026 - Pernambuco
</v>
      </c>
      <c r="F2" s="194"/>
      <c r="G2" s="194"/>
      <c r="H2" s="31">
        <v>0.14449999999999999</v>
      </c>
      <c r="I2" s="194" t="s">
        <v>155</v>
      </c>
      <c r="J2" s="199"/>
    </row>
    <row r="3" spans="1:10" s="43" customFormat="1" ht="30" customHeight="1" x14ac:dyDescent="0.25">
      <c r="A3" s="226" t="s">
        <v>253</v>
      </c>
      <c r="B3" s="227"/>
      <c r="C3" s="227"/>
      <c r="D3" s="227"/>
      <c r="E3" s="227"/>
      <c r="F3" s="227"/>
      <c r="G3" s="227"/>
      <c r="H3" s="227"/>
      <c r="I3" s="227"/>
      <c r="J3" s="227"/>
    </row>
    <row r="4" spans="1:10" s="43" customFormat="1" ht="30" customHeight="1" x14ac:dyDescent="0.25">
      <c r="A4" s="226" t="s">
        <v>254</v>
      </c>
      <c r="B4" s="227"/>
      <c r="C4" s="227"/>
      <c r="D4" s="227"/>
      <c r="E4" s="227"/>
      <c r="F4" s="227"/>
      <c r="G4" s="227"/>
      <c r="H4" s="227"/>
      <c r="I4" s="227"/>
      <c r="J4" s="227"/>
    </row>
    <row r="5" spans="1:10" s="44" customFormat="1" x14ac:dyDescent="0.25">
      <c r="A5" s="134" t="s">
        <v>34</v>
      </c>
      <c r="B5" s="135" t="s">
        <v>35</v>
      </c>
      <c r="C5" s="134" t="s">
        <v>36</v>
      </c>
      <c r="D5" s="134" t="s">
        <v>37</v>
      </c>
      <c r="E5" s="221" t="s">
        <v>38</v>
      </c>
      <c r="F5" s="221"/>
      <c r="G5" s="133" t="s">
        <v>39</v>
      </c>
      <c r="H5" s="135" t="s">
        <v>40</v>
      </c>
      <c r="I5" s="135" t="s">
        <v>41</v>
      </c>
      <c r="J5" s="135" t="s">
        <v>42</v>
      </c>
    </row>
    <row r="6" spans="1:10" s="44" customFormat="1" ht="66" x14ac:dyDescent="0.25">
      <c r="A6" s="165" t="s">
        <v>43</v>
      </c>
      <c r="B6" s="138" t="s">
        <v>159</v>
      </c>
      <c r="C6" s="165" t="s">
        <v>23</v>
      </c>
      <c r="D6" s="165" t="s">
        <v>160</v>
      </c>
      <c r="E6" s="222" t="s">
        <v>161</v>
      </c>
      <c r="F6" s="222"/>
      <c r="G6" s="137" t="s">
        <v>148</v>
      </c>
      <c r="H6" s="154">
        <v>1</v>
      </c>
      <c r="I6" s="139">
        <v>158.27000000000001</v>
      </c>
      <c r="J6" s="139">
        <v>158.27000000000001</v>
      </c>
    </row>
    <row r="7" spans="1:10" s="44" customFormat="1" ht="66" x14ac:dyDescent="0.25">
      <c r="A7" s="166" t="s">
        <v>44</v>
      </c>
      <c r="B7" s="144" t="s">
        <v>177</v>
      </c>
      <c r="C7" s="166" t="s">
        <v>23</v>
      </c>
      <c r="D7" s="166" t="s">
        <v>178</v>
      </c>
      <c r="E7" s="225" t="s">
        <v>162</v>
      </c>
      <c r="F7" s="225"/>
      <c r="G7" s="143" t="s">
        <v>45</v>
      </c>
      <c r="H7" s="157">
        <v>1</v>
      </c>
      <c r="I7" s="156">
        <v>26.12</v>
      </c>
      <c r="J7" s="156">
        <v>26.12</v>
      </c>
    </row>
    <row r="8" spans="1:10" s="44" customFormat="1" ht="66" x14ac:dyDescent="0.25">
      <c r="A8" s="166" t="s">
        <v>44</v>
      </c>
      <c r="B8" s="144" t="s">
        <v>179</v>
      </c>
      <c r="C8" s="166" t="s">
        <v>23</v>
      </c>
      <c r="D8" s="166" t="s">
        <v>180</v>
      </c>
      <c r="E8" s="225" t="s">
        <v>162</v>
      </c>
      <c r="F8" s="225"/>
      <c r="G8" s="143" t="s">
        <v>45</v>
      </c>
      <c r="H8" s="157">
        <v>1</v>
      </c>
      <c r="I8" s="156">
        <v>63.97</v>
      </c>
      <c r="J8" s="156">
        <v>63.97</v>
      </c>
    </row>
    <row r="9" spans="1:10" s="44" customFormat="1" ht="66" x14ac:dyDescent="0.25">
      <c r="A9" s="166" t="s">
        <v>44</v>
      </c>
      <c r="B9" s="144" t="s">
        <v>181</v>
      </c>
      <c r="C9" s="166" t="s">
        <v>23</v>
      </c>
      <c r="D9" s="166" t="s">
        <v>182</v>
      </c>
      <c r="E9" s="225" t="s">
        <v>162</v>
      </c>
      <c r="F9" s="225"/>
      <c r="G9" s="143" t="s">
        <v>45</v>
      </c>
      <c r="H9" s="157">
        <v>1</v>
      </c>
      <c r="I9" s="156">
        <v>32.65</v>
      </c>
      <c r="J9" s="156">
        <v>32.65</v>
      </c>
    </row>
    <row r="10" spans="1:10" s="44" customFormat="1" ht="26.4" x14ac:dyDescent="0.25">
      <c r="A10" s="166" t="s">
        <v>44</v>
      </c>
      <c r="B10" s="144" t="s">
        <v>173</v>
      </c>
      <c r="C10" s="166" t="s">
        <v>23</v>
      </c>
      <c r="D10" s="166" t="s">
        <v>174</v>
      </c>
      <c r="E10" s="225" t="s">
        <v>158</v>
      </c>
      <c r="F10" s="225"/>
      <c r="G10" s="143" t="s">
        <v>45</v>
      </c>
      <c r="H10" s="157">
        <v>1</v>
      </c>
      <c r="I10" s="156">
        <v>28.63</v>
      </c>
      <c r="J10" s="156">
        <v>28.63</v>
      </c>
    </row>
    <row r="11" spans="1:10" s="44" customFormat="1" ht="66" x14ac:dyDescent="0.25">
      <c r="A11" s="166" t="s">
        <v>44</v>
      </c>
      <c r="B11" s="144" t="s">
        <v>175</v>
      </c>
      <c r="C11" s="166" t="s">
        <v>23</v>
      </c>
      <c r="D11" s="166" t="s">
        <v>176</v>
      </c>
      <c r="E11" s="225" t="s">
        <v>162</v>
      </c>
      <c r="F11" s="225"/>
      <c r="G11" s="143" t="s">
        <v>45</v>
      </c>
      <c r="H11" s="157">
        <v>1</v>
      </c>
      <c r="I11" s="156">
        <v>6.9</v>
      </c>
      <c r="J11" s="156">
        <v>6.9</v>
      </c>
    </row>
    <row r="12" spans="1:10" s="44" customFormat="1" ht="13.2" x14ac:dyDescent="0.25">
      <c r="A12" s="167"/>
      <c r="B12" s="167"/>
      <c r="C12" s="167"/>
      <c r="D12" s="167"/>
      <c r="E12" s="167" t="s">
        <v>46</v>
      </c>
      <c r="F12" s="160">
        <v>10.61</v>
      </c>
      <c r="G12" s="167" t="s">
        <v>47</v>
      </c>
      <c r="H12" s="160">
        <v>12.17</v>
      </c>
      <c r="I12" s="167" t="s">
        <v>48</v>
      </c>
      <c r="J12" s="160">
        <v>22.78</v>
      </c>
    </row>
    <row r="13" spans="1:10" s="44" customFormat="1" thickBot="1" x14ac:dyDescent="0.3">
      <c r="A13" s="167"/>
      <c r="B13" s="167"/>
      <c r="C13" s="167"/>
      <c r="D13" s="167"/>
      <c r="E13" s="167" t="s">
        <v>49</v>
      </c>
      <c r="F13" s="160">
        <v>22.87</v>
      </c>
      <c r="G13" s="167"/>
      <c r="H13" s="223" t="s">
        <v>50</v>
      </c>
      <c r="I13" s="223"/>
      <c r="J13" s="160">
        <v>181.14</v>
      </c>
    </row>
    <row r="14" spans="1:10" s="44" customFormat="1" thickTop="1" x14ac:dyDescent="0.25">
      <c r="A14" s="155"/>
      <c r="B14" s="155"/>
      <c r="C14" s="155"/>
      <c r="D14" s="155"/>
      <c r="E14" s="155"/>
      <c r="F14" s="155"/>
      <c r="G14" s="155"/>
      <c r="H14" s="155"/>
      <c r="I14" s="155"/>
      <c r="J14" s="155"/>
    </row>
    <row r="15" spans="1:10" s="44" customFormat="1" x14ac:dyDescent="0.25">
      <c r="A15" s="134" t="s">
        <v>194</v>
      </c>
      <c r="B15" s="135" t="s">
        <v>35</v>
      </c>
      <c r="C15" s="134" t="s">
        <v>36</v>
      </c>
      <c r="D15" s="134" t="s">
        <v>37</v>
      </c>
      <c r="E15" s="221" t="s">
        <v>38</v>
      </c>
      <c r="F15" s="221"/>
      <c r="G15" s="133" t="s">
        <v>39</v>
      </c>
      <c r="H15" s="135" t="s">
        <v>40</v>
      </c>
      <c r="I15" s="135" t="s">
        <v>41</v>
      </c>
      <c r="J15" s="135" t="s">
        <v>42</v>
      </c>
    </row>
    <row r="16" spans="1:10" s="44" customFormat="1" ht="39.6" x14ac:dyDescent="0.25">
      <c r="A16" s="165" t="s">
        <v>43</v>
      </c>
      <c r="B16" s="138" t="s">
        <v>196</v>
      </c>
      <c r="C16" s="165" t="s">
        <v>23</v>
      </c>
      <c r="D16" s="165" t="s">
        <v>193</v>
      </c>
      <c r="E16" s="222" t="s">
        <v>161</v>
      </c>
      <c r="F16" s="222"/>
      <c r="G16" s="137" t="s">
        <v>148</v>
      </c>
      <c r="H16" s="154">
        <v>1</v>
      </c>
      <c r="I16" s="139">
        <v>324.73</v>
      </c>
      <c r="J16" s="139">
        <v>324.73</v>
      </c>
    </row>
    <row r="17" spans="1:10" s="44" customFormat="1" ht="39.6" x14ac:dyDescent="0.25">
      <c r="A17" s="166" t="s">
        <v>44</v>
      </c>
      <c r="B17" s="144" t="s">
        <v>197</v>
      </c>
      <c r="C17" s="166" t="s">
        <v>23</v>
      </c>
      <c r="D17" s="166" t="s">
        <v>198</v>
      </c>
      <c r="E17" s="225" t="s">
        <v>162</v>
      </c>
      <c r="F17" s="225"/>
      <c r="G17" s="143" t="s">
        <v>45</v>
      </c>
      <c r="H17" s="157">
        <v>1</v>
      </c>
      <c r="I17" s="156">
        <v>5.25</v>
      </c>
      <c r="J17" s="156">
        <v>5.25</v>
      </c>
    </row>
    <row r="18" spans="1:10" s="44" customFormat="1" ht="39.6" x14ac:dyDescent="0.25">
      <c r="A18" s="166" t="s">
        <v>44</v>
      </c>
      <c r="B18" s="144" t="s">
        <v>199</v>
      </c>
      <c r="C18" s="166" t="s">
        <v>23</v>
      </c>
      <c r="D18" s="166" t="s">
        <v>200</v>
      </c>
      <c r="E18" s="225" t="s">
        <v>162</v>
      </c>
      <c r="F18" s="225"/>
      <c r="G18" s="143" t="s">
        <v>45</v>
      </c>
      <c r="H18" s="157">
        <v>1</v>
      </c>
      <c r="I18" s="156">
        <v>177.75</v>
      </c>
      <c r="J18" s="156">
        <v>177.75</v>
      </c>
    </row>
    <row r="19" spans="1:10" s="44" customFormat="1" ht="39.6" x14ac:dyDescent="0.25">
      <c r="A19" s="166" t="s">
        <v>44</v>
      </c>
      <c r="B19" s="144" t="s">
        <v>201</v>
      </c>
      <c r="C19" s="166" t="s">
        <v>23</v>
      </c>
      <c r="D19" s="166" t="s">
        <v>202</v>
      </c>
      <c r="E19" s="225" t="s">
        <v>162</v>
      </c>
      <c r="F19" s="225"/>
      <c r="G19" s="143" t="s">
        <v>45</v>
      </c>
      <c r="H19" s="157">
        <v>1</v>
      </c>
      <c r="I19" s="156">
        <v>37.47</v>
      </c>
      <c r="J19" s="156">
        <v>37.47</v>
      </c>
    </row>
    <row r="20" spans="1:10" s="44" customFormat="1" ht="39.6" x14ac:dyDescent="0.25">
      <c r="A20" s="166" t="s">
        <v>44</v>
      </c>
      <c r="B20" s="144" t="s">
        <v>203</v>
      </c>
      <c r="C20" s="166" t="s">
        <v>23</v>
      </c>
      <c r="D20" s="166" t="s">
        <v>204</v>
      </c>
      <c r="E20" s="225" t="s">
        <v>162</v>
      </c>
      <c r="F20" s="225"/>
      <c r="G20" s="143" t="s">
        <v>45</v>
      </c>
      <c r="H20" s="157">
        <v>1</v>
      </c>
      <c r="I20" s="156">
        <v>60.36</v>
      </c>
      <c r="J20" s="156">
        <v>60.36</v>
      </c>
    </row>
    <row r="21" spans="1:10" s="44" customFormat="1" ht="39.6" x14ac:dyDescent="0.25">
      <c r="A21" s="166" t="s">
        <v>44</v>
      </c>
      <c r="B21" s="144" t="s">
        <v>205</v>
      </c>
      <c r="C21" s="166" t="s">
        <v>23</v>
      </c>
      <c r="D21" s="166" t="s">
        <v>206</v>
      </c>
      <c r="E21" s="225" t="s">
        <v>162</v>
      </c>
      <c r="F21" s="225"/>
      <c r="G21" s="143" t="s">
        <v>45</v>
      </c>
      <c r="H21" s="157">
        <v>1</v>
      </c>
      <c r="I21" s="156">
        <v>13.08</v>
      </c>
      <c r="J21" s="156">
        <v>13.08</v>
      </c>
    </row>
    <row r="22" spans="1:10" s="44" customFormat="1" ht="26.4" x14ac:dyDescent="0.25">
      <c r="A22" s="166" t="s">
        <v>44</v>
      </c>
      <c r="B22" s="144" t="s">
        <v>207</v>
      </c>
      <c r="C22" s="166" t="s">
        <v>23</v>
      </c>
      <c r="D22" s="166" t="s">
        <v>208</v>
      </c>
      <c r="E22" s="225" t="s">
        <v>158</v>
      </c>
      <c r="F22" s="225"/>
      <c r="G22" s="143" t="s">
        <v>45</v>
      </c>
      <c r="H22" s="157">
        <v>1</v>
      </c>
      <c r="I22" s="156">
        <v>30.82</v>
      </c>
      <c r="J22" s="156">
        <v>30.82</v>
      </c>
    </row>
    <row r="23" spans="1:10" s="44" customFormat="1" ht="13.2" x14ac:dyDescent="0.25">
      <c r="A23" s="167"/>
      <c r="B23" s="167"/>
      <c r="C23" s="167"/>
      <c r="D23" s="167"/>
      <c r="E23" s="167" t="s">
        <v>46</v>
      </c>
      <c r="F23" s="160">
        <v>11.63</v>
      </c>
      <c r="G23" s="167" t="s">
        <v>47</v>
      </c>
      <c r="H23" s="160">
        <v>13.34</v>
      </c>
      <c r="I23" s="167" t="s">
        <v>48</v>
      </c>
      <c r="J23" s="160">
        <v>24.97</v>
      </c>
    </row>
    <row r="24" spans="1:10" s="44" customFormat="1" thickBot="1" x14ac:dyDescent="0.3">
      <c r="A24" s="167"/>
      <c r="B24" s="167"/>
      <c r="C24" s="167"/>
      <c r="D24" s="167"/>
      <c r="E24" s="167" t="s">
        <v>49</v>
      </c>
      <c r="F24" s="160">
        <v>46.92</v>
      </c>
      <c r="G24" s="167"/>
      <c r="H24" s="223" t="s">
        <v>50</v>
      </c>
      <c r="I24" s="223"/>
      <c r="J24" s="160">
        <v>371.65</v>
      </c>
    </row>
    <row r="25" spans="1:10" s="44" customFormat="1" thickTop="1" x14ac:dyDescent="0.25">
      <c r="A25" s="155"/>
      <c r="B25" s="155"/>
      <c r="C25" s="155"/>
      <c r="D25" s="155"/>
      <c r="E25" s="155"/>
      <c r="F25" s="155"/>
      <c r="G25" s="155"/>
      <c r="H25" s="155"/>
      <c r="I25" s="155"/>
      <c r="J25" s="155"/>
    </row>
    <row r="26" spans="1:10" s="44" customFormat="1" x14ac:dyDescent="0.25">
      <c r="A26" s="134" t="s">
        <v>195</v>
      </c>
      <c r="B26" s="135" t="s">
        <v>35</v>
      </c>
      <c r="C26" s="134" t="s">
        <v>36</v>
      </c>
      <c r="D26" s="134" t="s">
        <v>37</v>
      </c>
      <c r="E26" s="221" t="s">
        <v>38</v>
      </c>
      <c r="F26" s="221"/>
      <c r="G26" s="133" t="s">
        <v>39</v>
      </c>
      <c r="H26" s="135" t="s">
        <v>40</v>
      </c>
      <c r="I26" s="135" t="s">
        <v>41</v>
      </c>
      <c r="J26" s="135" t="s">
        <v>42</v>
      </c>
    </row>
    <row r="27" spans="1:10" s="44" customFormat="1" ht="105.6" x14ac:dyDescent="0.25">
      <c r="A27" s="165" t="s">
        <v>43</v>
      </c>
      <c r="B27" s="138" t="s">
        <v>235</v>
      </c>
      <c r="C27" s="165" t="s">
        <v>236</v>
      </c>
      <c r="D27" s="165" t="s">
        <v>237</v>
      </c>
      <c r="E27" s="222" t="s">
        <v>242</v>
      </c>
      <c r="F27" s="222"/>
      <c r="G27" s="137" t="s">
        <v>0</v>
      </c>
      <c r="H27" s="154">
        <v>1</v>
      </c>
      <c r="I27" s="139">
        <v>657.83</v>
      </c>
      <c r="J27" s="139">
        <v>657.83</v>
      </c>
    </row>
    <row r="28" spans="1:10" s="44" customFormat="1" ht="105.6" x14ac:dyDescent="0.25">
      <c r="A28" s="168" t="s">
        <v>51</v>
      </c>
      <c r="B28" s="146" t="s">
        <v>255</v>
      </c>
      <c r="C28" s="168" t="s">
        <v>236</v>
      </c>
      <c r="D28" s="168" t="s">
        <v>256</v>
      </c>
      <c r="E28" s="224" t="s">
        <v>257</v>
      </c>
      <c r="F28" s="224"/>
      <c r="G28" s="145" t="s">
        <v>0</v>
      </c>
      <c r="H28" s="159">
        <v>1</v>
      </c>
      <c r="I28" s="158">
        <v>657.83</v>
      </c>
      <c r="J28" s="158">
        <v>657.83</v>
      </c>
    </row>
    <row r="29" spans="1:10" s="44" customFormat="1" ht="13.2" x14ac:dyDescent="0.25">
      <c r="A29" s="167"/>
      <c r="B29" s="167"/>
      <c r="C29" s="167"/>
      <c r="D29" s="167"/>
      <c r="E29" s="167" t="s">
        <v>46</v>
      </c>
      <c r="F29" s="160">
        <v>0</v>
      </c>
      <c r="G29" s="167" t="s">
        <v>47</v>
      </c>
      <c r="H29" s="160">
        <v>0</v>
      </c>
      <c r="I29" s="167" t="s">
        <v>48</v>
      </c>
      <c r="J29" s="160">
        <v>0</v>
      </c>
    </row>
    <row r="30" spans="1:10" s="44" customFormat="1" thickBot="1" x14ac:dyDescent="0.3">
      <c r="A30" s="167"/>
      <c r="B30" s="167"/>
      <c r="C30" s="167"/>
      <c r="D30" s="167"/>
      <c r="E30" s="167" t="s">
        <v>49</v>
      </c>
      <c r="F30" s="160">
        <v>95.06</v>
      </c>
      <c r="G30" s="167"/>
      <c r="H30" s="223" t="s">
        <v>50</v>
      </c>
      <c r="I30" s="223"/>
      <c r="J30" s="160">
        <v>752.89</v>
      </c>
    </row>
    <row r="31" spans="1:10" s="44" customFormat="1" thickTop="1" x14ac:dyDescent="0.25">
      <c r="A31" s="155"/>
      <c r="B31" s="155"/>
      <c r="C31" s="155"/>
      <c r="D31" s="155"/>
      <c r="E31" s="155"/>
      <c r="F31" s="155"/>
      <c r="G31" s="155"/>
      <c r="H31" s="155"/>
      <c r="I31" s="155"/>
      <c r="J31" s="155"/>
    </row>
    <row r="32" spans="1:10" s="44" customFormat="1" x14ac:dyDescent="0.25">
      <c r="A32" s="226" t="s">
        <v>141</v>
      </c>
      <c r="B32" s="227"/>
      <c r="C32" s="227"/>
      <c r="D32" s="227"/>
      <c r="E32" s="227"/>
      <c r="F32" s="227"/>
      <c r="G32" s="227"/>
      <c r="H32" s="227"/>
      <c r="I32" s="227"/>
      <c r="J32" s="227"/>
    </row>
    <row r="33" spans="1:10" s="44" customFormat="1" x14ac:dyDescent="0.25">
      <c r="A33" s="134"/>
      <c r="B33" s="135" t="s">
        <v>35</v>
      </c>
      <c r="C33" s="134" t="s">
        <v>36</v>
      </c>
      <c r="D33" s="134" t="s">
        <v>37</v>
      </c>
      <c r="E33" s="221" t="s">
        <v>38</v>
      </c>
      <c r="F33" s="221"/>
      <c r="G33" s="133" t="s">
        <v>39</v>
      </c>
      <c r="H33" s="135" t="s">
        <v>40</v>
      </c>
      <c r="I33" s="135" t="s">
        <v>41</v>
      </c>
      <c r="J33" s="135" t="s">
        <v>42</v>
      </c>
    </row>
    <row r="34" spans="1:10" s="44" customFormat="1" ht="39.6" x14ac:dyDescent="0.25">
      <c r="A34" s="165" t="s">
        <v>43</v>
      </c>
      <c r="B34" s="138" t="s">
        <v>201</v>
      </c>
      <c r="C34" s="165" t="s">
        <v>23</v>
      </c>
      <c r="D34" s="165" t="s">
        <v>202</v>
      </c>
      <c r="E34" s="222" t="s">
        <v>162</v>
      </c>
      <c r="F34" s="222"/>
      <c r="G34" s="137" t="s">
        <v>45</v>
      </c>
      <c r="H34" s="154">
        <v>1</v>
      </c>
      <c r="I34" s="139">
        <v>37.47</v>
      </c>
      <c r="J34" s="139">
        <v>37.47</v>
      </c>
    </row>
    <row r="35" spans="1:10" s="44" customFormat="1" ht="26.4" x14ac:dyDescent="0.25">
      <c r="A35" s="168" t="s">
        <v>51</v>
      </c>
      <c r="B35" s="146" t="s">
        <v>209</v>
      </c>
      <c r="C35" s="168" t="s">
        <v>23</v>
      </c>
      <c r="D35" s="168" t="s">
        <v>210</v>
      </c>
      <c r="E35" s="224" t="s">
        <v>163</v>
      </c>
      <c r="F35" s="224"/>
      <c r="G35" s="145" t="s">
        <v>24</v>
      </c>
      <c r="H35" s="159">
        <v>6.0300000000000002E-5</v>
      </c>
      <c r="I35" s="158">
        <v>81699.7</v>
      </c>
      <c r="J35" s="158">
        <v>4.92</v>
      </c>
    </row>
    <row r="36" spans="1:10" s="44" customFormat="1" ht="26.4" x14ac:dyDescent="0.25">
      <c r="A36" s="168" t="s">
        <v>51</v>
      </c>
      <c r="B36" s="146" t="s">
        <v>211</v>
      </c>
      <c r="C36" s="168" t="s">
        <v>23</v>
      </c>
      <c r="D36" s="168" t="s">
        <v>212</v>
      </c>
      <c r="E36" s="224" t="s">
        <v>163</v>
      </c>
      <c r="F36" s="224"/>
      <c r="G36" s="145" t="s">
        <v>24</v>
      </c>
      <c r="H36" s="159">
        <v>7.2000000000000002E-5</v>
      </c>
      <c r="I36" s="158">
        <v>102233.01</v>
      </c>
      <c r="J36" s="158">
        <v>7.36</v>
      </c>
    </row>
    <row r="37" spans="1:10" s="44" customFormat="1" ht="39.6" x14ac:dyDescent="0.25">
      <c r="A37" s="168" t="s">
        <v>51</v>
      </c>
      <c r="B37" s="146" t="s">
        <v>165</v>
      </c>
      <c r="C37" s="168" t="s">
        <v>23</v>
      </c>
      <c r="D37" s="168" t="s">
        <v>166</v>
      </c>
      <c r="E37" s="224" t="s">
        <v>163</v>
      </c>
      <c r="F37" s="224"/>
      <c r="G37" s="145" t="s">
        <v>24</v>
      </c>
      <c r="H37" s="159">
        <v>3.4199999999999998E-5</v>
      </c>
      <c r="I37" s="158">
        <v>736774.75</v>
      </c>
      <c r="J37" s="158">
        <v>25.19</v>
      </c>
    </row>
    <row r="38" spans="1:10" s="44" customFormat="1" ht="13.2" x14ac:dyDescent="0.25">
      <c r="A38" s="167"/>
      <c r="B38" s="167"/>
      <c r="C38" s="167"/>
      <c r="D38" s="167"/>
      <c r="E38" s="167" t="s">
        <v>46</v>
      </c>
      <c r="F38" s="160">
        <v>0</v>
      </c>
      <c r="G38" s="167" t="s">
        <v>47</v>
      </c>
      <c r="H38" s="160">
        <v>0</v>
      </c>
      <c r="I38" s="167" t="s">
        <v>48</v>
      </c>
      <c r="J38" s="160">
        <v>0</v>
      </c>
    </row>
    <row r="39" spans="1:10" s="44" customFormat="1" thickBot="1" x14ac:dyDescent="0.3">
      <c r="A39" s="167"/>
      <c r="B39" s="167"/>
      <c r="C39" s="167"/>
      <c r="D39" s="167"/>
      <c r="E39" s="167" t="s">
        <v>49</v>
      </c>
      <c r="F39" s="160">
        <v>5.41</v>
      </c>
      <c r="G39" s="167"/>
      <c r="H39" s="223" t="s">
        <v>50</v>
      </c>
      <c r="I39" s="223"/>
      <c r="J39" s="160">
        <v>42.88</v>
      </c>
    </row>
    <row r="40" spans="1:10" ht="14.4" thickTop="1" x14ac:dyDescent="0.25">
      <c r="A40" s="155"/>
      <c r="B40" s="155"/>
      <c r="C40" s="155"/>
      <c r="D40" s="155"/>
      <c r="E40" s="155"/>
      <c r="F40" s="155"/>
      <c r="G40" s="155"/>
      <c r="H40" s="155"/>
      <c r="I40" s="155"/>
      <c r="J40" s="155"/>
    </row>
    <row r="41" spans="1:10" x14ac:dyDescent="0.25">
      <c r="A41" s="134"/>
      <c r="B41" s="135" t="s">
        <v>35</v>
      </c>
      <c r="C41" s="134" t="s">
        <v>36</v>
      </c>
      <c r="D41" s="134" t="s">
        <v>37</v>
      </c>
      <c r="E41" s="221" t="s">
        <v>38</v>
      </c>
      <c r="F41" s="221"/>
      <c r="G41" s="133" t="s">
        <v>39</v>
      </c>
      <c r="H41" s="135" t="s">
        <v>40</v>
      </c>
      <c r="I41" s="135" t="s">
        <v>41</v>
      </c>
      <c r="J41" s="135" t="s">
        <v>42</v>
      </c>
    </row>
    <row r="42" spans="1:10" ht="39.6" x14ac:dyDescent="0.25">
      <c r="A42" s="165" t="s">
        <v>43</v>
      </c>
      <c r="B42" s="138" t="s">
        <v>197</v>
      </c>
      <c r="C42" s="165" t="s">
        <v>23</v>
      </c>
      <c r="D42" s="165" t="s">
        <v>198</v>
      </c>
      <c r="E42" s="222" t="s">
        <v>162</v>
      </c>
      <c r="F42" s="222"/>
      <c r="G42" s="137" t="s">
        <v>45</v>
      </c>
      <c r="H42" s="154">
        <v>1</v>
      </c>
      <c r="I42" s="139">
        <v>5.25</v>
      </c>
      <c r="J42" s="139">
        <v>5.25</v>
      </c>
    </row>
    <row r="43" spans="1:10" ht="26.4" x14ac:dyDescent="0.25">
      <c r="A43" s="168" t="s">
        <v>51</v>
      </c>
      <c r="B43" s="146" t="s">
        <v>211</v>
      </c>
      <c r="C43" s="168" t="s">
        <v>23</v>
      </c>
      <c r="D43" s="168" t="s">
        <v>212</v>
      </c>
      <c r="E43" s="224" t="s">
        <v>163</v>
      </c>
      <c r="F43" s="224"/>
      <c r="G43" s="145" t="s">
        <v>24</v>
      </c>
      <c r="H43" s="159">
        <v>5.6999999999999996E-6</v>
      </c>
      <c r="I43" s="158">
        <v>102233.01</v>
      </c>
      <c r="J43" s="158">
        <v>0.57999999999999996</v>
      </c>
    </row>
    <row r="44" spans="1:10" ht="39.6" x14ac:dyDescent="0.25">
      <c r="A44" s="168" t="s">
        <v>51</v>
      </c>
      <c r="B44" s="146" t="s">
        <v>165</v>
      </c>
      <c r="C44" s="168" t="s">
        <v>23</v>
      </c>
      <c r="D44" s="168" t="s">
        <v>166</v>
      </c>
      <c r="E44" s="224" t="s">
        <v>163</v>
      </c>
      <c r="F44" s="224"/>
      <c r="G44" s="145" t="s">
        <v>24</v>
      </c>
      <c r="H44" s="159">
        <v>5.6999999999999996E-6</v>
      </c>
      <c r="I44" s="158">
        <v>736774.75</v>
      </c>
      <c r="J44" s="158">
        <v>4.1900000000000004</v>
      </c>
    </row>
    <row r="45" spans="1:10" ht="26.4" x14ac:dyDescent="0.25">
      <c r="A45" s="168" t="s">
        <v>51</v>
      </c>
      <c r="B45" s="146" t="s">
        <v>209</v>
      </c>
      <c r="C45" s="168" t="s">
        <v>23</v>
      </c>
      <c r="D45" s="168" t="s">
        <v>210</v>
      </c>
      <c r="E45" s="224" t="s">
        <v>163</v>
      </c>
      <c r="F45" s="224"/>
      <c r="G45" s="145" t="s">
        <v>24</v>
      </c>
      <c r="H45" s="159">
        <v>5.9000000000000003E-6</v>
      </c>
      <c r="I45" s="158">
        <v>81699.7</v>
      </c>
      <c r="J45" s="158">
        <v>0.48</v>
      </c>
    </row>
    <row r="46" spans="1:10" x14ac:dyDescent="0.25">
      <c r="A46" s="167"/>
      <c r="B46" s="167"/>
      <c r="C46" s="167"/>
      <c r="D46" s="167"/>
      <c r="E46" s="167" t="s">
        <v>46</v>
      </c>
      <c r="F46" s="160">
        <v>0</v>
      </c>
      <c r="G46" s="167" t="s">
        <v>47</v>
      </c>
      <c r="H46" s="160">
        <v>0</v>
      </c>
      <c r="I46" s="167" t="s">
        <v>48</v>
      </c>
      <c r="J46" s="160">
        <v>0</v>
      </c>
    </row>
    <row r="47" spans="1:10" ht="14.4" thickBot="1" x14ac:dyDescent="0.3">
      <c r="A47" s="167"/>
      <c r="B47" s="167"/>
      <c r="C47" s="167"/>
      <c r="D47" s="167"/>
      <c r="E47" s="167" t="s">
        <v>49</v>
      </c>
      <c r="F47" s="160">
        <v>0.76</v>
      </c>
      <c r="G47" s="167"/>
      <c r="H47" s="223" t="s">
        <v>50</v>
      </c>
      <c r="I47" s="223"/>
      <c r="J47" s="160">
        <v>6.01</v>
      </c>
    </row>
    <row r="48" spans="1:10" ht="14.4" thickTop="1" x14ac:dyDescent="0.25">
      <c r="A48" s="155"/>
      <c r="B48" s="155"/>
      <c r="C48" s="155"/>
      <c r="D48" s="155"/>
      <c r="E48" s="155"/>
      <c r="F48" s="155"/>
      <c r="G48" s="155"/>
      <c r="H48" s="155"/>
      <c r="I48" s="155"/>
      <c r="J48" s="155"/>
    </row>
    <row r="49" spans="1:10" x14ac:dyDescent="0.25">
      <c r="A49" s="134"/>
      <c r="B49" s="135" t="s">
        <v>35</v>
      </c>
      <c r="C49" s="134" t="s">
        <v>36</v>
      </c>
      <c r="D49" s="134" t="s">
        <v>37</v>
      </c>
      <c r="E49" s="221" t="s">
        <v>38</v>
      </c>
      <c r="F49" s="221"/>
      <c r="G49" s="133" t="s">
        <v>39</v>
      </c>
      <c r="H49" s="135" t="s">
        <v>40</v>
      </c>
      <c r="I49" s="135" t="s">
        <v>41</v>
      </c>
      <c r="J49" s="135" t="s">
        <v>42</v>
      </c>
    </row>
    <row r="50" spans="1:10" ht="39.6" x14ac:dyDescent="0.25">
      <c r="A50" s="165" t="s">
        <v>43</v>
      </c>
      <c r="B50" s="138" t="s">
        <v>205</v>
      </c>
      <c r="C50" s="165" t="s">
        <v>23</v>
      </c>
      <c r="D50" s="165" t="s">
        <v>206</v>
      </c>
      <c r="E50" s="222" t="s">
        <v>162</v>
      </c>
      <c r="F50" s="222"/>
      <c r="G50" s="137" t="s">
        <v>45</v>
      </c>
      <c r="H50" s="154">
        <v>1</v>
      </c>
      <c r="I50" s="139">
        <v>13.08</v>
      </c>
      <c r="J50" s="139">
        <v>13.08</v>
      </c>
    </row>
    <row r="51" spans="1:10" ht="26.4" x14ac:dyDescent="0.25">
      <c r="A51" s="168" t="s">
        <v>51</v>
      </c>
      <c r="B51" s="146" t="s">
        <v>209</v>
      </c>
      <c r="C51" s="168" t="s">
        <v>23</v>
      </c>
      <c r="D51" s="168" t="s">
        <v>210</v>
      </c>
      <c r="E51" s="224" t="s">
        <v>163</v>
      </c>
      <c r="F51" s="224"/>
      <c r="G51" s="145" t="s">
        <v>24</v>
      </c>
      <c r="H51" s="159">
        <v>1.4600000000000001E-5</v>
      </c>
      <c r="I51" s="158">
        <v>81699.7</v>
      </c>
      <c r="J51" s="158">
        <v>1.19</v>
      </c>
    </row>
    <row r="52" spans="1:10" ht="39.6" x14ac:dyDescent="0.25">
      <c r="A52" s="168" t="s">
        <v>51</v>
      </c>
      <c r="B52" s="146" t="s">
        <v>165</v>
      </c>
      <c r="C52" s="168" t="s">
        <v>23</v>
      </c>
      <c r="D52" s="168" t="s">
        <v>166</v>
      </c>
      <c r="E52" s="224" t="s">
        <v>163</v>
      </c>
      <c r="F52" s="224"/>
      <c r="G52" s="145" t="s">
        <v>24</v>
      </c>
      <c r="H52" s="159">
        <v>1.4100000000000001E-5</v>
      </c>
      <c r="I52" s="158">
        <v>736774.75</v>
      </c>
      <c r="J52" s="158">
        <v>10.38</v>
      </c>
    </row>
    <row r="53" spans="1:10" ht="26.4" x14ac:dyDescent="0.25">
      <c r="A53" s="168" t="s">
        <v>51</v>
      </c>
      <c r="B53" s="146" t="s">
        <v>211</v>
      </c>
      <c r="C53" s="168" t="s">
        <v>23</v>
      </c>
      <c r="D53" s="168" t="s">
        <v>212</v>
      </c>
      <c r="E53" s="224" t="s">
        <v>163</v>
      </c>
      <c r="F53" s="224"/>
      <c r="G53" s="145" t="s">
        <v>24</v>
      </c>
      <c r="H53" s="159">
        <v>1.4800000000000001E-5</v>
      </c>
      <c r="I53" s="158">
        <v>102233.01</v>
      </c>
      <c r="J53" s="158">
        <v>1.51</v>
      </c>
    </row>
    <row r="54" spans="1:10" x14ac:dyDescent="0.25">
      <c r="A54" s="167"/>
      <c r="B54" s="167"/>
      <c r="C54" s="167"/>
      <c r="D54" s="167"/>
      <c r="E54" s="167" t="s">
        <v>46</v>
      </c>
      <c r="F54" s="160">
        <v>0</v>
      </c>
      <c r="G54" s="167" t="s">
        <v>47</v>
      </c>
      <c r="H54" s="160">
        <v>0</v>
      </c>
      <c r="I54" s="167" t="s">
        <v>48</v>
      </c>
      <c r="J54" s="160">
        <v>0</v>
      </c>
    </row>
    <row r="55" spans="1:10" ht="14.4" thickBot="1" x14ac:dyDescent="0.3">
      <c r="A55" s="167"/>
      <c r="B55" s="167"/>
      <c r="C55" s="167"/>
      <c r="D55" s="167"/>
      <c r="E55" s="167" t="s">
        <v>49</v>
      </c>
      <c r="F55" s="160">
        <v>1.89</v>
      </c>
      <c r="G55" s="167"/>
      <c r="H55" s="223" t="s">
        <v>50</v>
      </c>
      <c r="I55" s="223"/>
      <c r="J55" s="160">
        <v>14.97</v>
      </c>
    </row>
    <row r="56" spans="1:10" ht="14.4" thickTop="1" x14ac:dyDescent="0.25">
      <c r="A56" s="155"/>
      <c r="B56" s="155"/>
      <c r="C56" s="155"/>
      <c r="D56" s="155"/>
      <c r="E56" s="155"/>
      <c r="F56" s="155"/>
      <c r="G56" s="155"/>
      <c r="H56" s="155"/>
      <c r="I56" s="155"/>
      <c r="J56" s="155"/>
    </row>
    <row r="57" spans="1:10" x14ac:dyDescent="0.25">
      <c r="A57" s="134"/>
      <c r="B57" s="135" t="s">
        <v>35</v>
      </c>
      <c r="C57" s="134" t="s">
        <v>36</v>
      </c>
      <c r="D57" s="134" t="s">
        <v>37</v>
      </c>
      <c r="E57" s="221" t="s">
        <v>38</v>
      </c>
      <c r="F57" s="221"/>
      <c r="G57" s="133" t="s">
        <v>39</v>
      </c>
      <c r="H57" s="135" t="s">
        <v>40</v>
      </c>
      <c r="I57" s="135" t="s">
        <v>41</v>
      </c>
      <c r="J57" s="135" t="s">
        <v>42</v>
      </c>
    </row>
    <row r="58" spans="1:10" ht="39.6" x14ac:dyDescent="0.25">
      <c r="A58" s="165" t="s">
        <v>43</v>
      </c>
      <c r="B58" s="138" t="s">
        <v>203</v>
      </c>
      <c r="C58" s="165" t="s">
        <v>23</v>
      </c>
      <c r="D58" s="165" t="s">
        <v>204</v>
      </c>
      <c r="E58" s="222" t="s">
        <v>162</v>
      </c>
      <c r="F58" s="222"/>
      <c r="G58" s="137" t="s">
        <v>45</v>
      </c>
      <c r="H58" s="154">
        <v>1</v>
      </c>
      <c r="I58" s="139">
        <v>60.36</v>
      </c>
      <c r="J58" s="139">
        <v>60.36</v>
      </c>
    </row>
    <row r="59" spans="1:10" ht="39.6" x14ac:dyDescent="0.25">
      <c r="A59" s="168" t="s">
        <v>51</v>
      </c>
      <c r="B59" s="146" t="s">
        <v>165</v>
      </c>
      <c r="C59" s="168" t="s">
        <v>23</v>
      </c>
      <c r="D59" s="168" t="s">
        <v>166</v>
      </c>
      <c r="E59" s="224" t="s">
        <v>163</v>
      </c>
      <c r="F59" s="224"/>
      <c r="G59" s="145" t="s">
        <v>24</v>
      </c>
      <c r="H59" s="159">
        <v>6.4200000000000002E-5</v>
      </c>
      <c r="I59" s="158">
        <v>736774.75</v>
      </c>
      <c r="J59" s="158">
        <v>47.3</v>
      </c>
    </row>
    <row r="60" spans="1:10" ht="26.4" x14ac:dyDescent="0.25">
      <c r="A60" s="168" t="s">
        <v>51</v>
      </c>
      <c r="B60" s="146" t="s">
        <v>211</v>
      </c>
      <c r="C60" s="168" t="s">
        <v>23</v>
      </c>
      <c r="D60" s="168" t="s">
        <v>212</v>
      </c>
      <c r="E60" s="224" t="s">
        <v>163</v>
      </c>
      <c r="F60" s="224"/>
      <c r="G60" s="145" t="s">
        <v>24</v>
      </c>
      <c r="H60" s="159">
        <v>6.0000000000000002E-5</v>
      </c>
      <c r="I60" s="158">
        <v>102233.01</v>
      </c>
      <c r="J60" s="158">
        <v>6.13</v>
      </c>
    </row>
    <row r="61" spans="1:10" ht="26.4" x14ac:dyDescent="0.25">
      <c r="A61" s="168" t="s">
        <v>51</v>
      </c>
      <c r="B61" s="146" t="s">
        <v>209</v>
      </c>
      <c r="C61" s="168" t="s">
        <v>23</v>
      </c>
      <c r="D61" s="168" t="s">
        <v>210</v>
      </c>
      <c r="E61" s="224" t="s">
        <v>163</v>
      </c>
      <c r="F61" s="224"/>
      <c r="G61" s="145" t="s">
        <v>24</v>
      </c>
      <c r="H61" s="159">
        <v>8.4900000000000004E-5</v>
      </c>
      <c r="I61" s="158">
        <v>81699.7</v>
      </c>
      <c r="J61" s="158">
        <v>6.93</v>
      </c>
    </row>
    <row r="62" spans="1:10" x14ac:dyDescent="0.25">
      <c r="A62" s="167"/>
      <c r="B62" s="167"/>
      <c r="C62" s="167"/>
      <c r="D62" s="167"/>
      <c r="E62" s="167" t="s">
        <v>46</v>
      </c>
      <c r="F62" s="160">
        <v>0</v>
      </c>
      <c r="G62" s="167" t="s">
        <v>47</v>
      </c>
      <c r="H62" s="160">
        <v>0</v>
      </c>
      <c r="I62" s="167" t="s">
        <v>48</v>
      </c>
      <c r="J62" s="160">
        <v>0</v>
      </c>
    </row>
    <row r="63" spans="1:10" ht="14.4" thickBot="1" x14ac:dyDescent="0.3">
      <c r="A63" s="167"/>
      <c r="B63" s="167"/>
      <c r="C63" s="167"/>
      <c r="D63" s="167"/>
      <c r="E63" s="167" t="s">
        <v>49</v>
      </c>
      <c r="F63" s="160">
        <v>8.7200000000000006</v>
      </c>
      <c r="G63" s="167"/>
      <c r="H63" s="223" t="s">
        <v>50</v>
      </c>
      <c r="I63" s="223"/>
      <c r="J63" s="160">
        <v>69.08</v>
      </c>
    </row>
    <row r="64" spans="1:10" ht="14.4" thickTop="1" x14ac:dyDescent="0.25">
      <c r="A64" s="155"/>
      <c r="B64" s="155"/>
      <c r="C64" s="155"/>
      <c r="D64" s="155"/>
      <c r="E64" s="155"/>
      <c r="F64" s="155"/>
      <c r="G64" s="155"/>
      <c r="H64" s="155"/>
      <c r="I64" s="155"/>
      <c r="J64" s="155"/>
    </row>
    <row r="65" spans="1:10" x14ac:dyDescent="0.25">
      <c r="A65" s="134"/>
      <c r="B65" s="135" t="s">
        <v>35</v>
      </c>
      <c r="C65" s="134" t="s">
        <v>36</v>
      </c>
      <c r="D65" s="134" t="s">
        <v>37</v>
      </c>
      <c r="E65" s="221" t="s">
        <v>38</v>
      </c>
      <c r="F65" s="221"/>
      <c r="G65" s="133" t="s">
        <v>39</v>
      </c>
      <c r="H65" s="135" t="s">
        <v>40</v>
      </c>
      <c r="I65" s="135" t="s">
        <v>41</v>
      </c>
      <c r="J65" s="135" t="s">
        <v>42</v>
      </c>
    </row>
    <row r="66" spans="1:10" ht="39.6" x14ac:dyDescent="0.25">
      <c r="A66" s="165" t="s">
        <v>43</v>
      </c>
      <c r="B66" s="138" t="s">
        <v>199</v>
      </c>
      <c r="C66" s="165" t="s">
        <v>23</v>
      </c>
      <c r="D66" s="165" t="s">
        <v>200</v>
      </c>
      <c r="E66" s="222" t="s">
        <v>162</v>
      </c>
      <c r="F66" s="222"/>
      <c r="G66" s="137" t="s">
        <v>45</v>
      </c>
      <c r="H66" s="154">
        <v>1</v>
      </c>
      <c r="I66" s="139">
        <v>177.75</v>
      </c>
      <c r="J66" s="139">
        <v>177.75</v>
      </c>
    </row>
    <row r="67" spans="1:10" ht="26.4" x14ac:dyDescent="0.25">
      <c r="A67" s="168" t="s">
        <v>51</v>
      </c>
      <c r="B67" s="146" t="s">
        <v>167</v>
      </c>
      <c r="C67" s="168" t="s">
        <v>23</v>
      </c>
      <c r="D67" s="168" t="s">
        <v>168</v>
      </c>
      <c r="E67" s="224" t="s">
        <v>52</v>
      </c>
      <c r="F67" s="224"/>
      <c r="G67" s="145" t="s">
        <v>53</v>
      </c>
      <c r="H67" s="159">
        <v>23.7</v>
      </c>
      <c r="I67" s="158">
        <v>7.5</v>
      </c>
      <c r="J67" s="158">
        <v>177.75</v>
      </c>
    </row>
    <row r="68" spans="1:10" x14ac:dyDescent="0.25">
      <c r="A68" s="167"/>
      <c r="B68" s="167"/>
      <c r="C68" s="167"/>
      <c r="D68" s="167"/>
      <c r="E68" s="167" t="s">
        <v>46</v>
      </c>
      <c r="F68" s="160">
        <v>0</v>
      </c>
      <c r="G68" s="167" t="s">
        <v>47</v>
      </c>
      <c r="H68" s="160">
        <v>0</v>
      </c>
      <c r="I68" s="167" t="s">
        <v>48</v>
      </c>
      <c r="J68" s="160">
        <v>0</v>
      </c>
    </row>
    <row r="69" spans="1:10" ht="14.4" thickBot="1" x14ac:dyDescent="0.3">
      <c r="A69" s="167"/>
      <c r="B69" s="167"/>
      <c r="C69" s="167"/>
      <c r="D69" s="167"/>
      <c r="E69" s="167" t="s">
        <v>49</v>
      </c>
      <c r="F69" s="160">
        <v>25.68</v>
      </c>
      <c r="G69" s="167"/>
      <c r="H69" s="223" t="s">
        <v>50</v>
      </c>
      <c r="I69" s="223"/>
      <c r="J69" s="160">
        <v>203.43</v>
      </c>
    </row>
    <row r="70" spans="1:10" ht="14.4" thickTop="1" x14ac:dyDescent="0.25">
      <c r="A70" s="155"/>
      <c r="B70" s="155"/>
      <c r="C70" s="155"/>
      <c r="D70" s="155"/>
      <c r="E70" s="155"/>
      <c r="F70" s="155"/>
      <c r="G70" s="155"/>
      <c r="H70" s="155"/>
      <c r="I70" s="155"/>
      <c r="J70" s="155"/>
    </row>
    <row r="71" spans="1:10" x14ac:dyDescent="0.25">
      <c r="A71" s="134"/>
      <c r="B71" s="135" t="s">
        <v>35</v>
      </c>
      <c r="C71" s="134" t="s">
        <v>36</v>
      </c>
      <c r="D71" s="134" t="s">
        <v>37</v>
      </c>
      <c r="E71" s="221" t="s">
        <v>38</v>
      </c>
      <c r="F71" s="221"/>
      <c r="G71" s="133" t="s">
        <v>39</v>
      </c>
      <c r="H71" s="135" t="s">
        <v>40</v>
      </c>
      <c r="I71" s="135" t="s">
        <v>41</v>
      </c>
      <c r="J71" s="135" t="s">
        <v>42</v>
      </c>
    </row>
    <row r="72" spans="1:10" ht="26.4" x14ac:dyDescent="0.25">
      <c r="A72" s="165" t="s">
        <v>43</v>
      </c>
      <c r="B72" s="138" t="s">
        <v>213</v>
      </c>
      <c r="C72" s="165" t="s">
        <v>23</v>
      </c>
      <c r="D72" s="165" t="s">
        <v>214</v>
      </c>
      <c r="E72" s="222" t="s">
        <v>158</v>
      </c>
      <c r="F72" s="222"/>
      <c r="G72" s="137" t="s">
        <v>45</v>
      </c>
      <c r="H72" s="154">
        <v>1</v>
      </c>
      <c r="I72" s="139">
        <v>0.12</v>
      </c>
      <c r="J72" s="139">
        <v>0.12</v>
      </c>
    </row>
    <row r="73" spans="1:10" x14ac:dyDescent="0.25">
      <c r="A73" s="168" t="s">
        <v>51</v>
      </c>
      <c r="B73" s="146" t="s">
        <v>215</v>
      </c>
      <c r="C73" s="168" t="s">
        <v>23</v>
      </c>
      <c r="D73" s="168" t="s">
        <v>216</v>
      </c>
      <c r="E73" s="224" t="s">
        <v>62</v>
      </c>
      <c r="F73" s="224"/>
      <c r="G73" s="145" t="s">
        <v>45</v>
      </c>
      <c r="H73" s="159">
        <v>5.0899999999999999E-3</v>
      </c>
      <c r="I73" s="158">
        <v>24.85</v>
      </c>
      <c r="J73" s="158">
        <v>0.12</v>
      </c>
    </row>
    <row r="74" spans="1:10" x14ac:dyDescent="0.25">
      <c r="A74" s="167"/>
      <c r="B74" s="167"/>
      <c r="C74" s="167"/>
      <c r="D74" s="167"/>
      <c r="E74" s="167" t="s">
        <v>46</v>
      </c>
      <c r="F74" s="160">
        <v>0.06</v>
      </c>
      <c r="G74" s="167" t="s">
        <v>47</v>
      </c>
      <c r="H74" s="160">
        <v>0.06</v>
      </c>
      <c r="I74" s="167" t="s">
        <v>48</v>
      </c>
      <c r="J74" s="160">
        <v>0.12</v>
      </c>
    </row>
    <row r="75" spans="1:10" ht="14.4" thickBot="1" x14ac:dyDescent="0.3">
      <c r="A75" s="167"/>
      <c r="B75" s="167"/>
      <c r="C75" s="167"/>
      <c r="D75" s="167"/>
      <c r="E75" s="167" t="s">
        <v>49</v>
      </c>
      <c r="F75" s="160">
        <v>0.02</v>
      </c>
      <c r="G75" s="167"/>
      <c r="H75" s="223" t="s">
        <v>50</v>
      </c>
      <c r="I75" s="223"/>
      <c r="J75" s="160">
        <v>0.14000000000000001</v>
      </c>
    </row>
    <row r="76" spans="1:10" ht="14.4" thickTop="1" x14ac:dyDescent="0.25">
      <c r="A76" s="155"/>
      <c r="B76" s="155"/>
      <c r="C76" s="155"/>
      <c r="D76" s="155"/>
      <c r="E76" s="155"/>
      <c r="F76" s="155"/>
      <c r="G76" s="155"/>
      <c r="H76" s="155"/>
      <c r="I76" s="155"/>
      <c r="J76" s="155"/>
    </row>
    <row r="77" spans="1:10" x14ac:dyDescent="0.25">
      <c r="A77" s="134"/>
      <c r="B77" s="135" t="s">
        <v>35</v>
      </c>
      <c r="C77" s="134" t="s">
        <v>36</v>
      </c>
      <c r="D77" s="134" t="s">
        <v>37</v>
      </c>
      <c r="E77" s="221" t="s">
        <v>38</v>
      </c>
      <c r="F77" s="221"/>
      <c r="G77" s="133" t="s">
        <v>39</v>
      </c>
      <c r="H77" s="135" t="s">
        <v>40</v>
      </c>
      <c r="I77" s="135" t="s">
        <v>41</v>
      </c>
      <c r="J77" s="135" t="s">
        <v>42</v>
      </c>
    </row>
    <row r="78" spans="1:10" ht="26.4" x14ac:dyDescent="0.25">
      <c r="A78" s="165" t="s">
        <v>43</v>
      </c>
      <c r="B78" s="138" t="s">
        <v>169</v>
      </c>
      <c r="C78" s="165" t="s">
        <v>23</v>
      </c>
      <c r="D78" s="165" t="s">
        <v>170</v>
      </c>
      <c r="E78" s="222" t="s">
        <v>158</v>
      </c>
      <c r="F78" s="222"/>
      <c r="G78" s="137" t="s">
        <v>45</v>
      </c>
      <c r="H78" s="154">
        <v>1</v>
      </c>
      <c r="I78" s="139">
        <v>0.25</v>
      </c>
      <c r="J78" s="139">
        <v>0.25</v>
      </c>
    </row>
    <row r="79" spans="1:10" x14ac:dyDescent="0.25">
      <c r="A79" s="168" t="s">
        <v>51</v>
      </c>
      <c r="B79" s="146" t="s">
        <v>171</v>
      </c>
      <c r="C79" s="168" t="s">
        <v>23</v>
      </c>
      <c r="D79" s="168" t="s">
        <v>172</v>
      </c>
      <c r="E79" s="224" t="s">
        <v>62</v>
      </c>
      <c r="F79" s="224"/>
      <c r="G79" s="145" t="s">
        <v>45</v>
      </c>
      <c r="H79" s="159">
        <v>1.154E-2</v>
      </c>
      <c r="I79" s="158">
        <v>22.53</v>
      </c>
      <c r="J79" s="158">
        <v>0.25</v>
      </c>
    </row>
    <row r="80" spans="1:10" x14ac:dyDescent="0.25">
      <c r="A80" s="167"/>
      <c r="B80" s="167"/>
      <c r="C80" s="167"/>
      <c r="D80" s="167"/>
      <c r="E80" s="167" t="s">
        <v>46</v>
      </c>
      <c r="F80" s="160">
        <v>0.12</v>
      </c>
      <c r="G80" s="167" t="s">
        <v>47</v>
      </c>
      <c r="H80" s="160">
        <v>0.13</v>
      </c>
      <c r="I80" s="167" t="s">
        <v>48</v>
      </c>
      <c r="J80" s="160">
        <v>0.25</v>
      </c>
    </row>
    <row r="81" spans="1:10" ht="14.4" thickBot="1" x14ac:dyDescent="0.3">
      <c r="A81" s="167"/>
      <c r="B81" s="167"/>
      <c r="C81" s="167"/>
      <c r="D81" s="167"/>
      <c r="E81" s="167" t="s">
        <v>49</v>
      </c>
      <c r="F81" s="160">
        <v>0.04</v>
      </c>
      <c r="G81" s="167"/>
      <c r="H81" s="223" t="s">
        <v>50</v>
      </c>
      <c r="I81" s="223"/>
      <c r="J81" s="160">
        <v>0.28999999999999998</v>
      </c>
    </row>
    <row r="82" spans="1:10" ht="14.4" thickTop="1" x14ac:dyDescent="0.25">
      <c r="A82" s="155"/>
      <c r="B82" s="155"/>
      <c r="C82" s="155"/>
      <c r="D82" s="155"/>
      <c r="E82" s="155"/>
      <c r="F82" s="155"/>
      <c r="G82" s="155"/>
      <c r="H82" s="155"/>
      <c r="I82" s="155"/>
      <c r="J82" s="155"/>
    </row>
    <row r="83" spans="1:10" x14ac:dyDescent="0.25">
      <c r="A83" s="134"/>
      <c r="B83" s="135" t="s">
        <v>35</v>
      </c>
      <c r="C83" s="134" t="s">
        <v>36</v>
      </c>
      <c r="D83" s="134" t="s">
        <v>37</v>
      </c>
      <c r="E83" s="221" t="s">
        <v>38</v>
      </c>
      <c r="F83" s="221"/>
      <c r="G83" s="133" t="s">
        <v>39</v>
      </c>
      <c r="H83" s="135" t="s">
        <v>40</v>
      </c>
      <c r="I83" s="135" t="s">
        <v>41</v>
      </c>
      <c r="J83" s="135" t="s">
        <v>42</v>
      </c>
    </row>
    <row r="84" spans="1:10" x14ac:dyDescent="0.25">
      <c r="A84" s="165" t="s">
        <v>43</v>
      </c>
      <c r="B84" s="138" t="s">
        <v>207</v>
      </c>
      <c r="C84" s="165" t="s">
        <v>23</v>
      </c>
      <c r="D84" s="165" t="s">
        <v>208</v>
      </c>
      <c r="E84" s="222" t="s">
        <v>158</v>
      </c>
      <c r="F84" s="222"/>
      <c r="G84" s="137" t="s">
        <v>45</v>
      </c>
      <c r="H84" s="154">
        <v>1</v>
      </c>
      <c r="I84" s="139">
        <v>30.82</v>
      </c>
      <c r="J84" s="139">
        <v>30.82</v>
      </c>
    </row>
    <row r="85" spans="1:10" ht="26.4" x14ac:dyDescent="0.25">
      <c r="A85" s="166" t="s">
        <v>44</v>
      </c>
      <c r="B85" s="144" t="s">
        <v>213</v>
      </c>
      <c r="C85" s="166" t="s">
        <v>23</v>
      </c>
      <c r="D85" s="166" t="s">
        <v>214</v>
      </c>
      <c r="E85" s="225" t="s">
        <v>158</v>
      </c>
      <c r="F85" s="225"/>
      <c r="G85" s="143" t="s">
        <v>45</v>
      </c>
      <c r="H85" s="157">
        <v>1</v>
      </c>
      <c r="I85" s="156">
        <v>0.12</v>
      </c>
      <c r="J85" s="156">
        <v>0.12</v>
      </c>
    </row>
    <row r="86" spans="1:10" ht="26.4" x14ac:dyDescent="0.25">
      <c r="A86" s="168" t="s">
        <v>51</v>
      </c>
      <c r="B86" s="146" t="s">
        <v>151</v>
      </c>
      <c r="C86" s="168" t="s">
        <v>23</v>
      </c>
      <c r="D86" s="168" t="s">
        <v>152</v>
      </c>
      <c r="E86" s="224" t="s">
        <v>164</v>
      </c>
      <c r="F86" s="224"/>
      <c r="G86" s="145" t="s">
        <v>45</v>
      </c>
      <c r="H86" s="159">
        <v>1</v>
      </c>
      <c r="I86" s="158">
        <v>0.02</v>
      </c>
      <c r="J86" s="158">
        <v>0.02</v>
      </c>
    </row>
    <row r="87" spans="1:10" ht="26.4" x14ac:dyDescent="0.25">
      <c r="A87" s="168" t="s">
        <v>51</v>
      </c>
      <c r="B87" s="146" t="s">
        <v>58</v>
      </c>
      <c r="C87" s="168" t="s">
        <v>23</v>
      </c>
      <c r="D87" s="168" t="s">
        <v>59</v>
      </c>
      <c r="E87" s="224" t="s">
        <v>164</v>
      </c>
      <c r="F87" s="224"/>
      <c r="G87" s="145" t="s">
        <v>45</v>
      </c>
      <c r="H87" s="159">
        <v>1</v>
      </c>
      <c r="I87" s="158">
        <v>3.06</v>
      </c>
      <c r="J87" s="158">
        <v>3.06</v>
      </c>
    </row>
    <row r="88" spans="1:10" ht="26.4" x14ac:dyDescent="0.25">
      <c r="A88" s="168" t="s">
        <v>51</v>
      </c>
      <c r="B88" s="146" t="s">
        <v>60</v>
      </c>
      <c r="C88" s="168" t="s">
        <v>23</v>
      </c>
      <c r="D88" s="168" t="s">
        <v>61</v>
      </c>
      <c r="E88" s="224" t="s">
        <v>164</v>
      </c>
      <c r="F88" s="224"/>
      <c r="G88" s="145" t="s">
        <v>45</v>
      </c>
      <c r="H88" s="159">
        <v>1</v>
      </c>
      <c r="I88" s="158">
        <v>0.5</v>
      </c>
      <c r="J88" s="158">
        <v>0.5</v>
      </c>
    </row>
    <row r="89" spans="1:10" ht="26.4" x14ac:dyDescent="0.25">
      <c r="A89" s="168" t="s">
        <v>51</v>
      </c>
      <c r="B89" s="146" t="s">
        <v>149</v>
      </c>
      <c r="C89" s="168" t="s">
        <v>23</v>
      </c>
      <c r="D89" s="168" t="s">
        <v>150</v>
      </c>
      <c r="E89" s="224" t="s">
        <v>164</v>
      </c>
      <c r="F89" s="224"/>
      <c r="G89" s="145" t="s">
        <v>45</v>
      </c>
      <c r="H89" s="159">
        <v>1</v>
      </c>
      <c r="I89" s="158">
        <v>0.92</v>
      </c>
      <c r="J89" s="158">
        <v>0.92</v>
      </c>
    </row>
    <row r="90" spans="1:10" x14ac:dyDescent="0.25">
      <c r="A90" s="168" t="s">
        <v>51</v>
      </c>
      <c r="B90" s="146" t="s">
        <v>215</v>
      </c>
      <c r="C90" s="168" t="s">
        <v>23</v>
      </c>
      <c r="D90" s="168" t="s">
        <v>216</v>
      </c>
      <c r="E90" s="224" t="s">
        <v>62</v>
      </c>
      <c r="F90" s="224"/>
      <c r="G90" s="145" t="s">
        <v>45</v>
      </c>
      <c r="H90" s="159">
        <v>1</v>
      </c>
      <c r="I90" s="158">
        <v>24.85</v>
      </c>
      <c r="J90" s="158">
        <v>24.85</v>
      </c>
    </row>
    <row r="91" spans="1:10" ht="26.4" x14ac:dyDescent="0.25">
      <c r="A91" s="168" t="s">
        <v>51</v>
      </c>
      <c r="B91" s="146" t="s">
        <v>54</v>
      </c>
      <c r="C91" s="168" t="s">
        <v>23</v>
      </c>
      <c r="D91" s="168" t="s">
        <v>55</v>
      </c>
      <c r="E91" s="224" t="s">
        <v>164</v>
      </c>
      <c r="F91" s="224"/>
      <c r="G91" s="145" t="s">
        <v>45</v>
      </c>
      <c r="H91" s="159">
        <v>1</v>
      </c>
      <c r="I91" s="158">
        <v>0.11</v>
      </c>
      <c r="J91" s="158">
        <v>0.11</v>
      </c>
    </row>
    <row r="92" spans="1:10" ht="26.4" x14ac:dyDescent="0.25">
      <c r="A92" s="168" t="s">
        <v>51</v>
      </c>
      <c r="B92" s="146" t="s">
        <v>56</v>
      </c>
      <c r="C92" s="168" t="s">
        <v>23</v>
      </c>
      <c r="D92" s="168" t="s">
        <v>57</v>
      </c>
      <c r="E92" s="224" t="s">
        <v>164</v>
      </c>
      <c r="F92" s="224"/>
      <c r="G92" s="145" t="s">
        <v>45</v>
      </c>
      <c r="H92" s="159">
        <v>1</v>
      </c>
      <c r="I92" s="158">
        <v>1.24</v>
      </c>
      <c r="J92" s="158">
        <v>1.24</v>
      </c>
    </row>
    <row r="93" spans="1:10" x14ac:dyDescent="0.25">
      <c r="A93" s="167"/>
      <c r="B93" s="167"/>
      <c r="C93" s="167"/>
      <c r="D93" s="167"/>
      <c r="E93" s="167" t="s">
        <v>46</v>
      </c>
      <c r="F93" s="160">
        <v>11.63</v>
      </c>
      <c r="G93" s="167" t="s">
        <v>47</v>
      </c>
      <c r="H93" s="160">
        <v>13.34</v>
      </c>
      <c r="I93" s="167" t="s">
        <v>48</v>
      </c>
      <c r="J93" s="160">
        <v>24.97</v>
      </c>
    </row>
    <row r="94" spans="1:10" ht="14.4" thickBot="1" x14ac:dyDescent="0.3">
      <c r="A94" s="167"/>
      <c r="B94" s="167"/>
      <c r="C94" s="167"/>
      <c r="D94" s="167"/>
      <c r="E94" s="167" t="s">
        <v>49</v>
      </c>
      <c r="F94" s="160">
        <v>4.45</v>
      </c>
      <c r="G94" s="167"/>
      <c r="H94" s="223" t="s">
        <v>50</v>
      </c>
      <c r="I94" s="223"/>
      <c r="J94" s="160">
        <v>35.270000000000003</v>
      </c>
    </row>
    <row r="95" spans="1:10" ht="14.4" thickTop="1" x14ac:dyDescent="0.25">
      <c r="A95" s="155"/>
      <c r="B95" s="155"/>
      <c r="C95" s="155"/>
      <c r="D95" s="155"/>
      <c r="E95" s="155"/>
      <c r="F95" s="155"/>
      <c r="G95" s="155"/>
      <c r="H95" s="155"/>
      <c r="I95" s="155"/>
      <c r="J95" s="155"/>
    </row>
    <row r="96" spans="1:10" x14ac:dyDescent="0.25">
      <c r="A96" s="134"/>
      <c r="B96" s="135" t="s">
        <v>35</v>
      </c>
      <c r="C96" s="134" t="s">
        <v>36</v>
      </c>
      <c r="D96" s="134" t="s">
        <v>37</v>
      </c>
      <c r="E96" s="221" t="s">
        <v>38</v>
      </c>
      <c r="F96" s="221"/>
      <c r="G96" s="133" t="s">
        <v>39</v>
      </c>
      <c r="H96" s="135" t="s">
        <v>40</v>
      </c>
      <c r="I96" s="135" t="s">
        <v>41</v>
      </c>
      <c r="J96" s="135" t="s">
        <v>42</v>
      </c>
    </row>
    <row r="97" spans="1:10" x14ac:dyDescent="0.25">
      <c r="A97" s="165" t="s">
        <v>43</v>
      </c>
      <c r="B97" s="138" t="s">
        <v>173</v>
      </c>
      <c r="C97" s="165" t="s">
        <v>23</v>
      </c>
      <c r="D97" s="165" t="s">
        <v>174</v>
      </c>
      <c r="E97" s="222" t="s">
        <v>158</v>
      </c>
      <c r="F97" s="222"/>
      <c r="G97" s="137" t="s">
        <v>45</v>
      </c>
      <c r="H97" s="154">
        <v>1</v>
      </c>
      <c r="I97" s="139">
        <v>28.63</v>
      </c>
      <c r="J97" s="139">
        <v>28.63</v>
      </c>
    </row>
    <row r="98" spans="1:10" ht="26.4" x14ac:dyDescent="0.25">
      <c r="A98" s="166" t="s">
        <v>44</v>
      </c>
      <c r="B98" s="144" t="s">
        <v>169</v>
      </c>
      <c r="C98" s="166" t="s">
        <v>23</v>
      </c>
      <c r="D98" s="166" t="s">
        <v>170</v>
      </c>
      <c r="E98" s="225" t="s">
        <v>158</v>
      </c>
      <c r="F98" s="225"/>
      <c r="G98" s="143" t="s">
        <v>45</v>
      </c>
      <c r="H98" s="157">
        <v>1</v>
      </c>
      <c r="I98" s="156">
        <v>0.25</v>
      </c>
      <c r="J98" s="156">
        <v>0.25</v>
      </c>
    </row>
    <row r="99" spans="1:10" ht="26.4" x14ac:dyDescent="0.25">
      <c r="A99" s="168" t="s">
        <v>51</v>
      </c>
      <c r="B99" s="146" t="s">
        <v>60</v>
      </c>
      <c r="C99" s="168" t="s">
        <v>23</v>
      </c>
      <c r="D99" s="168" t="s">
        <v>61</v>
      </c>
      <c r="E99" s="224" t="s">
        <v>164</v>
      </c>
      <c r="F99" s="224"/>
      <c r="G99" s="145" t="s">
        <v>45</v>
      </c>
      <c r="H99" s="159">
        <v>1</v>
      </c>
      <c r="I99" s="158">
        <v>0.5</v>
      </c>
      <c r="J99" s="158">
        <v>0.5</v>
      </c>
    </row>
    <row r="100" spans="1:10" ht="26.4" x14ac:dyDescent="0.25">
      <c r="A100" s="168" t="s">
        <v>51</v>
      </c>
      <c r="B100" s="146" t="s">
        <v>58</v>
      </c>
      <c r="C100" s="168" t="s">
        <v>23</v>
      </c>
      <c r="D100" s="168" t="s">
        <v>59</v>
      </c>
      <c r="E100" s="224" t="s">
        <v>164</v>
      </c>
      <c r="F100" s="224"/>
      <c r="G100" s="145" t="s">
        <v>45</v>
      </c>
      <c r="H100" s="159">
        <v>1</v>
      </c>
      <c r="I100" s="158">
        <v>3.06</v>
      </c>
      <c r="J100" s="158">
        <v>3.06</v>
      </c>
    </row>
    <row r="101" spans="1:10" ht="26.4" x14ac:dyDescent="0.25">
      <c r="A101" s="168" t="s">
        <v>51</v>
      </c>
      <c r="B101" s="146" t="s">
        <v>54</v>
      </c>
      <c r="C101" s="168" t="s">
        <v>23</v>
      </c>
      <c r="D101" s="168" t="s">
        <v>55</v>
      </c>
      <c r="E101" s="224" t="s">
        <v>164</v>
      </c>
      <c r="F101" s="224"/>
      <c r="G101" s="145" t="s">
        <v>45</v>
      </c>
      <c r="H101" s="159">
        <v>1</v>
      </c>
      <c r="I101" s="158">
        <v>0.11</v>
      </c>
      <c r="J101" s="158">
        <v>0.11</v>
      </c>
    </row>
    <row r="102" spans="1:10" x14ac:dyDescent="0.25">
      <c r="A102" s="168" t="s">
        <v>51</v>
      </c>
      <c r="B102" s="146" t="s">
        <v>171</v>
      </c>
      <c r="C102" s="168" t="s">
        <v>23</v>
      </c>
      <c r="D102" s="168" t="s">
        <v>172</v>
      </c>
      <c r="E102" s="224" t="s">
        <v>62</v>
      </c>
      <c r="F102" s="224"/>
      <c r="G102" s="145" t="s">
        <v>45</v>
      </c>
      <c r="H102" s="159">
        <v>1</v>
      </c>
      <c r="I102" s="158">
        <v>22.53</v>
      </c>
      <c r="J102" s="158">
        <v>22.53</v>
      </c>
    </row>
    <row r="103" spans="1:10" ht="26.4" x14ac:dyDescent="0.25">
      <c r="A103" s="168" t="s">
        <v>51</v>
      </c>
      <c r="B103" s="146" t="s">
        <v>151</v>
      </c>
      <c r="C103" s="168" t="s">
        <v>23</v>
      </c>
      <c r="D103" s="168" t="s">
        <v>152</v>
      </c>
      <c r="E103" s="224" t="s">
        <v>164</v>
      </c>
      <c r="F103" s="224"/>
      <c r="G103" s="145" t="s">
        <v>45</v>
      </c>
      <c r="H103" s="159">
        <v>1</v>
      </c>
      <c r="I103" s="158">
        <v>0.02</v>
      </c>
      <c r="J103" s="158">
        <v>0.02</v>
      </c>
    </row>
    <row r="104" spans="1:10" ht="26.4" x14ac:dyDescent="0.25">
      <c r="A104" s="168" t="s">
        <v>51</v>
      </c>
      <c r="B104" s="146" t="s">
        <v>56</v>
      </c>
      <c r="C104" s="168" t="s">
        <v>23</v>
      </c>
      <c r="D104" s="168" t="s">
        <v>57</v>
      </c>
      <c r="E104" s="224" t="s">
        <v>164</v>
      </c>
      <c r="F104" s="224"/>
      <c r="G104" s="145" t="s">
        <v>45</v>
      </c>
      <c r="H104" s="159">
        <v>1</v>
      </c>
      <c r="I104" s="158">
        <v>1.24</v>
      </c>
      <c r="J104" s="158">
        <v>1.24</v>
      </c>
    </row>
    <row r="105" spans="1:10" ht="26.4" x14ac:dyDescent="0.25">
      <c r="A105" s="168" t="s">
        <v>51</v>
      </c>
      <c r="B105" s="146" t="s">
        <v>149</v>
      </c>
      <c r="C105" s="168" t="s">
        <v>23</v>
      </c>
      <c r="D105" s="168" t="s">
        <v>150</v>
      </c>
      <c r="E105" s="224" t="s">
        <v>164</v>
      </c>
      <c r="F105" s="224"/>
      <c r="G105" s="145" t="s">
        <v>45</v>
      </c>
      <c r="H105" s="159">
        <v>1</v>
      </c>
      <c r="I105" s="158">
        <v>0.92</v>
      </c>
      <c r="J105" s="158">
        <v>0.92</v>
      </c>
    </row>
    <row r="106" spans="1:10" x14ac:dyDescent="0.25">
      <c r="A106" s="167"/>
      <c r="B106" s="167"/>
      <c r="C106" s="167"/>
      <c r="D106" s="167"/>
      <c r="E106" s="167" t="s">
        <v>46</v>
      </c>
      <c r="F106" s="160">
        <v>10.61</v>
      </c>
      <c r="G106" s="167" t="s">
        <v>47</v>
      </c>
      <c r="H106" s="160">
        <v>12.17</v>
      </c>
      <c r="I106" s="167" t="s">
        <v>48</v>
      </c>
      <c r="J106" s="160">
        <v>22.78</v>
      </c>
    </row>
    <row r="107" spans="1:10" ht="14.4" thickBot="1" x14ac:dyDescent="0.3">
      <c r="A107" s="167"/>
      <c r="B107" s="167"/>
      <c r="C107" s="167"/>
      <c r="D107" s="167"/>
      <c r="E107" s="167" t="s">
        <v>49</v>
      </c>
      <c r="F107" s="160">
        <v>4.1399999999999997</v>
      </c>
      <c r="G107" s="167"/>
      <c r="H107" s="223" t="s">
        <v>50</v>
      </c>
      <c r="I107" s="223"/>
      <c r="J107" s="160">
        <v>32.770000000000003</v>
      </c>
    </row>
    <row r="108" spans="1:10" ht="14.4" thickTop="1" x14ac:dyDescent="0.25">
      <c r="A108" s="155"/>
      <c r="B108" s="155"/>
      <c r="C108" s="155"/>
      <c r="D108" s="155"/>
      <c r="E108" s="155"/>
      <c r="F108" s="155"/>
      <c r="G108" s="155"/>
      <c r="H108" s="155"/>
      <c r="I108" s="155"/>
      <c r="J108" s="155"/>
    </row>
    <row r="109" spans="1:10" x14ac:dyDescent="0.25">
      <c r="A109" s="134"/>
      <c r="B109" s="135" t="s">
        <v>35</v>
      </c>
      <c r="C109" s="134" t="s">
        <v>36</v>
      </c>
      <c r="D109" s="134" t="s">
        <v>37</v>
      </c>
      <c r="E109" s="221" t="s">
        <v>38</v>
      </c>
      <c r="F109" s="221"/>
      <c r="G109" s="133" t="s">
        <v>39</v>
      </c>
      <c r="H109" s="135" t="s">
        <v>40</v>
      </c>
      <c r="I109" s="135" t="s">
        <v>41</v>
      </c>
      <c r="J109" s="135" t="s">
        <v>42</v>
      </c>
    </row>
    <row r="110" spans="1:10" ht="66" x14ac:dyDescent="0.25">
      <c r="A110" s="165" t="s">
        <v>43</v>
      </c>
      <c r="B110" s="138" t="s">
        <v>177</v>
      </c>
      <c r="C110" s="165" t="s">
        <v>23</v>
      </c>
      <c r="D110" s="165" t="s">
        <v>178</v>
      </c>
      <c r="E110" s="222" t="s">
        <v>162</v>
      </c>
      <c r="F110" s="222"/>
      <c r="G110" s="137" t="s">
        <v>45</v>
      </c>
      <c r="H110" s="154">
        <v>1</v>
      </c>
      <c r="I110" s="139">
        <v>26.12</v>
      </c>
      <c r="J110" s="139">
        <v>26.12</v>
      </c>
    </row>
    <row r="111" spans="1:10" ht="66" x14ac:dyDescent="0.25">
      <c r="A111" s="168" t="s">
        <v>51</v>
      </c>
      <c r="B111" s="146" t="s">
        <v>183</v>
      </c>
      <c r="C111" s="168" t="s">
        <v>23</v>
      </c>
      <c r="D111" s="168" t="s">
        <v>184</v>
      </c>
      <c r="E111" s="224" t="s">
        <v>163</v>
      </c>
      <c r="F111" s="224"/>
      <c r="G111" s="145" t="s">
        <v>24</v>
      </c>
      <c r="H111" s="159">
        <v>5.5999999999999999E-5</v>
      </c>
      <c r="I111" s="158">
        <v>466463.38</v>
      </c>
      <c r="J111" s="158">
        <v>26.12</v>
      </c>
    </row>
    <row r="112" spans="1:10" x14ac:dyDescent="0.25">
      <c r="A112" s="167"/>
      <c r="B112" s="167"/>
      <c r="C112" s="167"/>
      <c r="D112" s="167"/>
      <c r="E112" s="167" t="s">
        <v>46</v>
      </c>
      <c r="F112" s="160">
        <v>0</v>
      </c>
      <c r="G112" s="167" t="s">
        <v>47</v>
      </c>
      <c r="H112" s="160">
        <v>0</v>
      </c>
      <c r="I112" s="167" t="s">
        <v>48</v>
      </c>
      <c r="J112" s="160">
        <v>0</v>
      </c>
    </row>
    <row r="113" spans="1:10" ht="14.4" thickBot="1" x14ac:dyDescent="0.3">
      <c r="A113" s="167"/>
      <c r="B113" s="167"/>
      <c r="C113" s="167"/>
      <c r="D113" s="167"/>
      <c r="E113" s="167" t="s">
        <v>49</v>
      </c>
      <c r="F113" s="160">
        <v>3.77</v>
      </c>
      <c r="G113" s="167"/>
      <c r="H113" s="223" t="s">
        <v>50</v>
      </c>
      <c r="I113" s="223"/>
      <c r="J113" s="160">
        <v>29.89</v>
      </c>
    </row>
    <row r="114" spans="1:10" ht="14.4" thickTop="1" x14ac:dyDescent="0.25">
      <c r="A114" s="155"/>
      <c r="B114" s="155"/>
      <c r="C114" s="155"/>
      <c r="D114" s="155"/>
      <c r="E114" s="155"/>
      <c r="F114" s="155"/>
      <c r="G114" s="155"/>
      <c r="H114" s="155"/>
      <c r="I114" s="155"/>
      <c r="J114" s="155"/>
    </row>
    <row r="115" spans="1:10" x14ac:dyDescent="0.25">
      <c r="A115" s="134"/>
      <c r="B115" s="135" t="s">
        <v>35</v>
      </c>
      <c r="C115" s="134" t="s">
        <v>36</v>
      </c>
      <c r="D115" s="134" t="s">
        <v>37</v>
      </c>
      <c r="E115" s="221" t="s">
        <v>38</v>
      </c>
      <c r="F115" s="221"/>
      <c r="G115" s="133" t="s">
        <v>39</v>
      </c>
      <c r="H115" s="135" t="s">
        <v>40</v>
      </c>
      <c r="I115" s="135" t="s">
        <v>41</v>
      </c>
      <c r="J115" s="135" t="s">
        <v>42</v>
      </c>
    </row>
    <row r="116" spans="1:10" ht="66" x14ac:dyDescent="0.25">
      <c r="A116" s="165" t="s">
        <v>43</v>
      </c>
      <c r="B116" s="138" t="s">
        <v>175</v>
      </c>
      <c r="C116" s="165" t="s">
        <v>23</v>
      </c>
      <c r="D116" s="165" t="s">
        <v>176</v>
      </c>
      <c r="E116" s="222" t="s">
        <v>162</v>
      </c>
      <c r="F116" s="222"/>
      <c r="G116" s="137" t="s">
        <v>45</v>
      </c>
      <c r="H116" s="154">
        <v>1</v>
      </c>
      <c r="I116" s="139">
        <v>6.9</v>
      </c>
      <c r="J116" s="139">
        <v>6.9</v>
      </c>
    </row>
    <row r="117" spans="1:10" ht="66" x14ac:dyDescent="0.25">
      <c r="A117" s="168" t="s">
        <v>51</v>
      </c>
      <c r="B117" s="146" t="s">
        <v>183</v>
      </c>
      <c r="C117" s="168" t="s">
        <v>23</v>
      </c>
      <c r="D117" s="168" t="s">
        <v>184</v>
      </c>
      <c r="E117" s="224" t="s">
        <v>163</v>
      </c>
      <c r="F117" s="224"/>
      <c r="G117" s="145" t="s">
        <v>24</v>
      </c>
      <c r="H117" s="159">
        <v>1.4800000000000001E-5</v>
      </c>
      <c r="I117" s="158">
        <v>466463.38</v>
      </c>
      <c r="J117" s="158">
        <v>6.9</v>
      </c>
    </row>
    <row r="118" spans="1:10" x14ac:dyDescent="0.25">
      <c r="A118" s="167"/>
      <c r="B118" s="167"/>
      <c r="C118" s="167"/>
      <c r="D118" s="167"/>
      <c r="E118" s="167" t="s">
        <v>46</v>
      </c>
      <c r="F118" s="160">
        <v>0</v>
      </c>
      <c r="G118" s="167" t="s">
        <v>47</v>
      </c>
      <c r="H118" s="160">
        <v>0</v>
      </c>
      <c r="I118" s="167" t="s">
        <v>48</v>
      </c>
      <c r="J118" s="160">
        <v>0</v>
      </c>
    </row>
    <row r="119" spans="1:10" ht="14.4" thickBot="1" x14ac:dyDescent="0.3">
      <c r="A119" s="167"/>
      <c r="B119" s="167"/>
      <c r="C119" s="167"/>
      <c r="D119" s="167"/>
      <c r="E119" s="167" t="s">
        <v>49</v>
      </c>
      <c r="F119" s="160">
        <v>1</v>
      </c>
      <c r="G119" s="167"/>
      <c r="H119" s="223" t="s">
        <v>50</v>
      </c>
      <c r="I119" s="223"/>
      <c r="J119" s="160">
        <v>7.9</v>
      </c>
    </row>
    <row r="120" spans="1:10" ht="14.4" thickTop="1" x14ac:dyDescent="0.25">
      <c r="A120" s="155"/>
      <c r="B120" s="155"/>
      <c r="C120" s="155"/>
      <c r="D120" s="155"/>
      <c r="E120" s="155"/>
      <c r="F120" s="155"/>
      <c r="G120" s="155"/>
      <c r="H120" s="155"/>
      <c r="I120" s="155"/>
      <c r="J120" s="155"/>
    </row>
    <row r="121" spans="1:10" x14ac:dyDescent="0.25">
      <c r="A121" s="134"/>
      <c r="B121" s="135" t="s">
        <v>35</v>
      </c>
      <c r="C121" s="134" t="s">
        <v>36</v>
      </c>
      <c r="D121" s="134" t="s">
        <v>37</v>
      </c>
      <c r="E121" s="221" t="s">
        <v>38</v>
      </c>
      <c r="F121" s="221"/>
      <c r="G121" s="133" t="s">
        <v>39</v>
      </c>
      <c r="H121" s="135" t="s">
        <v>40</v>
      </c>
      <c r="I121" s="135" t="s">
        <v>41</v>
      </c>
      <c r="J121" s="135" t="s">
        <v>42</v>
      </c>
    </row>
    <row r="122" spans="1:10" ht="66" x14ac:dyDescent="0.25">
      <c r="A122" s="165" t="s">
        <v>43</v>
      </c>
      <c r="B122" s="138" t="s">
        <v>181</v>
      </c>
      <c r="C122" s="165" t="s">
        <v>23</v>
      </c>
      <c r="D122" s="165" t="s">
        <v>182</v>
      </c>
      <c r="E122" s="222" t="s">
        <v>162</v>
      </c>
      <c r="F122" s="222"/>
      <c r="G122" s="137" t="s">
        <v>45</v>
      </c>
      <c r="H122" s="154">
        <v>1</v>
      </c>
      <c r="I122" s="139">
        <v>32.65</v>
      </c>
      <c r="J122" s="139">
        <v>32.65</v>
      </c>
    </row>
    <row r="123" spans="1:10" ht="66" x14ac:dyDescent="0.25">
      <c r="A123" s="168" t="s">
        <v>51</v>
      </c>
      <c r="B123" s="146" t="s">
        <v>183</v>
      </c>
      <c r="C123" s="168" t="s">
        <v>23</v>
      </c>
      <c r="D123" s="168" t="s">
        <v>184</v>
      </c>
      <c r="E123" s="224" t="s">
        <v>163</v>
      </c>
      <c r="F123" s="224"/>
      <c r="G123" s="145" t="s">
        <v>24</v>
      </c>
      <c r="H123" s="159">
        <v>6.9999999999999994E-5</v>
      </c>
      <c r="I123" s="158">
        <v>466463.38</v>
      </c>
      <c r="J123" s="158">
        <v>32.65</v>
      </c>
    </row>
    <row r="124" spans="1:10" x14ac:dyDescent="0.25">
      <c r="A124" s="167"/>
      <c r="B124" s="167"/>
      <c r="C124" s="167"/>
      <c r="D124" s="167"/>
      <c r="E124" s="167" t="s">
        <v>46</v>
      </c>
      <c r="F124" s="160">
        <v>0</v>
      </c>
      <c r="G124" s="167" t="s">
        <v>47</v>
      </c>
      <c r="H124" s="160">
        <v>0</v>
      </c>
      <c r="I124" s="167" t="s">
        <v>48</v>
      </c>
      <c r="J124" s="160">
        <v>0</v>
      </c>
    </row>
    <row r="125" spans="1:10" ht="14.4" thickBot="1" x14ac:dyDescent="0.3">
      <c r="A125" s="167"/>
      <c r="B125" s="167"/>
      <c r="C125" s="167"/>
      <c r="D125" s="167"/>
      <c r="E125" s="167" t="s">
        <v>49</v>
      </c>
      <c r="F125" s="160">
        <v>4.72</v>
      </c>
      <c r="G125" s="167"/>
      <c r="H125" s="223" t="s">
        <v>50</v>
      </c>
      <c r="I125" s="223"/>
      <c r="J125" s="160">
        <v>37.369999999999997</v>
      </c>
    </row>
    <row r="126" spans="1:10" ht="14.4" thickTop="1" x14ac:dyDescent="0.25">
      <c r="A126" s="155"/>
      <c r="B126" s="155"/>
      <c r="C126" s="155"/>
      <c r="D126" s="155"/>
      <c r="E126" s="155"/>
      <c r="F126" s="155"/>
      <c r="G126" s="155"/>
      <c r="H126" s="155"/>
      <c r="I126" s="155"/>
      <c r="J126" s="155"/>
    </row>
    <row r="127" spans="1:10" x14ac:dyDescent="0.25">
      <c r="A127" s="134"/>
      <c r="B127" s="135" t="s">
        <v>35</v>
      </c>
      <c r="C127" s="134" t="s">
        <v>36</v>
      </c>
      <c r="D127" s="134" t="s">
        <v>37</v>
      </c>
      <c r="E127" s="221" t="s">
        <v>38</v>
      </c>
      <c r="F127" s="221"/>
      <c r="G127" s="133" t="s">
        <v>39</v>
      </c>
      <c r="H127" s="135" t="s">
        <v>40</v>
      </c>
      <c r="I127" s="135" t="s">
        <v>41</v>
      </c>
      <c r="J127" s="135" t="s">
        <v>42</v>
      </c>
    </row>
    <row r="128" spans="1:10" ht="66" x14ac:dyDescent="0.25">
      <c r="A128" s="165" t="s">
        <v>43</v>
      </c>
      <c r="B128" s="138" t="s">
        <v>179</v>
      </c>
      <c r="C128" s="165" t="s">
        <v>23</v>
      </c>
      <c r="D128" s="165" t="s">
        <v>180</v>
      </c>
      <c r="E128" s="222" t="s">
        <v>162</v>
      </c>
      <c r="F128" s="222"/>
      <c r="G128" s="137" t="s">
        <v>45</v>
      </c>
      <c r="H128" s="154">
        <v>1</v>
      </c>
      <c r="I128" s="139">
        <v>63.97</v>
      </c>
      <c r="J128" s="139">
        <v>63.97</v>
      </c>
    </row>
    <row r="129" spans="1:10" ht="26.4" x14ac:dyDescent="0.25">
      <c r="A129" s="168" t="s">
        <v>51</v>
      </c>
      <c r="B129" s="146" t="s">
        <v>167</v>
      </c>
      <c r="C129" s="168" t="s">
        <v>23</v>
      </c>
      <c r="D129" s="168" t="s">
        <v>168</v>
      </c>
      <c r="E129" s="224" t="s">
        <v>52</v>
      </c>
      <c r="F129" s="224"/>
      <c r="G129" s="145" t="s">
        <v>53</v>
      </c>
      <c r="H129" s="159">
        <v>8.5299999999999994</v>
      </c>
      <c r="I129" s="158">
        <v>7.5</v>
      </c>
      <c r="J129" s="158">
        <v>63.97</v>
      </c>
    </row>
    <row r="130" spans="1:10" x14ac:dyDescent="0.25">
      <c r="A130" s="167"/>
      <c r="B130" s="167"/>
      <c r="C130" s="167"/>
      <c r="D130" s="167"/>
      <c r="E130" s="167" t="s">
        <v>46</v>
      </c>
      <c r="F130" s="160">
        <v>0</v>
      </c>
      <c r="G130" s="167" t="s">
        <v>47</v>
      </c>
      <c r="H130" s="160">
        <v>0</v>
      </c>
      <c r="I130" s="167" t="s">
        <v>48</v>
      </c>
      <c r="J130" s="160">
        <v>0</v>
      </c>
    </row>
    <row r="131" spans="1:10" ht="14.4" thickBot="1" x14ac:dyDescent="0.3">
      <c r="A131" s="167"/>
      <c r="B131" s="167"/>
      <c r="C131" s="167"/>
      <c r="D131" s="167"/>
      <c r="E131" s="167" t="s">
        <v>49</v>
      </c>
      <c r="F131" s="160">
        <v>9.24</v>
      </c>
      <c r="G131" s="167"/>
      <c r="H131" s="223" t="s">
        <v>50</v>
      </c>
      <c r="I131" s="223"/>
      <c r="J131" s="160">
        <v>73.209999999999994</v>
      </c>
    </row>
    <row r="132" spans="1:10" ht="26.4" customHeight="1" thickTop="1" x14ac:dyDescent="0.25">
      <c r="A132" s="155"/>
      <c r="B132" s="155"/>
      <c r="C132" s="155"/>
      <c r="D132" s="155"/>
      <c r="E132" s="155"/>
      <c r="F132" s="155"/>
      <c r="G132" s="155"/>
      <c r="H132" s="155"/>
      <c r="I132" s="155"/>
      <c r="J132" s="155"/>
    </row>
    <row r="133" spans="1:10" x14ac:dyDescent="0.25">
      <c r="A133" s="142"/>
      <c r="B133" s="142"/>
      <c r="C133" s="142"/>
      <c r="D133" s="142"/>
      <c r="E133" s="142"/>
      <c r="F133" s="142"/>
      <c r="G133" s="142"/>
      <c r="H133" s="142"/>
      <c r="I133" s="142"/>
      <c r="J133" s="142"/>
    </row>
    <row r="134" spans="1:10" x14ac:dyDescent="0.25">
      <c r="A134" s="200"/>
      <c r="B134" s="200"/>
      <c r="C134" s="200"/>
      <c r="D134" s="141"/>
      <c r="E134" s="164"/>
      <c r="F134" s="201" t="s">
        <v>136</v>
      </c>
      <c r="G134" s="200"/>
      <c r="H134" s="202">
        <v>295050.3</v>
      </c>
      <c r="I134" s="200"/>
      <c r="J134" s="200"/>
    </row>
    <row r="135" spans="1:10" ht="14.4" customHeight="1" x14ac:dyDescent="0.25">
      <c r="A135" s="200"/>
      <c r="B135" s="200"/>
      <c r="C135" s="200"/>
      <c r="D135" s="141"/>
      <c r="E135" s="164"/>
      <c r="F135" s="201" t="s">
        <v>137</v>
      </c>
      <c r="G135" s="200"/>
      <c r="H135" s="202">
        <v>42633.3</v>
      </c>
      <c r="I135" s="200"/>
      <c r="J135" s="200"/>
    </row>
    <row r="136" spans="1:10" x14ac:dyDescent="0.25">
      <c r="A136" s="200"/>
      <c r="B136" s="200"/>
      <c r="C136" s="200"/>
      <c r="D136" s="141"/>
      <c r="E136" s="164"/>
      <c r="F136" s="201" t="s">
        <v>138</v>
      </c>
      <c r="G136" s="200"/>
      <c r="H136" s="202">
        <v>337683.6</v>
      </c>
      <c r="I136" s="200"/>
      <c r="J136" s="200"/>
    </row>
  </sheetData>
  <mergeCells count="113">
    <mergeCell ref="E1:G1"/>
    <mergeCell ref="E2:G2"/>
    <mergeCell ref="C1:D1"/>
    <mergeCell ref="I1:J1"/>
    <mergeCell ref="C2:D2"/>
    <mergeCell ref="I2:J2"/>
    <mergeCell ref="E105:F105"/>
    <mergeCell ref="E111:F111"/>
    <mergeCell ref="E117:F117"/>
    <mergeCell ref="E103:F103"/>
    <mergeCell ref="E104:F104"/>
    <mergeCell ref="H107:I107"/>
    <mergeCell ref="E109:F109"/>
    <mergeCell ref="E110:F110"/>
    <mergeCell ref="H113:I113"/>
    <mergeCell ref="E83:F83"/>
    <mergeCell ref="E79:F79"/>
    <mergeCell ref="H81:I81"/>
    <mergeCell ref="E84:F84"/>
    <mergeCell ref="E85:F85"/>
    <mergeCell ref="E87:F87"/>
    <mergeCell ref="E88:F88"/>
    <mergeCell ref="E89:F89"/>
    <mergeCell ref="E99:F99"/>
    <mergeCell ref="H47:I47"/>
    <mergeCell ref="E49:F49"/>
    <mergeCell ref="E50:F50"/>
    <mergeCell ref="H55:I55"/>
    <mergeCell ref="E57:F57"/>
    <mergeCell ref="E61:F61"/>
    <mergeCell ref="E67:F67"/>
    <mergeCell ref="E71:F71"/>
    <mergeCell ref="E77:F77"/>
    <mergeCell ref="E51:F51"/>
    <mergeCell ref="E52:F52"/>
    <mergeCell ref="E53:F53"/>
    <mergeCell ref="E59:F59"/>
    <mergeCell ref="E60:F60"/>
    <mergeCell ref="E37:F37"/>
    <mergeCell ref="E43:F43"/>
    <mergeCell ref="E44:F44"/>
    <mergeCell ref="E45:F45"/>
    <mergeCell ref="H13:I13"/>
    <mergeCell ref="E15:F15"/>
    <mergeCell ref="E16:F16"/>
    <mergeCell ref="E17:F17"/>
    <mergeCell ref="E18:F18"/>
    <mergeCell ref="E19:F19"/>
    <mergeCell ref="E20:F20"/>
    <mergeCell ref="E21:F21"/>
    <mergeCell ref="E22:F22"/>
    <mergeCell ref="A3:J3"/>
    <mergeCell ref="A4:J4"/>
    <mergeCell ref="E5:F5"/>
    <mergeCell ref="E6:F6"/>
    <mergeCell ref="E7:F7"/>
    <mergeCell ref="E8:F8"/>
    <mergeCell ref="E9:F9"/>
    <mergeCell ref="E10:F10"/>
    <mergeCell ref="E11:F11"/>
    <mergeCell ref="H24:I24"/>
    <mergeCell ref="H30:I30"/>
    <mergeCell ref="A32:J32"/>
    <mergeCell ref="E33:F33"/>
    <mergeCell ref="E34:F34"/>
    <mergeCell ref="E35:F35"/>
    <mergeCell ref="H39:I39"/>
    <mergeCell ref="E41:F41"/>
    <mergeCell ref="E42:F42"/>
    <mergeCell ref="E26:F26"/>
    <mergeCell ref="E27:F27"/>
    <mergeCell ref="E28:F28"/>
    <mergeCell ref="E36:F36"/>
    <mergeCell ref="E58:F58"/>
    <mergeCell ref="H63:I63"/>
    <mergeCell ref="E65:F65"/>
    <mergeCell ref="E66:F66"/>
    <mergeCell ref="H69:I69"/>
    <mergeCell ref="E72:F72"/>
    <mergeCell ref="E73:F73"/>
    <mergeCell ref="H75:I75"/>
    <mergeCell ref="E78:F78"/>
    <mergeCell ref="E86:F86"/>
    <mergeCell ref="E90:F90"/>
    <mergeCell ref="E91:F91"/>
    <mergeCell ref="E92:F92"/>
    <mergeCell ref="H94:I94"/>
    <mergeCell ref="E96:F96"/>
    <mergeCell ref="E97:F97"/>
    <mergeCell ref="E98:F98"/>
    <mergeCell ref="E102:F102"/>
    <mergeCell ref="E100:F100"/>
    <mergeCell ref="E101:F101"/>
    <mergeCell ref="A135:C135"/>
    <mergeCell ref="F135:G135"/>
    <mergeCell ref="H135:J135"/>
    <mergeCell ref="A136:C136"/>
    <mergeCell ref="F136:G136"/>
    <mergeCell ref="H136:J136"/>
    <mergeCell ref="E115:F115"/>
    <mergeCell ref="E116:F116"/>
    <mergeCell ref="H119:I119"/>
    <mergeCell ref="H125:I125"/>
    <mergeCell ref="E127:F127"/>
    <mergeCell ref="E128:F128"/>
    <mergeCell ref="E129:F129"/>
    <mergeCell ref="H131:I131"/>
    <mergeCell ref="A134:C134"/>
    <mergeCell ref="F134:G134"/>
    <mergeCell ref="H134:J134"/>
    <mergeCell ref="E121:F121"/>
    <mergeCell ref="E122:F122"/>
    <mergeCell ref="E123:F123"/>
  </mergeCells>
  <printOptions horizontalCentered="1"/>
  <pageMargins left="0.39370078740157483" right="0.39370078740157483" top="0.78740157480314965" bottom="0.78740157480314965" header="0.31496062992125984" footer="0.31496062992125984"/>
  <pageSetup paperSize="9" scale="53" fitToHeight="0" orientation="portrait" r:id="rId1"/>
  <headerFooter>
    <oddFooter>Página &amp;P de &amp;N</oddFooter>
  </headerFooter>
  <rowBreaks count="4" manualBreakCount="4">
    <brk id="23" max="9" man="1"/>
    <brk id="49" max="9" man="1"/>
    <brk id="79" max="9" man="1"/>
    <brk id="115" max="9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K11"/>
  <sheetViews>
    <sheetView view="pageBreakPreview" zoomScaleNormal="100" zoomScaleSheetLayoutView="100" workbookViewId="0">
      <selection activeCell="C7" sqref="A6:C7"/>
    </sheetView>
  </sheetViews>
  <sheetFormatPr defaultRowHeight="13.8" x14ac:dyDescent="0.25"/>
  <cols>
    <col min="1" max="1" width="10.8984375" style="24" customWidth="1"/>
    <col min="2" max="2" width="8.69921875" style="24" customWidth="1"/>
    <col min="3" max="3" width="56.69921875" customWidth="1"/>
    <col min="4" max="4" width="6.69921875" customWidth="1"/>
    <col min="5" max="6" width="10.69921875" customWidth="1"/>
    <col min="7" max="7" width="12.59765625" bestFit="1" customWidth="1"/>
    <col min="8" max="8" width="10.69921875" customWidth="1"/>
    <col min="9" max="9" width="10.796875" bestFit="1" customWidth="1"/>
    <col min="10" max="11" width="15" bestFit="1" customWidth="1"/>
  </cols>
  <sheetData>
    <row r="1" spans="1:11" ht="13.8" customHeight="1" x14ac:dyDescent="0.25">
      <c r="A1" s="25"/>
      <c r="B1" s="26"/>
      <c r="C1" s="30" t="s">
        <v>31</v>
      </c>
      <c r="D1" s="193" t="s">
        <v>32</v>
      </c>
      <c r="E1" s="193"/>
      <c r="F1" s="193"/>
      <c r="G1" s="30" t="s">
        <v>21</v>
      </c>
      <c r="H1" s="193" t="s">
        <v>33</v>
      </c>
      <c r="I1" s="198"/>
    </row>
    <row r="2" spans="1:11" ht="60" customHeight="1" thickBot="1" x14ac:dyDescent="0.3">
      <c r="A2" s="27"/>
      <c r="B2" s="28"/>
      <c r="C2" s="29" t="str">
        <f>'ORÇ SINTÉTICO N DES'!D2</f>
        <v>LOCAÇÃO DE MÁQUINAS PESADAS PARA "OPERAÇÃO RECUPERAÇÃO DE ESTRADAS VICINAIS" NO MUNICÍPIO DE BUENOS AIRES, CONFORME DECRETO EMERGENCIAL N° 018-2026</v>
      </c>
      <c r="D2" s="194" t="s">
        <v>185</v>
      </c>
      <c r="E2" s="194"/>
      <c r="F2" s="194"/>
      <c r="G2" s="31">
        <v>0.14449999999999999</v>
      </c>
      <c r="H2" s="194" t="s">
        <v>155</v>
      </c>
      <c r="I2" s="199"/>
    </row>
    <row r="3" spans="1:11" ht="30" customHeight="1" x14ac:dyDescent="0.25">
      <c r="A3" s="226" t="s">
        <v>227</v>
      </c>
      <c r="B3" s="227"/>
      <c r="C3" s="227"/>
      <c r="D3" s="227"/>
      <c r="E3" s="227"/>
      <c r="F3" s="227"/>
      <c r="G3" s="227"/>
      <c r="H3" s="227"/>
      <c r="I3" s="227"/>
      <c r="J3" s="227"/>
    </row>
    <row r="4" spans="1:11" ht="41.4" x14ac:dyDescent="0.25">
      <c r="A4" s="135" t="s">
        <v>35</v>
      </c>
      <c r="B4" s="134" t="s">
        <v>36</v>
      </c>
      <c r="C4" s="134" t="s">
        <v>37</v>
      </c>
      <c r="D4" s="133" t="s">
        <v>39</v>
      </c>
      <c r="E4" s="135" t="s">
        <v>40</v>
      </c>
      <c r="F4" s="135" t="s">
        <v>41</v>
      </c>
      <c r="G4" s="135" t="s">
        <v>42</v>
      </c>
      <c r="H4" s="135" t="s">
        <v>228</v>
      </c>
      <c r="I4" s="135" t="s">
        <v>229</v>
      </c>
    </row>
    <row r="5" spans="1:11" ht="39.6" x14ac:dyDescent="0.25">
      <c r="A5" s="144" t="s">
        <v>196</v>
      </c>
      <c r="B5" s="166" t="s">
        <v>23</v>
      </c>
      <c r="C5" s="166" t="s">
        <v>193</v>
      </c>
      <c r="D5" s="143" t="s">
        <v>148</v>
      </c>
      <c r="E5" s="144" t="s">
        <v>238</v>
      </c>
      <c r="F5" s="144" t="s">
        <v>230</v>
      </c>
      <c r="G5" s="144" t="s">
        <v>239</v>
      </c>
      <c r="H5" s="144" t="s">
        <v>263</v>
      </c>
      <c r="I5" s="144" t="s">
        <v>263</v>
      </c>
      <c r="K5" s="99">
        <f>E5*40%</f>
        <v>192</v>
      </c>
    </row>
    <row r="6" spans="1:11" ht="66" x14ac:dyDescent="0.25">
      <c r="A6" s="146" t="s">
        <v>159</v>
      </c>
      <c r="B6" s="168" t="s">
        <v>23</v>
      </c>
      <c r="C6" s="168" t="s">
        <v>160</v>
      </c>
      <c r="D6" s="145" t="s">
        <v>148</v>
      </c>
      <c r="E6" s="146" t="s">
        <v>240</v>
      </c>
      <c r="F6" s="146" t="s">
        <v>231</v>
      </c>
      <c r="G6" s="146" t="s">
        <v>241</v>
      </c>
      <c r="H6" s="146" t="s">
        <v>264</v>
      </c>
      <c r="I6" s="146" t="s">
        <v>265</v>
      </c>
      <c r="K6" s="99">
        <f t="shared" ref="K6" si="0">E6*40%</f>
        <v>252</v>
      </c>
    </row>
    <row r="7" spans="1:11" ht="105.6" x14ac:dyDescent="0.25">
      <c r="A7" s="149" t="s">
        <v>235</v>
      </c>
      <c r="B7" s="147" t="s">
        <v>236</v>
      </c>
      <c r="C7" s="147" t="s">
        <v>237</v>
      </c>
      <c r="D7" s="148" t="s">
        <v>0</v>
      </c>
      <c r="E7" s="149" t="s">
        <v>243</v>
      </c>
      <c r="F7" s="149" t="s">
        <v>244</v>
      </c>
      <c r="G7" s="149" t="s">
        <v>245</v>
      </c>
      <c r="H7" s="149" t="s">
        <v>266</v>
      </c>
      <c r="I7" s="149" t="s">
        <v>140</v>
      </c>
      <c r="J7" s="142"/>
    </row>
    <row r="8" spans="1:11" ht="14.4" customHeight="1" x14ac:dyDescent="0.25">
      <c r="A8" s="142"/>
      <c r="B8" s="142"/>
      <c r="C8" s="142"/>
      <c r="D8" s="142"/>
      <c r="E8" s="142"/>
      <c r="F8" s="142"/>
      <c r="G8" s="142"/>
      <c r="H8" s="142"/>
      <c r="I8" s="142"/>
      <c r="J8" s="136"/>
    </row>
    <row r="9" spans="1:11" ht="14.4" customHeight="1" x14ac:dyDescent="0.25">
      <c r="A9" s="200"/>
      <c r="B9" s="200"/>
      <c r="C9" s="200"/>
      <c r="D9" s="164"/>
      <c r="E9" s="201" t="s">
        <v>136</v>
      </c>
      <c r="F9" s="200"/>
      <c r="G9" s="202">
        <v>295050.3</v>
      </c>
      <c r="H9" s="200"/>
      <c r="I9" s="200"/>
      <c r="J9" s="136"/>
    </row>
    <row r="10" spans="1:11" ht="14.4" customHeight="1" x14ac:dyDescent="0.25">
      <c r="A10" s="200"/>
      <c r="B10" s="200"/>
      <c r="C10" s="200"/>
      <c r="D10" s="164"/>
      <c r="E10" s="201" t="s">
        <v>137</v>
      </c>
      <c r="F10" s="200"/>
      <c r="G10" s="202">
        <v>42633.3</v>
      </c>
      <c r="H10" s="200"/>
      <c r="I10" s="200"/>
      <c r="J10" s="136"/>
    </row>
    <row r="11" spans="1:11" x14ac:dyDescent="0.25">
      <c r="A11" s="200"/>
      <c r="B11" s="200"/>
      <c r="C11" s="200"/>
      <c r="D11" s="164"/>
      <c r="E11" s="201" t="s">
        <v>138</v>
      </c>
      <c r="F11" s="200"/>
      <c r="G11" s="202">
        <v>337683.6</v>
      </c>
      <c r="H11" s="200"/>
      <c r="I11" s="200"/>
    </row>
  </sheetData>
  <autoFilter ref="A4:I6" xr:uid="{00000000-0009-0000-0000-000004000000}"/>
  <mergeCells count="14">
    <mergeCell ref="D1:F1"/>
    <mergeCell ref="D2:F2"/>
    <mergeCell ref="H1:I1"/>
    <mergeCell ref="H2:I2"/>
    <mergeCell ref="A3:J3"/>
    <mergeCell ref="E10:F10"/>
    <mergeCell ref="G10:I10"/>
    <mergeCell ref="E9:F9"/>
    <mergeCell ref="G9:I9"/>
    <mergeCell ref="A11:C11"/>
    <mergeCell ref="E11:F11"/>
    <mergeCell ref="G11:I11"/>
    <mergeCell ref="A9:C9"/>
    <mergeCell ref="A10:C10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92" orientation="landscape" r:id="rId1"/>
  <headerFooter>
    <oddFooter>Página &amp;P de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12"/>
  <sheetViews>
    <sheetView view="pageBreakPreview" zoomScaleNormal="100" zoomScaleSheetLayoutView="100" workbookViewId="0">
      <selection activeCell="B8" sqref="B8"/>
    </sheetView>
  </sheetViews>
  <sheetFormatPr defaultRowHeight="13.8" x14ac:dyDescent="0.25"/>
  <cols>
    <col min="1" max="1" width="22.5" style="24" customWidth="1"/>
    <col min="2" max="2" width="48.69921875" customWidth="1"/>
    <col min="3" max="4" width="18.8984375" customWidth="1"/>
    <col min="5" max="6" width="14.19921875" customWidth="1"/>
    <col min="7" max="29" width="12" bestFit="1" customWidth="1"/>
  </cols>
  <sheetData>
    <row r="1" spans="1:7" x14ac:dyDescent="0.25">
      <c r="A1" s="25"/>
      <c r="B1" s="30" t="s">
        <v>31</v>
      </c>
      <c r="C1" s="100"/>
      <c r="D1" s="100" t="s">
        <v>32</v>
      </c>
      <c r="E1" s="193" t="s">
        <v>33</v>
      </c>
      <c r="F1" s="198"/>
      <c r="G1" s="177"/>
    </row>
    <row r="2" spans="1:7" ht="91.8" customHeight="1" thickBot="1" x14ac:dyDescent="0.3">
      <c r="A2" s="27"/>
      <c r="B2" s="231" t="str">
        <f>'ORÇ SINTÉTICO N DES'!D2</f>
        <v>LOCAÇÃO DE MÁQUINAS PESADAS PARA "OPERAÇÃO RECUPERAÇÃO DE ESTRADAS VICINAIS" NO MUNICÍPIO DE BUENOS AIRES, CONFORME DECRETO EMERGENCIAL N° 018-2026</v>
      </c>
      <c r="C2" s="231"/>
      <c r="D2" s="28" t="s">
        <v>186</v>
      </c>
      <c r="E2" s="194" t="s">
        <v>155</v>
      </c>
      <c r="F2" s="199"/>
      <c r="G2" s="178"/>
    </row>
    <row r="3" spans="1:7" ht="30" customHeight="1" x14ac:dyDescent="0.25">
      <c r="A3" s="232" t="s">
        <v>217</v>
      </c>
      <c r="B3" s="233"/>
      <c r="C3" s="233"/>
      <c r="D3" s="233"/>
      <c r="E3" s="233"/>
      <c r="F3" s="234"/>
      <c r="G3" s="178"/>
    </row>
    <row r="4" spans="1:7" ht="30" customHeight="1" x14ac:dyDescent="0.25">
      <c r="A4" s="179" t="s">
        <v>139</v>
      </c>
      <c r="B4" s="134" t="s">
        <v>37</v>
      </c>
      <c r="C4" s="135" t="s">
        <v>218</v>
      </c>
      <c r="D4" s="135" t="s">
        <v>219</v>
      </c>
      <c r="E4" s="135" t="s">
        <v>220</v>
      </c>
      <c r="F4" s="186" t="s">
        <v>221</v>
      </c>
      <c r="G4" s="178"/>
    </row>
    <row r="5" spans="1:7" ht="27" thickBot="1" x14ac:dyDescent="0.3">
      <c r="A5" s="180" t="s">
        <v>135</v>
      </c>
      <c r="B5" s="150" t="s">
        <v>222</v>
      </c>
      <c r="C5" s="151" t="s">
        <v>267</v>
      </c>
      <c r="D5" s="152" t="s">
        <v>268</v>
      </c>
      <c r="E5" s="152" t="s">
        <v>268</v>
      </c>
      <c r="F5" s="187" t="s">
        <v>269</v>
      </c>
      <c r="G5" s="178"/>
    </row>
    <row r="6" spans="1:7" ht="80.400000000000006" thickTop="1" thickBot="1" x14ac:dyDescent="0.3">
      <c r="A6" s="181" t="s">
        <v>34</v>
      </c>
      <c r="B6" s="165" t="s">
        <v>160</v>
      </c>
      <c r="C6" s="138" t="s">
        <v>246</v>
      </c>
      <c r="D6" s="153" t="s">
        <v>247</v>
      </c>
      <c r="E6" s="153" t="s">
        <v>247</v>
      </c>
      <c r="F6" s="188" t="s">
        <v>248</v>
      </c>
      <c r="G6" s="178"/>
    </row>
    <row r="7" spans="1:7" ht="40.799999999999997" thickTop="1" thickBot="1" x14ac:dyDescent="0.3">
      <c r="A7" s="181" t="s">
        <v>194</v>
      </c>
      <c r="B7" s="165" t="s">
        <v>193</v>
      </c>
      <c r="C7" s="138" t="s">
        <v>249</v>
      </c>
      <c r="D7" s="153" t="s">
        <v>250</v>
      </c>
      <c r="E7" s="153" t="s">
        <v>250</v>
      </c>
      <c r="F7" s="188" t="s">
        <v>251</v>
      </c>
      <c r="G7" s="178"/>
    </row>
    <row r="8" spans="1:7" ht="133.19999999999999" thickTop="1" thickBot="1" x14ac:dyDescent="0.3">
      <c r="A8" s="182" t="s">
        <v>195</v>
      </c>
      <c r="B8" s="183" t="s">
        <v>237</v>
      </c>
      <c r="C8" s="184" t="s">
        <v>270</v>
      </c>
      <c r="D8" s="185" t="s">
        <v>252</v>
      </c>
      <c r="E8" s="185" t="s">
        <v>252</v>
      </c>
      <c r="F8" s="189" t="s">
        <v>252</v>
      </c>
      <c r="G8" s="123"/>
    </row>
    <row r="9" spans="1:7" ht="13.8" customHeight="1" x14ac:dyDescent="0.25">
      <c r="A9" s="228" t="s">
        <v>223</v>
      </c>
      <c r="B9" s="201"/>
      <c r="C9" s="169"/>
      <c r="D9" s="172" t="s">
        <v>271</v>
      </c>
      <c r="E9" s="172" t="s">
        <v>271</v>
      </c>
      <c r="F9" s="173" t="s">
        <v>272</v>
      </c>
    </row>
    <row r="10" spans="1:7" x14ac:dyDescent="0.25">
      <c r="A10" s="228" t="s">
        <v>224</v>
      </c>
      <c r="B10" s="201"/>
      <c r="C10" s="169"/>
      <c r="D10" s="170" t="s">
        <v>273</v>
      </c>
      <c r="E10" s="170" t="s">
        <v>273</v>
      </c>
      <c r="F10" s="171" t="s">
        <v>274</v>
      </c>
    </row>
    <row r="11" spans="1:7" ht="13.8" customHeight="1" x14ac:dyDescent="0.25">
      <c r="A11" s="228" t="s">
        <v>225</v>
      </c>
      <c r="B11" s="201"/>
      <c r="C11" s="169"/>
      <c r="D11" s="172" t="s">
        <v>271</v>
      </c>
      <c r="E11" s="172" t="s">
        <v>275</v>
      </c>
      <c r="F11" s="173" t="s">
        <v>276</v>
      </c>
    </row>
    <row r="12" spans="1:7" ht="13.8" customHeight="1" thickBot="1" x14ac:dyDescent="0.3">
      <c r="A12" s="229" t="s">
        <v>226</v>
      </c>
      <c r="B12" s="230"/>
      <c r="C12" s="174"/>
      <c r="D12" s="175" t="s">
        <v>273</v>
      </c>
      <c r="E12" s="175" t="s">
        <v>277</v>
      </c>
      <c r="F12" s="176" t="s">
        <v>278</v>
      </c>
    </row>
  </sheetData>
  <mergeCells count="8">
    <mergeCell ref="A10:B10"/>
    <mergeCell ref="A11:B11"/>
    <mergeCell ref="A12:B12"/>
    <mergeCell ref="E1:F1"/>
    <mergeCell ref="E2:F2"/>
    <mergeCell ref="B2:C2"/>
    <mergeCell ref="A9:B9"/>
    <mergeCell ref="A3:F3"/>
  </mergeCells>
  <phoneticPr fontId="6" type="noConversion"/>
  <printOptions horizontalCentered="1"/>
  <pageMargins left="0.78740157480314965" right="0.59055118110236227" top="0.78740157480314965" bottom="0.78740157480314965" header="0.31496062992125984" footer="0.31496062992125984"/>
  <pageSetup paperSize="9" scale="85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17"/>
  <sheetViews>
    <sheetView view="pageBreakPreview" zoomScale="115" zoomScaleNormal="100" zoomScaleSheetLayoutView="115" workbookViewId="0">
      <selection sqref="A1:D1"/>
    </sheetView>
  </sheetViews>
  <sheetFormatPr defaultColWidth="8" defaultRowHeight="14.4" x14ac:dyDescent="0.3"/>
  <cols>
    <col min="1" max="1" width="6.69921875" style="1" customWidth="1"/>
    <col min="2" max="2" width="42.59765625" style="1" customWidth="1"/>
    <col min="3" max="4" width="9.3984375" style="1" customWidth="1"/>
    <col min="5" max="16384" width="8" style="1"/>
  </cols>
  <sheetData>
    <row r="1" spans="1:8" ht="69.599999999999994" customHeight="1" thickBot="1" x14ac:dyDescent="0.35">
      <c r="A1" s="235" t="s">
        <v>144</v>
      </c>
      <c r="B1" s="236"/>
      <c r="C1" s="236"/>
      <c r="D1" s="237"/>
    </row>
    <row r="2" spans="1:8" ht="16.2" thickBot="1" x14ac:dyDescent="0.35">
      <c r="A2" s="238" t="s">
        <v>7</v>
      </c>
      <c r="B2" s="239"/>
      <c r="C2" s="239"/>
      <c r="D2" s="240"/>
    </row>
    <row r="3" spans="1:8" ht="37.799999999999997" customHeight="1" x14ac:dyDescent="0.3">
      <c r="A3" s="2" t="s">
        <v>2</v>
      </c>
      <c r="B3" s="241" t="str">
        <f>'CURVA ABC'!C2</f>
        <v>LOCAÇÃO DE MÁQUINAS PESADAS PARA "OPERAÇÃO RECUPERAÇÃO DE ESTRADAS VICINAIS" NO MUNICÍPIO DE BUENOS AIRES, CONFORME DECRETO EMERGENCIAL N° 018-2026</v>
      </c>
      <c r="C3" s="242"/>
      <c r="D3" s="243"/>
    </row>
    <row r="4" spans="1:8" ht="15" thickBot="1" x14ac:dyDescent="0.35">
      <c r="A4" s="3" t="s">
        <v>3</v>
      </c>
      <c r="B4" s="4" t="str">
        <f>MC!B6</f>
        <v>BUENOS AIRES-PE</v>
      </c>
      <c r="C4" s="5"/>
      <c r="D4" s="6"/>
    </row>
    <row r="5" spans="1:8" ht="16.2" thickBot="1" x14ac:dyDescent="0.35">
      <c r="A5" s="20" t="s">
        <v>4</v>
      </c>
      <c r="B5" s="21" t="s">
        <v>8</v>
      </c>
      <c r="C5" s="21"/>
      <c r="D5" s="23" t="s">
        <v>9</v>
      </c>
    </row>
    <row r="6" spans="1:8" ht="15.6" x14ac:dyDescent="0.3">
      <c r="A6" s="7">
        <v>1</v>
      </c>
      <c r="B6" s="8" t="s">
        <v>10</v>
      </c>
      <c r="C6" s="9"/>
      <c r="D6" s="13">
        <v>1.5</v>
      </c>
      <c r="F6" s="1">
        <v>3</v>
      </c>
      <c r="G6" s="1">
        <v>4</v>
      </c>
      <c r="H6" s="1">
        <v>5.5</v>
      </c>
    </row>
    <row r="7" spans="1:8" ht="15.6" x14ac:dyDescent="0.3">
      <c r="A7" s="10">
        <v>2</v>
      </c>
      <c r="B7" s="11" t="s">
        <v>11</v>
      </c>
      <c r="C7" s="12"/>
      <c r="D7" s="13">
        <v>0.3</v>
      </c>
      <c r="F7" s="1">
        <v>0.8</v>
      </c>
      <c r="G7" s="1">
        <v>0.8</v>
      </c>
      <c r="H7" s="1">
        <v>1</v>
      </c>
    </row>
    <row r="8" spans="1:8" ht="15.6" x14ac:dyDescent="0.3">
      <c r="A8" s="10">
        <v>3</v>
      </c>
      <c r="B8" s="11" t="s">
        <v>12</v>
      </c>
      <c r="C8" s="12"/>
      <c r="D8" s="13">
        <v>0.56000000000000005</v>
      </c>
      <c r="F8" s="1">
        <v>0.97</v>
      </c>
      <c r="G8" s="1">
        <v>1.27</v>
      </c>
      <c r="H8" s="1">
        <v>1.27</v>
      </c>
    </row>
    <row r="9" spans="1:8" ht="15.6" x14ac:dyDescent="0.3">
      <c r="A9" s="10">
        <v>4</v>
      </c>
      <c r="B9" s="11" t="s">
        <v>13</v>
      </c>
      <c r="C9" s="12"/>
      <c r="D9" s="13">
        <v>0.85</v>
      </c>
      <c r="F9" s="1">
        <v>0.59</v>
      </c>
      <c r="G9" s="1">
        <v>1.23</v>
      </c>
      <c r="H9" s="1">
        <v>1.39</v>
      </c>
    </row>
    <row r="10" spans="1:8" ht="15.6" x14ac:dyDescent="0.3">
      <c r="A10" s="10">
        <v>5</v>
      </c>
      <c r="B10" s="11" t="s">
        <v>14</v>
      </c>
      <c r="C10" s="12"/>
      <c r="D10" s="13">
        <v>3.5</v>
      </c>
      <c r="F10" s="1">
        <v>6.16</v>
      </c>
      <c r="G10" s="1">
        <v>7.4</v>
      </c>
      <c r="H10" s="1">
        <v>8.9600000000000009</v>
      </c>
    </row>
    <row r="11" spans="1:8" ht="15.6" x14ac:dyDescent="0.3">
      <c r="A11" s="10">
        <v>6</v>
      </c>
      <c r="B11" s="11" t="s">
        <v>15</v>
      </c>
      <c r="C11" s="12"/>
      <c r="D11" s="13">
        <f>SUM(C12:C15)</f>
        <v>6.65</v>
      </c>
    </row>
    <row r="12" spans="1:8" ht="15.6" x14ac:dyDescent="0.3">
      <c r="A12" s="10"/>
      <c r="B12" s="14" t="s">
        <v>16</v>
      </c>
      <c r="C12" s="15">
        <v>0.65</v>
      </c>
      <c r="D12" s="13"/>
    </row>
    <row r="13" spans="1:8" ht="15.6" x14ac:dyDescent="0.3">
      <c r="A13" s="10"/>
      <c r="B13" s="14" t="s">
        <v>17</v>
      </c>
      <c r="C13" s="15">
        <v>3</v>
      </c>
      <c r="D13" s="13"/>
    </row>
    <row r="14" spans="1:8" ht="16.2" thickBot="1" x14ac:dyDescent="0.35">
      <c r="A14" s="16"/>
      <c r="B14" s="17" t="s">
        <v>18</v>
      </c>
      <c r="C14" s="18">
        <v>3</v>
      </c>
      <c r="D14" s="19"/>
    </row>
    <row r="15" spans="1:8" ht="16.2" thickBot="1" x14ac:dyDescent="0.35">
      <c r="A15" s="244" t="s">
        <v>6</v>
      </c>
      <c r="B15" s="245"/>
      <c r="C15" s="245"/>
      <c r="D15" s="22">
        <f>((((1+(D6/100+D8/100+D7/100))*(1+D9/100)*(1+D10/100))/(1-D11/100))-1)*100</f>
        <v>14.454324692019306</v>
      </c>
    </row>
    <row r="16" spans="1:8" x14ac:dyDescent="0.3">
      <c r="A16" s="246" t="s">
        <v>19</v>
      </c>
      <c r="B16" s="247"/>
      <c r="C16" s="247"/>
      <c r="D16" s="248"/>
    </row>
    <row r="17" spans="1:4" ht="15" thickBot="1" x14ac:dyDescent="0.35">
      <c r="A17" s="249"/>
      <c r="B17" s="250"/>
      <c r="C17" s="250"/>
      <c r="D17" s="251"/>
    </row>
  </sheetData>
  <mergeCells count="5">
    <mergeCell ref="A1:D1"/>
    <mergeCell ref="A2:D2"/>
    <mergeCell ref="B3:D3"/>
    <mergeCell ref="A15:C15"/>
    <mergeCell ref="A16:D17"/>
  </mergeCells>
  <printOptions horizontalCentered="1"/>
  <pageMargins left="0.78740157480314965" right="0.59055118110236215" top="0.78740157480314965" bottom="0.78740157480314965" header="0.31496062992125984" footer="0.31496062992125984"/>
  <pageSetup paperSize="9" fitToHeight="0" orientation="portrait" horizontalDpi="360" verticalDpi="36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F46"/>
  <sheetViews>
    <sheetView view="pageBreakPreview" zoomScale="85" zoomScaleNormal="100" zoomScaleSheetLayoutView="85" workbookViewId="0">
      <selection activeCell="C46" sqref="C46"/>
    </sheetView>
  </sheetViews>
  <sheetFormatPr defaultRowHeight="13.8" x14ac:dyDescent="0.25"/>
  <cols>
    <col min="1" max="1" width="8.69921875" style="72" customWidth="1"/>
    <col min="2" max="2" width="42.69921875" style="72" customWidth="1"/>
    <col min="3" max="3" width="9.69921875" style="72" customWidth="1"/>
    <col min="4" max="4" width="12.69921875" style="72" customWidth="1"/>
    <col min="5" max="5" width="9.69921875" style="72" customWidth="1"/>
    <col min="6" max="6" width="12.69921875" style="72" customWidth="1"/>
  </cols>
  <sheetData>
    <row r="1" spans="1:6" ht="69" customHeight="1" x14ac:dyDescent="0.25"/>
    <row r="2" spans="1:6" ht="13.8" customHeight="1" x14ac:dyDescent="0.25">
      <c r="A2" s="269" t="s">
        <v>153</v>
      </c>
      <c r="B2" s="269"/>
      <c r="C2" s="269"/>
      <c r="D2" s="269"/>
      <c r="E2" s="269"/>
      <c r="F2" s="269"/>
    </row>
    <row r="3" spans="1:6" ht="13.8" customHeight="1" x14ac:dyDescent="0.25">
      <c r="A3" s="269"/>
      <c r="B3" s="269"/>
      <c r="C3" s="269"/>
      <c r="D3" s="269"/>
      <c r="E3" s="269"/>
      <c r="F3" s="269"/>
    </row>
    <row r="4" spans="1:6" ht="13.8" customHeight="1" x14ac:dyDescent="0.25">
      <c r="A4" s="269"/>
      <c r="B4" s="269"/>
      <c r="C4" s="269"/>
      <c r="D4" s="269"/>
      <c r="E4" s="269"/>
      <c r="F4" s="269"/>
    </row>
    <row r="5" spans="1:6" x14ac:dyDescent="0.25">
      <c r="A5" s="270" t="str">
        <f>'CURVA ABC'!C2</f>
        <v>LOCAÇÃO DE MÁQUINAS PESADAS PARA "OPERAÇÃO RECUPERAÇÃO DE ESTRADAS VICINAIS" NO MUNICÍPIO DE BUENOS AIRES, CONFORME DECRETO EMERGENCIAL N° 018-2026</v>
      </c>
      <c r="B5" s="270"/>
      <c r="C5" s="270"/>
      <c r="D5" s="270"/>
      <c r="E5" s="270"/>
      <c r="F5" s="270"/>
    </row>
    <row r="6" spans="1:6" x14ac:dyDescent="0.25">
      <c r="A6" s="270"/>
      <c r="B6" s="270"/>
      <c r="C6" s="270"/>
      <c r="D6" s="270"/>
      <c r="E6" s="270"/>
      <c r="F6" s="270"/>
    </row>
    <row r="7" spans="1:6" ht="14.4" thickBot="1" x14ac:dyDescent="0.3"/>
    <row r="8" spans="1:6" ht="14.4" thickBot="1" x14ac:dyDescent="0.3">
      <c r="A8" s="257" t="s">
        <v>64</v>
      </c>
      <c r="B8" s="258"/>
      <c r="C8" s="258"/>
      <c r="D8" s="258"/>
      <c r="E8" s="258"/>
      <c r="F8" s="259"/>
    </row>
    <row r="9" spans="1:6" ht="14.4" thickBot="1" x14ac:dyDescent="0.3">
      <c r="A9" s="260" t="s">
        <v>187</v>
      </c>
      <c r="B9" s="261"/>
      <c r="C9" s="261"/>
      <c r="D9" s="261"/>
      <c r="E9" s="261"/>
      <c r="F9" s="262"/>
    </row>
    <row r="10" spans="1:6" x14ac:dyDescent="0.25">
      <c r="A10" s="263" t="s">
        <v>25</v>
      </c>
      <c r="B10" s="265" t="s">
        <v>27</v>
      </c>
      <c r="C10" s="267" t="s">
        <v>65</v>
      </c>
      <c r="D10" s="268"/>
      <c r="E10" s="267" t="s">
        <v>66</v>
      </c>
      <c r="F10" s="268"/>
    </row>
    <row r="11" spans="1:6" ht="14.4" thickBot="1" x14ac:dyDescent="0.3">
      <c r="A11" s="264"/>
      <c r="B11" s="266"/>
      <c r="C11" s="76" t="s">
        <v>67</v>
      </c>
      <c r="D11" s="77" t="s">
        <v>68</v>
      </c>
      <c r="E11" s="76" t="s">
        <v>67</v>
      </c>
      <c r="F11" s="77" t="s">
        <v>68</v>
      </c>
    </row>
    <row r="12" spans="1:6" ht="14.4" thickBot="1" x14ac:dyDescent="0.3">
      <c r="A12" s="252" t="s">
        <v>69</v>
      </c>
      <c r="B12" s="253"/>
      <c r="C12" s="253"/>
      <c r="D12" s="253"/>
      <c r="E12" s="253"/>
      <c r="F12" s="254"/>
    </row>
    <row r="13" spans="1:6" x14ac:dyDescent="0.25">
      <c r="A13" s="49" t="s">
        <v>70</v>
      </c>
      <c r="B13" s="50" t="s">
        <v>71</v>
      </c>
      <c r="C13" s="53">
        <v>0.1</v>
      </c>
      <c r="D13" s="52">
        <v>0.1</v>
      </c>
      <c r="E13" s="53">
        <v>0.2</v>
      </c>
      <c r="F13" s="54">
        <v>0.2</v>
      </c>
    </row>
    <row r="14" spans="1:6" x14ac:dyDescent="0.25">
      <c r="A14" s="55" t="s">
        <v>72</v>
      </c>
      <c r="B14" s="56" t="s">
        <v>73</v>
      </c>
      <c r="C14" s="59">
        <v>1.4999999999999999E-2</v>
      </c>
      <c r="D14" s="58">
        <v>1.4999999999999999E-2</v>
      </c>
      <c r="E14" s="59">
        <v>1.4999999999999999E-2</v>
      </c>
      <c r="F14" s="58">
        <v>1.4999999999999999E-2</v>
      </c>
    </row>
    <row r="15" spans="1:6" x14ac:dyDescent="0.25">
      <c r="A15" s="55" t="s">
        <v>74</v>
      </c>
      <c r="B15" s="56" t="s">
        <v>75</v>
      </c>
      <c r="C15" s="59">
        <v>0.01</v>
      </c>
      <c r="D15" s="58">
        <v>0.01</v>
      </c>
      <c r="E15" s="59">
        <v>0.01</v>
      </c>
      <c r="F15" s="58">
        <v>0.01</v>
      </c>
    </row>
    <row r="16" spans="1:6" x14ac:dyDescent="0.25">
      <c r="A16" s="55" t="s">
        <v>76</v>
      </c>
      <c r="B16" s="56" t="s">
        <v>77</v>
      </c>
      <c r="C16" s="59">
        <v>2E-3</v>
      </c>
      <c r="D16" s="58">
        <v>2E-3</v>
      </c>
      <c r="E16" s="59">
        <v>2E-3</v>
      </c>
      <c r="F16" s="58">
        <v>2E-3</v>
      </c>
    </row>
    <row r="17" spans="1:6" x14ac:dyDescent="0.25">
      <c r="A17" s="55" t="s">
        <v>78</v>
      </c>
      <c r="B17" s="56" t="s">
        <v>79</v>
      </c>
      <c r="C17" s="59">
        <v>6.0000000000000001E-3</v>
      </c>
      <c r="D17" s="58">
        <v>6.0000000000000001E-3</v>
      </c>
      <c r="E17" s="59">
        <v>6.0000000000000001E-3</v>
      </c>
      <c r="F17" s="58">
        <v>6.0000000000000001E-3</v>
      </c>
    </row>
    <row r="18" spans="1:6" x14ac:dyDescent="0.25">
      <c r="A18" s="55" t="s">
        <v>80</v>
      </c>
      <c r="B18" s="56" t="s">
        <v>81</v>
      </c>
      <c r="C18" s="59">
        <v>2.5000000000000001E-2</v>
      </c>
      <c r="D18" s="58">
        <v>2.5000000000000001E-2</v>
      </c>
      <c r="E18" s="59">
        <v>2.5000000000000001E-2</v>
      </c>
      <c r="F18" s="58">
        <v>2.5000000000000001E-2</v>
      </c>
    </row>
    <row r="19" spans="1:6" x14ac:dyDescent="0.25">
      <c r="A19" s="55" t="s">
        <v>82</v>
      </c>
      <c r="B19" s="56" t="s">
        <v>83</v>
      </c>
      <c r="C19" s="59">
        <v>0.03</v>
      </c>
      <c r="D19" s="58">
        <v>0.03</v>
      </c>
      <c r="E19" s="59">
        <v>0.03</v>
      </c>
      <c r="F19" s="58">
        <v>0.03</v>
      </c>
    </row>
    <row r="20" spans="1:6" x14ac:dyDescent="0.25">
      <c r="A20" s="55" t="s">
        <v>84</v>
      </c>
      <c r="B20" s="56" t="s">
        <v>85</v>
      </c>
      <c r="C20" s="59">
        <v>0.08</v>
      </c>
      <c r="D20" s="58">
        <v>0.08</v>
      </c>
      <c r="E20" s="59">
        <v>0.08</v>
      </c>
      <c r="F20" s="58">
        <v>0.08</v>
      </c>
    </row>
    <row r="21" spans="1:6" x14ac:dyDescent="0.25">
      <c r="A21" s="55" t="s">
        <v>86</v>
      </c>
      <c r="B21" s="56" t="s">
        <v>87</v>
      </c>
      <c r="C21" s="59">
        <v>0</v>
      </c>
      <c r="D21" s="58">
        <v>0</v>
      </c>
      <c r="E21" s="59">
        <v>0</v>
      </c>
      <c r="F21" s="58">
        <v>0</v>
      </c>
    </row>
    <row r="22" spans="1:6" ht="14.4" thickBot="1" x14ac:dyDescent="0.3">
      <c r="A22" s="60" t="s">
        <v>88</v>
      </c>
      <c r="B22" s="61" t="s">
        <v>42</v>
      </c>
      <c r="C22" s="64">
        <f>SUM(C13:C21)</f>
        <v>0.26800000000000002</v>
      </c>
      <c r="D22" s="63">
        <f>SUM(D13:D21)</f>
        <v>0.26800000000000002</v>
      </c>
      <c r="E22" s="64">
        <f>SUM(E13:E21)</f>
        <v>0.36800000000000005</v>
      </c>
      <c r="F22" s="65">
        <f>SUM(F13:F21)</f>
        <v>0.36800000000000005</v>
      </c>
    </row>
    <row r="23" spans="1:6" ht="14.4" thickBot="1" x14ac:dyDescent="0.3">
      <c r="A23" s="252" t="s">
        <v>89</v>
      </c>
      <c r="B23" s="253"/>
      <c r="C23" s="253"/>
      <c r="D23" s="253"/>
      <c r="E23" s="253"/>
      <c r="F23" s="254"/>
    </row>
    <row r="24" spans="1:6" x14ac:dyDescent="0.25">
      <c r="A24" s="49" t="s">
        <v>90</v>
      </c>
      <c r="B24" s="50" t="s">
        <v>91</v>
      </c>
      <c r="C24" s="51">
        <v>0.17879999999999999</v>
      </c>
      <c r="D24" s="52">
        <v>0</v>
      </c>
      <c r="E24" s="53">
        <v>0.17879999999999999</v>
      </c>
      <c r="F24" s="54">
        <v>0</v>
      </c>
    </row>
    <row r="25" spans="1:6" x14ac:dyDescent="0.25">
      <c r="A25" s="55" t="s">
        <v>92</v>
      </c>
      <c r="B25" s="56" t="s">
        <v>93</v>
      </c>
      <c r="C25" s="57">
        <v>4.2900000000000001E-2</v>
      </c>
      <c r="D25" s="58">
        <v>0</v>
      </c>
      <c r="E25" s="59">
        <v>4.2900000000000001E-2</v>
      </c>
      <c r="F25" s="58">
        <v>0</v>
      </c>
    </row>
    <row r="26" spans="1:6" x14ac:dyDescent="0.25">
      <c r="A26" s="55" t="s">
        <v>94</v>
      </c>
      <c r="B26" s="56" t="s">
        <v>95</v>
      </c>
      <c r="C26" s="57">
        <v>8.8000000000000005E-3</v>
      </c>
      <c r="D26" s="58">
        <v>6.7000000000000002E-3</v>
      </c>
      <c r="E26" s="59">
        <v>8.8000000000000005E-3</v>
      </c>
      <c r="F26" s="58">
        <v>6.7000000000000002E-3</v>
      </c>
    </row>
    <row r="27" spans="1:6" x14ac:dyDescent="0.25">
      <c r="A27" s="55" t="s">
        <v>96</v>
      </c>
      <c r="B27" s="56" t="s">
        <v>97</v>
      </c>
      <c r="C27" s="57">
        <v>0.10929999999999999</v>
      </c>
      <c r="D27" s="58">
        <v>8.3000000000000004E-2</v>
      </c>
      <c r="E27" s="59">
        <v>0.10929999999999999</v>
      </c>
      <c r="F27" s="58">
        <v>8.3000000000000004E-2</v>
      </c>
    </row>
    <row r="28" spans="1:6" x14ac:dyDescent="0.25">
      <c r="A28" s="55" t="s">
        <v>98</v>
      </c>
      <c r="B28" s="56" t="s">
        <v>99</v>
      </c>
      <c r="C28" s="57">
        <v>6.9999999999999999E-4</v>
      </c>
      <c r="D28" s="58">
        <v>5.0000000000000001E-4</v>
      </c>
      <c r="E28" s="59">
        <v>6.9999999999999999E-4</v>
      </c>
      <c r="F28" s="58">
        <v>5.0000000000000001E-4</v>
      </c>
    </row>
    <row r="29" spans="1:6" x14ac:dyDescent="0.25">
      <c r="A29" s="55" t="s">
        <v>100</v>
      </c>
      <c r="B29" s="56" t="s">
        <v>101</v>
      </c>
      <c r="C29" s="57">
        <v>7.3000000000000001E-3</v>
      </c>
      <c r="D29" s="58">
        <v>5.5999999999999999E-3</v>
      </c>
      <c r="E29" s="59">
        <v>7.3000000000000001E-3</v>
      </c>
      <c r="F29" s="58">
        <v>5.5999999999999999E-3</v>
      </c>
    </row>
    <row r="30" spans="1:6" x14ac:dyDescent="0.25">
      <c r="A30" s="55" t="s">
        <v>102</v>
      </c>
      <c r="B30" s="56" t="s">
        <v>103</v>
      </c>
      <c r="C30" s="57">
        <v>2.12E-2</v>
      </c>
      <c r="D30" s="58">
        <v>0</v>
      </c>
      <c r="E30" s="59">
        <v>2.12E-2</v>
      </c>
      <c r="F30" s="58">
        <v>0</v>
      </c>
    </row>
    <row r="31" spans="1:6" x14ac:dyDescent="0.25">
      <c r="A31" s="55" t="s">
        <v>104</v>
      </c>
      <c r="B31" s="56" t="s">
        <v>105</v>
      </c>
      <c r="C31" s="57">
        <v>2.9999999999999997E-4</v>
      </c>
      <c r="D31" s="58">
        <v>2.0000000000000001E-4</v>
      </c>
      <c r="E31" s="59">
        <v>2.9999999999999997E-4</v>
      </c>
      <c r="F31" s="58">
        <v>2.0000000000000001E-4</v>
      </c>
    </row>
    <row r="32" spans="1:6" x14ac:dyDescent="0.25">
      <c r="A32" s="55" t="s">
        <v>106</v>
      </c>
      <c r="B32" s="56" t="s">
        <v>107</v>
      </c>
      <c r="C32" s="57">
        <v>0.1004</v>
      </c>
      <c r="D32" s="58">
        <v>7.6200000000000004E-2</v>
      </c>
      <c r="E32" s="59">
        <v>0.1004</v>
      </c>
      <c r="F32" s="58">
        <v>7.6200000000000004E-2</v>
      </c>
    </row>
    <row r="33" spans="1:6" x14ac:dyDescent="0.25">
      <c r="A33" s="55" t="s">
        <v>108</v>
      </c>
      <c r="B33" s="56" t="s">
        <v>109</v>
      </c>
      <c r="C33" s="57">
        <v>4.0000000000000002E-4</v>
      </c>
      <c r="D33" s="58">
        <v>2.9999999999999997E-4</v>
      </c>
      <c r="E33" s="59">
        <v>4.0000000000000002E-4</v>
      </c>
      <c r="F33" s="58">
        <v>2.9999999999999997E-4</v>
      </c>
    </row>
    <row r="34" spans="1:6" ht="14.4" thickBot="1" x14ac:dyDescent="0.3">
      <c r="A34" s="60" t="s">
        <v>110</v>
      </c>
      <c r="B34" s="61" t="s">
        <v>42</v>
      </c>
      <c r="C34" s="62">
        <f>SUM(C24:C33)</f>
        <v>0.47009999999999996</v>
      </c>
      <c r="D34" s="63">
        <f>SUM(D24:D33)</f>
        <v>0.17250000000000001</v>
      </c>
      <c r="E34" s="64">
        <f>SUM(E24:E33)</f>
        <v>0.47009999999999996</v>
      </c>
      <c r="F34" s="65">
        <f>SUM(F24:F33)</f>
        <v>0.17250000000000001</v>
      </c>
    </row>
    <row r="35" spans="1:6" ht="14.4" thickBot="1" x14ac:dyDescent="0.3">
      <c r="A35" s="252" t="s">
        <v>111</v>
      </c>
      <c r="B35" s="253"/>
      <c r="C35" s="253"/>
      <c r="D35" s="253"/>
      <c r="E35" s="253"/>
      <c r="F35" s="254"/>
    </row>
    <row r="36" spans="1:6" x14ac:dyDescent="0.25">
      <c r="A36" s="49" t="s">
        <v>112</v>
      </c>
      <c r="B36" s="50" t="s">
        <v>113</v>
      </c>
      <c r="C36" s="51">
        <v>5.28E-2</v>
      </c>
      <c r="D36" s="52">
        <v>4.0099999999999997E-2</v>
      </c>
      <c r="E36" s="53">
        <v>5.28E-2</v>
      </c>
      <c r="F36" s="54">
        <v>4.0099999999999997E-2</v>
      </c>
    </row>
    <row r="37" spans="1:6" x14ac:dyDescent="0.25">
      <c r="A37" s="55" t="s">
        <v>114</v>
      </c>
      <c r="B37" s="56" t="s">
        <v>115</v>
      </c>
      <c r="C37" s="57">
        <v>1.4E-3</v>
      </c>
      <c r="D37" s="58">
        <v>1E-3</v>
      </c>
      <c r="E37" s="59">
        <v>1.4E-3</v>
      </c>
      <c r="F37" s="58">
        <v>1E-3</v>
      </c>
    </row>
    <row r="38" spans="1:6" x14ac:dyDescent="0.25">
      <c r="A38" s="55" t="s">
        <v>116</v>
      </c>
      <c r="B38" s="56" t="s">
        <v>117</v>
      </c>
      <c r="C38" s="57">
        <v>4.9500000000000002E-2</v>
      </c>
      <c r="D38" s="58">
        <v>3.7600000000000001E-2</v>
      </c>
      <c r="E38" s="59">
        <v>4.9500000000000002E-2</v>
      </c>
      <c r="F38" s="58">
        <v>3.7600000000000001E-2</v>
      </c>
    </row>
    <row r="39" spans="1:6" x14ac:dyDescent="0.25">
      <c r="A39" s="55" t="s">
        <v>118</v>
      </c>
      <c r="B39" s="56" t="s">
        <v>119</v>
      </c>
      <c r="C39" s="57">
        <v>2.24E-2</v>
      </c>
      <c r="D39" s="58">
        <v>1.7000000000000001E-2</v>
      </c>
      <c r="E39" s="59">
        <v>2.24E-2</v>
      </c>
      <c r="F39" s="58">
        <v>1.7000000000000001E-2</v>
      </c>
    </row>
    <row r="40" spans="1:6" x14ac:dyDescent="0.25">
      <c r="A40" s="55" t="s">
        <v>120</v>
      </c>
      <c r="B40" s="56" t="s">
        <v>121</v>
      </c>
      <c r="C40" s="57">
        <v>4.4000000000000003E-3</v>
      </c>
      <c r="D40" s="58">
        <v>3.3999999999999998E-3</v>
      </c>
      <c r="E40" s="59">
        <v>4.4000000000000003E-3</v>
      </c>
      <c r="F40" s="58">
        <v>3.3999999999999998E-3</v>
      </c>
    </row>
    <row r="41" spans="1:6" ht="14.4" thickBot="1" x14ac:dyDescent="0.3">
      <c r="A41" s="60" t="s">
        <v>122</v>
      </c>
      <c r="B41" s="61" t="s">
        <v>42</v>
      </c>
      <c r="C41" s="62">
        <f>SUM(C36:C40)</f>
        <v>0.13049999999999998</v>
      </c>
      <c r="D41" s="63">
        <f>SUM(D36:D40)</f>
        <v>9.9099999999999994E-2</v>
      </c>
      <c r="E41" s="64">
        <f>SUM(E36:E40)</f>
        <v>0.13049999999999998</v>
      </c>
      <c r="F41" s="65">
        <f>SUM(F36:F40)</f>
        <v>9.9099999999999994E-2</v>
      </c>
    </row>
    <row r="42" spans="1:6" ht="14.4" thickBot="1" x14ac:dyDescent="0.3">
      <c r="A42" s="252" t="s">
        <v>123</v>
      </c>
      <c r="B42" s="253"/>
      <c r="C42" s="253"/>
      <c r="D42" s="253"/>
      <c r="E42" s="253"/>
      <c r="F42" s="254"/>
    </row>
    <row r="43" spans="1:6" x14ac:dyDescent="0.25">
      <c r="A43" s="49" t="s">
        <v>124</v>
      </c>
      <c r="B43" s="50" t="s">
        <v>125</v>
      </c>
      <c r="C43" s="51">
        <v>0.11509999999999999</v>
      </c>
      <c r="D43" s="52">
        <v>3.7900000000000003E-2</v>
      </c>
      <c r="E43" s="53">
        <v>0.17299999999999999</v>
      </c>
      <c r="F43" s="54">
        <v>6.3500000000000001E-2</v>
      </c>
    </row>
    <row r="44" spans="1:6" ht="22.8" x14ac:dyDescent="0.25">
      <c r="A44" s="55" t="s">
        <v>126</v>
      </c>
      <c r="B44" s="66" t="s">
        <v>127</v>
      </c>
      <c r="C44" s="57">
        <v>4.5999999999999999E-3</v>
      </c>
      <c r="D44" s="58">
        <v>3.5000000000000001E-3</v>
      </c>
      <c r="E44" s="59">
        <v>4.7000000000000002E-3</v>
      </c>
      <c r="F44" s="58">
        <v>3.5999999999999999E-3</v>
      </c>
    </row>
    <row r="45" spans="1:6" x14ac:dyDescent="0.25">
      <c r="A45" s="67" t="s">
        <v>128</v>
      </c>
      <c r="B45" s="68" t="s">
        <v>42</v>
      </c>
      <c r="C45" s="69">
        <f>SUM(C43:C44)</f>
        <v>0.1197</v>
      </c>
      <c r="D45" s="70">
        <f>SUM(D43:D44)</f>
        <v>4.1400000000000006E-2</v>
      </c>
      <c r="E45" s="71">
        <f>SUM(E43:E44)</f>
        <v>0.1777</v>
      </c>
      <c r="F45" s="70">
        <f>SUM(F43:F44)</f>
        <v>6.7100000000000007E-2</v>
      </c>
    </row>
    <row r="46" spans="1:6" ht="14.4" thickBot="1" x14ac:dyDescent="0.3">
      <c r="A46" s="255" t="s">
        <v>129</v>
      </c>
      <c r="B46" s="256"/>
      <c r="C46" s="73">
        <f>SUM(C22,C34,C41,C45)</f>
        <v>0.98829999999999996</v>
      </c>
      <c r="D46" s="74">
        <f>SUM(D22,D34,D41,D45)</f>
        <v>0.58099999999999996</v>
      </c>
      <c r="E46" s="75">
        <f>SUM(E22,E34,E41,E45)</f>
        <v>1.1463000000000001</v>
      </c>
      <c r="F46" s="74">
        <f>SUM(F22,F34,F41,F45)</f>
        <v>0.70670000000000011</v>
      </c>
    </row>
  </sheetData>
  <mergeCells count="13">
    <mergeCell ref="A2:F4"/>
    <mergeCell ref="A5:F6"/>
    <mergeCell ref="A12:F12"/>
    <mergeCell ref="A23:F23"/>
    <mergeCell ref="A35:F35"/>
    <mergeCell ref="A42:F42"/>
    <mergeCell ref="A46:B46"/>
    <mergeCell ref="A8:F8"/>
    <mergeCell ref="A9:F9"/>
    <mergeCell ref="A10:A11"/>
    <mergeCell ref="B10:B11"/>
    <mergeCell ref="C10:D10"/>
    <mergeCell ref="E10:F10"/>
  </mergeCells>
  <printOptions horizontalCentered="1"/>
  <pageMargins left="0.78740157480314965" right="0.59055118110236215" top="0.78740157480314965" bottom="0.78740157480314965" header="0.31496062992125984" footer="0.31496062992125984"/>
  <pageSetup paperSize="9" scale="84" fitToHeight="100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12"/>
  <sheetViews>
    <sheetView view="pageBreakPreview" zoomScaleNormal="100" zoomScaleSheetLayoutView="100" workbookViewId="0">
      <selection activeCell="F11" sqref="F11:G11"/>
    </sheetView>
  </sheetViews>
  <sheetFormatPr defaultRowHeight="13.8" x14ac:dyDescent="0.25"/>
  <cols>
    <col min="1" max="1" width="7.69921875" style="24" customWidth="1"/>
    <col min="2" max="2" width="10.59765625" style="24" customWidth="1"/>
    <col min="3" max="3" width="8.69921875" style="24" customWidth="1"/>
    <col min="4" max="4" width="56.69921875" customWidth="1"/>
    <col min="5" max="5" width="7.69921875" customWidth="1"/>
    <col min="6" max="6" width="12.69921875" style="93" customWidth="1"/>
    <col min="7" max="9" width="12.69921875" style="96" customWidth="1"/>
    <col min="10" max="10" width="10.69921875" customWidth="1"/>
    <col min="11" max="12" width="15.09765625" bestFit="1" customWidth="1"/>
  </cols>
  <sheetData>
    <row r="1" spans="1:11" ht="13.95" customHeight="1" x14ac:dyDescent="0.25">
      <c r="A1" s="25"/>
      <c r="B1" s="26"/>
      <c r="C1" s="26"/>
      <c r="D1" s="30" t="s">
        <v>31</v>
      </c>
      <c r="E1" s="193" t="s">
        <v>32</v>
      </c>
      <c r="F1" s="193"/>
      <c r="G1" s="193"/>
      <c r="H1" s="94" t="s">
        <v>21</v>
      </c>
      <c r="I1" s="193" t="s">
        <v>33</v>
      </c>
      <c r="J1" s="198"/>
      <c r="K1">
        <v>1.1786000000000001</v>
      </c>
    </row>
    <row r="2" spans="1:11" ht="60" customHeight="1" thickBot="1" x14ac:dyDescent="0.3">
      <c r="A2" s="27"/>
      <c r="B2" s="28"/>
      <c r="C2" s="28"/>
      <c r="D2" s="29" t="s">
        <v>188</v>
      </c>
      <c r="E2" s="194" t="s">
        <v>185</v>
      </c>
      <c r="F2" s="194"/>
      <c r="G2" s="194"/>
      <c r="H2" s="97">
        <v>0.17860000000000001</v>
      </c>
      <c r="I2" s="194" t="s">
        <v>234</v>
      </c>
      <c r="J2" s="199"/>
    </row>
    <row r="3" spans="1:11" ht="30" customHeight="1" thickBot="1" x14ac:dyDescent="0.3">
      <c r="A3" s="195" t="s">
        <v>233</v>
      </c>
      <c r="B3" s="196"/>
      <c r="C3" s="196"/>
      <c r="D3" s="196"/>
      <c r="E3" s="196"/>
      <c r="F3" s="196"/>
      <c r="G3" s="196"/>
      <c r="H3" s="196"/>
      <c r="I3" s="196"/>
      <c r="J3" s="197"/>
    </row>
    <row r="4" spans="1:11" ht="27" thickBot="1" x14ac:dyDescent="0.3">
      <c r="A4" s="39" t="s">
        <v>4</v>
      </c>
      <c r="B4" s="40" t="s">
        <v>25</v>
      </c>
      <c r="C4" s="40" t="s">
        <v>26</v>
      </c>
      <c r="D4" s="41" t="s">
        <v>27</v>
      </c>
      <c r="E4" s="40" t="s">
        <v>0</v>
      </c>
      <c r="F4" s="92" t="s">
        <v>5</v>
      </c>
      <c r="G4" s="95" t="s">
        <v>28</v>
      </c>
      <c r="H4" s="95" t="s">
        <v>29</v>
      </c>
      <c r="I4" s="95" t="s">
        <v>6</v>
      </c>
      <c r="J4" s="42" t="s">
        <v>30</v>
      </c>
    </row>
    <row r="5" spans="1:11" x14ac:dyDescent="0.25">
      <c r="A5" s="150" t="s">
        <v>135</v>
      </c>
      <c r="B5" s="150" t="s">
        <v>22</v>
      </c>
      <c r="C5" s="150"/>
      <c r="D5" s="150" t="s">
        <v>222</v>
      </c>
      <c r="E5" s="161"/>
      <c r="F5" s="151"/>
      <c r="G5" s="151"/>
      <c r="H5" s="162"/>
      <c r="I5" s="162">
        <f>H12</f>
        <v>345467.1</v>
      </c>
      <c r="J5" s="163">
        <v>1</v>
      </c>
    </row>
    <row r="6" spans="1:11" ht="66" x14ac:dyDescent="0.25">
      <c r="A6" s="165" t="s">
        <v>34</v>
      </c>
      <c r="B6" s="165" t="s">
        <v>159</v>
      </c>
      <c r="C6" s="165" t="s">
        <v>23</v>
      </c>
      <c r="D6" s="165" t="s">
        <v>160</v>
      </c>
      <c r="E6" s="137" t="s">
        <v>148</v>
      </c>
      <c r="F6" s="138">
        <v>630</v>
      </c>
      <c r="G6" s="139">
        <v>156.6</v>
      </c>
      <c r="H6" s="139">
        <v>184.57</v>
      </c>
      <c r="I6" s="139">
        <v>116279.1</v>
      </c>
      <c r="J6" s="140">
        <v>0.33658516252343568</v>
      </c>
    </row>
    <row r="7" spans="1:11" ht="39.6" x14ac:dyDescent="0.25">
      <c r="A7" s="165" t="s">
        <v>194</v>
      </c>
      <c r="B7" s="165" t="s">
        <v>196</v>
      </c>
      <c r="C7" s="165" t="s">
        <v>23</v>
      </c>
      <c r="D7" s="165" t="s">
        <v>193</v>
      </c>
      <c r="E7" s="137" t="s">
        <v>148</v>
      </c>
      <c r="F7" s="138">
        <v>480</v>
      </c>
      <c r="G7" s="139">
        <v>322.89</v>
      </c>
      <c r="H7" s="139">
        <v>380.56</v>
      </c>
      <c r="I7" s="139">
        <v>182668.79999999999</v>
      </c>
      <c r="J7" s="140">
        <v>0.52875888905195312</v>
      </c>
    </row>
    <row r="8" spans="1:11" ht="105.6" x14ac:dyDescent="0.25">
      <c r="A8" s="165" t="s">
        <v>195</v>
      </c>
      <c r="B8" s="165" t="s">
        <v>235</v>
      </c>
      <c r="C8" s="165" t="s">
        <v>236</v>
      </c>
      <c r="D8" s="165" t="s">
        <v>237</v>
      </c>
      <c r="E8" s="137" t="s">
        <v>0</v>
      </c>
      <c r="F8" s="138">
        <v>60</v>
      </c>
      <c r="G8" s="139">
        <v>657.83</v>
      </c>
      <c r="H8" s="139">
        <v>775.32</v>
      </c>
      <c r="I8" s="139">
        <v>46519.199999999997</v>
      </c>
      <c r="J8" s="140">
        <v>0.1346559484246112</v>
      </c>
    </row>
    <row r="9" spans="1:11" x14ac:dyDescent="0.25">
      <c r="A9" s="142"/>
      <c r="B9" s="142"/>
      <c r="C9" s="142"/>
      <c r="D9" s="142"/>
      <c r="E9" s="142"/>
      <c r="F9" s="142"/>
      <c r="G9" s="142"/>
      <c r="H9" s="142"/>
      <c r="I9" s="142"/>
      <c r="J9" s="142"/>
    </row>
    <row r="10" spans="1:11" x14ac:dyDescent="0.25">
      <c r="A10" s="200"/>
      <c r="B10" s="200"/>
      <c r="C10" s="200"/>
      <c r="D10" s="141"/>
      <c r="E10" s="164"/>
      <c r="F10" s="201" t="s">
        <v>136</v>
      </c>
      <c r="G10" s="200"/>
      <c r="H10" s="202">
        <v>293115</v>
      </c>
      <c r="I10" s="200"/>
      <c r="J10" s="200"/>
      <c r="K10" s="132">
        <f>H10</f>
        <v>293115</v>
      </c>
    </row>
    <row r="11" spans="1:11" x14ac:dyDescent="0.25">
      <c r="A11" s="200"/>
      <c r="B11" s="200"/>
      <c r="C11" s="200"/>
      <c r="D11" s="141"/>
      <c r="E11" s="164"/>
      <c r="F11" s="201" t="s">
        <v>137</v>
      </c>
      <c r="G11" s="200"/>
      <c r="H11" s="202">
        <v>52352.1</v>
      </c>
      <c r="I11" s="200"/>
      <c r="J11" s="200"/>
      <c r="K11" s="132">
        <f>H11</f>
        <v>52352.1</v>
      </c>
    </row>
    <row r="12" spans="1:11" x14ac:dyDescent="0.25">
      <c r="A12" s="200"/>
      <c r="B12" s="200"/>
      <c r="C12" s="200"/>
      <c r="D12" s="141"/>
      <c r="E12" s="164"/>
      <c r="F12" s="201" t="s">
        <v>138</v>
      </c>
      <c r="G12" s="200"/>
      <c r="H12" s="202">
        <v>345467.1</v>
      </c>
      <c r="I12" s="200"/>
      <c r="J12" s="200"/>
      <c r="K12" s="132">
        <f>H12</f>
        <v>345467.1</v>
      </c>
    </row>
  </sheetData>
  <autoFilter ref="A4:J9" xr:uid="{00000000-0009-0000-0000-000008000000}"/>
  <mergeCells count="14">
    <mergeCell ref="E1:G1"/>
    <mergeCell ref="I1:J1"/>
    <mergeCell ref="E2:G2"/>
    <mergeCell ref="I2:J2"/>
    <mergeCell ref="A3:J3"/>
    <mergeCell ref="A12:C12"/>
    <mergeCell ref="F12:G12"/>
    <mergeCell ref="H12:J12"/>
    <mergeCell ref="A10:C10"/>
    <mergeCell ref="F10:G10"/>
    <mergeCell ref="H10:J10"/>
    <mergeCell ref="A11:C11"/>
    <mergeCell ref="F11:G11"/>
    <mergeCell ref="H11:J11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84" fitToHeight="1000" orientation="landscape" horizontalDpi="360" verticalDpi="360" r:id="rId1"/>
  <headerFooter>
    <oddFooter>Página 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H18"/>
  <sheetViews>
    <sheetView view="pageBreakPreview" zoomScaleNormal="100" zoomScaleSheetLayoutView="100" workbookViewId="0">
      <selection activeCell="B3" sqref="B3:D3"/>
    </sheetView>
  </sheetViews>
  <sheetFormatPr defaultColWidth="8" defaultRowHeight="14.4" x14ac:dyDescent="0.3"/>
  <cols>
    <col min="1" max="1" width="6.69921875" style="1" customWidth="1"/>
    <col min="2" max="2" width="42.59765625" style="1" customWidth="1"/>
    <col min="3" max="4" width="9.3984375" style="1" customWidth="1"/>
    <col min="5" max="16384" width="8" style="1"/>
  </cols>
  <sheetData>
    <row r="1" spans="1:8" ht="60" customHeight="1" thickBot="1" x14ac:dyDescent="0.35">
      <c r="A1" s="235" t="s">
        <v>144</v>
      </c>
      <c r="B1" s="236"/>
      <c r="C1" s="236"/>
      <c r="D1" s="237"/>
    </row>
    <row r="2" spans="1:8" ht="16.2" thickBot="1" x14ac:dyDescent="0.35">
      <c r="A2" s="238" t="s">
        <v>7</v>
      </c>
      <c r="B2" s="239"/>
      <c r="C2" s="239"/>
      <c r="D2" s="240"/>
    </row>
    <row r="3" spans="1:8" ht="45" customHeight="1" x14ac:dyDescent="0.3">
      <c r="A3" s="2" t="s">
        <v>2</v>
      </c>
      <c r="B3" s="241" t="s">
        <v>188</v>
      </c>
      <c r="C3" s="241"/>
      <c r="D3" s="271"/>
    </row>
    <row r="4" spans="1:8" ht="15" thickBot="1" x14ac:dyDescent="0.35">
      <c r="A4" s="3" t="s">
        <v>3</v>
      </c>
      <c r="B4" s="4" t="str">
        <f>MC!B6</f>
        <v>BUENOS AIRES-PE</v>
      </c>
      <c r="C4" s="5"/>
      <c r="D4" s="6"/>
    </row>
    <row r="5" spans="1:8" ht="16.2" thickBot="1" x14ac:dyDescent="0.35">
      <c r="A5" s="20" t="s">
        <v>4</v>
      </c>
      <c r="B5" s="21" t="s">
        <v>8</v>
      </c>
      <c r="C5" s="21"/>
      <c r="D5" s="23" t="s">
        <v>9</v>
      </c>
    </row>
    <row r="6" spans="1:8" ht="15.6" x14ac:dyDescent="0.3">
      <c r="A6" s="7">
        <v>1</v>
      </c>
      <c r="B6" s="8" t="s">
        <v>10</v>
      </c>
      <c r="C6" s="9"/>
      <c r="D6" s="13">
        <v>1.5</v>
      </c>
      <c r="F6" s="1">
        <v>3</v>
      </c>
      <c r="G6" s="1">
        <v>4</v>
      </c>
      <c r="H6" s="1">
        <v>5.5</v>
      </c>
    </row>
    <row r="7" spans="1:8" ht="15.6" x14ac:dyDescent="0.3">
      <c r="A7" s="10">
        <v>2</v>
      </c>
      <c r="B7" s="11" t="s">
        <v>11</v>
      </c>
      <c r="C7" s="12"/>
      <c r="D7" s="13">
        <v>0.3</v>
      </c>
      <c r="F7" s="1">
        <v>0.8</v>
      </c>
      <c r="G7" s="1">
        <v>0.8</v>
      </c>
      <c r="H7" s="1">
        <v>1</v>
      </c>
    </row>
    <row r="8" spans="1:8" ht="15.6" x14ac:dyDescent="0.3">
      <c r="A8" s="10">
        <v>3</v>
      </c>
      <c r="B8" s="11" t="s">
        <v>12</v>
      </c>
      <c r="C8" s="12"/>
      <c r="D8" s="13">
        <v>0.56000000000000005</v>
      </c>
      <c r="F8" s="1">
        <v>0.97</v>
      </c>
      <c r="G8" s="1">
        <v>1.27</v>
      </c>
      <c r="H8" s="1">
        <v>1.27</v>
      </c>
    </row>
    <row r="9" spans="1:8" ht="15.6" x14ac:dyDescent="0.3">
      <c r="A9" s="10">
        <v>4</v>
      </c>
      <c r="B9" s="11" t="s">
        <v>13</v>
      </c>
      <c r="C9" s="12"/>
      <c r="D9" s="13">
        <v>0.85</v>
      </c>
      <c r="F9" s="1">
        <v>0.59</v>
      </c>
      <c r="G9" s="1">
        <v>1.23</v>
      </c>
      <c r="H9" s="1">
        <v>1.39</v>
      </c>
    </row>
    <row r="10" spans="1:8" ht="15.6" x14ac:dyDescent="0.3">
      <c r="A10" s="10">
        <v>5</v>
      </c>
      <c r="B10" s="11" t="s">
        <v>14</v>
      </c>
      <c r="C10" s="12"/>
      <c r="D10" s="13">
        <v>3.5</v>
      </c>
      <c r="F10" s="1">
        <v>6.16</v>
      </c>
      <c r="G10" s="1">
        <v>7.4</v>
      </c>
      <c r="H10" s="1">
        <v>8.9600000000000009</v>
      </c>
    </row>
    <row r="11" spans="1:8" ht="15.6" x14ac:dyDescent="0.3">
      <c r="A11" s="10">
        <v>6</v>
      </c>
      <c r="B11" s="11" t="s">
        <v>15</v>
      </c>
      <c r="C11" s="12"/>
      <c r="D11" s="13">
        <f>SUM(C12:C15)</f>
        <v>9.3500000000000014</v>
      </c>
    </row>
    <row r="12" spans="1:8" ht="15.6" x14ac:dyDescent="0.3">
      <c r="A12" s="10"/>
      <c r="B12" s="14" t="s">
        <v>16</v>
      </c>
      <c r="C12" s="15">
        <v>0.65</v>
      </c>
      <c r="D12" s="13"/>
    </row>
    <row r="13" spans="1:8" ht="15.6" x14ac:dyDescent="0.3">
      <c r="A13" s="10"/>
      <c r="B13" s="14" t="s">
        <v>17</v>
      </c>
      <c r="C13" s="15">
        <v>3</v>
      </c>
      <c r="D13" s="13"/>
    </row>
    <row r="14" spans="1:8" ht="15.6" x14ac:dyDescent="0.3">
      <c r="A14" s="16"/>
      <c r="B14" s="17" t="s">
        <v>18</v>
      </c>
      <c r="C14" s="18">
        <v>3</v>
      </c>
      <c r="D14" s="19"/>
    </row>
    <row r="15" spans="1:8" ht="16.2" thickBot="1" x14ac:dyDescent="0.35">
      <c r="A15" s="16"/>
      <c r="B15" s="17" t="s">
        <v>20</v>
      </c>
      <c r="C15" s="18">
        <v>2.7</v>
      </c>
      <c r="D15" s="19"/>
    </row>
    <row r="16" spans="1:8" ht="16.2" thickBot="1" x14ac:dyDescent="0.35">
      <c r="A16" s="244" t="s">
        <v>6</v>
      </c>
      <c r="B16" s="245"/>
      <c r="C16" s="245"/>
      <c r="D16" s="22">
        <f>((((1+(D6/100+D8/100+D7/100))*(1+D9/100)*(1+D10/100))/(1-D11/100))-1)*100</f>
        <v>17.863333811362402</v>
      </c>
    </row>
    <row r="17" spans="1:4" x14ac:dyDescent="0.3">
      <c r="A17" s="246" t="s">
        <v>19</v>
      </c>
      <c r="B17" s="247"/>
      <c r="C17" s="247"/>
      <c r="D17" s="248"/>
    </row>
    <row r="18" spans="1:4" ht="15" thickBot="1" x14ac:dyDescent="0.35">
      <c r="A18" s="249"/>
      <c r="B18" s="250"/>
      <c r="C18" s="250"/>
      <c r="D18" s="251"/>
    </row>
  </sheetData>
  <mergeCells count="5">
    <mergeCell ref="A1:D1"/>
    <mergeCell ref="A2:D2"/>
    <mergeCell ref="B3:D3"/>
    <mergeCell ref="A16:C16"/>
    <mergeCell ref="A17:D18"/>
  </mergeCells>
  <printOptions horizontalCentered="1"/>
  <pageMargins left="0.78740157480314965" right="0.59055118110236227" top="0.78740157480314965" bottom="0.78740157480314965" header="0.31496062992125984" footer="0.31496062992125984"/>
  <pageSetup paperSize="9" fitToHeight="100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15</vt:i4>
      </vt:variant>
    </vt:vector>
  </HeadingPairs>
  <TitlesOfParts>
    <vt:vector size="25" baseType="lpstr">
      <vt:lpstr>COMPARATIVO</vt:lpstr>
      <vt:lpstr>ORÇ SINTÉTICO N DES</vt:lpstr>
      <vt:lpstr>MC</vt:lpstr>
      <vt:lpstr>CPUs</vt:lpstr>
      <vt:lpstr>CURVA ABC</vt:lpstr>
      <vt:lpstr>CFF</vt:lpstr>
      <vt:lpstr>BDI 01 - N DES</vt:lpstr>
      <vt:lpstr>ENCARGOS</vt:lpstr>
      <vt:lpstr>ORÇ SINTÉTICO DES</vt:lpstr>
      <vt:lpstr>BDI DES</vt:lpstr>
      <vt:lpstr>'BDI 01 - N DES'!Area_de_impressao</vt:lpstr>
      <vt:lpstr>'BDI DES'!Area_de_impressao</vt:lpstr>
      <vt:lpstr>CFF!Area_de_impressao</vt:lpstr>
      <vt:lpstr>COMPARATIVO!Area_de_impressao</vt:lpstr>
      <vt:lpstr>CPUs!Area_de_impressao</vt:lpstr>
      <vt:lpstr>'CURVA ABC'!Area_de_impressao</vt:lpstr>
      <vt:lpstr>MC!Area_de_impressao</vt:lpstr>
      <vt:lpstr>'ORÇ SINTÉTICO DES'!Area_de_impressao</vt:lpstr>
      <vt:lpstr>'ORÇ SINTÉTICO N DES'!Area_de_impressao</vt:lpstr>
      <vt:lpstr>CFF!Titulos_de_impressao</vt:lpstr>
      <vt:lpstr>CPUs!Titulos_de_impressao</vt:lpstr>
      <vt:lpstr>'CURVA ABC'!Titulos_de_impressao</vt:lpstr>
      <vt:lpstr>MC!Titulos_de_impressao</vt:lpstr>
      <vt:lpstr>'ORÇ SINTÉTICO DES'!Titulos_de_impressao</vt:lpstr>
      <vt:lpstr>'ORÇ SINTÉTICO N DES'!Titulos_de_impressao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SEDUCBA</cp:lastModifiedBy>
  <cp:revision>0</cp:revision>
  <cp:lastPrinted>2026-05-28T11:36:02Z</cp:lastPrinted>
  <dcterms:created xsi:type="dcterms:W3CDTF">2024-07-03T16:45:20Z</dcterms:created>
  <dcterms:modified xsi:type="dcterms:W3CDTF">2026-05-28T11:37:38Z</dcterms:modified>
</cp:coreProperties>
</file>