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codeName="EstaPastaDeTrabalho" defaultThemeVersion="124226"/>
  <mc:AlternateContent xmlns:mc="http://schemas.openxmlformats.org/markup-compatibility/2006">
    <mc:Choice Requires="x15">
      <x15ac:absPath xmlns:x15ac="http://schemas.microsoft.com/office/spreadsheetml/2010/11/ac" url="Z:\OBRAS PÚBLICAS\2025\PM JARDIM\CIVIL\08 - CAPS (PJ PADRÃO)\03 - PLANILHAS\2 - REV01\02 - NÃO DESONERADA\01 - DIGITAL\"/>
    </mc:Choice>
  </mc:AlternateContent>
  <xr:revisionPtr revIDLastSave="0" documentId="13_ncr:1_{D8A64C92-531A-429E-9B21-A77DE79F8ED9}" xr6:coauthVersionLast="45" xr6:coauthVersionMax="45" xr10:uidLastSave="{00000000-0000-0000-0000-000000000000}"/>
  <bookViews>
    <workbookView xWindow="28680" yWindow="-120" windowWidth="29040" windowHeight="15720" tabRatio="947" xr2:uid="{00000000-000D-0000-FFFF-FFFF00000000}"/>
  </bookViews>
  <sheets>
    <sheet name="1 - Orçamento Resumido" sheetId="8" r:id="rId1"/>
    <sheet name="2 - Orçamento Sintético" sheetId="1" r:id="rId2"/>
    <sheet name="3 - Composições" sheetId="7" r:id="rId3"/>
    <sheet name="4 -Cronograma Físico Financeiro" sheetId="6" r:id="rId4"/>
    <sheet name="5 - Memória de Cálculo" sheetId="12" r:id="rId5"/>
    <sheet name="6 - BDI" sheetId="13" r:id="rId6"/>
  </sheets>
  <externalReferences>
    <externalReference r:id="rId7"/>
  </externalReferences>
  <definedNames>
    <definedName name="_xlnm.Print_Area" localSheetId="0">'1 - Orçamento Resumido'!$B$2:$J$47</definedName>
    <definedName name="_xlnm.Print_Area" localSheetId="1">'2 - Orçamento Sintético'!$A$2:$K$505</definedName>
    <definedName name="_xlnm.Print_Area" localSheetId="2">'3 - Composições'!$B$2:$K$5904</definedName>
    <definedName name="_xlnm.Print_Area" localSheetId="3">'4 -Cronograma Físico Financeiro'!$B$2:$T$54</definedName>
    <definedName name="_xlnm.Print_Area" localSheetId="4">'5 - Memória de Cálculo'!$A$2:$J$131</definedName>
    <definedName name="_xlnm.Print_Area" localSheetId="5">'6 - BDI'!$A$1:$G$68</definedName>
    <definedName name="LINHA7" localSheetId="4">#REF!</definedName>
    <definedName name="LINHA7">#REF!</definedName>
    <definedName name="_xlnm.Print_Titles" localSheetId="0">'1 - Orçamento Resumido'!$2:$12</definedName>
    <definedName name="_xlnm.Print_Titles" localSheetId="1">'2 - Orçamento Sintético'!$2:$12</definedName>
    <definedName name="_xlnm.Print_Titles" localSheetId="2">'3 - Composições'!$2:$13</definedName>
    <definedName name="_xlnm.Print_Titles" localSheetId="3">'4 -Cronograma Físico Financeiro'!$2:$11</definedName>
    <definedName name="_xlnm.Print_Titles" localSheetId="4">'5 - Memória de Cálculo'!$2:$11</definedName>
    <definedName name="Z_0B914F5C_7316_4563_8D6F_D6875F91F0FA_.wvu.Cols" localSheetId="5" hidden="1">'6 - BDI'!$I:$J,'6 - BDI'!$N:$AS</definedName>
    <definedName name="Z_0B914F5C_7316_4563_8D6F_D6875F91F0FA_.wvu.PrintArea" localSheetId="5" hidden="1">'6 - BDI'!$A$1:$G$60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U310" i="13" l="1"/>
  <c r="BU309" i="13"/>
  <c r="BU308" i="13"/>
  <c r="BT307" i="13"/>
  <c r="BU307" i="13" s="1"/>
  <c r="CE306" i="13"/>
  <c r="CD306" i="13"/>
  <c r="CD307" i="13" s="1"/>
  <c r="CD308" i="13" s="1"/>
  <c r="CD309" i="13" s="1"/>
  <c r="CD310" i="13" s="1"/>
  <c r="CD311" i="13" s="1"/>
  <c r="BU306" i="13"/>
  <c r="BT305" i="13"/>
  <c r="BU305" i="13" s="1"/>
  <c r="CE299" i="13"/>
  <c r="CD299" i="13"/>
  <c r="CD300" i="13" s="1"/>
  <c r="CD301" i="13" s="1"/>
  <c r="CD302" i="13" s="1"/>
  <c r="CD303" i="13" s="1"/>
  <c r="CD304" i="13" s="1"/>
  <c r="BU294" i="13"/>
  <c r="BW294" i="13" s="1"/>
  <c r="D53" i="13" s="1"/>
  <c r="CE293" i="13"/>
  <c r="CD293" i="13"/>
  <c r="CD294" i="13" s="1"/>
  <c r="CD295" i="13" s="1"/>
  <c r="CD296" i="13" s="1"/>
  <c r="CD297" i="13" s="1"/>
  <c r="CD298" i="13" s="1"/>
  <c r="CE286" i="13"/>
  <c r="CD286" i="13"/>
  <c r="CD287" i="13" s="1"/>
  <c r="CD288" i="13" s="1"/>
  <c r="CD289" i="13" s="1"/>
  <c r="CD290" i="13" s="1"/>
  <c r="CD291" i="13" s="1"/>
  <c r="CE278" i="13"/>
  <c r="CD278" i="13"/>
  <c r="CD279" i="13" s="1"/>
  <c r="CD280" i="13" s="1"/>
  <c r="CD281" i="13" s="1"/>
  <c r="CD282" i="13" s="1"/>
  <c r="CD283" i="13" s="1"/>
  <c r="CD271" i="13"/>
  <c r="CD272" i="13" s="1"/>
  <c r="CD273" i="13" s="1"/>
  <c r="CD274" i="13" s="1"/>
  <c r="CD275" i="13" s="1"/>
  <c r="CE270" i="13"/>
  <c r="CD270" i="13"/>
  <c r="BV261" i="13"/>
  <c r="BV260" i="13"/>
  <c r="BV259" i="13"/>
  <c r="BV258" i="13"/>
  <c r="BV257" i="13"/>
  <c r="BV256" i="13"/>
  <c r="I40" i="13"/>
  <c r="I39" i="13"/>
  <c r="I38" i="13"/>
  <c r="I37" i="13"/>
  <c r="I36" i="13"/>
  <c r="C25" i="13"/>
  <c r="C20" i="13"/>
  <c r="D19" i="13"/>
  <c r="C19" i="13"/>
  <c r="CI266" i="13" s="1"/>
  <c r="K16" i="13"/>
  <c r="K8" i="13"/>
  <c r="BX294" i="13" l="1"/>
  <c r="E53" i="13" s="1"/>
  <c r="B12" i="13"/>
  <c r="BU295" i="13"/>
  <c r="CI265" i="13"/>
  <c r="F27" i="13" s="1"/>
  <c r="BV294" i="13"/>
  <c r="C53" i="13" s="1"/>
  <c r="H5" i="12"/>
  <c r="H6" i="12"/>
  <c r="H7" i="12"/>
  <c r="H8" i="12"/>
  <c r="H4" i="12"/>
  <c r="F6" i="12"/>
  <c r="F7" i="12"/>
  <c r="F8" i="12"/>
  <c r="F5" i="12"/>
  <c r="F4" i="12"/>
  <c r="E8" i="12"/>
  <c r="E7" i="12"/>
  <c r="C8" i="12"/>
  <c r="C6" i="12"/>
  <c r="C5" i="12"/>
  <c r="C4" i="12"/>
  <c r="C3" i="12"/>
  <c r="E5" i="12"/>
  <c r="BU296" i="13" l="1"/>
  <c r="BX295" i="13"/>
  <c r="E36" i="13" s="1"/>
  <c r="BW295" i="13"/>
  <c r="D36" i="13" s="1"/>
  <c r="BV295" i="13"/>
  <c r="C36" i="13" s="1"/>
  <c r="F42" i="13"/>
  <c r="I42" i="13" s="1"/>
  <c r="E49" i="13" s="1"/>
  <c r="B51" i="13" s="1"/>
  <c r="F59" i="13"/>
  <c r="I59" i="13" s="1"/>
  <c r="E57" i="13" s="1"/>
  <c r="N7" i="6"/>
  <c r="N8" i="6"/>
  <c r="L7" i="6"/>
  <c r="L8" i="6"/>
  <c r="N5" i="6"/>
  <c r="N6" i="6"/>
  <c r="N4" i="6"/>
  <c r="L6" i="6"/>
  <c r="I6" i="7"/>
  <c r="I7" i="7"/>
  <c r="I8" i="7"/>
  <c r="I5" i="7"/>
  <c r="I4" i="7"/>
  <c r="G6" i="7"/>
  <c r="G7" i="7"/>
  <c r="G8" i="7"/>
  <c r="I3" i="1"/>
  <c r="I4" i="1"/>
  <c r="I5" i="1"/>
  <c r="I6" i="1"/>
  <c r="I7" i="1"/>
  <c r="H5" i="1"/>
  <c r="H6" i="1"/>
  <c r="H7" i="1"/>
  <c r="BX296" i="13" l="1"/>
  <c r="E37" i="13" s="1"/>
  <c r="BW296" i="13"/>
  <c r="D37" i="13" s="1"/>
  <c r="BV296" i="13"/>
  <c r="C37" i="13" s="1"/>
  <c r="BU297" i="13"/>
  <c r="H8" i="6"/>
  <c r="H6" i="6"/>
  <c r="H4" i="6"/>
  <c r="D4" i="1"/>
  <c r="BU298" i="13" l="1"/>
  <c r="BX297" i="13"/>
  <c r="E38" i="13" s="1"/>
  <c r="BW297" i="13"/>
  <c r="D38" i="13" s="1"/>
  <c r="BV297" i="13"/>
  <c r="C38" i="13" s="1"/>
  <c r="L5" i="6"/>
  <c r="L4" i="6"/>
  <c r="C5" i="6" a="1"/>
  <c r="C5" i="6" s="1"/>
  <c r="C4" i="6"/>
  <c r="C3" i="6"/>
  <c r="C2" i="6"/>
  <c r="G5" i="7"/>
  <c r="G4" i="7"/>
  <c r="F8" i="7"/>
  <c r="F7" i="7"/>
  <c r="F5" i="7"/>
  <c r="D8" i="7" a="1"/>
  <c r="D8" i="7" s="1"/>
  <c r="D6" i="7" a="1"/>
  <c r="D6" i="7" s="1"/>
  <c r="D5" i="7"/>
  <c r="D4" i="7"/>
  <c r="D3" i="7"/>
  <c r="H4" i="1"/>
  <c r="H3" i="1"/>
  <c r="H2" i="1"/>
  <c r="F4" i="1"/>
  <c r="D7" i="1" a="1"/>
  <c r="D7" i="1" s="1"/>
  <c r="D5" i="1" a="1"/>
  <c r="D5" i="1" s="1"/>
  <c r="D3" i="1"/>
  <c r="D2" i="1"/>
  <c r="BU299" i="13" l="1"/>
  <c r="BX298" i="13"/>
  <c r="E39" i="13" s="1"/>
  <c r="BW298" i="13"/>
  <c r="D39" i="13" s="1"/>
  <c r="BV298" i="13"/>
  <c r="C39" i="13" s="1"/>
  <c r="E5" i="1"/>
  <c r="D6" i="1"/>
  <c r="E6" i="1"/>
  <c r="E6" i="7"/>
  <c r="E8" i="7"/>
  <c r="D7" i="7"/>
  <c r="E7" i="7"/>
  <c r="D5" i="6"/>
  <c r="D6" i="6"/>
  <c r="E7" i="1"/>
  <c r="C6" i="6"/>
  <c r="BV299" i="13" l="1"/>
  <c r="C40" i="13" s="1"/>
  <c r="BW299" i="13"/>
  <c r="D40" i="13" s="1"/>
  <c r="BX299" i="13"/>
  <c r="E40" i="13"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<sst xmlns="http://schemas.openxmlformats.org/spreadsheetml/2006/main" count="31877" uniqueCount="3492">
  <si>
    <t>ENCARGOS SOCIAIS</t>
  </si>
  <si>
    <t>BANCOS:</t>
  </si>
  <si>
    <t>ORÇAMENTO SINTÉTICO</t>
  </si>
  <si>
    <t>ITEM</t>
  </si>
  <si>
    <t>CÓDIGO</t>
  </si>
  <si>
    <t>BANCO</t>
  </si>
  <si>
    <t>DESCRIÇÃO</t>
  </si>
  <si>
    <t>UND</t>
  </si>
  <si>
    <t>QUANT</t>
  </si>
  <si>
    <t>VALOR UNIT</t>
  </si>
  <si>
    <t>VALOR UNIT COM BDI</t>
  </si>
  <si>
    <t>TOTAL</t>
  </si>
  <si>
    <t>PESO (%)</t>
  </si>
  <si>
    <t>MEMÓRIA DE CÁLCULO</t>
  </si>
  <si>
    <t/>
  </si>
  <si>
    <t>30 DIAS</t>
  </si>
  <si>
    <t>60 DIAS</t>
  </si>
  <si>
    <t>CRONOGRAMA FÍSICO FINANCEIRO</t>
  </si>
  <si>
    <t>TIPO</t>
  </si>
  <si>
    <t>COMPOSIÇÕES COM PREÇO UNITÁRIO</t>
  </si>
  <si>
    <t>ORÇAMENTO RESUMIDO</t>
  </si>
  <si>
    <t>Total sem BDI</t>
  </si>
  <si>
    <t>Total do BDI</t>
  </si>
  <si>
    <t>Total Geral</t>
  </si>
  <si>
    <t>Descrição</t>
  </si>
  <si>
    <t>Item</t>
  </si>
  <si>
    <t>Total Por Etapa</t>
  </si>
  <si>
    <t xml:space="preserve"> 1 </t>
  </si>
  <si>
    <t xml:space="preserve"> 2 </t>
  </si>
  <si>
    <t xml:space="preserve"> 3 </t>
  </si>
  <si>
    <t xml:space="preserve"> 4 </t>
  </si>
  <si>
    <t xml:space="preserve"> 5 </t>
  </si>
  <si>
    <t>COBERTURA</t>
  </si>
  <si>
    <t xml:space="preserve"> 6 </t>
  </si>
  <si>
    <t>ESQUADRIAS</t>
  </si>
  <si>
    <t xml:space="preserve"> 7 </t>
  </si>
  <si>
    <t xml:space="preserve"> 8 </t>
  </si>
  <si>
    <t xml:space="preserve"> 9 </t>
  </si>
  <si>
    <t xml:space="preserve"> 10 </t>
  </si>
  <si>
    <t xml:space="preserve"> 11 </t>
  </si>
  <si>
    <t xml:space="preserve"> 12 </t>
  </si>
  <si>
    <t>PINTURA</t>
  </si>
  <si>
    <t xml:space="preserve"> 1.1 </t>
  </si>
  <si>
    <t>Próprio</t>
  </si>
  <si>
    <t>SINAPI</t>
  </si>
  <si>
    <t>m²</t>
  </si>
  <si>
    <t>AGESUL</t>
  </si>
  <si>
    <t>M</t>
  </si>
  <si>
    <t>UN</t>
  </si>
  <si>
    <t xml:space="preserve"> 2.1 </t>
  </si>
  <si>
    <t xml:space="preserve"> 2.2 </t>
  </si>
  <si>
    <t>m³</t>
  </si>
  <si>
    <t xml:space="preserve"> 96543 </t>
  </si>
  <si>
    <t>KG</t>
  </si>
  <si>
    <t xml:space="preserve"> 2.3 </t>
  </si>
  <si>
    <t xml:space="preserve"> 3.1 </t>
  </si>
  <si>
    <t xml:space="preserve"> 3.1.1 </t>
  </si>
  <si>
    <t xml:space="preserve"> 3.2 </t>
  </si>
  <si>
    <t xml:space="preserve"> 3.2.1 </t>
  </si>
  <si>
    <t xml:space="preserve"> 3.2.2 </t>
  </si>
  <si>
    <t xml:space="preserve"> 87905 </t>
  </si>
  <si>
    <t xml:space="preserve"> 5.1 </t>
  </si>
  <si>
    <t xml:space="preserve"> 5.2 </t>
  </si>
  <si>
    <t xml:space="preserve"> 6.1 </t>
  </si>
  <si>
    <t xml:space="preserve"> 91341 </t>
  </si>
  <si>
    <t>PORTA EM ALUMÍNIO DE ABRIR TIPO VENEZIANA COM GUARNIÇÃO, FIXAÇÃO COM PARAFUSOS - FORNECIMENTO E INSTALAÇÃO. AF_12/2019</t>
  </si>
  <si>
    <t xml:space="preserve"> 6.2 </t>
  </si>
  <si>
    <t xml:space="preserve"> 7.1 </t>
  </si>
  <si>
    <t xml:space="preserve"> 7.2 </t>
  </si>
  <si>
    <t xml:space="preserve"> 91937 </t>
  </si>
  <si>
    <t xml:space="preserve"> 91926 </t>
  </si>
  <si>
    <t xml:space="preserve"> 8.1 </t>
  </si>
  <si>
    <t xml:space="preserve"> 10.1 </t>
  </si>
  <si>
    <t xml:space="preserve"> 11.1 </t>
  </si>
  <si>
    <t>ENGENHEIRO CIVIL DE OBRA JUNIOR COM ENCARGOS COMPLEMENTARES</t>
  </si>
  <si>
    <t>H</t>
  </si>
  <si>
    <t xml:space="preserve"> 90776 </t>
  </si>
  <si>
    <t>ENCARREGADO GERAL COM ENCARGOS COMPLEMENTARES</t>
  </si>
  <si>
    <t>Código</t>
  </si>
  <si>
    <t>Banco</t>
  </si>
  <si>
    <t>Tipo</t>
  </si>
  <si>
    <t>Und</t>
  </si>
  <si>
    <t>Quant.</t>
  </si>
  <si>
    <t>Valor Unit</t>
  </si>
  <si>
    <t>Total</t>
  </si>
  <si>
    <t>Composição</t>
  </si>
  <si>
    <t>Composição Auxiliar</t>
  </si>
  <si>
    <t xml:space="preserve"> 88262 </t>
  </si>
  <si>
    <t>CARPINTEIRO DE FORMAS COM ENCARGOS COMPLEMENTARES</t>
  </si>
  <si>
    <t>SEDI - SERVIÇOS DIVERSOS</t>
  </si>
  <si>
    <t xml:space="preserve"> 88316 </t>
  </si>
  <si>
    <t>SERVENTE COM ENCARGOS COMPLEMENTARES</t>
  </si>
  <si>
    <t>FUES - FUNDAÇÕES E ESTRUTURAS</t>
  </si>
  <si>
    <t>Insumo</t>
  </si>
  <si>
    <t>Material</t>
  </si>
  <si>
    <t xml:space="preserve"> 00004491 </t>
  </si>
  <si>
    <t>PONTALETE *7,5 X 7,5* CM EM PINUS, MISTA OU EQUIVALENTE DA REGIAO - BRUTA</t>
  </si>
  <si>
    <t>MO sem LS =&gt;</t>
  </si>
  <si>
    <t>LS =&gt;</t>
  </si>
  <si>
    <t>MO com LS =&gt;</t>
  </si>
  <si>
    <t>Valor do BDI =&gt;</t>
  </si>
  <si>
    <t>Valor com BDI =&gt;</t>
  </si>
  <si>
    <t xml:space="preserve"> 88239 </t>
  </si>
  <si>
    <t>AJUDANTE DE CARPINTEIRO COM ENCARGOS COMPLEMENTARES</t>
  </si>
  <si>
    <t xml:space="preserve"> 91692 </t>
  </si>
  <si>
    <t>SERRA CIRCULAR DE BANCADA COM MOTOR ELÉTRICO POTÊNCIA DE 5HP, COM COIFA PARA DISCO 10" - CHP DIURNO. AF_08/2015</t>
  </si>
  <si>
    <t>CHP</t>
  </si>
  <si>
    <t xml:space="preserve"> 91693 </t>
  </si>
  <si>
    <t>SERRA CIRCULAR DE BANCADA COM MOTOR ELÉTRICO POTÊNCIA DE 5HP, COM COIFA PARA DISCO 10" - CHI DIURNO. AF_08/2015</t>
  </si>
  <si>
    <t>CHI</t>
  </si>
  <si>
    <t xml:space="preserve"> 00005061 </t>
  </si>
  <si>
    <t>PREGO DE ACO POLIDO COM CABECA 18 X 27 (2 1/2 X 10)</t>
  </si>
  <si>
    <t xml:space="preserve"> 88278 </t>
  </si>
  <si>
    <t>Equipamento</t>
  </si>
  <si>
    <t xml:space="preserve"> 88267 </t>
  </si>
  <si>
    <t>ENCANADOR OU BOMBEIRO HIDRÁULICO COM ENCARGOS COMPLEMENTARES</t>
  </si>
  <si>
    <t xml:space="preserve"> 88309 </t>
  </si>
  <si>
    <t>PEDREIRO COM ENCARGOS COMPLEMENTARES</t>
  </si>
  <si>
    <t xml:space="preserve"> 00000370 </t>
  </si>
  <si>
    <t>AREIA MEDIA - POSTO JAZIDA/FORNECEDOR (RETIRADO NA JAZIDA, SEM TRANSPORTE)</t>
  </si>
  <si>
    <t xml:space="preserve"> 88264 </t>
  </si>
  <si>
    <t>ELETRICISTA COM ENCARGOS COMPLEMENTARES</t>
  </si>
  <si>
    <t xml:space="preserve"> 88247 </t>
  </si>
  <si>
    <t>AUXILIAR DE ELETRICISTA COM ENCARGOS COMPLEMENTARES</t>
  </si>
  <si>
    <t xml:space="preserve"> 91170 </t>
  </si>
  <si>
    <t>CJ</t>
  </si>
  <si>
    <t xml:space="preserve"> 00006193 </t>
  </si>
  <si>
    <t xml:space="preserve"> 00005068 </t>
  </si>
  <si>
    <t>PREGO DE ACO POLIDO COM CABECA 17 X 21 (2 X 11)</t>
  </si>
  <si>
    <t>L</t>
  </si>
  <si>
    <t xml:space="preserve"> 94970 </t>
  </si>
  <si>
    <t>CONCRETO FCK = 20MPA, TRAÇO 1:2,7:3 (EM MASSA SECA DE CIMENTO/ AREIA MÉDIA/ BRITA 1) - PREPARO MECÂNICO COM BETONEIRA 600 L. AF_05/2021</t>
  </si>
  <si>
    <t xml:space="preserve"> 00002692 </t>
  </si>
  <si>
    <t>DESMOLDANTE PROTETOR PARA FORMAS DE MADEIRA, DE BASE OLEOSA EMULSIONADA EM AGUA</t>
  </si>
  <si>
    <t xml:space="preserve"> 00004517 </t>
  </si>
  <si>
    <t>SARRAFO *2,5 X 7,5* CM EM PINUS, MISTA OU EQUIVALENTE DA REGIAO - BRUTA</t>
  </si>
  <si>
    <t xml:space="preserve"> 00005074 </t>
  </si>
  <si>
    <t>PREGO DE ACO POLIDO COM CABECA 15 X 18 (1 1/2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</si>
  <si>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</si>
  <si>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</si>
  <si>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</si>
  <si>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</si>
  <si>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</si>
  <si>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</si>
  <si>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</si>
  <si>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</si>
  <si>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</si>
  <si>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</si>
  <si>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</si>
  <si>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</si>
  <si>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88377 </t>
  </si>
  <si>
    <t>OPERADOR DE BETONEIRA ESTACIONÁRIA/MISTURADOR COM ENCARGOS COMPLEMENTARES</t>
  </si>
  <si>
    <t xml:space="preserve"> 89225 </t>
  </si>
  <si>
    <t xml:space="preserve"> 89226 </t>
  </si>
  <si>
    <t xml:space="preserve"> 00001379 </t>
  </si>
  <si>
    <t>CIMENTO PORTLAND COMPOSTO CP II-32</t>
  </si>
  <si>
    <t xml:space="preserve"> 00004721 </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</si>
  <si>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</si>
  <si>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</si>
  <si>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</si>
  <si>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</si>
  <si>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88243 </t>
  </si>
  <si>
    <t>AJUDANTE ESPECIALIZADO COM ENCARGOS COMPLEMENTARES</t>
  </si>
  <si>
    <t xml:space="preserve"> 87292 </t>
  </si>
  <si>
    <t>ARGAMASSA TRAÇO 1:2:8 (EM VOLUME DE CIMENTO, CAL E AREIA MÉDIA ÚMIDA) PARA EMBOÇO/MASSA ÚNICA/ASSENTAMENTO DE ALVENARIA DE VEDAÇÃO, PREPARO MECÂNICO COM BETONEIRA 400 L. AF_08/2019</t>
  </si>
  <si>
    <t xml:space="preserve"> 00037395 </t>
  </si>
  <si>
    <t>PINO DE ACO COM FURO, HASTE = 27 MM (ACAO DIRETA)</t>
  </si>
  <si>
    <t>CENTO</t>
  </si>
  <si>
    <t xml:space="preserve"> 87313 </t>
  </si>
  <si>
    <t>ARGAMASSA TRAÇO 1:3 (EM VOLUME DE CIMENTO E AREIA GROSSA ÚMIDA) PARA CHAPISCO CONVENCIONAL, PREPARO MECÂNICO COM BETONEIRA 400 L. AF_08/2019</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</si>
  <si>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</si>
  <si>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</si>
  <si>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</si>
  <si>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</si>
  <si>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</si>
  <si>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</si>
  <si>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00000142 </t>
  </si>
  <si>
    <t>SELANTE ELASTICO MONOCOMPONENTE A BASE DE POLIURETANO (PU) PARA JUNTAS DIVERSAS</t>
  </si>
  <si>
    <t>310ML</t>
  </si>
  <si>
    <t xml:space="preserve"> 00005104 </t>
  </si>
  <si>
    <t xml:space="preserve"> 00013388 </t>
  </si>
  <si>
    <t>SOLDA EM BARRA DE ESTANHO-CHUMBO 50/50</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</si>
  <si>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</si>
  <si>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</si>
  <si>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</si>
  <si>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</si>
  <si>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</si>
  <si>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 xml:space="preserve"> 00001871 </t>
  </si>
  <si>
    <t>CAIXA OCTOGONAL DE FUNDO MOVEL, EM PVC, DE 3" X 3", PARA ELETRODUTO FLEXIVEL CORRUGADO</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</si>
  <si>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</si>
  <si>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</si>
  <si>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</si>
  <si>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</si>
  <si>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91946 </t>
  </si>
  <si>
    <t xml:space="preserve"> 00001570 </t>
  </si>
  <si>
    <t>TERMINAL A COMPRESSAO EM COBRE ESTANHADO PARA CABO 2,5 MM2, 1 FURO E 1 COMPRESSAO, PARA PARAFUSO DE FIXACAO M5</t>
  </si>
  <si>
    <t xml:space="preserve"> 87367 </t>
  </si>
  <si>
    <t>ARGAMASSA TRAÇO 1:1:6 (EM VOLUME DE CIMENTO, CAL E AREIA MÉDIA ÚMIDA) PARA EMBOÇO/MASSA ÚNICA/ASSENTAMENTO DE ALVENARIA DE VEDAÇÃO, PREPARO MANUAL. AF_08/2019</t>
  </si>
  <si>
    <t xml:space="preserve"> 88248 </t>
  </si>
  <si>
    <t>AUXILIAR DE ENCANADOR OU BOMBEIRO HIDRÁULICO COM ENCARGOS COMPLEMENTARES</t>
  </si>
  <si>
    <t xml:space="preserve"> 101616 </t>
  </si>
  <si>
    <t>PREPARO DE FUNDO DE VALA COM LARGURA MENOR QUE 1,5 M (ACERTO DO SOLO NATURAL). AF_08/2020</t>
  </si>
  <si>
    <t xml:space="preserve"> 00005069 </t>
  </si>
  <si>
    <t>PREGO DE ACO POLIDO COM CABECA 17 X 27 (2 1/2 X 11)</t>
  </si>
  <si>
    <t xml:space="preserve"> 00000367 </t>
  </si>
  <si>
    <t>AREIA GROSSA - POSTO JAZIDA/FORNECEDOR (RETIRADO NA JAZIDA, SEM TRANSPORTE)</t>
  </si>
  <si>
    <t xml:space="preserve"> 00043059 </t>
  </si>
  <si>
    <t>ACO CA-60, 4,2 MM, OU 5,0 MM, OU 6,0 MM, OU 7,0 MM, VERGALHAO</t>
  </si>
  <si>
    <t xml:space="preserve"> 00006085 </t>
  </si>
  <si>
    <t>SELADOR ACRILICO OPACO PREMIUM INTERIOR/EXTERIOR</t>
  </si>
  <si>
    <t xml:space="preserve"> 88310 </t>
  </si>
  <si>
    <t>PINTOR COM ENCARGOS COMPLEMENTARES</t>
  </si>
  <si>
    <t xml:space="preserve"> 00003767 </t>
  </si>
  <si>
    <t>LIXA EM FOLHA PARA PAREDE OU MADEIRA, NUMERO 120, COR VERMELHA</t>
  </si>
  <si>
    <t>Mão de Obra</t>
  </si>
  <si>
    <t xml:space="preserve"> 00037372 </t>
  </si>
  <si>
    <t>EXAMES - HORISTA (COLETADO CAIXA - ENCARGOS COMPLEMENTARES)</t>
  </si>
  <si>
    <t xml:space="preserve"> 00037373 </t>
  </si>
  <si>
    <t>SEGURO - HORISTA (COLETADO CAIXA - 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</si>
  <si>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</si>
  <si>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</si>
  <si>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</si>
  <si>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</si>
  <si>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95401 </t>
  </si>
  <si>
    <t>CURSO DE CAPACITAÇÃO PARA ENCARREGADO GERAL (ENCARGOS COMPLEMENTARES) - HORISTA</t>
  </si>
  <si>
    <t xml:space="preserve"> 00004083 </t>
  </si>
  <si>
    <t>ENCARREGADO GERAL DE OBRAS (HORISTA)</t>
  </si>
  <si>
    <t xml:space="preserve"> 00043463 </t>
  </si>
  <si>
    <t>FERRAMENTAS - FAMILIA ENCARREGADO GERAL - HORISTA (ENCARGOS COMPLEMENTARES - COLETADO CAIXA)</t>
  </si>
  <si>
    <t xml:space="preserve"> 00043487 </t>
  </si>
  <si>
    <t>EPI - FAMILIA ENCARREGADO GERAL - HORISTA (ENCARGOS COMPLEMENTARES - COLETADO CAIXA)</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</si>
  <si>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</si>
  <si>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</si>
  <si>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</si>
  <si>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</si>
  <si>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</si>
  <si>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</si>
  <si>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</si>
  <si>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</si>
  <si>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</si>
  <si>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Serviços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</si>
  <si>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</si>
  <si>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</si>
  <si>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</si>
  <si>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</si>
  <si>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</si>
  <si>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</si>
  <si>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</si>
  <si>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</si>
  <si>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</si>
  <si>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</si>
  <si>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</si>
  <si>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</si>
  <si>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</si>
  <si>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</si>
  <si>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</si>
  <si>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</si>
  <si>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</si>
  <si>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</si>
  <si>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</si>
  <si>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</si>
  <si>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</si>
  <si>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</si>
  <si>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</si>
  <si>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</si>
  <si>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00001106 </t>
  </si>
  <si>
    <t>CAL HIDRATADA CH-I PARA ARGAMASSAS</t>
  </si>
  <si>
    <t xml:space="preserve"> 88830 </t>
  </si>
  <si>
    <t xml:space="preserve"> 88831 </t>
  </si>
  <si>
    <t xml:space="preserve"> 95314 </t>
  </si>
  <si>
    <t>CURSO DE CAPACITAÇÃO PARA ARMADOR (ENCARGOS COMPLEMENTARES) - HORISTA</t>
  </si>
  <si>
    <t xml:space="preserve"> 00000378 </t>
  </si>
  <si>
    <t>ARMADOR (HORISTA)</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</si>
  <si>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</si>
  <si>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</si>
  <si>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</si>
  <si>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</si>
  <si>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</si>
  <si>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</si>
  <si>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</si>
  <si>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</si>
  <si>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</si>
  <si>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</si>
  <si>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</si>
  <si>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</si>
  <si>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</si>
  <si>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</si>
  <si>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</si>
  <si>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</si>
  <si>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88826 </t>
  </si>
  <si>
    <t xml:space="preserve"> 88827 </t>
  </si>
  <si>
    <t xml:space="preserve"> 88828 </t>
  </si>
  <si>
    <t xml:space="preserve"> 88829 </t>
  </si>
  <si>
    <t xml:space="preserve"> 00010535 </t>
  </si>
  <si>
    <t xml:space="preserve"> 00002705 </t>
  </si>
  <si>
    <t>ENERGIA ELETRICA ATE 2000 KWH INDUSTRIAL, SEM DEMANDA</t>
  </si>
  <si>
    <t xml:space="preserve"> 89221 </t>
  </si>
  <si>
    <t xml:space="preserve"> 89222 </t>
  </si>
  <si>
    <t xml:space="preserve"> 89223 </t>
  </si>
  <si>
    <t xml:space="preserve"> 89224 </t>
  </si>
  <si>
    <t xml:space="preserve"> 00036397 </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</si>
  <si>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</si>
  <si>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</si>
  <si>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</si>
  <si>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</si>
  <si>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</si>
  <si>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</si>
  <si>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</si>
  <si>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</si>
  <si>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</si>
  <si>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</si>
  <si>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</si>
  <si>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</si>
  <si>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</si>
  <si>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</si>
  <si>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</si>
  <si>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</si>
  <si>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</si>
  <si>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</si>
  <si>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</si>
  <si>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</si>
  <si>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</si>
  <si>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94972 </t>
  </si>
  <si>
    <t>CONCRETO FCK = 30MPA, TRAÇO 1:2,1:2,5 (EM MASSA SECA DE CIMENTO/ AREIA MÉDIA/ BRITA 1) - PREPARO MECÂNICO COM BETONEIRA 600 L. AF_05/2021</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</si>
  <si>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</si>
  <si>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</si>
  <si>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</si>
  <si>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</si>
  <si>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</si>
  <si>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</si>
  <si>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</si>
  <si>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</si>
  <si>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95344 </t>
  </si>
  <si>
    <t>CURSO DE CAPACITAÇÃO PARA MONTADOR DE ESTRUTURA METÁLICA (ENCARGOS COMPLEMENTARES) - HORISTA</t>
  </si>
  <si>
    <t xml:space="preserve"> 00044497 </t>
  </si>
  <si>
    <t>MONTADOR DE ESTRUTURAS METALICAS HORISTA</t>
  </si>
  <si>
    <t xml:space="preserve"> 95389 </t>
  </si>
  <si>
    <t>CURSO DE CAPACITAÇÃO PARA OPERADOR DE BETONEIRA ESTACIONÁRIA/MISTURADOR (ENCARGOS COMPLEMENTARES) - HORISTA</t>
  </si>
  <si>
    <t xml:space="preserve"> 00037666 </t>
  </si>
  <si>
    <t xml:space="preserve"> 95357 </t>
  </si>
  <si>
    <t>CURSO DE CAPACITAÇÃO PARA OPERADOR DE ESCAVADEIRA (ENCARGOS COMPLEMENTARES) - HORISTA</t>
  </si>
  <si>
    <t xml:space="preserve"> 00004234 </t>
  </si>
  <si>
    <t xml:space="preserve"> 95358 </t>
  </si>
  <si>
    <t>CURSO DE CAPACITAÇÃO PARA OPERADOR DE GUINCHO (ENCARGOS COMPLEMENTARES) - HORISTA</t>
  </si>
  <si>
    <t xml:space="preserve"> 00004253 </t>
  </si>
  <si>
    <t xml:space="preserve"> 95360 </t>
  </si>
  <si>
    <t>CURSO DE CAPACITAÇÃO PARA OPERADOR DE MÁQUINAS E EQUIPAMENTOS (ENCARGOS COMPLEMENTARES) - HORISTA</t>
  </si>
  <si>
    <t xml:space="preserve"> 00004230 </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</si>
  <si>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</si>
  <si>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</si>
  <si>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</si>
  <si>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</si>
  <si>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</si>
  <si>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</si>
  <si>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</si>
  <si>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</si>
  <si>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</si>
  <si>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</si>
  <si>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</si>
  <si>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 xml:space="preserve"> 95385 </t>
  </si>
  <si>
    <t>CURSO DE CAPACITAÇÃO PARA TELHADISTA (ENCARGOS COMPLEMENTARES) - HORISTA</t>
  </si>
  <si>
    <t xml:space="preserve"> 00012869 </t>
  </si>
  <si>
    <t xml:space="preserve"> 00001574 </t>
  </si>
  <si>
    <t>TERMINAL A COMPRESSAO EM COBRE ESTANHADO PARA CABO 10 MM2, 1 FURO E 1 COMPRESSAO, PARA PARAFUSO DE FIXACAO M6</t>
  </si>
  <si>
    <t xml:space="preserve"> 00000392 </t>
  </si>
  <si>
    <t>ABRACADEIRA EM ACO PARA AMARRACAO DE ELETRODUTOS, TIPO D, COM 1/2" E PARAFUSO DE FIXACAO</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</si>
  <si>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</si>
  <si>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</si>
  <si>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</si>
  <si>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</si>
  <si>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</si>
  <si>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</si>
  <si>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</si>
  <si>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</si>
  <si>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</si>
  <si>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</si>
  <si>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</si>
  <si>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</si>
  <si>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00038101 </t>
  </si>
  <si>
    <t xml:space="preserve"> 00038112 </t>
  </si>
  <si>
    <t>INTERRUPTOR SIMPLES 10A, 250V (APENAS MODULO)</t>
  </si>
  <si>
    <t xml:space="preserve"> 00004221 </t>
  </si>
  <si>
    <t xml:space="preserve"> 88294 </t>
  </si>
  <si>
    <t>OPERADOR DE ESCAVADEIRA COM ENCARGOS COMPLEMENTARES</t>
  </si>
  <si>
    <t xml:space="preserve"> 00043466 </t>
  </si>
  <si>
    <t>FERRAMENTAS - FAMILIA PINTOR - HORISTA (ENCARGOS COMPLEMENTARES - COLETADO CAIXA)</t>
  </si>
  <si>
    <t xml:space="preserve"> 00043490 </t>
  </si>
  <si>
    <t>EPI - FAMILIA PINTOR - HORISTA (ENCARGOS COMPLEMENTARES - COLETADO CAIXA)</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</si>
  <si>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</si>
  <si>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</si>
  <si>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</si>
  <si>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</si>
  <si>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</si>
  <si>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</si>
  <si>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</si>
  <si>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</si>
  <si>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</si>
  <si>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</si>
  <si>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</si>
  <si>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</si>
  <si>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</si>
  <si>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</si>
  <si>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</si>
  <si>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</si>
  <si>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</si>
  <si>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</si>
  <si>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</si>
  <si>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</si>
  <si>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</si>
  <si>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</si>
  <si>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</si>
  <si>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</si>
  <si>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13 </t>
  </si>
  <si>
    <t xml:space="preserve"> 13.1 </t>
  </si>
  <si>
    <t>Porcentagem</t>
  </si>
  <si>
    <t>Custo</t>
  </si>
  <si>
    <t>Porcentagem Acumulado</t>
  </si>
  <si>
    <t>Custo Acumulado</t>
  </si>
  <si>
    <t xml:space="preserve"> 9.1 </t>
  </si>
  <si>
    <t xml:space="preserve"> 95361 </t>
  </si>
  <si>
    <t>CURSO DE CAPACITAÇÃO PARA OPERADOR DE MARTELETE OU MARTELETEIRO (ENCARGOS COMPLEMENTARES) - HORISTA</t>
  </si>
  <si>
    <t xml:space="preserve"> 00004257 </t>
  </si>
  <si>
    <t xml:space="preserve"> 88298 </t>
  </si>
  <si>
    <t>OPERADOR DE MARTELETE OU MARTELETEIRO COM ENCARGOS COMPLEMENTARES</t>
  </si>
  <si>
    <t xml:space="preserve"> 96534 </t>
  </si>
  <si>
    <t>CABO DE COBRE FLEXÍVEL ISOLADO, 2,5 MM², ANTI-CHAMA 450/750 V, PARA CIRCUITOS TERMINAIS - FORNECIMENTO E INSTALAÇÃO. AF_03/2023</t>
  </si>
  <si>
    <t>CAIXA OCTOGONAL 3" X 3", PVC, INSTALADA EM LAJE - FORNECIMENTO E INSTALAÇÃO. AF_03/2023</t>
  </si>
  <si>
    <t xml:space="preserve"> 00006212 </t>
  </si>
  <si>
    <t>TABUA *2,5 X 30 CM EM PINUS, MISTA OU EQUIVALENTE DA REGIAO - BRUTA</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</si>
  <si>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</si>
  <si>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</si>
  <si>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</si>
  <si>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</si>
  <si>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</si>
  <si>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</si>
  <si>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</si>
  <si>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</si>
  <si>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</si>
  <si>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</si>
  <si>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</si>
  <si>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</si>
  <si>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SUPORTE PARAFUSADO COM PLACA DE ENCAIXE 4" X 2" MÉDIO (1,30 M DO PISO) PARA PONTO ELÉTRICO - FORNECIMENTO E INSTALAÇÃO. AF_03/2023</t>
  </si>
  <si>
    <t>INSTALAÇÕES HIDROSSANITÁRIAS</t>
  </si>
  <si>
    <t xml:space="preserve"> 14 </t>
  </si>
  <si>
    <t xml:space="preserve"> 15 </t>
  </si>
  <si>
    <t xml:space="preserve"> 16 </t>
  </si>
  <si>
    <t xml:space="preserve"> 91953 </t>
  </si>
  <si>
    <t>INTERRUPTOR SIMPLES (1 MÓDULO), 10A/250V, INCLUINDO SUPORTE E PLACA - FORNECIMENTO E INSTALAÇÃO. AF_03/2023</t>
  </si>
  <si>
    <t xml:space="preserve"> 93660 </t>
  </si>
  <si>
    <t xml:space="preserve"> 89356 </t>
  </si>
  <si>
    <t xml:space="preserve"> 90373 </t>
  </si>
  <si>
    <t xml:space="preserve"> 89726 </t>
  </si>
  <si>
    <t>JOELHO 45 GRAUS, PVC, SERIE NORMAL, ESGOTO PREDIAL, DN 40 MM, JUNTA SOLDÁVEL, FORNECIDO E INSTALADO EM RAMAL DE DESCARGA OU RAMAL DE ESGOTO SANITÁRIO. AF_08/2022</t>
  </si>
  <si>
    <t xml:space="preserve"> 89731 </t>
  </si>
  <si>
    <t>JOELHO 90 GRAUS, PVC, SERIE NORMAL, ESGOTO PREDIAL, DN 50 MM, JUNTA ELÁSTICA,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</si>
  <si>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</si>
  <si>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</si>
  <si>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 xml:space="preserve"> 89753 </t>
  </si>
  <si>
    <t>LUVA SIMPLES, PVC, SERIE NORMAL, ESGOTO PREDIAL, DN 50 MM, JUNTA ELÁSTICA, FORNECIDO E INSTALADO EM RAMAL DE DESCARGA OU RAMAL DE ESGOTO SANITÁRIO. AF_08/2022</t>
  </si>
  <si>
    <t xml:space="preserve"> 104348 </t>
  </si>
  <si>
    <t>TERMINAL DE VENTILAÇÃO, PVC, SÉRIE NORMAL, ESGOTO PREDIAL, DN 50 MM, JUNTA SOLDÁVEL, FORNECIDO E INSTALADO EM PRUMADA DE ESGOTO SANITÁRIO OU VENTILAÇÃO. AF_08/2022</t>
  </si>
  <si>
    <t>PLUVIAL</t>
  </si>
  <si>
    <t xml:space="preserve"> 14.1 </t>
  </si>
  <si>
    <t xml:space="preserve"> 14.2 </t>
  </si>
  <si>
    <t xml:space="preserve"> 16.1 </t>
  </si>
  <si>
    <t xml:space="preserve"> 88256 </t>
  </si>
  <si>
    <t xml:space="preserve"> 00001358 </t>
  </si>
  <si>
    <t xml:space="preserve"> 88274 </t>
  </si>
  <si>
    <t>MARMORISTA/GRANITEIRO COM ENCARGOS COMPLEMENTARES</t>
  </si>
  <si>
    <t xml:space="preserve"> 00001381 </t>
  </si>
  <si>
    <t>ARGAMASSA COLANTE AC I PARA CERAMICAS</t>
  </si>
  <si>
    <t xml:space="preserve"> 00034357 </t>
  </si>
  <si>
    <t>REJUNTE CIMENTICIO, QUALQUER COR</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</si>
  <si>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</si>
  <si>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</si>
  <si>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</si>
  <si>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</si>
  <si>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00039443 </t>
  </si>
  <si>
    <t>PARAFUSO DRY WALL, EM ACO ZINCADO, CABECA LENTILHA E PONTA BROCA (LB), LARGURA 4,2 MM, COMPRIMENTO 13 MM</t>
  </si>
  <si>
    <t xml:space="preserve"> 00040547 </t>
  </si>
  <si>
    <t>PARAFUSO ZINCADO, AUTOBROCANTE, FLANGEADO, 4,2 MM X 19 MM</t>
  </si>
  <si>
    <t xml:space="preserve"> 00040552 </t>
  </si>
  <si>
    <t xml:space="preserve"> 00043131 </t>
  </si>
  <si>
    <t>ARAME GALVANIZADO 6 BWG, D = 5,16 MM (0,157 KG/M), OU 8 BWG, D = 4,19 MM (0,101 KG/M), OU 10 BWG, D = 3,40 MM (0,0713 KG/M)</t>
  </si>
  <si>
    <t xml:space="preserve"> 00004377 </t>
  </si>
  <si>
    <t>PARAFUSO DE ACO ZINCADO COM ROSCA SOBERBA, CABECA CHATA E FENDA SIMPLES, DIAMETRO 4,2 MM, COMPRIMENTO * 32 * MM</t>
  </si>
  <si>
    <t xml:space="preserve"> 00039961 </t>
  </si>
  <si>
    <t>SILICONE ACETICO USO GERAL INCOLOR 280 G</t>
  </si>
  <si>
    <t xml:space="preserve"> 91952 </t>
  </si>
  <si>
    <t>INTERRUPTOR SIMPLES (1 MÓDULO), 10A/250V, SEM SUPORTE E SEM PLACA - FORNECIMENTO E INSTALAÇÃO. AF_03/2023</t>
  </si>
  <si>
    <t xml:space="preserve"> 00034616 </t>
  </si>
  <si>
    <t xml:space="preserve"> 00003148 </t>
  </si>
  <si>
    <t xml:space="preserve"> 00000065 </t>
  </si>
  <si>
    <t>ADAPTADOR PVC SOLDAVEL CURTO COM BOLSA E ROSCA, 25 MM X 3/4", PARA AGUA FRIA</t>
  </si>
  <si>
    <t xml:space="preserve"> 00020083 </t>
  </si>
  <si>
    <t>SOLUCAO PREPARADORA / LIMPADORA PARA PVC, FRASCO COM 1000 CM3</t>
  </si>
  <si>
    <t xml:space="preserve"> 00038383 </t>
  </si>
  <si>
    <t xml:space="preserve"> 00000112 </t>
  </si>
  <si>
    <t>ADAPTADOR PVC SOLDAVEL CURTO COM BOLSA E ROSCA, 50 MM X1 1/2", PARA AGUA FRIA</t>
  </si>
  <si>
    <t xml:space="preserve"> 00000122 </t>
  </si>
  <si>
    <t>ADESIVO PLASTICO PARA PVC, FRASCO COM *850* GR</t>
  </si>
  <si>
    <t xml:space="preserve"> 00000813 </t>
  </si>
  <si>
    <t>BUCHA DE REDUCAO DE PVC, SOLDAVEL, LONGA, COM 50 X 25 MM, PARA AGUA FRIA PREDIAL</t>
  </si>
  <si>
    <t xml:space="preserve"> 00003529 </t>
  </si>
  <si>
    <t>JOELHO PVC, SOLDAVEL, 90 GRAUS, 25 MM, COR MARROM, PARA AGUA FRIA PREDIAL</t>
  </si>
  <si>
    <t xml:space="preserve"> 00009868 </t>
  </si>
  <si>
    <t>TUBO PVC, SOLDAVEL, DE 25 MM, AGUA FRIA (NBR-5648)</t>
  </si>
  <si>
    <t xml:space="preserve"> 00009875 </t>
  </si>
  <si>
    <t>TUBO PVC, SOLDAVEL, DE 50 MM, AGUA FRIA (NBR-5648)</t>
  </si>
  <si>
    <t xml:space="preserve"> 00007139 </t>
  </si>
  <si>
    <t>TE SOLDAVEL, PVC, 90 GRAUS, 25 MM, PARA AGUA FRIA PREDIAL (NBR 5648)</t>
  </si>
  <si>
    <t xml:space="preserve"> 00020147 </t>
  </si>
  <si>
    <t>JOELHO PVC, SOLDAVEL, COM BUCHA DE LATAO, 90 GRAUS, 25 MM X 1/2", PARA AGUA FRIA PREDIAL</t>
  </si>
  <si>
    <t xml:space="preserve"> 00003146 </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</si>
  <si>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</si>
  <si>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</si>
  <si>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</si>
  <si>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</si>
  <si>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00003516 </t>
  </si>
  <si>
    <t>JOELHO PVC, SOLDAVEL, BB, 45 GRAUS, DN 40 MM, PARA ESGOTO PREDIAL</t>
  </si>
  <si>
    <t xml:space="preserve"> 00000296 </t>
  </si>
  <si>
    <t>ANEL BORRACHA PARA TUBO ESGOTO PREDIAL, DN 50 MM (NBR 5688)</t>
  </si>
  <si>
    <t xml:space="preserve"> 00003518 </t>
  </si>
  <si>
    <t>JOELHO PVC, SOLDAVEL, PB, 45 GRAUS, DN 50 MM, PARA ESGOTO PREDIAL</t>
  </si>
  <si>
    <t xml:space="preserve"> 00003526 </t>
  </si>
  <si>
    <t>JOELHO PVC, SOLDAVEL, PB, 90 GRAUS, DN 50 MM, PARA ESGOTO PREDIAL</t>
  </si>
  <si>
    <t xml:space="preserve"> 00003662 </t>
  </si>
  <si>
    <t>JUNCAO SIMPLES, PVC, 45 GRAUS, DN 50 X 50 MM, SERIE NORMAL PARA ESGOTO PREDIAL</t>
  </si>
  <si>
    <t xml:space="preserve"> 00003875 </t>
  </si>
  <si>
    <t>LUVA SIMPLES, PVC, SOLDAVEL, DN 50 MM, SERIE NORMAL, PARA ESGOTO PREDIAL</t>
  </si>
  <si>
    <t xml:space="preserve"> 00007097 </t>
  </si>
  <si>
    <t>TE SANITARIO, PVC, DN 50 X 50 MM, SERIE NORMAL, PARA ESGOTO PREDIAL</t>
  </si>
  <si>
    <t xml:space="preserve"> 00039319 </t>
  </si>
  <si>
    <t>TERMINAL DE VENTILACAO, 50 MM, SERIE NORMAL, ESGOTO PREDIAL</t>
  </si>
  <si>
    <t xml:space="preserve"> 00007258 </t>
  </si>
  <si>
    <t xml:space="preserve"> 87316 </t>
  </si>
  <si>
    <t>ARGAMASSA TRAÇO 1:4 (EM VOLUME DE CIMENTO E AREIA GROSSA ÚMIDA) PARA CHAPISCO CONVENCIONAL, PREPARO MECÂNICO COM BETONEIRA 400 L. AF_08/2019</t>
  </si>
  <si>
    <t xml:space="preserve"> 88261 </t>
  </si>
  <si>
    <t xml:space="preserve"> 95324 </t>
  </si>
  <si>
    <t xml:space="preserve"> 00004760 </t>
  </si>
  <si>
    <t>AZULEJISTA OU LADRILHEIRO (HORISTA)</t>
  </si>
  <si>
    <t xml:space="preserve"> 95329 </t>
  </si>
  <si>
    <t>CURSO DE CAPACITAÇÃO PARA CARPINTEIRO DE ESQUADRIA (ENCARGOS COMPLEMENTARES) - HORISTA</t>
  </si>
  <si>
    <t xml:space="preserve"> 00001214 </t>
  </si>
  <si>
    <t>CARPINTEIRO DE ESQUADRIAS (HORISTA)</t>
  </si>
  <si>
    <t xml:space="preserve"> 95341 </t>
  </si>
  <si>
    <t>CURSO DE CAPACITAÇÃO PARA MARMORISTA/GRANITEIRO (ENCARGOS COMPLEMENTARES) - HORISTA</t>
  </si>
  <si>
    <t xml:space="preserve"> 00004755 </t>
  </si>
  <si>
    <t>MARMORISTA / GRANITEIRO (HORISTA)</t>
  </si>
  <si>
    <t xml:space="preserve"> 00020247 </t>
  </si>
  <si>
    <t>PREGO DE ACO POLIDO COM CABECA 15 X 15 (1 1/4 X 13)</t>
  </si>
  <si>
    <t xml:space="preserve"> 00002432 </t>
  </si>
  <si>
    <t xml:space="preserve"> 00011055 </t>
  </si>
  <si>
    <t>90 DIAS</t>
  </si>
  <si>
    <t>120 DIAS</t>
  </si>
  <si>
    <t xml:space="preserve"> 2</t>
  </si>
  <si>
    <t xml:space="preserve"> 3</t>
  </si>
  <si>
    <t xml:space="preserve"> 4</t>
  </si>
  <si>
    <t xml:space="preserve"> 5</t>
  </si>
  <si>
    <t xml:space="preserve"> 6</t>
  </si>
  <si>
    <t xml:space="preserve"> 7</t>
  </si>
  <si>
    <t xml:space="preserve"> 8</t>
  </si>
  <si>
    <t xml:space="preserve"> 9</t>
  </si>
  <si>
    <t xml:space="preserve"> 10</t>
  </si>
  <si>
    <t xml:space="preserve"> 11</t>
  </si>
  <si>
    <t xml:space="preserve"> 12</t>
  </si>
  <si>
    <t xml:space="preserve"> 13</t>
  </si>
  <si>
    <t xml:space="preserve"> 14</t>
  </si>
  <si>
    <t xml:space="preserve"> 15</t>
  </si>
  <si>
    <t xml:space="preserve"> 16</t>
  </si>
  <si>
    <t>BDI: 25,00%</t>
  </si>
  <si>
    <t xml:space="preserve"> 91996 </t>
  </si>
  <si>
    <t>TOMADA MÉDIA DE EMBUTIR (1 MÓDULO), 2P+T 10 A, INCLUINDO SUPORTE E PLACA - FORNECIMENTO E INSTALAÇÃO. AF_03/2023</t>
  </si>
  <si>
    <t xml:space="preserve"> 91997 </t>
  </si>
  <si>
    <t>TOMADA MÉDIA DE EMBUTIR (1 MÓDULO), 2P+T 20 A, INCLUINDO SUPORTE E PLACA - FORNECIMENTO E INSTALAÇÃO. AF_03/2023</t>
  </si>
  <si>
    <t xml:space="preserve"> 93661 </t>
  </si>
  <si>
    <t xml:space="preserve"> 89869 </t>
  </si>
  <si>
    <t>TE, PVC, SOLDÁVEL, DN 25MM, INSTALADO EM DRENO DE AR-CONDICIONADO - FORNECIMENTO E INSTALAÇÃO. AF_08/2022</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</si>
  <si>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</si>
  <si>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</si>
  <si>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</si>
  <si>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</si>
  <si>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100475 </t>
  </si>
  <si>
    <t>ARGAMASSA TRAÇO 1:3 (EM VOLUME DE CIMENTO E AREIA MÉDIA ÚMIDA) COM ADIÇÃO DE IMPERMEABILIZANTE, PREPARO MECÂNICO COM BETONEIRA 400 L. AF_08/2019</t>
  </si>
  <si>
    <t xml:space="preserve"> 00000299 </t>
  </si>
  <si>
    <t>ANEL BORRACHA, DN 100 MM, PARA TUBO SERIE REFORCADA ESGOTO PREDIAL</t>
  </si>
  <si>
    <t xml:space="preserve"> 00000123 </t>
  </si>
  <si>
    <t>ADITIVO IMPERMEABILIZANTE DE PEGA NORMAL PARA ARGAMASSAS E CONCRETOS SEM ARMACAO, LIQUIDO E ISENTO DE CLORETOS</t>
  </si>
  <si>
    <t xml:space="preserve"> 92767 </t>
  </si>
  <si>
    <t>ARMAÇÃO DE LAJE DE ESTRUTURA CONVENCIONAL DE CONCRETO ARMADO UTILIZANDO AÇO CA-60 DE 4,2 MM - MONTAGEM. AF_06/2022</t>
  </si>
  <si>
    <t xml:space="preserve"> 92799 </t>
  </si>
  <si>
    <t>CORTE E DOBRA DE AÇO CA-60, DIÂMETRO DE 4,2 MM. AF_06/2022</t>
  </si>
  <si>
    <t xml:space="preserve"> 00038102 </t>
  </si>
  <si>
    <t xml:space="preserve"> 5.3 </t>
  </si>
  <si>
    <t xml:space="preserve"> 86879 </t>
  </si>
  <si>
    <t xml:space="preserve"> 89728 </t>
  </si>
  <si>
    <t>CURVA CURTA 90 GRAUS, PVC, SERIE NORMAL, ESGOTO PREDIAL, DN 40 MM, JUNTA SOLDÁVEL, FORNECIDO E INSTALADO EM RAMAL DE DESCARGA OU RAMAL DE ESGOTO SANITÁRIO. AF_08/2022</t>
  </si>
  <si>
    <t xml:space="preserve"> 15.1 </t>
  </si>
  <si>
    <t xml:space="preserve"> 15.2 </t>
  </si>
  <si>
    <t>TABUA NAO APARELHADA *2,5 X 20* CM, EM MACARANDUBA/MASSARANDUBA, ANGELIM OU EQUIVALENTE DA REGIAO - BRUTA</t>
  </si>
  <si>
    <t xml:space="preserve"> 102274 </t>
  </si>
  <si>
    <t xml:space="preserve"> 102275 </t>
  </si>
  <si>
    <t>MARTELO DEMOLIDOR ELÉTRICO, COM POTÊNCIA DE 2.000 W, 1.000 IMPACTOS POR MINUTO, PESO DE 30 KG - CHP DIURNO. AF_01/2021</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</si>
  <si>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</si>
  <si>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</si>
  <si>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</si>
  <si>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</si>
  <si>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00004720 </t>
  </si>
  <si>
    <t>PEDRA BRITADA N. 0, OU PEDRISCO (4,8 A 9,5 MM) POSTO PEDREIRA/FORNECEDOR, SEM FRETE</t>
  </si>
  <si>
    <t>REBITE DE REPUXO EM ALUMINIO VAZADO, DIAMETRO 3,2 X 8 MM DE COMPRIMENTO (1KG = 1025 UNIDADES)</t>
  </si>
  <si>
    <t>DISJUNTOR TERMOMAGNETICO PARA TRILHO DIN (IEC), BIPOLAR, 6 - 32 A</t>
  </si>
  <si>
    <t xml:space="preserve"> 00044945 </t>
  </si>
  <si>
    <t>SIFAO / TUBO SINFONADO EXTENSIVEL/SANFONADO, UNIVERSAL/ SIMPLES, ENTRE *50 A 70* CM, DE PLASTICO BRANCO</t>
  </si>
  <si>
    <t xml:space="preserve"> 00006153 </t>
  </si>
  <si>
    <t xml:space="preserve"> 00001966 </t>
  </si>
  <si>
    <t>CURVA PVC CURTA 90 GRAUS, DN 100 MM, PARA ESGOTO PREDIAL</t>
  </si>
  <si>
    <t xml:space="preserve"> 00001933 </t>
  </si>
  <si>
    <t>CURVA PVC CURTA 90 GRAUS, DN 40 MM, PARA ESGOTO PREDIAL</t>
  </si>
  <si>
    <t xml:space="preserve"> 88628 </t>
  </si>
  <si>
    <t>ARGAMASSA TRAÇO 1:3 (EM VOLUME DE CIMENTO E AREIA MÉDIA ÚMIDA), PREPARO MECÂNICO COM BETONEIRA 400 L. AF_08/2019</t>
  </si>
  <si>
    <t xml:space="preserve"> 00004351 </t>
  </si>
  <si>
    <t>PARAFUSO NIQUELADO 3 1/2" COM ACABAMENTO CROMADO PARA FIXAR PECA SANITARIA, INCLUI PORCA CEGA, ARRUELA E BUCHA DE NYLON TAMANHO S-8</t>
  </si>
  <si>
    <t xml:space="preserve"> 00037329 </t>
  </si>
  <si>
    <t>REJUNTE EPOXI, QUALQUER COR</t>
  </si>
  <si>
    <t xml:space="preserve"> 92768 </t>
  </si>
  <si>
    <t>ARMAÇÃO DE LAJE DE ESTRUTURA CONVENCIONAL DE CONCRETO ARMADO UTILIZANDO AÇO CA-60 DE 5,0 MM - MONTAGEM. AF_06/2022</t>
  </si>
  <si>
    <t>OLEO DIESEL COMBUSTIVEL COMUM METROPOLITANO S-10 OU S-500</t>
  </si>
  <si>
    <t>OPERADOR DE BETONEIRA ESTACIONARIA / MISTURADOR (HORISTA)</t>
  </si>
  <si>
    <t>OPERADOR DE ESCAVADEIRA (HORISTA)</t>
  </si>
  <si>
    <t>OPERADOR DE GUINCHO OU GUINCHEIRO (HORISTA)</t>
  </si>
  <si>
    <t>OPERADOR DE MARTELETE OU MARTELETEIRO (HORISTA)</t>
  </si>
  <si>
    <t>OPERADOR DE MAQUINAS E TRATORES DIVERSOS - TERRAPLANAGEM (HORISTA)</t>
  </si>
  <si>
    <t>SERVENTE DE OBRAS (HORISTA)</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</si>
  <si>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</si>
  <si>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</si>
  <si>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</si>
  <si>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</si>
  <si>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</si>
  <si>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</si>
  <si>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</si>
  <si>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</si>
  <si>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</si>
  <si>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</si>
  <si>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</si>
  <si>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</si>
  <si>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</si>
  <si>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</si>
  <si>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</si>
  <si>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</si>
  <si>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</si>
  <si>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</si>
  <si>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88485 </t>
  </si>
  <si>
    <t>FUNDO SELADOR ACRÍLICO, APLICAÇÃO MANUAL EM PAREDE, UMA DEMÃO. AF_04/2023</t>
  </si>
  <si>
    <t xml:space="preserve"> 94569 </t>
  </si>
  <si>
    <t xml:space="preserve"> 89724 </t>
  </si>
  <si>
    <t>JOELHO 90 GRAUS, PVC, SERIE NORMAL, ESGOTO PREDIAL, DN 40 MM, JUNTA SOLDÁVEL,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</si>
  <si>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</si>
  <si>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</si>
  <si>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</si>
  <si>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</si>
  <si>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86872 </t>
  </si>
  <si>
    <t>TANQUE DE LOUÇA BRANCA COM COLUNA, 30L OU EQUIVALENTE - FORNECIMENTO E INSTALAÇÃO. AF_01/2020</t>
  </si>
  <si>
    <t xml:space="preserve"> 00043626 </t>
  </si>
  <si>
    <t>MASSA CORRIDA PARA SUPERFICIES DE AMBIENTES INTERNOS</t>
  </si>
  <si>
    <t xml:space="preserve"> 00034381 </t>
  </si>
  <si>
    <t xml:space="preserve"> 00001575 </t>
  </si>
  <si>
    <t>TERMINAL A COMPRESSAO EM COBRE ESTANHADO PARA CABO 16 MM2, 1 FURO E 1 COMPRESSAO, PARA PARAFUSO DE FIXACAO M6</t>
  </si>
  <si>
    <t xml:space="preserve"> 00003517 </t>
  </si>
  <si>
    <t>JOELHO PVC, SOLDAVEL, BB, 90 GRAUS, SEM ANEL, DN 40 MM, PARA ESGOTO PREDIAL SECUNDARIO</t>
  </si>
  <si>
    <t xml:space="preserve"> 00003670 </t>
  </si>
  <si>
    <t>JUNCAO SIMPLES, PVC, 45 GRAUS, DN 100 X 100 MM, SERIE NORMAL PARA ESGOTO PREDIAL</t>
  </si>
  <si>
    <t xml:space="preserve"> 00003666 </t>
  </si>
  <si>
    <t>JUNCAO SIMPLES, PVC, 45 GRAUS, DN 40 X 40 MM, SERIE NORMAL PARA ESGOTO PREDIAL</t>
  </si>
  <si>
    <t xml:space="preserve"> 00000297 </t>
  </si>
  <si>
    <t>ANEL BORRACHA PARA TUBO ESGOTO PREDIAL, DN 75 MM (NBR 5688)</t>
  </si>
  <si>
    <t xml:space="preserve"> 00000298 </t>
  </si>
  <si>
    <t>ANEL BORRACHA, DN 75 MM, PARA TUBO SERIE REFORCADA ESGOTO PREDIAL</t>
  </si>
  <si>
    <t xml:space="preserve"> 00020085 </t>
  </si>
  <si>
    <t>ANEL BORRACHA, DN 50 MM, PARA TUBO SERIE REFORCADA ESGOTO PREDIAL</t>
  </si>
  <si>
    <t xml:space="preserve"> 00020271 </t>
  </si>
  <si>
    <t>TANQUE DE LOUCA BRANCA, COM COLUNA, *30* L</t>
  </si>
  <si>
    <t xml:space="preserve"> 00004823 </t>
  </si>
  <si>
    <t>MASSA PLASTICA PARA MARMORE/GRANITO</t>
  </si>
  <si>
    <t>150 DIAS</t>
  </si>
  <si>
    <t xml:space="preserve"> 8.2 </t>
  </si>
  <si>
    <t xml:space="preserve"> 9.2 </t>
  </si>
  <si>
    <t xml:space="preserve"> 9.3 </t>
  </si>
  <si>
    <t xml:space="preserve"> 94662 </t>
  </si>
  <si>
    <t xml:space="preserve"> 100867 </t>
  </si>
  <si>
    <t xml:space="preserve"> 100868 </t>
  </si>
  <si>
    <t xml:space="preserve"> 91928 </t>
  </si>
  <si>
    <t>CABO DE COBRE FLEXÍVEL ISOLADO, 4 MM², ANTI-CHAMA 450/750 V, PARA CIRCUITOS TERMINAIS - FORNECIMENTO E INSTALAÇÃO. AF_03/2023</t>
  </si>
  <si>
    <t xml:space="preserve"> 91277 </t>
  </si>
  <si>
    <t>PLACA VIBRATÓRIA REVERSÍVEL COM MOTOR 4 TEMPOS A GASOLINA, FORÇA CENTRÍFUGA DE 25 KN (2500 KGF), POTÊNCIA 5,5 CV - CHP DIURNO. AF_08/2015</t>
  </si>
  <si>
    <t xml:space="preserve"> 00001571 </t>
  </si>
  <si>
    <t>TERMINAL A COMPRESSAO EM COBRE ESTANHADO PARA CABO 4 MM2, 1 FURO E 1 COMPRESSAO, PARA PARAFUSO DE FIXACAO M5</t>
  </si>
  <si>
    <t xml:space="preserve"> 00039244 </t>
  </si>
  <si>
    <t>ELETRODUTO PVC FLEXIVEL CORRUGADO, REFORCADO, COR LARANJA, DE 25 MM, PARA LAJES E PISOS</t>
  </si>
  <si>
    <t xml:space="preserve"> 97735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</si>
  <si>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</si>
  <si>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</si>
  <si>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</si>
  <si>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</si>
  <si>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</si>
  <si>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</si>
  <si>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00006142 </t>
  </si>
  <si>
    <t xml:space="preserve"> 00036205 </t>
  </si>
  <si>
    <t>BARRA DE APOIO RETA, EM ACO INOX POLIDO, COMPRIMENTO 70CM, DIAMETRO MINIMO 3 CM</t>
  </si>
  <si>
    <t xml:space="preserve"> 00036081 </t>
  </si>
  <si>
    <t>BARRA DE APOIO RETA, EM ACO INOX POLIDO, COMPRIMENTO 80CM, DIAMETRO MINIMO 3 CM</t>
  </si>
  <si>
    <t xml:space="preserve"> 95315 </t>
  </si>
  <si>
    <t>CURSO DE CAPACITAÇÃO PARA ASSENTADOR DE TUBOS (ENCARGOS COMPLEMENTARES) - HORISTA</t>
  </si>
  <si>
    <t xml:space="preserve"> 00040331 </t>
  </si>
  <si>
    <t>ASSENTADOR DE MANILHAS (HORISTA)</t>
  </si>
  <si>
    <t xml:space="preserve"> 00000981 </t>
  </si>
  <si>
    <t>CABO DE COBRE, FLEXIVEL, CLASSE 4 OU 5, ISOLACAO EM PVC/A, ANTICHAMA BWF-B, 1 CONDUTOR, 450/750 V, SECAO NOMINAL 4 MM2</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</si>
  <si>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</si>
  <si>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</si>
  <si>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</si>
  <si>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</si>
  <si>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</si>
  <si>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</si>
  <si>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</si>
  <si>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</si>
  <si>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</si>
  <si>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</si>
  <si>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</si>
  <si>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</si>
  <si>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</si>
  <si>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</si>
  <si>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180 DIAS</t>
  </si>
  <si>
    <t>100,0%</t>
  </si>
  <si>
    <t xml:space="preserve"> 4014 </t>
  </si>
  <si>
    <t xml:space="preserve"> 4011 </t>
  </si>
  <si>
    <t>ARMAÇÃO DE BLOCO UTILIZANDO AÇO CA-60 DE 5 MM - MONTAGEM. AF_01/2024</t>
  </si>
  <si>
    <t>FABRICAÇÃO, MONTAGEM E DESMONTAGEM DE FÔRMA PARA BLOCO DE COROAMENTO, EM MADEIRA SERRADA, E=25 MM, 4 UTILIZAÇÕES. AF_01/2024</t>
  </si>
  <si>
    <t>TUBO, PVC, SOLDÁVEL, DE 25MM, INSTALADO EM RAMAL OU SUB-RAMAL DE ÁGUA - FORNECIMENTO E INSTALAÇÃO. AF_06/2022</t>
  </si>
  <si>
    <t>ADAPTADOR CURTO COM BOLSA E ROSCA PARA REGISTRO, PVC, SOLDÁVEL, DN 50 MM X 1 1/2", INSTALADO EM RESERVAÇÃO PREDIAL DE ÁGUA - FORNECIMENTO E INSTALAÇÃO. AF_04/2024</t>
  </si>
  <si>
    <t>VÁLVULA EM PLÁSTICO 1" PARA PIA, TANQUE OU LAVATÓRIO, COM OU SEM LADRÃO - FORNECIMENTO E INSTALAÇÃO. AF_01/2020</t>
  </si>
  <si>
    <t xml:space="preserve"> 12.1 </t>
  </si>
  <si>
    <t xml:space="preserve"> 12.2 </t>
  </si>
  <si>
    <t xml:space="preserve"> 12.3 </t>
  </si>
  <si>
    <t xml:space="preserve"> 16.2 </t>
  </si>
  <si>
    <t xml:space="preserve"> 89825 </t>
  </si>
  <si>
    <t>TE, PVC, SERIE NORMAL, ESGOTO PREDIAL, DN 50 X 50 MM, JUNTA ELÁSTICA, FORNECIDO E INSTALADO EM PRUMADA DE ESGOTO SANITÁRIO OU VENTILAÇÃO. AF_08/2022</t>
  </si>
  <si>
    <t>M3XKM</t>
  </si>
  <si>
    <t>SERVIÇOS COMPLEMENTARES</t>
  </si>
  <si>
    <t>LOCAL: AV. MATO GROSSO, 758-848 - VILA ANGELICA, JARDIM - MS</t>
  </si>
  <si>
    <t>PREFEITURA MUNICIPAL DE JARDIM</t>
  </si>
  <si>
    <t>RUA CORONEL JUVÊNCIO, Nº 547</t>
  </si>
  <si>
    <t>CNPJ: 03.162.047/0001-40</t>
  </si>
  <si>
    <t xml:space="preserve">  </t>
  </si>
  <si>
    <t>BLOCOS</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</si>
  <si>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</si>
  <si>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7.1.1 </t>
  </si>
  <si>
    <t>PARAFUSO, AUTOATARRAXANTE, CABECA CHATA, FENDA SIMPLES, EM ACO ZINCADO, 1/4" (6,35 MM) X 25 MM</t>
  </si>
  <si>
    <t xml:space="preserve"> 92988 </t>
  </si>
  <si>
    <t>CABO DE COBRE FLEXÍVEL ISOLADO, 50 MM², ANTI-CHAMA 0,6/1,0 KV, PARA REDE ENTERRADA DE DISTRIBUIÇÃO DE ENERGIA ELÉTRICA - FORNECIMENTO E INSTALAÇÃO. AF_12/2021</t>
  </si>
  <si>
    <t xml:space="preserve"> 93673 </t>
  </si>
  <si>
    <t xml:space="preserve"> 91835 </t>
  </si>
  <si>
    <t>ELETRODUTO FLEXÍVEL CORRUGADO REFORÇADO, PVC, DN 25 MM (3/4"), PARA CIRCUITOS TERMINAIS, INSTALADO EM FORRO - FORNECIMENTO E INSTALAÇÃO. AF_03/2023</t>
  </si>
  <si>
    <t xml:space="preserve"> 93011 </t>
  </si>
  <si>
    <t>ELETRODUTO RÍGIDO ROSCÁVEL, PVC, DN 85 MM (3"), PARA REDE ENTERRADA DE DISTRIBUIÇÃO DE ENERGIA ELÉTRICA - FORNECIMENTO E INSTALAÇÃO. AF_12/2021</t>
  </si>
  <si>
    <t xml:space="preserve"> 7.2.1 </t>
  </si>
  <si>
    <t xml:space="preserve"> 7.2.2 </t>
  </si>
  <si>
    <t>HIDRÁULICA</t>
  </si>
  <si>
    <t xml:space="preserve"> 8.1.1 </t>
  </si>
  <si>
    <t xml:space="preserve"> 8.1.2 </t>
  </si>
  <si>
    <t xml:space="preserve"> 8.1.3 </t>
  </si>
  <si>
    <t xml:space="preserve"> 94656 </t>
  </si>
  <si>
    <t xml:space="preserve"> 103986 </t>
  </si>
  <si>
    <t>CURVA 90 GRAUS, PVC, SOLDÁVEL, DN 50MM, INSTALADO EM RAMAL DE DISTRIBUIÇÃO DE ÁGUA - FORNECIMENTO E INSTALAÇÃO. AF_06/2022</t>
  </si>
  <si>
    <t xml:space="preserve"> 8.2.1 </t>
  </si>
  <si>
    <t xml:space="preserve"> 89811 </t>
  </si>
  <si>
    <t>CURVA CURTA 90 GRAUS, PVC, SERIE NORMAL, ESGOTO PREDIAL, DN 100 MM, JUNTA ELÁSTICA, FORNECIDO E INSTALADO EM PRUMADA DE ESGOTO SANITÁRIO OU VENTILAÇÃO. AF_08/2022</t>
  </si>
  <si>
    <t xml:space="preserve"> 00000300 </t>
  </si>
  <si>
    <t>ANEL BORRACHA, DN 150 MM, PARA TUBO SERIE REFORCADA ESGOTO PREDIAL</t>
  </si>
  <si>
    <t xml:space="preserve"> 89746 </t>
  </si>
  <si>
    <t>JOELHO 45 GRAUS, PVC, SERIE NORMAL, ESGOTO PREDIAL, DN 100 MM, JUNTA ELÁSTICA, FORNECIDO E INSTALADO EM RAMAL DE DESCARGA OU RAMAL DE ESGOTO SANITÁRIO. AF_08/2022</t>
  </si>
  <si>
    <t xml:space="preserve"> 13.2 </t>
  </si>
  <si>
    <t xml:space="preserve"> 86901 </t>
  </si>
  <si>
    <t>CUBA DE EMBUTIR OVAL EM LOUÇA BRANCA, 35 X 50CM OU EQUIVALENTE - FORNECIMENTO E INSTALAÇÃO. AF_01/2020</t>
  </si>
  <si>
    <t xml:space="preserve"> 103946 </t>
  </si>
  <si>
    <t>PLANTIO DE GRAMA ESMERALDA OU SÃO CARLOS OU CURITIBANA, EM PLACAS. AF_07/2024</t>
  </si>
  <si>
    <t xml:space="preserve"> 14.3 </t>
  </si>
  <si>
    <t>Custos Horários Produtivo e Improdutivo dos Equipamentos</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</si>
  <si>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</si>
  <si>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</si>
  <si>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</si>
  <si>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</si>
  <si>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PORTA DE ABRIR, TIPO VENEZIANA, EM ALUMINIO, ACABAMENTO ANODIZADO NATURAL, 90 CM X 210 CM (LARGURA X ALTURA), SEM GUARNICAO/ALIZAR/VISTA</t>
  </si>
  <si>
    <t xml:space="preserve"> 90823 </t>
  </si>
  <si>
    <t>PORTA DE MADEIRA PARA PINTURA, SEMI-OCA (LEVE OU MÉDIA), 90X210CM, ESPESSURA DE 3,5CM, INCLUSO DOBRADIÇAS - FORNECIMENTO E INSTALAÇÃO. AF_12/2019</t>
  </si>
  <si>
    <t>JANELA MAXIM-AR, EM ALUMINIO PERFIL 25, 60 X 80 CM (A X L), ACABAMENTO BRANCO OU BRILHANTE, BATENTE DE 4 A 5 CM, COM VIDRO 4 MM, SEM GUARNICAO/ALIZAR</t>
  </si>
  <si>
    <t xml:space="preserve"> 00001018 </t>
  </si>
  <si>
    <t>CABO DE COBRE, FLEXIVEL, CLASSE 4 OU 5, ISOLACAO EM PVC/A, ANTICHAMA BWF-B, COBERTURA PVC-ST1, ANTICHAMA BWF-B, 1 CONDUTOR, 0,6/1 KV, SECAO NOMINAL 50 MM2</t>
  </si>
  <si>
    <t>TIJOLO CERAMICO MACICO COMUM DE *5 X 10 X 20* CM (L X A X C)</t>
  </si>
  <si>
    <t xml:space="preserve"> 92003 </t>
  </si>
  <si>
    <t>TOMADA MÉDIA DE EMBUTIR (2 MÓDULOS), 2P+T 20 A, SEM SUPORTE E SEM PLACA - FORNECIMENTO E INSTALAÇÃO. AF_03/2023</t>
  </si>
  <si>
    <t xml:space="preserve"> 00034709 </t>
  </si>
  <si>
    <t>DISJUNTOR TERMOMAGNETICO PARA TRILHO DIN (IEC), TRIPOLAR, 10 - 50 A</t>
  </si>
  <si>
    <t>Instalações Elétricas - Quadros, Cabos, Disjuntores, Contatores e Barramentos Blindados</t>
  </si>
  <si>
    <t>FIXAÇÃO DE TUBOS HORIZONTAIS DE PVC ÁGUA, PVC ESGOTO, PVC ÁGUA PLUVIAL, CPVC, PPR, COBRE OU AÇO, DIÂMETROS MENORES OU IGUAIS A 40 MM, COM ABRAÇADEIRA METÁLICA RÍGIDA TIPO U PERFIL 1 1/4", FIXADA EM PERFILADO EM LAJE. AF_09/2023_PS</t>
  </si>
  <si>
    <t xml:space="preserve"> 00002686 </t>
  </si>
  <si>
    <t>Instalações Elétricas - Eletrodutos Embutidos, Cabos, Caixas, Tomadas e Interruptores</t>
  </si>
  <si>
    <t>FITA VEDA ROSCA, EM PTFE, ROLO DE 18 MM X 50 M (L X C)</t>
  </si>
  <si>
    <t>FITA VEDA ROSCA, EM PTFE, ROLO DE 18 MM X 10 M (L X C)</t>
  </si>
  <si>
    <t>LIXA D'AGUA EM FOLHA, COR PRETA, GRAO 100</t>
  </si>
  <si>
    <t xml:space="preserve"> 00001959 </t>
  </si>
  <si>
    <t>CURVA DE PVC 90 GRAUS, SOLDAVEL, 50 MM, COR MARROM, PARA AGUA FRIA PREDIAL</t>
  </si>
  <si>
    <t xml:space="preserve"> 00007129 </t>
  </si>
  <si>
    <t>TE DE REDUCAO, PVC, SOLDAVEL, 90 GRAUS, 50 MM X 25 MM, PARA AGUA FRIA PREDIAL</t>
  </si>
  <si>
    <t>PEÇA RETANGULAR PRÉ-MOLDADA, VOLUME DE CONCRETO DE 30 A 100 LITROS, TAXA DE AÇO APROXIMADA DE 30KG/M³. AF_03/2024</t>
  </si>
  <si>
    <t xml:space="preserve"> 00006136 </t>
  </si>
  <si>
    <t>SIFAO EM METAL CROMADO PARA PIA OU LAVATORIO, 1 X 1.1/2"</t>
  </si>
  <si>
    <t xml:space="preserve"> 00003528 </t>
  </si>
  <si>
    <t>JOELHO PVC, SOLDAVEL, PB, 45 GRAUS, DN 100 MM, PARA ESGOTO PREDIAL</t>
  </si>
  <si>
    <t>Passeios de Concreto</t>
  </si>
  <si>
    <t>Pintura Interna</t>
  </si>
  <si>
    <t xml:space="preserve"> 00007311 </t>
  </si>
  <si>
    <t>TINTA ESMALTE SINTETICO PREMIUM ACETINADO</t>
  </si>
  <si>
    <t xml:space="preserve"> 00005318 </t>
  </si>
  <si>
    <t>DILUENTE AGUARRAS</t>
  </si>
  <si>
    <t>CONJUNTO DE LIGACAO AJUSTAVEL, PARA VASO / BACIA SANITARIA, EM PLASTICO BRANCO, COM TUBO, CANOPLA E ESPUDE</t>
  </si>
  <si>
    <t xml:space="preserve"> 00020269 </t>
  </si>
  <si>
    <t>LAVATORIO / CUBA DE EMBUTIR, OVAL, DE LOUCA BRANCA, SEM LADRAO, DIMENSOES *50 X 35* CM (L X C)</t>
  </si>
  <si>
    <t xml:space="preserve"> 86900 </t>
  </si>
  <si>
    <t>CUBA DE EMBUTIR RETANGULAR DE AÇO INOXIDÁVEL, 46 X 30 X 12 CM - FORNECIMENTO E INSTALAÇÃO. AF_01/2020</t>
  </si>
  <si>
    <t xml:space="preserve"> 00037596 </t>
  </si>
  <si>
    <t>ARGAMASSA COLANTE TIPO AC III E</t>
  </si>
  <si>
    <t xml:space="preserve"> 00000131 </t>
  </si>
  <si>
    <t>ADESIVO ESTRUTURAL A BASE DE RESINA EPOXI, BICOMPONENTE, PASTOSO (TIXOTROPICO)</t>
  </si>
  <si>
    <t xml:space="preserve"> 88441 </t>
  </si>
  <si>
    <t>JARDINEIRO COM ENCARGOS COMPLEMENTARES</t>
  </si>
  <si>
    <t xml:space="preserve"> 00003322 </t>
  </si>
  <si>
    <t>GRAMA ESMERALDA OU SAO CARLOS OU CURITIBANA, EM PLACAS, SEM PLANTIO</t>
  </si>
  <si>
    <t>Paisagismo - Plantio</t>
  </si>
  <si>
    <t>CARPINTEIRO DE FORMAS PARA CONCRETO (HORISTA)</t>
  </si>
  <si>
    <t>PEDRA BRITADA N. 1 (9,5 A 19 MM) POSTO PEDREIRA/FORNECEDOR, SEM FRETE</t>
  </si>
  <si>
    <t xml:space="preserve"> 00001743 </t>
  </si>
  <si>
    <t xml:space="preserve"> 95390 </t>
  </si>
  <si>
    <t>CURSO DE CAPACITAÇÃO PARA JARDINEIRO (ENCARGOS COMPLEMENTARES) - HORISTA</t>
  </si>
  <si>
    <t xml:space="preserve"> 00044503 </t>
  </si>
  <si>
    <t>JARDINEIRO (HORISTA)</t>
  </si>
  <si>
    <t>TELHADOR / TELHADISTA (HORISTA)</t>
  </si>
  <si>
    <t xml:space="preserve"> 00039432 </t>
  </si>
  <si>
    <t>FITA DE PAPEL REFORCADA COM LAMINA DE METAL PARA REFORCO DE CANTOS DE CHAPA DE GESSO PARA DRYWALL</t>
  </si>
  <si>
    <t>Depreciação, Juros, Impostos e Seguros, Manutenção e Materiais na Operação dos Equipamentos</t>
  </si>
  <si>
    <t>MARTELO DEMOLIDOR ELETRICO, COM POTENCIA DE 2.000 W, FREQUENCIA DE 1.000 IMPACTOS POR MINUTO, FORCA DE IMPACTO ENTRE 60 E 65 J, PESO DE 30 KG</t>
  </si>
  <si>
    <t>CHAPA/PAINEL DE MADEIRA COMPENSADA RESINADA (MADEIRITE RESINADO ROSA) PARA FORMA DE CONCRETO, DE 2200 X 1100 MM, E = 17 MM</t>
  </si>
  <si>
    <t>DOBRADICA EM ACO/FERRO, 3 1/2" X 3", E= 1,9 A 2 MM, COM ANEL, CROMADO OU ZINCADO, TAMPA BOLA, COM PARAFUSOS</t>
  </si>
  <si>
    <t xml:space="preserve"> 00010556 </t>
  </si>
  <si>
    <t>PORTA DE MADEIRA, FOLHA MEDIA (NBR 15930) DE 900 X 2100 MM, DE 35 MM A 40 MM DE ESPESSURA, NUCLEO SEMI-SOLIDO (SARRAFEADO), CAPA LISA EM HDF, ACABAMENTO EM PRIMER PARA PINTURA</t>
  </si>
  <si>
    <t>RETROESCAVADEIRA SOBRE RODAS COM CARREGADEIRA, TRACAO 4 X 4, POTENCIA LIQUIDA 88 HP, PESO OPERACIONAL MINIMO DE 6674 KG, CAPACIDADE DA CARREGADEIRA DE 1,00 M3 E DA RETROESCAVADEIRA MINIMA DE 0,26 M3, PROFUNDIDADE DE ESCAVACAO MAXIMA DE 4,37 M</t>
  </si>
  <si>
    <t>TOMADA 2P+T 10A, 250V (APENAS MODULO)</t>
  </si>
  <si>
    <t>TOMADA 2P+T 20A, 250V (APENAS MODULO)</t>
  </si>
  <si>
    <t xml:space="preserve"> 103689 </t>
  </si>
  <si>
    <t>FORNECIMENTO E INSTALAÇÃO DE PLACA DE OBRA COM CHAPA GALVANIZADA E ESTRUTURA DE MADEIRA. AF_03/2022_PS</t>
  </si>
  <si>
    <t xml:space="preserve"> 1.2 </t>
  </si>
  <si>
    <t xml:space="preserve"> 1.3 </t>
  </si>
  <si>
    <t xml:space="preserve"> 1.4 </t>
  </si>
  <si>
    <t xml:space="preserve"> 102234 </t>
  </si>
  <si>
    <t>PINTURA IMUNIZANTE PARA MADEIRA, 2 DEMÃOS. AF_01/2021</t>
  </si>
  <si>
    <t xml:space="preserve"> 00004509 </t>
  </si>
  <si>
    <t>SARRAFO *2,5 X 10* CM EM PINUS, MISTA OU EQUIVALENTE DA REGIAO - BRUTA</t>
  </si>
  <si>
    <t xml:space="preserve"> 00005065 </t>
  </si>
  <si>
    <t>PREGO DE ACO POLIDO COM CABECA 10 X 10 (7/8 X 17)</t>
  </si>
  <si>
    <t xml:space="preserve"> 00004813 </t>
  </si>
  <si>
    <t>PLACA DE OBRA (PARA CONSTRUCAO CIVIL) EM CHAPA GALVANIZADA *N. 22*, ADESIVADA, DE *2,4 X 1,2* M (SEM POSTES PARA FIXACAO)</t>
  </si>
  <si>
    <t>MXKM</t>
  </si>
  <si>
    <t xml:space="preserve"> 00007340 </t>
  </si>
  <si>
    <t>IMUNIZANTE PARA MADEIRA, INCOLOR</t>
  </si>
  <si>
    <t>SEM DESONERAÇÃO</t>
  </si>
  <si>
    <t xml:space="preserve"> 17 </t>
  </si>
  <si>
    <t xml:space="preserve"> 18 </t>
  </si>
  <si>
    <t xml:space="preserve"> 95577 </t>
  </si>
  <si>
    <t>MONTAGEM DE ARMADURA DE ESTACAS, DIÂMETRO = 10,0 MM. AF_09/2021_PS</t>
  </si>
  <si>
    <t xml:space="preserve"> 95583 </t>
  </si>
  <si>
    <t>MONTAGEM DE ARMADURA TRANSVERSAL DE ESTACAS DE SEÇÃO CIRCULAR, DIÂMETRO = 5,0 MM. AF_09/2021_PS</t>
  </si>
  <si>
    <t xml:space="preserve"> 95601 </t>
  </si>
  <si>
    <t>ARRASAMENTO MECANICO DE ESTACA DE CONCRETO ARMADO, DIAMETROS DE ATÉ 40 CM. AF_05/2021</t>
  </si>
  <si>
    <t xml:space="preserve"> 3.1.2 </t>
  </si>
  <si>
    <t xml:space="preserve"> 96523 </t>
  </si>
  <si>
    <t>ESCAVAÇÃO MANUAL PARA BLOCO DE COROAMENTO OU SAPATA (INCLUINDO ESCAVAÇÃO PARA COLOCAÇÃO DE FÔRMAS). AF_01/2024</t>
  </si>
  <si>
    <t xml:space="preserve"> ELMT COMP 804 </t>
  </si>
  <si>
    <t>CONCRETAGEM DE BLOCO DE COROAMENTO OU VIGA BALDRAME, FCK 25 MPA, COM USO DE BOMBA - LANÇAMENTO, ADENSAMENTO E ACABAMENTO.</t>
  </si>
  <si>
    <t xml:space="preserve"> 96545 </t>
  </si>
  <si>
    <t>ARMAÇÃO DE BLOCO UTILIZANDO AÇO CA-50 DE 8 MM - MONTAGEM. AF_01/2024</t>
  </si>
  <si>
    <t xml:space="preserve"> 3.3 </t>
  </si>
  <si>
    <t xml:space="preserve"> 3.3.1 </t>
  </si>
  <si>
    <t xml:space="preserve"> 3.3.2 </t>
  </si>
  <si>
    <t>VIGAS</t>
  </si>
  <si>
    <t xml:space="preserve"> 96527 </t>
  </si>
  <si>
    <t>ESCAVAÇÃO MANUAL PARA VIGA BALDRAME OU SAPATA CORRIDA (INCLUINDO ESCAVAÇÃO PARA COLOCAÇÃO DE FÔRMAS). AF_01/2024</t>
  </si>
  <si>
    <t xml:space="preserve"> 96536 </t>
  </si>
  <si>
    <t>FABRICAÇÃO, MONTAGEM E DESMONTAGEM DE FÔRMA PARA VIGA BALDRAME, EM MADEIRA SERRADA, E=25 MM, 4 UTILIZAÇÕES. AF_01/2024</t>
  </si>
  <si>
    <t xml:space="preserve"> 104918 </t>
  </si>
  <si>
    <t>ARMAÇÃO DE SAPATA ISOLADA, VIGA BALDRAME E SAPATA CORRIDA UTILIZANDO AÇO CA-50 DE 8 MM - MONTAGEM. AF_01/2024</t>
  </si>
  <si>
    <t xml:space="preserve"> 104919 </t>
  </si>
  <si>
    <t>ARMAÇÃO DE SAPATA ISOLADA, VIGA BALDRAME E SAPATA CORRIDA UTILIZANDO AÇO CA-50 DE 10 MM - MONTAGEM. AF_01/2024</t>
  </si>
  <si>
    <t xml:space="preserve"> 104916 </t>
  </si>
  <si>
    <t>ARMAÇÃO DE SAPATA ISOLADA, VIGA BALDRAME E SAPATA CORRIDA UTILIZANDO AÇO CA-60 DE 5 MM - MONTAGEM. AF_01/2024</t>
  </si>
  <si>
    <t xml:space="preserve"> 98557 </t>
  </si>
  <si>
    <t>IMPERMEABILIZAÇÃO DE SUPERFÍCIE COM EMULSÃO ASFÁLTICA, 2 DEMÃOS. AF_09/2023</t>
  </si>
  <si>
    <t xml:space="preserve"> 92761 </t>
  </si>
  <si>
    <t>ARMAÇÃO DE PILAR OU VIGA DE ESTRUTURA CONVENCIONAL DE CONCRETO ARMADO UTILIZANDO AÇO CA-50 DE 8,0 MM - MONTAGEM. AF_06/2022</t>
  </si>
  <si>
    <t xml:space="preserve"> 92759 </t>
  </si>
  <si>
    <t>ARMAÇÃO DE PILAR OU VIGA DE ESTRUTURA CONVENCIONAL DE CONCRETO ARMADO UTILIZANDO AÇO CA-60 DE 5,0 MM - MONTAGEM. AF_06/2022</t>
  </si>
  <si>
    <t xml:space="preserve"> 3.3.3 </t>
  </si>
  <si>
    <t>PILARES</t>
  </si>
  <si>
    <t xml:space="preserve"> 92762 </t>
  </si>
  <si>
    <t>ARMAÇÃO DE PILAR OU VIGA DE ESTRUTURA CONVENCIONAL DE CONCRETO ARMADO UTILIZANDO AÇO CA-50 DE 10,0 MM - MONTAGEM. AF_06/2022</t>
  </si>
  <si>
    <t xml:space="preserve"> 3.3.4 </t>
  </si>
  <si>
    <t xml:space="preserve"> 92769 </t>
  </si>
  <si>
    <t>ARMAÇÃO DE LAJE DE ESTRUTURA CONVENCIONAL DE CONCRETO ARMADO UTILIZANDO AÇO CA-50 DE 6,3 MM - MONTAGEM. AF_06/2022</t>
  </si>
  <si>
    <t xml:space="preserve"> 92770 </t>
  </si>
  <si>
    <t>ARMAÇÃO DE LAJE DE ESTRUTURA CONVENCIONAL DE CONCRETO ARMADO UTILIZANDO AÇO CA-50 DE 8,0 MM - MONTAGEM. AF_06/2022</t>
  </si>
  <si>
    <t xml:space="preserve"> 98555 </t>
  </si>
  <si>
    <t>IMPERMEABILIZAÇÃO DE SUPERFÍCIE COM ARGAMASSA POLIMÉRICA / MEMBRANA ACRÍLICA, 3 DEMÃOS. AF_09/2023</t>
  </si>
  <si>
    <t xml:space="preserve"> 3.4 </t>
  </si>
  <si>
    <t xml:space="preserve"> 3.4.1 </t>
  </si>
  <si>
    <t xml:space="preserve"> 6.3 </t>
  </si>
  <si>
    <t xml:space="preserve"> 94231 </t>
  </si>
  <si>
    <t>RUFO EM CHAPA DE AÇO GALVANIZADO NÚMERO 24, CORTE DE 25 CM, INCLUSO TRANSPORTE VERTICAL. AF_07/2019</t>
  </si>
  <si>
    <t xml:space="preserve"> 90822 </t>
  </si>
  <si>
    <t>PORTA DE MADEIRA PARA PINTURA, SEMI-OCA (LEVE OU MÉDIA), 80X210CM, ESPESSURA DE 3,5CM, INCLUSO DOBRADIÇAS - FORNECIMENTO E INSTALAÇÃO. AF_12/2019</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</si>
  <si>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</si>
  <si>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</si>
  <si>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7.3 </t>
  </si>
  <si>
    <t xml:space="preserve"> 7.3.1 </t>
  </si>
  <si>
    <t xml:space="preserve"> 91933 </t>
  </si>
  <si>
    <t>CABO DE COBRE FLEXÍVEL ISOLADO, 10 MM², ANTI-CHAMA 0,6/1,0 KV, PARA CIRCUITOS TERMINAIS - FORNECIMENTO E INSTALAÇÃO. AF_03/2023</t>
  </si>
  <si>
    <t xml:space="preserve"> 104749 </t>
  </si>
  <si>
    <t>CONECTOR GRAMPO METÁLICO TIPO OLHAL, PARA SPDA, PARA HASTE DE ATERRAMENTO DE 3/4'' E CABOS DE 10 A 50 MM2 - FORNECIMENTO E INSTALAÇÃO. AF_08/2023</t>
  </si>
  <si>
    <t xml:space="preserve"> 96986 </t>
  </si>
  <si>
    <t>HASTE DE ATERRAMENTO, DIÂMETRO 3/4", COM 3 METROS - FORNECIMENTO E INSTALAÇÃO. AF_08/2023</t>
  </si>
  <si>
    <t xml:space="preserve"> 9.1.1 </t>
  </si>
  <si>
    <t xml:space="preserve"> 9.1.2 </t>
  </si>
  <si>
    <t xml:space="preserve"> 86884 </t>
  </si>
  <si>
    <t>ENGATE FLEXÍVEL EM PLÁSTICO BRANCO, 1/2" X 30CM - FORNECIMENTO E INSTALAÇÃO. AF_01/2020</t>
  </si>
  <si>
    <t xml:space="preserve"> 9.2.1 </t>
  </si>
  <si>
    <t xml:space="preserve"> 9.2.2 </t>
  </si>
  <si>
    <t xml:space="preserve"> 86877 </t>
  </si>
  <si>
    <t>VÁLVULA EM METAL CROMADO 1.1/2" X 1.1/2" PARA TANQUE OU LAVATÓRIO, COM OU SEM LADRÃO - FORNECIMENTO E INSTALAÇÃO. AF_01/2020</t>
  </si>
  <si>
    <t xml:space="preserve"> 104345 </t>
  </si>
  <si>
    <t>JUNÇÃO DE REDUÇÃO INVERTIDA, PVC, SÉRIE NORMAL, ESGOTO PREDIAL, DN 100 X 50 MM, JUNTA ELÁSTICA, FORNECIDO E INSTALADO EM RAMAL DE DESCARGA OU RAMAL DE ESGOTO SANITÁRIO. AF_08/2022</t>
  </si>
  <si>
    <t xml:space="preserve"> 9.3.1 </t>
  </si>
  <si>
    <t>PAREDES</t>
  </si>
  <si>
    <t xml:space="preserve"> 10.1.1 </t>
  </si>
  <si>
    <t xml:space="preserve"> 89987 </t>
  </si>
  <si>
    <t>REGISTRO DE GAVETA BRUTO, LATÃO, ROSCÁVEL, 3/4", COM ACABAMENTO E CANOPLA CROMADOS - FORNECIMENTO E INSTALAÇÃO. AF_08/2021</t>
  </si>
  <si>
    <t xml:space="preserve"> 86909 </t>
  </si>
  <si>
    <t>TORNEIRA CROMADA TUBO MÓVEL, DE MESA, 1/2" OU 3/4", PARA PIA DE COZINHA, PADRÃO ALTO - FORNECIMENTO E INSTALAÇÃO. AF_01/2020</t>
  </si>
  <si>
    <t xml:space="preserve"> 15.3 </t>
  </si>
  <si>
    <t xml:space="preserve"> 15.4 </t>
  </si>
  <si>
    <t xml:space="preserve"> 17.1 </t>
  </si>
  <si>
    <t xml:space="preserve"> 17.2 </t>
  </si>
  <si>
    <t xml:space="preserve"> 18.1 </t>
  </si>
  <si>
    <t xml:space="preserve"> 18.2 </t>
  </si>
  <si>
    <t xml:space="preserve"> 18.3 </t>
  </si>
  <si>
    <t xml:space="preserve"> 18.4 </t>
  </si>
  <si>
    <t>Local</t>
  </si>
  <si>
    <t>Fórmula</t>
  </si>
  <si>
    <t>Quantidade</t>
  </si>
  <si>
    <t xml:space="preserve"> 4003 </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</si>
  <si>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</si>
  <si>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</si>
  <si>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</si>
  <si>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</si>
  <si>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1544 </t>
  </si>
  <si>
    <t xml:space="preserve"> 1546 </t>
  </si>
  <si>
    <t xml:space="preserve"> 4046 </t>
  </si>
  <si>
    <t xml:space="preserve"> 1548 </t>
  </si>
  <si>
    <t xml:space="preserve"> 1549 </t>
  </si>
  <si>
    <t xml:space="preserve"> 1545 </t>
  </si>
  <si>
    <t xml:space="preserve"> 92803 </t>
  </si>
  <si>
    <t>CORTE E DOBRA DE AÇO CA-50, DIÂMETRO DE 10,0 MM. AF_06/2022</t>
  </si>
  <si>
    <t xml:space="preserve"> 00001527 </t>
  </si>
  <si>
    <t>CONCRETO USINADO BOMBEAVEL, CLASSE DE RESISTENCIA C25, BRITA 0 E 1, SLUMP = 100 +/- 20 MM, COM BOMBEAMENTO (DISPONIBILIZACAO DE BOMBA), SEM O LANCAMENTO (NBR 8953)</t>
  </si>
  <si>
    <t xml:space="preserve"> 92801 </t>
  </si>
  <si>
    <t>CORTE E DOBRA DE AÇO CA-50, DIÂMETRO DE 6,3 MM. AF_06/2022</t>
  </si>
  <si>
    <t xml:space="preserve"> 92802 </t>
  </si>
  <si>
    <t>CORTE E DOBRA DE AÇO CA-50, DIÂMETRO DE 8,0 MM. AF_06/2022</t>
  </si>
  <si>
    <t xml:space="preserve"> 00005073 </t>
  </si>
  <si>
    <t>PREGO DE ACO POLIDO COM CABECA 17 X 24 (2 1/4 X 11)</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</si>
  <si>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</si>
  <si>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</si>
  <si>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</si>
  <si>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</si>
  <si>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 xml:space="preserve"> 00010749 </t>
  </si>
  <si>
    <t>LOCACAO DE ESCORA METALICA TELESCOPICA, COM ALTURA REGULAVEL DE *1,80* A *3,20* M, COM CAPACIDADE DE CARGA DE NO MINIMO 1000 KGF (10 KN), INCLUSO TRIPE E FORCADO</t>
  </si>
  <si>
    <t xml:space="preserve"> 00000135 </t>
  </si>
  <si>
    <t>ARGAMASSA POLIMERICA IMPERMEABILIZANTE SEMIFLEXIVEL, BICOMPONENTE, A BASE DE CIMENTO E ADITIVOS</t>
  </si>
  <si>
    <t xml:space="preserve"> 00040873 </t>
  </si>
  <si>
    <t>RUFO INTERNO/EXTERNO DE CHAPA DE ACO GALVANIZADA NUM 24, CORTE 25 CM</t>
  </si>
  <si>
    <t xml:space="preserve"> 00010555 </t>
  </si>
  <si>
    <t>PORTA DE MADEIRA, FOLHA MEDIA (NBR 15930) DE 800 X 2100 MM, DE 35 MM A 40 MM DE ESPESSURA, NUCLEO SEMI-SOLIDO (SARRAFEADO), CAPA LISA EM HDF, ACABAMENTO EM PRIMER PARA PINTURA</t>
  </si>
  <si>
    <t xml:space="preserve"> 00036896 </t>
  </si>
  <si>
    <t>JANELA DE CORRER, EM ALUMINIO PERFIL 25, 100 X 120 CM (A X L), 2 FLS MOVEIS, SEM BANDEIRA, ACABAMENTO BRANCO OU BRILHANTE, BATENTE DE 6 A 7 CM, COM VIDRO 4 MM, SEM GUARNICAO</t>
  </si>
  <si>
    <t xml:space="preserve"> 00001020 </t>
  </si>
  <si>
    <t>CABO DE COBRE, FLEXIVEL, CLASSE 4 OU 5, ISOLACAO EM PVC/A, ANTICHAMA BWF-B, COBERTURA PVC-ST1, ANTICHAMA BWF-B, 1 CONDUTOR, 0,6/1 KV, SECAO NOMINAL 10 MM2</t>
  </si>
  <si>
    <t xml:space="preserve"> 92265 </t>
  </si>
  <si>
    <t>FABRICAÇÃO DE FÔRMA PARA VIGAS, EM CHAPA DE MADEIRA COMPENSADA RESINADA, E = 17 MM. AF_09/2020</t>
  </si>
  <si>
    <t xml:space="preserve"> 92002 </t>
  </si>
  <si>
    <t>TOMADA MÉDIA DE EMBUTIR (2 MÓDULOS), 2P+T 10 A, SEM SUPORTE E SEM PLACA - FORNECIMENTO E INSTALAÇÃO. AF_03/2023</t>
  </si>
  <si>
    <t xml:space="preserve"> 00000416 </t>
  </si>
  <si>
    <t>GRAMPO METALICO TIPO OLHAL PARA HASTE DE ATERRAMENTO DE 3/4", CONDUTOR DE *10* A 50 MM2</t>
  </si>
  <si>
    <t xml:space="preserve"> 00003378 </t>
  </si>
  <si>
    <t>HASTE DE ATERRAMENTO EM ACO COM 3,00 M DE COMPRIMENTO E DN = 3/4", REVESTIDA COM BAIXA CAMADA DE COBRE, SEM CONECTOR</t>
  </si>
  <si>
    <t xml:space="preserve"> 00006141 </t>
  </si>
  <si>
    <t>ENGATE/RABICHO FLEXIVEL PLASTICO (PVC OU ABS) BRANCO 1/2" X 30 CM</t>
  </si>
  <si>
    <t>Instalações Hidráulicas - Reservação e Bombas de Recalque</t>
  </si>
  <si>
    <t xml:space="preserve"> 00037588 </t>
  </si>
  <si>
    <t>Ligações Prediais de Água e Esgoto</t>
  </si>
  <si>
    <t xml:space="preserve"> 00010908 </t>
  </si>
  <si>
    <t>JUNCAO DE REDUCAO INVERTIDA, PVC SOLDAVEL, 100 X 50 MM, SERIE NORMAL PARA ESGOTO PREDIAL</t>
  </si>
  <si>
    <t xml:space="preserve"> 00003669 </t>
  </si>
  <si>
    <t>JUNCAO DE REDUCAO INVERTIDA, PVC SOLDAVEL, 75 X 50 MM, SERIE NORMAL PARA ESGOTO PREDIAL</t>
  </si>
  <si>
    <t xml:space="preserve"> 00006005 </t>
  </si>
  <si>
    <t>REGISTRO GAVETA COM ACABAMENTO E CANOPLA CROMADOS, SIMPLES, BITOLA 3/4"</t>
  </si>
  <si>
    <t xml:space="preserve"> 00011772 </t>
  </si>
  <si>
    <t>TORNEIRA METALICA CROMADA, DE MESA/BANCADA, PARA COZINHA, BICA MOVEL, COM AREJADOR, 1/2" OU 3/4"</t>
  </si>
  <si>
    <t>Válvulas e Registros para Sistemas Prediais</t>
  </si>
  <si>
    <t xml:space="preserve"> 00007701 </t>
  </si>
  <si>
    <t>TUBO ACO GALVANIZADO COM COSTURA, CLASSE MEDIA, DN 2.1/2", E = *3,65* MM, PESO *6,51* KG/M (NBR 5580)</t>
  </si>
  <si>
    <t xml:space="preserve"> 00000034 </t>
  </si>
  <si>
    <t>ACO CA-50, 10,0 MM, VERGALHAO</t>
  </si>
  <si>
    <t xml:space="preserve"> 00000032 </t>
  </si>
  <si>
    <t>ACO CA-50, 6,3 MM, VERGALHAO</t>
  </si>
  <si>
    <t xml:space="preserve"> 00000033 </t>
  </si>
  <si>
    <t>ACO CA-50, 8,0 MM, VERGALHAO</t>
  </si>
  <si>
    <t xml:space="preserve"> 95338 </t>
  </si>
  <si>
    <t>CURSO DE CAPACITAÇÃO PARA IMPERMEABILIZADOR (ENCARGOS COMPLEMENTARES) - HORISTA</t>
  </si>
  <si>
    <t xml:space="preserve"> 00012873 </t>
  </si>
  <si>
    <t>IMPERMEABILIZADOR (HORISTA)</t>
  </si>
  <si>
    <t xml:space="preserve"> 95359 </t>
  </si>
  <si>
    <t>CURSO DE CAPACITAÇÃO PARA OPERADOR DE GUINDASTE (ENCARGOS COMPLEMENTARES) - HORISTA</t>
  </si>
  <si>
    <t xml:space="preserve"> 00004254 </t>
  </si>
  <si>
    <t>OPERADOR DE GUINDASTE (HORISTA)</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</si>
  <si>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</si>
  <si>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</si>
  <si>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</si>
  <si>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</si>
  <si>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</si>
  <si>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</si>
  <si>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88296 </t>
  </si>
  <si>
    <t>OPERADOR DE GUINDASTE COM ENCARGOS COMPLEMENTARES</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</si>
  <si>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</si>
  <si>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</si>
  <si>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</si>
  <si>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</si>
  <si>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</si>
  <si>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 xml:space="preserve"> 17</t>
  </si>
  <si>
    <t xml:space="preserve"> 18</t>
  </si>
  <si>
    <t>210 DIAS</t>
  </si>
  <si>
    <t>240 DIAS</t>
  </si>
  <si>
    <t>270 DIAS</t>
  </si>
  <si>
    <t>300 DIAS</t>
  </si>
  <si>
    <t>330 DIAS</t>
  </si>
  <si>
    <t>360 DIAS</t>
  </si>
  <si>
    <t>Valor Unit com BDI</t>
  </si>
  <si>
    <t>Peso (%)</t>
  </si>
  <si>
    <t xml:space="preserve"> 4.1 </t>
  </si>
  <si>
    <t xml:space="preserve"> 4.2 </t>
  </si>
  <si>
    <t xml:space="preserve"> 7.4 </t>
  </si>
  <si>
    <t xml:space="preserve"> 7.4.1 </t>
  </si>
  <si>
    <t xml:space="preserve"> 00014153 </t>
  </si>
  <si>
    <t>FITA METALICA PERFURADA, L = *18* MM, ROLO DE 30 M, CARGA RECOMENDADA = *30* KGF</t>
  </si>
  <si>
    <t>LUMINARIA TIPO PLAFON COM PAINEL LED, 40X40CM, SOBREPOR, POTENCIA DE 36W, 4000K, LUZ NEUTRA, ELGIN OU SIMILAR - FORNECIMENTO E INSTALACAO</t>
  </si>
  <si>
    <t xml:space="preserve"> 101538 </t>
  </si>
  <si>
    <t>ARMAÇÃO SECUNDÁRIA, COM 1 ESTRIBO E 1 ISOLADOR - FORNECIMENTO E INSTALAÇÃO. AF_07/2020</t>
  </si>
  <si>
    <t xml:space="preserve"> 00001062 </t>
  </si>
  <si>
    <t>CAIXA INTERNA/EXTERNA DE MEDICAO PARA 1 MEDIDOR TRIFASICO, COM VISOR, EM CHAPA DE ACO 18 USG (PADRAO DA CONCESSIONARIA LOCAL)</t>
  </si>
  <si>
    <t>TETO</t>
  </si>
  <si>
    <t xml:space="preserve"> 102219 </t>
  </si>
  <si>
    <t>PINTURA TINTA DE ACABAMENTO (PIGMENTADA) ESMALTE SINTÉTICO ACETINADO EM MADEIRA, 2 DEMÃOS. AF_01/2021</t>
  </si>
  <si>
    <t>un</t>
  </si>
  <si>
    <t xml:space="preserve"> 4063 </t>
  </si>
  <si>
    <t>Redes de Lógica, Telefonia e Imagem</t>
  </si>
  <si>
    <t xml:space="preserve"> 1715 </t>
  </si>
  <si>
    <t>LUMINARIA TIPO PLAFON COM PAINEL LED, 40X40CM, SOBREPOR, POTENCIA DE 36W, 4000K, LUZ NEUTRA, ELGIN OU SIMILAR</t>
  </si>
  <si>
    <t xml:space="preserve"> 00001091 </t>
  </si>
  <si>
    <t>ARMACAO VERTICAL COM HASTE E CONTRA-PINO, EM CHAPA DE ACO GALVANIZADO 3/16", COM 1 ESTRIBO E 1 ISOLADOR</t>
  </si>
  <si>
    <t xml:space="preserve"> 00039997 </t>
  </si>
  <si>
    <t>PORCA ZINCADA, SEXTAVADA, DIAMETRO 1/4"</t>
  </si>
  <si>
    <t xml:space="preserve"> 00011267 </t>
  </si>
  <si>
    <t>ARRUELA LISA, REDONDA, DE LATAO POLIDO, DIAMETRO NOMINAL 5/8", DIAMETRO EXTERNO = 34 MM, DIAMETRO DO FURO = 17 MM, ESPESSURA = *2,5* MM</t>
  </si>
  <si>
    <t xml:space="preserve"> 00039996 </t>
  </si>
  <si>
    <t>VERGALHAO ZINCADO ROSCA TOTAL, 1/4" (6,3 MM)</t>
  </si>
  <si>
    <t xml:space="preserve"> 00034643 </t>
  </si>
  <si>
    <t xml:space="preserve"> 00037558 </t>
  </si>
  <si>
    <t>PLACA DE SINALIZACAO DE SEGURANCA CONTRA INCENDIO, FOTOLUMINESCENTE, RETANGULAR, *20 X 40* CM, EM PVC *2* MM ANTI-CHAMAS (SIMBOLOS, CORES E PICTOGRAMAS CONFORME NBR 16820)</t>
  </si>
  <si>
    <t xml:space="preserve"> 95351 </t>
  </si>
  <si>
    <t>CURSO DE CAPACITAÇÃO PARA MOTORISTA OPERADOR DE MUNCK (ENCARGOS COMPLEMENTARES) - HORISTA</t>
  </si>
  <si>
    <t xml:space="preserve"> 00004096 </t>
  </si>
  <si>
    <t>MOTORISTA OPERADOR DE CAMINHAO COM MUNCK (HORISTA)</t>
  </si>
  <si>
    <t xml:space="preserve"> 88286 </t>
  </si>
  <si>
    <t>MOTORISTA OPERADOR DE MUNCK COM ENCARGOS COMPLEMENTARES</t>
  </si>
  <si>
    <t>HORISTA: 107,52%</t>
  </si>
  <si>
    <t>MENSALISTA: 64,8%</t>
  </si>
  <si>
    <t>OBRA: CONSTRUÇÃO DO CENTRO DE ATENÇÃO PSICOSSOCIAL I E II</t>
  </si>
  <si>
    <t>LOCAL: RUA JOSÉ DE ALENCAR, ESQ. C/ RUA DÁLIA BERNADINO DA SILVA, JARDIM/MS</t>
  </si>
  <si>
    <t>SINAP 09/2025 - MS</t>
  </si>
  <si>
    <t>AGESUL 06/2025</t>
  </si>
  <si>
    <t>ORSE 08/2025</t>
  </si>
  <si>
    <t>CPOS 09/2025</t>
  </si>
  <si>
    <t>AGETOP 06/2025</t>
  </si>
  <si>
    <t>SBC 10/2025</t>
  </si>
  <si>
    <t>SEINFRA 028</t>
  </si>
  <si>
    <t>IOPS 07/2025</t>
  </si>
  <si>
    <t>EMOP 09/2025</t>
  </si>
  <si>
    <t>SERVIÇOS PRELIMINARES E INDIRETOS</t>
  </si>
  <si>
    <t>FUNDAÇÃO</t>
  </si>
  <si>
    <t>ESTRUTURA</t>
  </si>
  <si>
    <t>ALVENARIA, VEDAÇÕES E DIVISÓRIAS</t>
  </si>
  <si>
    <t>IMPERMEABILIZAÇÃO</t>
  </si>
  <si>
    <t>REVESTIMENTO DE PAREDE</t>
  </si>
  <si>
    <t>REVESTIMENTO DE PISO INTERNO</t>
  </si>
  <si>
    <t>REVESTIMENTO DE PISO EXTERNO</t>
  </si>
  <si>
    <t>REVESTIMENTO DE TETO</t>
  </si>
  <si>
    <t>MARMORARIA</t>
  </si>
  <si>
    <t>LOUÇAS, METAIS E ACESSÓRIOS</t>
  </si>
  <si>
    <t>INSTALAÇÕES ELÉTRICAS</t>
  </si>
  <si>
    <t>CLIMATIZAÇÃO</t>
  </si>
  <si>
    <t>DADOS E VOZ</t>
  </si>
  <si>
    <t>URBANIZAÇÃO</t>
  </si>
  <si>
    <t>CANTEIRO DE OBRAS</t>
  </si>
  <si>
    <t xml:space="preserve"> 1.1.1 </t>
  </si>
  <si>
    <t xml:space="preserve"> CPU2526 </t>
  </si>
  <si>
    <t>LOCAÇÃO DE CONTAINER TIPO DEPÓSITO - ÁREA MÍNIMA DE 13,80 M2</t>
  </si>
  <si>
    <t>UNXMÊS</t>
  </si>
  <si>
    <t xml:space="preserve"> 1.1.2 </t>
  </si>
  <si>
    <t xml:space="preserve"> CPU2527 </t>
  </si>
  <si>
    <t>BARRACÃO ABERTO PARA APOIO À PRODUÇÃO (CARPINTARIA, CENTRAL DE ARMAÇÃO, OFICINA, ETC.) C/ TESOURAS, TELHA 4MM, PISO EM CONCRETO DESEMPOLADO</t>
  </si>
  <si>
    <t xml:space="preserve"> 1.1.3 </t>
  </si>
  <si>
    <t xml:space="preserve"> CPU2528 </t>
  </si>
  <si>
    <t>LOCAÇÃO DE CONTAINER - BANHEIRO COM CHUVEIROS E VASOS - 4,30 X 2,30M</t>
  </si>
  <si>
    <t>MÊS</t>
  </si>
  <si>
    <t xml:space="preserve"> 1.1.4 </t>
  </si>
  <si>
    <t xml:space="preserve"> CPU2529 </t>
  </si>
  <si>
    <t>BARRACAO PARA REFEITORIO EM OBRAS EM COMPENSADO</t>
  </si>
  <si>
    <t xml:space="preserve"> 1.1.5 </t>
  </si>
  <si>
    <t xml:space="preserve"> 95648 </t>
  </si>
  <si>
    <t>KIT CAVALETE PARA MEDIÇÃO DE ÁGUA - ENTRADA INDIVIDUALIZADA, EM CPVC DN 28 MM (1"), PARA 1 MEDIDOR - FORNECIMENTO E INSTALAÇÃO (EXCLUSIVE HIDRÔMETRO). AF_03/2024</t>
  </si>
  <si>
    <t xml:space="preserve"> 1.1.6 </t>
  </si>
  <si>
    <t xml:space="preserve"> 95673 </t>
  </si>
  <si>
    <t>HIDRÔMETRO DN 1/2", 1,5 M3/H - FORNECIMENTO E INSTALAÇÃO. AF_03/2024</t>
  </si>
  <si>
    <t xml:space="preserve"> 1.1.7 </t>
  </si>
  <si>
    <t xml:space="preserve"> 101509 </t>
  </si>
  <si>
    <t>ENTRADA DE ENERGIA ELÉTRICA, AÉREA, TRIFÁSICA, COM CAIXA DE EMBUTIR, CABO DE 10 MM2 E DISJUNTOR DIN 50A (NÃO INCLUSO O POSTE DE CONCRETO). AF_07/2020</t>
  </si>
  <si>
    <t xml:space="preserve"> 1.1.8 </t>
  </si>
  <si>
    <t xml:space="preserve"> 1.1.9 </t>
  </si>
  <si>
    <t xml:space="preserve"> CPU2530 </t>
  </si>
  <si>
    <t>REMOÇÃO DE ENTULHO SEPARADO DE OBRA COM CAÇAMBA METÁLICA - TERRA, ALVENARIA, CONCRETO, ARGAMASSA, MADEIRA, PAPEL, PLÁSTICO OU METAL</t>
  </si>
  <si>
    <t xml:space="preserve"> 1.1.10 </t>
  </si>
  <si>
    <t xml:space="preserve"> 98459 </t>
  </si>
  <si>
    <t>TAPUME COM TELHA METÁLICA. AF_03/2024</t>
  </si>
  <si>
    <t>ADMINISTRAÇÃO LOCAL DA OBRA</t>
  </si>
  <si>
    <t xml:space="preserve"> 1.2.1 </t>
  </si>
  <si>
    <t xml:space="preserve"> 93565 </t>
  </si>
  <si>
    <t>MES</t>
  </si>
  <si>
    <t>MOBILIZAÇÃO E DESMOBILIZAÇÃO</t>
  </si>
  <si>
    <t xml:space="preserve"> 1.3.1 </t>
  </si>
  <si>
    <t xml:space="preserve"> CPU2531 </t>
  </si>
  <si>
    <t>MOBILIZACAO E DESMOBILIZACAO DE CANTEIRO</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</si>
  <si>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</si>
  <si>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</si>
  <si>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</si>
  <si>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</si>
  <si>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</si>
  <si>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ESTACAS ESCAVADAS</t>
  </si>
  <si>
    <t xml:space="preserve"> 2.1.1 </t>
  </si>
  <si>
    <t xml:space="preserve"> 99059 </t>
  </si>
  <si>
    <t>LOCAÇÃO CONVENCIONAL DE OBRA, UTILIZANDO GABARITO DE TÁBUAS CORRIDAS PONTALETADAS A CADA 2,00M - 2 UTILIZAÇÕES. AF_03/2024</t>
  </si>
  <si>
    <t xml:space="preserve"> 2.1.2 </t>
  </si>
  <si>
    <t xml:space="preserve"> 0301000134 </t>
  </si>
  <si>
    <t>ESTACA ESCAVADA MECANICAMENTE, SEM FLUIDO ESTABILIZANTE, COM 40CM DE DIAMETRO, CONCRETO LANCADO POR CAMINHAO BETONEIRA (EXCLUSIVE FERRAGENS, MOBILIZACAO E DESMOBILIZACAO)</t>
  </si>
  <si>
    <t xml:space="preserve"> 2.1.3 </t>
  </si>
  <si>
    <t xml:space="preserve"> 2.1.4 </t>
  </si>
  <si>
    <t xml:space="preserve"> 2.1.5 </t>
  </si>
  <si>
    <t xml:space="preserve"> 2.1.6 </t>
  </si>
  <si>
    <t xml:space="preserve"> 0601003200 </t>
  </si>
  <si>
    <t>BOMBEAMENTO, ADENSAMENTO E ACABAMENTO DE CONCRETO</t>
  </si>
  <si>
    <t xml:space="preserve"> 2.1.7 </t>
  </si>
  <si>
    <t xml:space="preserve"> CPU2532 </t>
  </si>
  <si>
    <t>CONTROLE TECNOLOGICO DE CONCRETOS</t>
  </si>
  <si>
    <t xml:space="preserve"> 2.2.1 </t>
  </si>
  <si>
    <t xml:space="preserve"> 2.2.2 </t>
  </si>
  <si>
    <t xml:space="preserve"> 2.2.3 </t>
  </si>
  <si>
    <t xml:space="preserve"> ELMT COMP - 1041 </t>
  </si>
  <si>
    <t>LASTRO COM MATERIAL GRANULAR, APLICAÇÃO EM VIGA BALDRAME, ESPESSURA DE *5 CM*.</t>
  </si>
  <si>
    <t xml:space="preserve"> 2.2.4 </t>
  </si>
  <si>
    <t xml:space="preserve"> 2.2.5 </t>
  </si>
  <si>
    <t xml:space="preserve"> 2.2.6 </t>
  </si>
  <si>
    <t xml:space="preserve"> 96546 </t>
  </si>
  <si>
    <t>ARMAÇÃO DE BLOCO UTILIZANDO AÇO CA-50 DE 10 MM - MONTAGEM. AF_01/2024</t>
  </si>
  <si>
    <t xml:space="preserve"> 2.2.7 </t>
  </si>
  <si>
    <t xml:space="preserve"> 104920 </t>
  </si>
  <si>
    <t>ARMAÇÃO DE BLOCO, SAPATA ISOLADA, VIGA BALDRAME E SAPATA CORRIDA UTILIZANDO AÇO CA-50 DE 12,5 MM - MONTAGEM. AF_01/2024</t>
  </si>
  <si>
    <t xml:space="preserve"> 2.2.8 </t>
  </si>
  <si>
    <t xml:space="preserve"> 2.2.9 </t>
  </si>
  <si>
    <t>VIGAS BALDRAME</t>
  </si>
  <si>
    <t xml:space="preserve"> 2.3.1 </t>
  </si>
  <si>
    <t xml:space="preserve"> 2.3.2 </t>
  </si>
  <si>
    <t xml:space="preserve"> 2.3.3 </t>
  </si>
  <si>
    <t xml:space="preserve"> 2.3.4 </t>
  </si>
  <si>
    <t xml:space="preserve"> 104917 </t>
  </si>
  <si>
    <t>ARMAÇÃO DE SAPATA ISOLADA, VIGA BALDRAME E SAPATA CORRIDA UTILIZANDO AÇO CA-50 DE 6,3 MM - MONTAGEM. AF_01/2024</t>
  </si>
  <si>
    <t xml:space="preserve"> 2.3.5 </t>
  </si>
  <si>
    <t xml:space="preserve"> 2.3.6 </t>
  </si>
  <si>
    <t xml:space="preserve"> 2.3.7 </t>
  </si>
  <si>
    <t xml:space="preserve"> 2.3.8 </t>
  </si>
  <si>
    <t xml:space="preserve"> 104921 </t>
  </si>
  <si>
    <t>ARMAÇÃO DE BLOCO, SAPATA ISOLADA, VIGA BALDRAME E SAPATA CORRIDA UTILIZANDO AÇO CA-50 DE 16 MM - MONTAGEM. AF_01/2024</t>
  </si>
  <si>
    <t xml:space="preserve"> 2.3.9 </t>
  </si>
  <si>
    <t xml:space="preserve"> 2.3.10 </t>
  </si>
  <si>
    <t xml:space="preserve"> 92423 </t>
  </si>
  <si>
    <t>MONTAGEM E DESMONTAGEM DE FÔRMA DE PILARES RETANGULARES E ESTRUTURAS SIMILARES, PÉ-DIREITO SIMPLES, EM CHAPA DE MADEIRA COMPENSADA RESINADA, 6 UTILIZAÇÕES. AF_09/2020</t>
  </si>
  <si>
    <t xml:space="preserve"> 3.1.3 </t>
  </si>
  <si>
    <t xml:space="preserve"> 92763 </t>
  </si>
  <si>
    <t>ARMAÇÃO DE PILAR OU VIGA DE ESTRUTURA CONVENCIONAL DE CONCRETO ARMADO UTILIZANDO AÇO CA-50 DE 12,5 MM - MONTAGEM. AF_06/2022</t>
  </si>
  <si>
    <t xml:space="preserve"> 3.1.4 </t>
  </si>
  <si>
    <t xml:space="preserve"> 3.1.5 </t>
  </si>
  <si>
    <t xml:space="preserve"> CPU2284 </t>
  </si>
  <si>
    <t>CONCRETAGEM DE PILARES, FCK = 30 MPA, COM USO DE BOMBA - LANÇAMENTO, ADENSAMENTO E ACABAMENTO. AF_02/2022_PS</t>
  </si>
  <si>
    <t xml:space="preserve"> 3.1.6 </t>
  </si>
  <si>
    <t xml:space="preserve"> 92460 </t>
  </si>
  <si>
    <t>MONTAGEM E DESMONTAGEM DE FÔRMA DE VIGA, ESCORAMENTO METÁLICO, PÉ-DIREITO SIMPLES, EM CHAPA DE MADEIRA RESINADA, 6 UTILIZAÇÕES. AF_09/2020</t>
  </si>
  <si>
    <t xml:space="preserve"> 92760 </t>
  </si>
  <si>
    <t>ARMAÇÃO DE PILAR OU VIGA DE ESTRUTURA CONVENCIONAL DE CONCRETO ARMADO UTILIZANDO AÇO CA-50 DE 6,3 MM - MONTAGEM. AF_06/2022</t>
  </si>
  <si>
    <t xml:space="preserve"> 3.2.3 </t>
  </si>
  <si>
    <t xml:space="preserve"> 3.2.4 </t>
  </si>
  <si>
    <t xml:space="preserve"> 3.2.5 </t>
  </si>
  <si>
    <t xml:space="preserve"> 3.2.6 </t>
  </si>
  <si>
    <t xml:space="preserve"> 92764 </t>
  </si>
  <si>
    <t>ARMAÇÃO DE PILAR OU VIGA DE ESTRUTURA CONVENCIONAL DE CONCRETO ARMADO UTILIZANDO AÇO CA-50 DE 16,0 MM - MONTAGEM. AF_06/2022</t>
  </si>
  <si>
    <t xml:space="preserve"> 3.2.7 </t>
  </si>
  <si>
    <t xml:space="preserve"> 3.2.8 </t>
  </si>
  <si>
    <t xml:space="preserve"> CPU2283 </t>
  </si>
  <si>
    <t>CONCRETAGEM DE VIGAS E LAJES, FCK=30 MPA, PARA LAJES MACIÇAS OU NERVURADAS COM USO DE BOMBA - LANÇAMENTO, ADENSAMENTO E ACABAMENTO.</t>
  </si>
  <si>
    <t xml:space="preserve"> 3.2.9 </t>
  </si>
  <si>
    <t>LAJES</t>
  </si>
  <si>
    <t xml:space="preserve"> 92771 </t>
  </si>
  <si>
    <t>ARMAÇÃO DE LAJE DE ESTRUTURA CONVENCIONAL DE CONCRETO ARMADO UTILIZANDO AÇO CA-50 DE 10,0 MM - MONTAGEM. AF_06/2022</t>
  </si>
  <si>
    <t xml:space="preserve"> 3.3.5 </t>
  </si>
  <si>
    <t xml:space="preserve"> 92772 </t>
  </si>
  <si>
    <t>ARMAÇÃO DE LAJE DE ESTRUTURA CONVENCIONAL DE CONCRETO ARMADO UTILIZANDO AÇO CA-50 DE 12,5 MM - MONTAGEM. AF_06/2022</t>
  </si>
  <si>
    <t xml:space="preserve"> 3.3.6 </t>
  </si>
  <si>
    <t xml:space="preserve"> 3.3.7 </t>
  </si>
  <si>
    <t xml:space="preserve"> 3.3.8 </t>
  </si>
  <si>
    <t xml:space="preserve"> CPU2100 </t>
  </si>
  <si>
    <t>Laje pré-fabricada unidirecional em viga treliçada/lajota em EPS LT 16 (12 + 4), exceto capa de concreto</t>
  </si>
  <si>
    <t xml:space="preserve"> 3.3.9 </t>
  </si>
  <si>
    <t xml:space="preserve"> CPU2534 </t>
  </si>
  <si>
    <t>FORNECIMENTO E INSTALAÇÃO DE TELA AÇO SOLDADA NERVURADA CA-60, MALHA 20X20CM,FERRO 3.4MM, PAINEL 2X3M, (0,72KG/M²), MALHA POP LEVE GERDAU OU SIMILAR</t>
  </si>
  <si>
    <t xml:space="preserve"> 3.3.10 </t>
  </si>
  <si>
    <t xml:space="preserve"> 101792 </t>
  </si>
  <si>
    <t>ESCORAMENTO DE FÔRMAS DE LAJE EM MADEIRA NÃO APARELHADA, PÉ-DIREITO SIMPLES, INCLUSO TRAVAMENTO, 4 UTILIZAÇÕES. AF_09/2020</t>
  </si>
  <si>
    <t>BASE RESERVATÓRIO</t>
  </si>
  <si>
    <t xml:space="preserve"> 97103 </t>
  </si>
  <si>
    <t>EXECUÇÃO DE RADIER, ESPESSURA DE 20 CM, FCK = 30 MPA, COM USO DE FORMAS EM MADEIRA SERRADA. AF_09/2021</t>
  </si>
  <si>
    <t>ALVENARIA DE VEDAÇÃO</t>
  </si>
  <si>
    <t xml:space="preserve"> 4.1.1 </t>
  </si>
  <si>
    <t xml:space="preserve"> 103324 </t>
  </si>
  <si>
    <t>ALVENARIA DE VEDAÇÃO DE BLOCOS CERÂMICOS FURADOS NA VERTICAL DE 14X19X39 CM (ESPESSURA 14 CM) E ARGAMASSA DE ASSENTAMENTO COM PREPARO EM BETONEIRA. AF_12/2021</t>
  </si>
  <si>
    <t xml:space="preserve"> 4.1.2 </t>
  </si>
  <si>
    <t xml:space="preserve"> CPU2535 </t>
  </si>
  <si>
    <t>COBOGO DE CIMENTO (ELEMENTO VAZADO, CIRCULAR), 30 X 30 X 5CM, ASSENTADO COM ARGAMASSA DE CIMENTO E AREIA</t>
  </si>
  <si>
    <t xml:space="preserve"> 4.1.3 </t>
  </si>
  <si>
    <t xml:space="preserve"> 93191 </t>
  </si>
  <si>
    <t>VERGA MOLDADA IN LOCO COM UTILIZAÇÃO DE BLOCOS CANALETA, ESPESSURA DE *20* CM. AF_03/2024</t>
  </si>
  <si>
    <t xml:space="preserve"> 4.1.4 </t>
  </si>
  <si>
    <t xml:space="preserve"> 93199 </t>
  </si>
  <si>
    <t>CONTRAVERGA MOLDADA IN LOCO COM UTILIZAÇÃO DE BLOCOS CANALETA, ESPESSURA DE *20* CM. AF_03/2024</t>
  </si>
  <si>
    <t xml:space="preserve"> 4.1.5 </t>
  </si>
  <si>
    <t xml:space="preserve"> 93200 </t>
  </si>
  <si>
    <t>FIXAÇÃO (ENCUNHAMENTO) DE ALVENARIA DE VEDAÇÃO COM ARGAMASSA APLICADA COM BISNAGA. AF_03/2024</t>
  </si>
  <si>
    <t>DRYWALL</t>
  </si>
  <si>
    <t xml:space="preserve"> 4.2.1 </t>
  </si>
  <si>
    <t xml:space="preserve"> CPU1942 </t>
  </si>
  <si>
    <t>PAREDE COM SISTEMA EM CHAPAS DE GESSO RU PARA DRYWALL, USO INTERNO, COM DUAS FACES SIMPLES E ESTRUTURA METÁLICA COM GUIAS SIMPLES PARA PAREDES COM ÁREA LÍQUIDA MAIOR OU IGUAL A 6 M2, COM VÃOS. AF_07/2023_PS</t>
  </si>
  <si>
    <t xml:space="preserve"> 4.2.2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</si>
  <si>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</si>
  <si>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</si>
  <si>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4.2.3 </t>
  </si>
  <si>
    <t xml:space="preserve"> CPU2520 </t>
  </si>
  <si>
    <t>PAREDE COM SISTEMA EM CHAPAS DE GESSO RU PARA DRYWALL COM ISOLAMENTO ACUSTICO, USO INTERNO, COM DUAS FACES DUPLAS E ESTRUTURA METÁLICA COM GUIAS DUPLAS PARA PAREDES COM ÁREA LÍQUIDA MAIOR OU IGUAL A 6 M2, COM VÃOS.</t>
  </si>
  <si>
    <t xml:space="preserve"> 4.2.4 </t>
  </si>
  <si>
    <t xml:space="preserve"> CPU2522 </t>
  </si>
  <si>
    <t>PAREDE COM SISTEMA EM CHAPAS DE GESSO ST PARA DRYWALL COM ISOLAMENTO ACUSTICO, USO INTERNO, COM DUAS FACES DUPLAS E ESTRUTURA METÁLICA COM GUIAS DUPLAS PARA PAREDES COM ÁREA LÍQUIDA MAIOR OU IGUAL A 6 M2, COM VÃOS.</t>
  </si>
  <si>
    <t xml:space="preserve"> 4.2.5 </t>
  </si>
  <si>
    <t xml:space="preserve"> 96374 </t>
  </si>
  <si>
    <t>INSTALAÇÃO DE REFORÇO DE MADEIRA EM PAREDE DRYWALL. AF_07/2023</t>
  </si>
  <si>
    <t xml:space="preserve"> 4.3 </t>
  </si>
  <si>
    <t>DIVISÓRIAS</t>
  </si>
  <si>
    <t xml:space="preserve"> 4.3.1 </t>
  </si>
  <si>
    <t xml:space="preserve"> 102257 </t>
  </si>
  <si>
    <t>DIVISORIA SANITÁRIA, TIPO CABINE, EM PAINEL DE GRANILITE, ESP = 3CM, ASSENTADO COM ARGAMASSA COLANTE AC III-E, EXCLUSIVE FERRAGENS. AF_01/2021</t>
  </si>
  <si>
    <t xml:space="preserve"> 5.1.1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</si>
  <si>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</si>
  <si>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</si>
  <si>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5.1.2 </t>
  </si>
  <si>
    <t xml:space="preserve"> 92543 </t>
  </si>
  <si>
    <t>TRAMA DE MADEIRA COMPOSTA POR TERÇAS PARA TELHADOS DE ATÉ 2 ÁGUAS PARA TELHA ONDULADA DE FIBROCIMENTO, METÁLICA, PLÁSTICA OU TERMOACÚSTICA, INCLUSO TRANSPORTE VERTICAL. AF_07/2019</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</si>
  <si>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</si>
  <si>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</si>
  <si>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</si>
  <si>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</si>
  <si>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COMPLEMENTOS</t>
  </si>
  <si>
    <t xml:space="preserve"> 5.3.1 </t>
  </si>
  <si>
    <t xml:space="preserve"> 94229 </t>
  </si>
  <si>
    <t>CALHA EM CHAPA DE AÇO GALVANIZADO NÚMERO 24, DESENVOLVIMENTO DE 100 CM, INCLUSO TRANSPORTE VERTICAL. AF_07/2019</t>
  </si>
  <si>
    <t xml:space="preserve"> 5.3.2 </t>
  </si>
  <si>
    <t xml:space="preserve"> 5.3.3 </t>
  </si>
  <si>
    <t xml:space="preserve"> 94451 </t>
  </si>
  <si>
    <t>CUMEEIRA PARA TELHA DE FIBROCIMENTO ESTRUTURAL E = 6 MM, INCLUSO ACESSÓRIOS DE FIXAÇÃO E IÇAMENTO. AF_07/2019</t>
  </si>
  <si>
    <t xml:space="preserve"> 98565 </t>
  </si>
  <si>
    <t>PROTEÇÃO MECÂNICA DE SUPERFICIE HORIZONTAL COM ARGAMASSA DE CIMENTO E AREIA, TRAÇO 1:3, E=3CM. AF_09/2023</t>
  </si>
  <si>
    <t xml:space="preserve"> 98556 </t>
  </si>
  <si>
    <t>IMPERMEABILIZAÇÃO DE SUPERFÍCIE COM ARGAMASSA POLIMÉRICA / MEMBRANA ACRÍLICA, 4 DEMÃOS, REFORÇADA COM VÉU DE POLIÉSTER (MAV). AF_09/2023</t>
  </si>
  <si>
    <t>ESQUADRIAS DE MADEIRA</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</si>
  <si>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</si>
  <si>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</si>
  <si>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</si>
  <si>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</si>
  <si>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</si>
  <si>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</si>
  <si>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</si>
  <si>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</si>
  <si>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CPU2536 </t>
  </si>
  <si>
    <t>PORTA COMPLETA MADEIRA 2,20m CORRER COM FERRAGENS</t>
  </si>
  <si>
    <t>ESQUADRIAS DE ALUMÍNIO</t>
  </si>
  <si>
    <t>PORTAS DE ALUMÍNIO</t>
  </si>
  <si>
    <t xml:space="preserve"> 7.2.1.1 </t>
  </si>
  <si>
    <t xml:space="preserve"> CPU2537 </t>
  </si>
  <si>
    <t>PORTA VENEZIANA DE ABRIR EM ALUMÍNIO, SOB MEDIDA</t>
  </si>
  <si>
    <t xml:space="preserve"> 7.2.1.2 </t>
  </si>
  <si>
    <t xml:space="preserve"> CPU2538 </t>
  </si>
  <si>
    <t>PORTA DE ABRIR EM TELA ONDULADA DE AÇO GALVANIZADO, COMPLETA</t>
  </si>
  <si>
    <t xml:space="preserve"> 7.2.1.3 </t>
  </si>
  <si>
    <t xml:space="preserve"> CPU2541 </t>
  </si>
  <si>
    <t>PORTA ALUMINIO ANODIZADO NATURAL 1 FOLHA DE ABRIR</t>
  </si>
  <si>
    <t xml:space="preserve"> 7.2.1.4 </t>
  </si>
  <si>
    <t xml:space="preserve"> CPU2543 </t>
  </si>
  <si>
    <t>PORTAO DE CORRER EM ALUMINIO PINTURA ELETROSTATICA BRANCA</t>
  </si>
  <si>
    <t xml:space="preserve"> 7.2.1.5 </t>
  </si>
  <si>
    <t xml:space="preserve"> CPU2686 </t>
  </si>
  <si>
    <t>PORTA DE ALUMÍNIO ANODIZADO COM VIDRO, 3 FOLHAS, ABERTURA DE CORRER</t>
  </si>
  <si>
    <t>JANELAS DE ALUMÍNIO</t>
  </si>
  <si>
    <t xml:space="preserve"> 7.2.2.1 </t>
  </si>
  <si>
    <t xml:space="preserve"> 7.2.2.2 </t>
  </si>
  <si>
    <t>ESQUADRIAS METÁLICAS</t>
  </si>
  <si>
    <t>PORTAS METÁLICAS</t>
  </si>
  <si>
    <t xml:space="preserve"> 7.3.1.1 </t>
  </si>
  <si>
    <t xml:space="preserve"> CPU2544 </t>
  </si>
  <si>
    <t>PORTA CORTA FOGO, DE ABRIR, 02 FOLHAS, EM CHAPA DE AÇO GALVANIZADO Nº24, BATENTE EM CHAPA Nº18, CLASSE 90, ISOLANTE EM MANTA CERÂMICA INCOMBUSTÍVEL E=5CM,DOBRADIÇAS TIPO HELICOIDAL EM AÇO 1010/1020, E FECHADURA REVERSÍVEL SEM CHAVE</t>
  </si>
  <si>
    <t>ACESSÓRIOS</t>
  </si>
  <si>
    <t xml:space="preserve"> CPU2545 </t>
  </si>
  <si>
    <t>PUXADOR DUPLO EM AÇO INOXIDÁVEL, PARA PORTA DE MADEIRA, ALUMÍNIO OU VIDRO, DE 350 MM</t>
  </si>
  <si>
    <t xml:space="preserve"> 7.4.2 </t>
  </si>
  <si>
    <t xml:space="preserve"> CPU2547 </t>
  </si>
  <si>
    <t>ALIZAR ALUMINIO PINTURA ELETROSTATICA BRANCA</t>
  </si>
  <si>
    <t xml:space="preserve"> 7.4.3 </t>
  </si>
  <si>
    <t xml:space="preserve"> CPU2548 </t>
  </si>
  <si>
    <t>MOLA AEREA COM CALHA/BRACO DESLIZANTE</t>
  </si>
  <si>
    <t xml:space="preserve"> 7.4.4 </t>
  </si>
  <si>
    <t xml:space="preserve"> CPU2549 </t>
  </si>
  <si>
    <t>FECHADURA COM MAÇANETA TIPO ALAVANCA EM AÇO INOXIDÁVEL, PARA PORTA EXTERNA</t>
  </si>
  <si>
    <t xml:space="preserve"> 7.4.5 </t>
  </si>
  <si>
    <t xml:space="preserve"> CPU2550 </t>
  </si>
  <si>
    <t>GUICHE COM REQUADRO EM MADEIRA DE LEI - VASADO</t>
  </si>
  <si>
    <t xml:space="preserve"> 7.4.6 </t>
  </si>
  <si>
    <t xml:space="preserve"> 100705 </t>
  </si>
  <si>
    <t>TARJETA TIPO LIVRE/OCUPADO PARA PORTA DE BANHEIRO. AF_12/2019</t>
  </si>
  <si>
    <t xml:space="preserve"> 7.4.7 </t>
  </si>
  <si>
    <t xml:space="preserve"> CPU2551 </t>
  </si>
  <si>
    <t>FERRAGENS PARA MÓDULO DE JANELA DE ALUMÍNIO MÁXIM AR, INCLUSIVE FECHO E BRAÇO, FORNECIMENTO E INSTALAÇÃO, EXCLUSIVE JANELA</t>
  </si>
  <si>
    <t>REVESTIMENTO ARGAMASSADO</t>
  </si>
  <si>
    <t>CHAPISCO APLICADO EM ALVENARIA (COM PRESENÇA DE VÃOS) E ESTRUTURAS DE CONCRETO DE FACHADA, COM COLHER DE PEDREIRO. ARGAMASSA TRAÇO 1:3 COM PREPARO EM BETONEIRA 400L. AF_10/2022</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</si>
  <si>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</si>
  <si>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</si>
  <si>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</si>
  <si>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</si>
  <si>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REVESTIMENTO CERÂMICO</t>
  </si>
  <si>
    <t xml:space="preserve"> 104611 </t>
  </si>
  <si>
    <t>REVESTIMENTO CERÂMICO PARA PAREDES INTERNAS COM PLACAS TIPO ESMALTADA DE DIMENSÕES 60X60 CM APLICADAS NA ALTURA INTEIRA DAS PAREDES. AF_02/2023_PE</t>
  </si>
  <si>
    <t xml:space="preserve"> 94995 </t>
  </si>
  <si>
    <t>EXECUÇÃO DE PASSEIO (CALÇADA) OU PISO DE CONCRETO COM CONCRETO MOLDADO IN LOCO, USINADO, ACABAMENTO CONVENCIONAL, ESPESSURA 8 CM, ARMADO. AF_08/2022</t>
  </si>
  <si>
    <t xml:space="preserve"> CPU2552 </t>
  </si>
  <si>
    <t>REGULARIZAÇÃO DE BASE PARA REVEST. DE PISOS COM ARG. TRAÇO T4, ESP. MÉDIA = 2,5CM</t>
  </si>
  <si>
    <t>GRANILITE</t>
  </si>
  <si>
    <t xml:space="preserve"> CPU2553 </t>
  </si>
  <si>
    <t>PISO ALTA RESISTENCIA, COLORIDO, E=10MM, APLICADO COM JUNTAS, POLIDO ATÉ O ESMERIL 400 E ENCERADO</t>
  </si>
  <si>
    <t xml:space="preserve"> CPU2554 </t>
  </si>
  <si>
    <t>PISO ALTA RESISTÊNCIA OU INDUSTRIAL DE 12 MM, COMUM, COR CINZA, COM JUNTAS PLÁSTICAS, SEM POLIMENTO, ECCLUSIVE ARGAMASSA DE REGULARIZAÇÃO, APLICADO</t>
  </si>
  <si>
    <t>RODAPÉ</t>
  </si>
  <si>
    <t xml:space="preserve"> CPU2555 </t>
  </si>
  <si>
    <t>RODAPÉ ALTA RESISTÊNCIA, H = 10 CM, MEIA-CANA</t>
  </si>
  <si>
    <t xml:space="preserve"> 94991 </t>
  </si>
  <si>
    <t>EXECUÇÃO DE PASSEIO (CALÇADA) OU PISO DE CONCRETO COM CONCRETO MOLDADO IN LOCO, USINADO C20, ACABAMENTO CONVENCIONAL, NÃO ARMADO. AF_08/2022</t>
  </si>
  <si>
    <t>FORRO</t>
  </si>
  <si>
    <t xml:space="preserve"> 11.1.1 </t>
  </si>
  <si>
    <t xml:space="preserve"> 96114 </t>
  </si>
  <si>
    <t>FORRO EM DRYWALL, PARA AMBIENTES COMERCIAIS, INCLUSIVE ESTRUTURA BIRECIONAL DE FIXAÇÃO. AF_08/2023_PS</t>
  </si>
  <si>
    <t xml:space="preserve"> 12.1.1 </t>
  </si>
  <si>
    <t xml:space="preserve"> 12.1.2 </t>
  </si>
  <si>
    <t xml:space="preserve"> 88495 </t>
  </si>
  <si>
    <t>EMASSAMENTO COM MASSA LÁTEX, APLICAÇÃO EM PAREDE, UMA DEMÃO, LIXAMENTO MANUAL. AF_04/2023</t>
  </si>
  <si>
    <t xml:space="preserve"> 12.1.3 </t>
  </si>
  <si>
    <t xml:space="preserve"> 96130 </t>
  </si>
  <si>
    <t>APLICAÇÃO MANUAL DE MASSA ACRÍLICA EM PAREDES EXTERNAS DE CASAS, UMA DEMÃO. AF_03/2024</t>
  </si>
  <si>
    <t xml:space="preserve"> 12.1.4 </t>
  </si>
  <si>
    <t xml:space="preserve"> 104641 </t>
  </si>
  <si>
    <t>PINTURA LÁTEX ACRÍLICA ECONÔMICA, APLICAÇÃO MANUAL EM PAREDES, DUAS DEMÃOS. AF_04/2023</t>
  </si>
  <si>
    <t xml:space="preserve"> 12.1.5 </t>
  </si>
  <si>
    <t xml:space="preserve"> 95305 </t>
  </si>
  <si>
    <t>TEXTURA ACRÍLICA, APLICAÇÃO MANUAL EM PAREDE, UMA DEMÃO. AF_04/2023</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</si>
  <si>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</si>
  <si>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</si>
  <si>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</si>
  <si>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</si>
  <si>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</si>
  <si>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</si>
  <si>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12.3.1 </t>
  </si>
  <si>
    <t xml:space="preserve"> 102197 </t>
  </si>
  <si>
    <t>PINTURA FUNDO NIVELADOR ALQUÍDICO BRANCO EM MADEIRA. AF_01/2021</t>
  </si>
  <si>
    <t xml:space="preserve"> 12.3.2 </t>
  </si>
  <si>
    <t xml:space="preserve"> CPU2556 </t>
  </si>
  <si>
    <t>TAMPO/BANCADA EM GRANITO BRANCO SIENA, E=2CM</t>
  </si>
  <si>
    <t xml:space="preserve"> 101965 </t>
  </si>
  <si>
    <t>PEITORIL LINEAR EM GRANITO OU MÁRMORE, L = 15CM, ASSENTADO COM ARGAMASSA 1:6 COM ADITIVO. AF_11/2020</t>
  </si>
  <si>
    <t>EQUIPAMENTOS</t>
  </si>
  <si>
    <t xml:space="preserve"> 14.1.1 </t>
  </si>
  <si>
    <t xml:space="preserve"> 100860 </t>
  </si>
  <si>
    <t>CHUVEIRO ELÉTRICO COMUM CORPO PLÁSTICO, TIPO DUCHA - FORNECIMENTO E INSTALAÇÃO. AF_01/2020</t>
  </si>
  <si>
    <t>LOUÇAS</t>
  </si>
  <si>
    <t xml:space="preserve"> 14.2.1 </t>
  </si>
  <si>
    <t xml:space="preserve"> 86932 </t>
  </si>
  <si>
    <t>VASO SANITÁRIO SIFONADO COM CAIXA ACOPLADA LOUÇA BRANCA - PADRÃO MÉDIO, INCLUSO ENGATE FLEXÍVEL EM METAL CROMADO, 1/2 X 40CM - FORNECIMENTO E INSTALAÇÃO. AF_01/2020</t>
  </si>
  <si>
    <t xml:space="preserve"> 14.2.2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</si>
  <si>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</si>
  <si>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</si>
  <si>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14.2.3 </t>
  </si>
  <si>
    <t xml:space="preserve"> 86919 </t>
  </si>
  <si>
    <t>TANQUE DE LOUÇA BRANCA COM COLUNA, 30L OU EQUIVALENTE, INCLUSO SIFÃO FLEXÍVEL EM PVC, VÁLVULA METÁLICA E TORNEIRA DE METAL CROMADO PADRÃO MÉDIO - FORNECIMENTO E INSTALAÇÃO. AF_01/2020</t>
  </si>
  <si>
    <t xml:space="preserve"> 14.2.4 </t>
  </si>
  <si>
    <t xml:space="preserve"> 100858 </t>
  </si>
  <si>
    <t>MICTÓRIO SIFONADO LOUÇA BRANCA - PADRÃO MÉDIO - FORNECIMENTO E INSTALAÇÃO. AF_01/2020</t>
  </si>
  <si>
    <t xml:space="preserve"> 14.2.5 </t>
  </si>
  <si>
    <t xml:space="preserve"> CPU2557 </t>
  </si>
  <si>
    <t>LAVATÓRIO DE CANTO REF. L101 DECA OU EQUIVALENTE, INCLUSIVE VÁLVULA, SIFÃO E ENGATES CROMADOS, EXCLUSIVE TORNEIRA</t>
  </si>
  <si>
    <t xml:space="preserve"> 14.2.6 </t>
  </si>
  <si>
    <t>METAIS E ACESSÓRIOS</t>
  </si>
  <si>
    <t xml:space="preserve"> 14.3.1 </t>
  </si>
  <si>
    <t xml:space="preserve"> CPU2558 </t>
  </si>
  <si>
    <t>TAMPO/BANCADA EM CONCRETO ARMADO, REVESTIDO EM AÇO INOXIDÁVEL FOSCO POLIDO</t>
  </si>
  <si>
    <t xml:space="preserve"> 14.3.2 </t>
  </si>
  <si>
    <t xml:space="preserve"> CPU2559 </t>
  </si>
  <si>
    <t>FUNIL EXPURGO HOSPITALAR DE AÇO INOX 304  290X300MM E= 0,8MM SEM MESA PARA EMBUTIR - MIRNOX OU SIMILAR</t>
  </si>
  <si>
    <t xml:space="preserve"> 14.3.3 </t>
  </si>
  <si>
    <t xml:space="preserve"> 14.3.4 </t>
  </si>
  <si>
    <t xml:space="preserve"> 14.3.5 </t>
  </si>
  <si>
    <t xml:space="preserve"> 86913 </t>
  </si>
  <si>
    <t>TORNEIRA CROMADA 1/2" OU 3/4" PARA TANQUE, PADRÃO POPULAR - FORNECIMENTO E INSTALAÇÃO. AF_01/2020</t>
  </si>
  <si>
    <t xml:space="preserve"> 14.3.6 </t>
  </si>
  <si>
    <t xml:space="preserve"> CPU2560 </t>
  </si>
  <si>
    <t>TORNEIRA CLÍNICA COM VOLANTE TIPO ALAVANCA</t>
  </si>
  <si>
    <t xml:space="preserve"> 14.3.7 </t>
  </si>
  <si>
    <t xml:space="preserve"> CPU2561 </t>
  </si>
  <si>
    <t>TORNEIRA MISTURADOR CLÍNICA DE MESA COM AREJADOR ARTICULADO, ACIONAMENTO COTOVELO</t>
  </si>
  <si>
    <t xml:space="preserve"> 14.3.8 </t>
  </si>
  <si>
    <t xml:space="preserve"> CPU2562 </t>
  </si>
  <si>
    <t>TORNEIRA DE MESA COM FECHAMENTO AUTOMÁTICO, LINHA DECAMATIC ECO, REF.1173.C, DECA OU SIMILAR</t>
  </si>
  <si>
    <t xml:space="preserve"> 14.3.9 </t>
  </si>
  <si>
    <t xml:space="preserve"> CPU2690 </t>
  </si>
  <si>
    <t>TORNEIRA PARA  LAVATÓRIO,  DE  MESA,  CROMADA,  BICA  ALTA,  REF.:  FLEX  PLUS,  1198  C21,  DA  DECA  OU  SIMILAR,  INCLUSIVE  FURO  PARA  INSTALAÇÃO  EM  BANCADA</t>
  </si>
  <si>
    <t xml:space="preserve"> 14.3.10 </t>
  </si>
  <si>
    <t xml:space="preserve"> CPU2563 </t>
  </si>
  <si>
    <t>DUCHA HIGIÊNICA COM REGISTRO, LINHA DREAM, REF. 1984.C87.ACT.CR, DA DECA OU SIMILAR</t>
  </si>
  <si>
    <t xml:space="preserve"> 14.3.11 </t>
  </si>
  <si>
    <t>BARRA DE APOIO RETA, EM ACO INOX POLIDO, COMPRIMENTO 80 CM, FIXADA NA PAREDE - FORNECIMENTO E INSTALAÇÃO. AF_01/2020</t>
  </si>
  <si>
    <t xml:space="preserve"> 14.3.12 </t>
  </si>
  <si>
    <t xml:space="preserve"> CPU2546 </t>
  </si>
  <si>
    <t>BARRA DE APOIO, RETA, FIXA, EM AÇO INOX, L=40CM, D=1 1/4", JACKWAL OU SIMILAR</t>
  </si>
  <si>
    <t xml:space="preserve"> 14.3.13 </t>
  </si>
  <si>
    <t>BARRA DE APOIO RETA, EM ACO INOX POLIDO, COMPRIMENTO 70 CM, FIXADA NA PAREDE - FORNECIMENTO E INSTALAÇÃO. AF_01/2020</t>
  </si>
  <si>
    <t xml:space="preserve"> 14.3.14 </t>
  </si>
  <si>
    <t xml:space="preserve"> 100875 </t>
  </si>
  <si>
    <t>BANCO ARTICULADO, EM ACO INOX, PARA PCD, FIXADO NA PAREDE - FORNECIMENTO E INSTALAÇÃO. AF_01/2020</t>
  </si>
  <si>
    <t xml:space="preserve"> 14.3.15 </t>
  </si>
  <si>
    <t xml:space="preserve"> CPU2105 </t>
  </si>
  <si>
    <t>RALO SECO PVC QUADRADO 15x15 COM GRELHA</t>
  </si>
  <si>
    <t xml:space="preserve"> 14.3.16 </t>
  </si>
  <si>
    <t xml:space="preserve"> CPU2564 </t>
  </si>
  <si>
    <t>ESTACAO DE CHAMADA DE BANHEIRO,COM INTERRUPTOR DE EMBUTIR.FO RNECIMENTO E COLOCACAO 3%-DESGASTE DE FERRAMENTAS E EPI</t>
  </si>
  <si>
    <t xml:space="preserve"> 15.1.1 </t>
  </si>
  <si>
    <t xml:space="preserve"> CPU2565 </t>
  </si>
  <si>
    <t>ACOPLAMENTO RANHURADO EM FERRO FUNDIDO DN 60,3mm 2""</t>
  </si>
  <si>
    <t xml:space="preserve"> 15.1.2 </t>
  </si>
  <si>
    <t xml:space="preserve"> CPU2566 </t>
  </si>
  <si>
    <t>HIDRÔMETRO EM BRONZE, DIÂMETRO DE 40 MM (1 1/2´)</t>
  </si>
  <si>
    <t xml:space="preserve"> 15.1.3 </t>
  </si>
  <si>
    <t xml:space="preserve"> 103039 </t>
  </si>
  <si>
    <t>REGISTRO DE ESFERA, PVC, ROSCÁVEL, COM VOLANTE, 1 1/2" - FORNECIMENTO E INSTALAÇÃO. AF_08/2021</t>
  </si>
  <si>
    <t xml:space="preserve"> 15.1.4 </t>
  </si>
  <si>
    <t xml:space="preserve"> 94492 </t>
  </si>
  <si>
    <t>REGISTRO DE ESFERA, PVC, SOLDÁVEL, COM VOLANTE, DN 50 MM - FORNECIMENTO E INSTALAÇÃO. AF_08/2021</t>
  </si>
  <si>
    <t xml:space="preserve"> 15.1.5 </t>
  </si>
  <si>
    <t xml:space="preserve"> 94681 </t>
  </si>
  <si>
    <t>CURVA 90 GRAUS, PVC, SOLDÁVEL, DN 60 MM, INSTALADO EM RESERVAÇÃO PREDIAL DE ÁGUA - FORNECIMENTO E INSTALAÇÃO. AF_04/2024</t>
  </si>
  <si>
    <t xml:space="preserve"> 15.1.6 </t>
  </si>
  <si>
    <t xml:space="preserve"> 15.1.7 </t>
  </si>
  <si>
    <t xml:space="preserve"> 15.1.8 </t>
  </si>
  <si>
    <t xml:space="preserve"> 103979 </t>
  </si>
  <si>
    <t>TUBO, PVC, SOLDÁVEL, DE 50MM, INSTALADO EM RAMAL DE DISTRIBUIÇÃO DE ÁGUA - FORNECIMENTO E INSTALAÇÃO. AF_06/2022</t>
  </si>
  <si>
    <t xml:space="preserve"> 15.1.9 </t>
  </si>
  <si>
    <t xml:space="preserve"> 104008 </t>
  </si>
  <si>
    <t>TE DE REDUÇÃO, 90 GRAUS, PVC, SOLDÁVEL, DN 50 MM X 32 MM, INSTALADO EM RAMAL DE DISTRIBUIÇÃO DE ÁGUA - FORNECIMENTO E INSTALAÇÃO. AF_06/2022</t>
  </si>
  <si>
    <t xml:space="preserve"> 15.1.10 </t>
  </si>
  <si>
    <t xml:space="preserve"> 94794 </t>
  </si>
  <si>
    <t>REGISTRO DE GAVETA BRUTO, LATÃO, ROSCÁVEL, 1 1/2", COM ACABAMENTO E CANOPLA CROMADOS - FORNECIMENTO E INSTALAÇÃO. AF_08/2021</t>
  </si>
  <si>
    <t xml:space="preserve"> 15.1.11 </t>
  </si>
  <si>
    <t xml:space="preserve"> 15.1.12 </t>
  </si>
  <si>
    <t xml:space="preserve"> 89985 </t>
  </si>
  <si>
    <t>REGISTRO DE PRESSÃO BRUTO, LATÃO, ROSCÁVEL, 3/4", COM ACABAMENTO E CANOPLA CROMADOS - FORNECIMENTO E INSTALAÇÃO. AF_08/2021</t>
  </si>
  <si>
    <t xml:space="preserve"> 15.1.13 </t>
  </si>
  <si>
    <t xml:space="preserve"> 92336 </t>
  </si>
  <si>
    <t>TUBO DE AÇO GALVANIZADO COM COSTURA, CLASSE MÉDIA, CONEXÃO RANHURADA, DN 65 (2 1/2"), INSTALADO EM PRUMADAS - FORNECIMENTO E INSTALAÇÃO. AF_10/2020</t>
  </si>
  <si>
    <t xml:space="preserve"> 15.1.14 </t>
  </si>
  <si>
    <t xml:space="preserve"> 89373 </t>
  </si>
  <si>
    <t>LUVA DE REDUÇÃO, PVC, SOLDÁVEL, DN 25MM X 20MM, INSTALADO EM RAMAL OU SUB-RAMAL DE ÁGUA - FORNECIMENTO E INSTALAÇÃO. AF_06/2022</t>
  </si>
  <si>
    <t xml:space="preserve"> 15.1.15 </t>
  </si>
  <si>
    <t>ADAPTADOR CURTO COM BOLSA E ROSCA PARA REGISTRO, PVC, SOLDÁVEL, DN 25 MM X 3/4", INSTALADO EM RESERVAÇÃO PREDIAL DE ÁGUA - FORNECIMENTO E INSTALAÇÃO. AF_04/2024</t>
  </si>
  <si>
    <t xml:space="preserve"> 15.1.16 </t>
  </si>
  <si>
    <t xml:space="preserve"> 104002 </t>
  </si>
  <si>
    <t>ADAPTADOR CURTO COM BOLSA E ROSCA PARA REGISTRO, PVC, SOLDÁVEL, DN 50MM X 1.1/4", INSTALADO EM RAMAL DE DISTRIBUIÇÃO DE ÁGUA - FORNECIMENTO E INSTALAÇÃO. AF_06/2022</t>
  </si>
  <si>
    <t xml:space="preserve"> 15.1.17 </t>
  </si>
  <si>
    <t xml:space="preserve"> 103948 </t>
  </si>
  <si>
    <t>BUCHA DE REDUÇÃO, CURTA, PVC, SOLDÁVEL, DN 32 X 25 MM, INSTALADO EM RAMAL OU SUB-RAMAL DE ÁGUA - FORNECIMENTO E INSTALAÇÃO. AF_06/2022</t>
  </si>
  <si>
    <t xml:space="preserve"> 15.1.18 </t>
  </si>
  <si>
    <t xml:space="preserve"> 103966 </t>
  </si>
  <si>
    <t>BUCHA DE REDUÇÃO, LONGA, PVC, SOLDÁVEL, DN 50 X 25 MM, INSTALADO EM PRUMADA DE ÁGUA - FORNECIMENTO E INSTALAÇÃO. AF_06/2022</t>
  </si>
  <si>
    <t xml:space="preserve"> 15.1.19 </t>
  </si>
  <si>
    <t xml:space="preserve"> 104003 </t>
  </si>
  <si>
    <t>BUCHA DE REDUÇÃO, LONGA, PVC, SOLDÁVEL, DN 50 X 32 MM, INSTALADO EM RAMAL DE DISTRIBUIÇÃO DE ÁGUA - FORNECIMENTO E INSTALAÇÃO. AF_06/2022</t>
  </si>
  <si>
    <t xml:space="preserve"> 15.1.20 </t>
  </si>
  <si>
    <t xml:space="preserve"> 89490 </t>
  </si>
  <si>
    <t>CURVA 45 GRAUS, PVC, SOLDÁVEL, DN 25MM, INSTALADO EM PRUMADA DE ÁGUA - FORNECIMENTO E INSTALAÇÃO. AF_06/2022</t>
  </si>
  <si>
    <t xml:space="preserve"> 15.1.21 </t>
  </si>
  <si>
    <t xml:space="preserve"> 89489 </t>
  </si>
  <si>
    <t>CURVA 90 GRAUS, PVC, SOLDÁVEL, DN 25MM, INSTALADO EM PRUMADA DE ÁGUA - FORNECIMENTO E INSTALAÇÃO. AF_06/2022</t>
  </si>
  <si>
    <t xml:space="preserve"> 15.1.22 </t>
  </si>
  <si>
    <t xml:space="preserve"> 89384 </t>
  </si>
  <si>
    <t>CURVA DE TRANSPOSIÇÃO, PVC, SOLDÁVEL, DN 25MM, INSTALADO EM RAMAL OU SUB-RAMAL DE ÁGUA FORNECIMENTO E INSTALAÇÃO. AF_06/2022</t>
  </si>
  <si>
    <t xml:space="preserve"> 15.1.23 </t>
  </si>
  <si>
    <t xml:space="preserve"> 89408 </t>
  </si>
  <si>
    <t>JOELHO 90 GRAUS, PVC, SOLDÁVEL, DN 25MM, INSTALADO EM RAMAL DE DISTRIBUIÇÃO DE ÁGUA - FORNECIMENTO E INSTALAÇÃO. AF_06/2022</t>
  </si>
  <si>
    <t xml:space="preserve"> 15.1.24 </t>
  </si>
  <si>
    <t xml:space="preserve"> 89530 </t>
  </si>
  <si>
    <t>LUVA DE CORRER, PVC, SOLDÁVEL, DN 25MM, INSTALADO EM PRUMADA DE ÁGUA - FORNECIMENTO E INSTALAÇÃO. AF_06/2022</t>
  </si>
  <si>
    <t xml:space="preserve"> 15.1.25 </t>
  </si>
  <si>
    <t xml:space="preserve"> 89577 </t>
  </si>
  <si>
    <t>LUVA DE CORRER, PVC, SOLDÁVEL, DN 50MM, INSTALADO EM PRUMADA DE ÁGUA - FORNECIMENTO E INSTALAÇÃO. AF_06/2022</t>
  </si>
  <si>
    <t xml:space="preserve"> 15.1.26 </t>
  </si>
  <si>
    <t xml:space="preserve"> 15.1.27 </t>
  </si>
  <si>
    <t xml:space="preserve"> 89357 </t>
  </si>
  <si>
    <t>TUBO, PVC, SOLDÁVEL, DE 32MM, INSTALADO EM RAMAL OU SUB-RAMAL DE ÁGUA - FORNECIMENTO E INSTALAÇÃO. AF_06/2022</t>
  </si>
  <si>
    <t xml:space="preserve"> 15.1.28 </t>
  </si>
  <si>
    <t xml:space="preserve"> 89448 </t>
  </si>
  <si>
    <t>TUBO, PVC, SOLDÁVEL, DE 40MM, INSTALADO EM PRUMADA DE ÁGUA - FORNECIMENTO E INSTALAÇÃO. AF_06/2022</t>
  </si>
  <si>
    <t xml:space="preserve"> 15.1.29 </t>
  </si>
  <si>
    <t xml:space="preserve"> 15.1.30 </t>
  </si>
  <si>
    <t xml:space="preserve"> 89400 </t>
  </si>
  <si>
    <t>TÊ DE REDUÇÃO, PVC, SOLDÁVEL, DN 32MM X 25MM, INSTALADO EM RAMAL OU SUB-RAMAL DE ÁGUA - FORNECIMENTO E INSTALAÇÃO. AF_06/2022</t>
  </si>
  <si>
    <t xml:space="preserve"> 15.1.31 </t>
  </si>
  <si>
    <t xml:space="preserve"> 89627 </t>
  </si>
  <si>
    <t>TÊ DE REDUÇÃO, PVC, SOLDÁVEL, DN 50MM X 25MM, INSTALADO EM PRUMADA DE ÁGUA - FORNECIMENTO E INSTALAÇÃO. AF_06/2022</t>
  </si>
  <si>
    <t xml:space="preserve"> 15.1.32 </t>
  </si>
  <si>
    <t xml:space="preserve"> 89366 </t>
  </si>
  <si>
    <t>JOELHO 90 GRAUS COM BUCHA DE LATÃO, PVC, SOLDÁVEL, DN 25MM, X 3/4 INSTALADO EM RAMAL OU SUB-RAMAL DE ÁGUA - FORNECIMENTO E INSTALAÇÃO. AF_06/2022</t>
  </si>
  <si>
    <t xml:space="preserve"> 15.1.33 </t>
  </si>
  <si>
    <t>JOELHO 90 GRAUS COM BUCHA DE LATÃO, PVC, SOLDÁVEL, DN 25MM, X 1/2 INSTALADO EM RAMAL OU SUB-RAMAL DE ÁGUA - FORNECIMENTO E INSTALAÇÃO. AF_06/2022</t>
  </si>
  <si>
    <t xml:space="preserve"> 15.1.34 </t>
  </si>
  <si>
    <t xml:space="preserve"> CPU2194 </t>
  </si>
  <si>
    <t>PRESSURIZADOR DE ÁGUA MAX PRESS 270 VF MONOFASICO 220V</t>
  </si>
  <si>
    <t xml:space="preserve"> 15.1.35 </t>
  </si>
  <si>
    <t xml:space="preserve"> CPU2475 </t>
  </si>
  <si>
    <t>RESERVATÓRIO METÁLICO TIPO TAÇA 25000L H &lt;= 10M DE ALTURA - FORNECIMENTO E INSTALAÇÃO</t>
  </si>
  <si>
    <t xml:space="preserve"> 15.1.36 </t>
  </si>
  <si>
    <t xml:space="preserve"> 94490 </t>
  </si>
  <si>
    <t>REGISTRO DE ESFERA, PVC, SOLDÁVEL, COM VOLANTE, DN 32 MM - FORNECIMENTO E INSTALAÇÃO. AF_08/2021</t>
  </si>
  <si>
    <t xml:space="preserve"> 15.1.37 </t>
  </si>
  <si>
    <t xml:space="preserve"> 89415 </t>
  </si>
  <si>
    <t>CURVA 90 GRAUS, PVC, SOLDÁVEL, DN 32MM, INSTALADO EM RAMAL DE DISTRIBUIÇÃO DE ÁGUA - FORNECIMENTO E INSTALAÇÃO. AF_06/2022</t>
  </si>
  <si>
    <t xml:space="preserve"> 15.1.38 </t>
  </si>
  <si>
    <t xml:space="preserve"> CPU2464 </t>
  </si>
  <si>
    <t>PRESSURIZADOR MAX PRESS 20E</t>
  </si>
  <si>
    <t xml:space="preserve"> 15.1.39 </t>
  </si>
  <si>
    <t xml:space="preserve"> CPU2570 </t>
  </si>
  <si>
    <t>RESERVATÓRIO EM POLIETILENO DE ALTA DENSIDADE (CISTERNA) COM ANTIOXIDANTE E PROTEÇÃO CONTRA RAIOS ULTRAVIOLETA (UV) - CAPACIDADE DE 5.000 LITROS</t>
  </si>
  <si>
    <t>SANITÁRIA</t>
  </si>
  <si>
    <t xml:space="preserve"> 15.2.1 </t>
  </si>
  <si>
    <t xml:space="preserve"> 97903 </t>
  </si>
  <si>
    <t>CAIXA ENTERRADA HIDRÁULICA RETANGULAR EM ALVENARIA COM TIJOLOS CERÂMICOS MACIÇOS, DIMENSÕES INTERNAS: 0,8X0,8X0,6 M PARA REDE DE ESGOTO. AF_12/2020</t>
  </si>
  <si>
    <t xml:space="preserve"> 15.2.2 </t>
  </si>
  <si>
    <t xml:space="preserve"> 99253 </t>
  </si>
  <si>
    <t>CAIXA ENTERRADA HIDRÁULICA RETANGULAR EM ALVENARIA COM TIJOLOS CERÂMICOS MACIÇOS, DIMENSÕES INTERNAS: 0,6X0,6X0,6 M PARA REDE DE DRENAGEM. AF_12/2020</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</si>
  <si>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</si>
  <si>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</si>
  <si>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</si>
  <si>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</si>
  <si>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</si>
  <si>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</si>
  <si>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</si>
  <si>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</si>
  <si>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</si>
  <si>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</si>
  <si>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</si>
  <si>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SIFÃO DO TIPO FLEXÍVEL EM PVC 1 X 1.1/2 - FORNECIMENTO E INSTALAÇÃO. AF_01/2020</t>
  </si>
  <si>
    <t xml:space="preserve"> 15.2.7 </t>
  </si>
  <si>
    <t xml:space="preserve"> 86882 </t>
  </si>
  <si>
    <t>SIFÃO DO TIPO GARRAFA/COPO EM PVC 1.1/4 X 1.1/2" - FORNECIMENTO E INSTALAÇÃO. AF_01/2020</t>
  </si>
  <si>
    <t xml:space="preserve"> 15.2.8 </t>
  </si>
  <si>
    <t xml:space="preserve"> CPU2573 </t>
  </si>
  <si>
    <t>SIFÃO CROMADO 1 1/4" X 2" (INSTALADO)</t>
  </si>
  <si>
    <t xml:space="preserve"> 15.2.9 </t>
  </si>
  <si>
    <t xml:space="preserve"> 15.2.10 </t>
  </si>
  <si>
    <t xml:space="preserve"> 104063 </t>
  </si>
  <si>
    <t>CURVA LONGA, 45 GRAUS, PVC OCRE, JUNTA ELÁSTICA, DN 100 MM, PARA COLETOR PREDIAL DE ESGOTO. AF_06/2022</t>
  </si>
  <si>
    <t xml:space="preserve"> 15.2.11 </t>
  </si>
  <si>
    <t xml:space="preserve"> 15.2.12 </t>
  </si>
  <si>
    <t xml:space="preserve"> 15.2.13 </t>
  </si>
  <si>
    <t xml:space="preserve"> 15.2.14 </t>
  </si>
  <si>
    <t xml:space="preserve"> 15.2.15 </t>
  </si>
  <si>
    <t xml:space="preserve"> 89732 </t>
  </si>
  <si>
    <t>JOELHO 45 GRAUS, PVC, SERIE NORMAL, ESGOTO PREDIAL, DN 50 MM, JUNTA ELÁSTICA, FORNECIDO E INSTALADO EM RAMAL DE DESCARGA OU RAMAL DE ESGOTO SANITÁRIO. AF_08/2022</t>
  </si>
  <si>
    <t xml:space="preserve"> 15.2.16 </t>
  </si>
  <si>
    <t xml:space="preserve"> 89739 </t>
  </si>
  <si>
    <t>JOELHO 45 GRAUS, PVC, SERIE NORMAL, ESGOTO PREDIAL, DN 75 MM, JUNTA ELÁSTICA, FORNECIDO E INSTALADO EM RAMAL DE DESCARGA OU RAMAL DE ESGOTO SANITÁRIO. AF_08/2022</t>
  </si>
  <si>
    <t xml:space="preserve"> 15.2.17 </t>
  </si>
  <si>
    <t xml:space="preserve"> 15.2.18 </t>
  </si>
  <si>
    <t xml:space="preserve"> 15.2.19 </t>
  </si>
  <si>
    <t xml:space="preserve"> 104355 </t>
  </si>
  <si>
    <t>JUNÇÃO DE REDUCAO INVERTIDA, PVC, SÉRIE NORMAL, ESGOTO PREDIAL, DN 100 X 75 MM, JUNTA ELÁSTICA, FORNECIDO E INSTALADO EM PRUMADA DE ESGOTO SANITÁRIO OU VENTILAÇÃO. AF_08/2022</t>
  </si>
  <si>
    <t xml:space="preserve"> 15.2.20 </t>
  </si>
  <si>
    <t xml:space="preserve"> 15.2.21 </t>
  </si>
  <si>
    <t xml:space="preserve"> 15.2.22 </t>
  </si>
  <si>
    <t xml:space="preserve"> 15.2.23 </t>
  </si>
  <si>
    <t xml:space="preserve"> 15.2.24 </t>
  </si>
  <si>
    <t xml:space="preserve"> 104350 </t>
  </si>
  <si>
    <t>JUNÇÃO DE REDUÇÃO INVERTIDA, PVC, SÉRIE NORMAL, ESGOTO PREDIAL, DN 75 X 50 MM, JUNTA ELÁSTICA, FORNECIDO E INSTALADO EM PRUMADA DE ESGOTO SANITÁRIO OU VENTILAÇÃO. AF_08/2022</t>
  </si>
  <si>
    <t xml:space="preserve"> 15.2.25 </t>
  </si>
  <si>
    <t xml:space="preserve"> 89795 </t>
  </si>
  <si>
    <t>JUNÇÃO SIMPLES, PVC, SERIE NORMAL, ESGOTO PREDIAL, DN 75 X 75 MM, JUNTA ELÁSTICA, FORNECIDO E INSTALADO EM RAMAL DE DESCARGA OU RAMAL DE ESGOTO SANITÁRIO. AF_08/2022</t>
  </si>
  <si>
    <t xml:space="preserve"> 15.2.26 </t>
  </si>
  <si>
    <t xml:space="preserve"> 89549 </t>
  </si>
  <si>
    <t>REDUÇÃO EXCÊNTRICA, PVC, SERIE R, ÁGUA PLUVIAL, DN 75 X 50 MM, JUNTA ELÁSTICA, FORNECIDO E INSTALADO EM RAMAL DE ENCAMINHAMENTO. AF_06/2022</t>
  </si>
  <si>
    <t xml:space="preserve"> 15.2.27 </t>
  </si>
  <si>
    <t xml:space="preserve"> CPU2574 </t>
  </si>
  <si>
    <t>TUBO DE PVC RÍGIDO PXB COM VIROLA E ANEL DE BORRACHA, LINHA ESGOTO SÉRIE REFORÇADA ´R´, DN= 100 MM, INCLUSIVE CONEXÕES</t>
  </si>
  <si>
    <t xml:space="preserve"> 15.2.28 </t>
  </si>
  <si>
    <t xml:space="preserve"> CPU2576 </t>
  </si>
  <si>
    <t>TUBO DE PVC RÍGIDO PXB COM VIROLA E ANEL DE BORRACHA, LINHA ESGOTO SÉRIE REFORÇADA ´R´, DN= 50 MM, INCLUSIVE CONEXÕES</t>
  </si>
  <si>
    <t xml:space="preserve"> 15.2.29 </t>
  </si>
  <si>
    <t xml:space="preserve"> CPU2577 </t>
  </si>
  <si>
    <t>TUBO DE PVC RÍGIDO PXB COM VIROLA E ANEL DE BORRACHA, LINHA ESGOTO SÉRIE REFORÇADA ´R´, DN= 75 MM, INCLUSIVE CONEXÕES</t>
  </si>
  <si>
    <t xml:space="preserve"> 15.2.30 </t>
  </si>
  <si>
    <t xml:space="preserve"> CPU2578 </t>
  </si>
  <si>
    <t>TUBO DE PVC RÍGIDO SOLDÁVEL MARROM, DN= 40 MM, (1 1/4´), INCLUSIVE CONEXÕES</t>
  </si>
  <si>
    <t xml:space="preserve"> 15.2.31 </t>
  </si>
  <si>
    <t xml:space="preserve"> CPU2579 </t>
  </si>
  <si>
    <t>TUBO DE PVC RÍGIDO BRANCO, PONTAS LISAS, SOLDÁVEL, LINHA ESGOTO SÉRIE NORMAL, DN= 40 MM, INCLUSIVE CONEXÕES</t>
  </si>
  <si>
    <t xml:space="preserve"> 15.2.32 </t>
  </si>
  <si>
    <t xml:space="preserve"> CPU2586 </t>
  </si>
  <si>
    <t>TUBO DE PVC RÍGIDO, PONTAS LISAS, SOLDÁVEL, LINHA ESGOTO SÉRIE REFORÇADA ´R´, DN= 40 MM, INCLUSIVE CONEXÕES</t>
  </si>
  <si>
    <t xml:space="preserve"> 15.2.33 </t>
  </si>
  <si>
    <t xml:space="preserve"> 89782 </t>
  </si>
  <si>
    <t>TE, PVC, SERIE NORMAL, ESGOTO PREDIAL, DN 40 X 40 MM, JUNTA SOLDÁVEL, FORNECIDO E INSTALADO EM RAMAL DE DESCARGA OU RAMAL DE ESGOTO SANITÁRIO. AF_08/2022</t>
  </si>
  <si>
    <t xml:space="preserve"> 15.2.34 </t>
  </si>
  <si>
    <t xml:space="preserve"> 104347 </t>
  </si>
  <si>
    <t>JUNÇÃO DE REDUCAO INVERTIDA, PVC, SÉRIE NORMAL, ESGOTO PREDIAL, DN 100 X 75 MM, JUNTA ELÁSTICA, FORNECIDO E INSTALADO EM RAMAL DE DESCARGA OU RAMAL DE ESGOTO SANITÁRIO. AF_08/2022</t>
  </si>
  <si>
    <t xml:space="preserve"> 15.2.35 </t>
  </si>
  <si>
    <t xml:space="preserve"> 15.2.36 </t>
  </si>
  <si>
    <t xml:space="preserve"> CPU2688 </t>
  </si>
  <si>
    <t>REDUCAO EXCENTRICA ESGOTO PVC 100x75mm</t>
  </si>
  <si>
    <t xml:space="preserve"> 15.2.37 </t>
  </si>
  <si>
    <t xml:space="preserve"> CPU2588 </t>
  </si>
  <si>
    <t>ANEL DE BORRACHA PARA TUBO PVC SANITARIO D = 50MM</t>
  </si>
  <si>
    <t xml:space="preserve"> 15.2.38 </t>
  </si>
  <si>
    <t xml:space="preserve"> CPU2589 </t>
  </si>
  <si>
    <t>JOELHO 45º DE PVC RÍGIDO, SÉRIE R, DIÂM = 50MM</t>
  </si>
  <si>
    <t xml:space="preserve"> 15.2.39 </t>
  </si>
  <si>
    <t xml:space="preserve"> CPU2590 </t>
  </si>
  <si>
    <t>CAIXA DE COLETORA DE TALVEGUE - CCT 02 (PADRÃO DNIT)</t>
  </si>
  <si>
    <t xml:space="preserve"> 15.2.40 </t>
  </si>
  <si>
    <t xml:space="preserve"> 94962 </t>
  </si>
  <si>
    <t>CONCRETO MAGRO PARA LASTRO, TRAÇO 1:4,5:4,5 (EM MASSA SECA DE CIMENTO/ AREIA MÉDIA/ BRITA 1) - PREPARO MECÂNICO COM BETONEIRA 400 L. AF_05/2021</t>
  </si>
  <si>
    <t xml:space="preserve"> 15.2.41 </t>
  </si>
  <si>
    <t xml:space="preserve"> 15.2.42 </t>
  </si>
  <si>
    <t xml:space="preserve"> 104352 </t>
  </si>
  <si>
    <t>TE, PVC, SÉRIE NORMAL, ESGOTO PREDIAL, DN 100 X 50 MM, JUNTA ELÁSTICA, FORNECIDO E INSTALADO EM PRUMADA DE ESGOTO SANITÁRIO OU VENTILAÇÃO. AF_08/2022</t>
  </si>
  <si>
    <t xml:space="preserve"> 15.2.43 </t>
  </si>
  <si>
    <t xml:space="preserve"> 15.2.44 </t>
  </si>
  <si>
    <t xml:space="preserve"> 89829 </t>
  </si>
  <si>
    <t>TE, PVC, SERIE NORMAL, ESGOTO PREDIAL, DN 75 X 75 MM, JUNTA ELÁSTICA, FORNECIDO E INSTALADO EM PRUMADA DE ESGOTO SANITÁRIO OU VENTILAÇÃO. AF_08/2022</t>
  </si>
  <si>
    <t xml:space="preserve"> 15.3.1 </t>
  </si>
  <si>
    <t xml:space="preserve"> CPU2591 </t>
  </si>
  <si>
    <t>CAIXA DE PASSAGEM EM ALVENARIA DE TIJOLOS MACIÇOS ESP. = 0,12M,  DIM. INT. = 0.50 X 0.50 X 0.60M, COM GRELHA DE FERRO FUNDIDO</t>
  </si>
  <si>
    <t xml:space="preserve"> 15.3.2 </t>
  </si>
  <si>
    <t xml:space="preserve"> CPU2689 </t>
  </si>
  <si>
    <t>CAIXA DE PASSAGEM EM ALVENARIA DE TIJOLOS MACIÇOS ESP=12CM, DIM. INT. 0,60X0,60X1,00M, SEM TAMPA</t>
  </si>
  <si>
    <t xml:space="preserve"> 15.3.3 </t>
  </si>
  <si>
    <t xml:space="preserve"> 15.3.4 </t>
  </si>
  <si>
    <t xml:space="preserve"> 15.3.5 </t>
  </si>
  <si>
    <t xml:space="preserve"> 89855 </t>
  </si>
  <si>
    <t>JOELHO 45 GRAUS, PVC, SERIE NORMAL, ESGOTO PREDIAL, DN 150 MM, JUNTA ELÁSTICA, FORNECIDO E INSTALADO EM SUBCOLETOR AÉREO DE ESGOTO SANITÁRIO. AF_08/2022</t>
  </si>
  <si>
    <t xml:space="preserve"> 15.3.6 </t>
  </si>
  <si>
    <t xml:space="preserve"> 15.3.7 </t>
  </si>
  <si>
    <t xml:space="preserve"> 89669 </t>
  </si>
  <si>
    <t>LUVA SIMPLES, PVC, SERIE R, ÁGUA PLUVIAL, DN 100 MM, JUNTA ELÁSTICA, FORNECIDO E INSTALADO EM CONDUTORES VERTICAIS DE ÁGUAS PLUVIAIS. AF_06/2022</t>
  </si>
  <si>
    <t xml:space="preserve"> 15.3.8 </t>
  </si>
  <si>
    <t xml:space="preserve"> CPU2691 </t>
  </si>
  <si>
    <t>LUVA SIMPLES EM PVC RÍGIDO SOLDÁVEL, PARA ESGOTO PRIMÁRIO, DIÂM = 200MM</t>
  </si>
  <si>
    <t xml:space="preserve"> 15.3.9 </t>
  </si>
  <si>
    <t xml:space="preserve"> 15.3.10 </t>
  </si>
  <si>
    <t xml:space="preserve"> CPU2575 </t>
  </si>
  <si>
    <t>TUBO DE PVC RÍGIDO PXB COM VIROLA E ANEL DE BORRACHA, LINHA ESGOTO SÉRIE REFORÇADA ´R´. DN= 150 MM, INCLUSIVE CONEXÕES</t>
  </si>
  <si>
    <t xml:space="preserve"> 15.3.11 </t>
  </si>
  <si>
    <t xml:space="preserve"> 90694 </t>
  </si>
  <si>
    <t>TUBO DE PVC PARA REDE COLETORA DE ESGOTO DE PAREDE MACIÇA, DN 100 MM, JUNTA ELÁSTICA - FORNECIMENTO E ASSENTAMENTO. AF_01/2021</t>
  </si>
  <si>
    <t xml:space="preserve"> 15.3.12 </t>
  </si>
  <si>
    <t xml:space="preserve"> 90696 </t>
  </si>
  <si>
    <t>TUBO DE PVC PARA REDE COLETORA DE ESGOTO DE PAREDE MACIÇA, DN 200 MM, JUNTA ELÁSTICA - FORNECIMENTO E ASSENTAMENTO. AF_01/2021</t>
  </si>
  <si>
    <t xml:space="preserve"> 15.3.13 </t>
  </si>
  <si>
    <t xml:space="preserve"> 89833 </t>
  </si>
  <si>
    <t>TE, PVC, SERIE NORMAL, ESGOTO PREDIAL, DN 100 X 100 MM, JUNTA ELÁSTICA, FORNECIDO E INSTALADO EM PRUMADA DE ESGOTO SANITÁRIO OU VENTILAÇÃO. AF_08/2022</t>
  </si>
  <si>
    <t xml:space="preserve"> 15.3.14 </t>
  </si>
  <si>
    <t xml:space="preserve"> 15.3.15 </t>
  </si>
  <si>
    <t xml:space="preserve"> 15.3.16 </t>
  </si>
  <si>
    <t xml:space="preserve"> 15.3.17 </t>
  </si>
  <si>
    <t>PREVENÇÃO E COMBATE A INCÊNDIO (PCI)</t>
  </si>
  <si>
    <t xml:space="preserve"> 15.4.1 </t>
  </si>
  <si>
    <t xml:space="preserve"> CPU2592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</si>
  <si>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</si>
  <si>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</si>
  <si>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</si>
  <si>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</si>
  <si>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</si>
  <si>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 xml:space="preserve"> CPU2593 </t>
  </si>
  <si>
    <t>PLACA DE SINALIZACAO, FOTOLUMINESCENTE, EM PVC , COM LOGOTIPO "EXTINTOR DE INCÊNDIO PORTÁTIL"- PLACA E5</t>
  </si>
  <si>
    <t xml:space="preserve"> 15.4.4 </t>
  </si>
  <si>
    <t xml:space="preserve"> CPU2594 </t>
  </si>
  <si>
    <t>PLACA DE SINALIZAÇÃO EM PVC PARA AMBIENTES</t>
  </si>
  <si>
    <t xml:space="preserve"> 15.4.5 </t>
  </si>
  <si>
    <t xml:space="preserve"> CPU2595 </t>
  </si>
  <si>
    <t>PLACA DE SINALIZACAO DE SEGURANCA CONTRA INCENDIO, FOTOLUMINESCENTE, RETANGULAR, *20 X 40* CM, EM PVC *2* MM ANTI-CHAMAS (SIMBOLOS, CORES E PICTOGRAMAS CONFORME NBR 13434)</t>
  </si>
  <si>
    <t xml:space="preserve"> 15.4.6 </t>
  </si>
  <si>
    <t xml:space="preserve"> CPU2596 </t>
  </si>
  <si>
    <t>PLACA DE SINALIZAÇÃO EM PVC, COM INDICAÇÃO DE PROIBIÇÃO NORMATIVA</t>
  </si>
  <si>
    <t xml:space="preserve"> 15.4.7 </t>
  </si>
  <si>
    <t xml:space="preserve"> CPU2597 </t>
  </si>
  <si>
    <t>PLACA DE SINALIZAÇÃO EM ALUMÍNIO 35 X 25 CM - "PERIGO - GÁS INFLAMÁVEL - PROIBIDO FUMAR"</t>
  </si>
  <si>
    <t xml:space="preserve"> 15.4.8 </t>
  </si>
  <si>
    <t xml:space="preserve"> CPU2598 </t>
  </si>
  <si>
    <t>PLACA DE SINALIZACAO, FOTOLUMINESCENTE, 38X19 CM, EM PVC , COM SETA INDICATIVA DE SENTIDO (ESQUERDA OU DIREITA) DE SAÍDA DE EMERGÊNCIA- PLACA S2</t>
  </si>
  <si>
    <t xml:space="preserve"> 15.4.9 </t>
  </si>
  <si>
    <t xml:space="preserve"> CPU2599 </t>
  </si>
  <si>
    <t>ABRIGO DE SOBREPOR EM CHAPA DE AÇO CARBONO PINTADO COM TINTA A BASE DE EPOXI VERMELHA, DIMENSÕES 75X35X25CM</t>
  </si>
  <si>
    <t xml:space="preserve"> 15.4.10 </t>
  </si>
  <si>
    <t xml:space="preserve"> CPU2600 </t>
  </si>
  <si>
    <t>PLACA DE SINALIZAÇÃO DE SEGURANÇA CODIGO 14 - 315/158(NBR 13.434); CÓDIGO S3(NT 14/2010-ES) ("SAIDA DE EMERGÊNCIA" - SETA VERTICAL)</t>
  </si>
  <si>
    <t xml:space="preserve"> 15.4.11 </t>
  </si>
  <si>
    <t xml:space="preserve"> CPU2601 </t>
  </si>
  <si>
    <t>PLACA FOTOLUMINESCENTE DE SINALIZACAO DE SEGURANCA CONTRA IN CENDIO,PARA EQUIPAMENTOS DE COMBATE A INCENDIO E ALARME,EM P VC ANTICHAMA,DIMENSOES APROXIMADAS DE (20X15)CM,CONFORME ABN T NBR 16820.FORNECIMENTO E COLOCACAO</t>
  </si>
  <si>
    <t>INFRAESTRUTURA</t>
  </si>
  <si>
    <t xml:space="preserve"> 16.1.1 </t>
  </si>
  <si>
    <t xml:space="preserve"> CPU2602 </t>
  </si>
  <si>
    <t>BUCHA COM ARRUELA EM LIGA ESPECIAL ZAMAK P/ELETRODUTO 32MM, D=1 1/4"</t>
  </si>
  <si>
    <t xml:space="preserve"> 16.1.2 </t>
  </si>
  <si>
    <t xml:space="preserve"> 91940 </t>
  </si>
  <si>
    <t>CAIXA RETANGULAR 4" X 2" MÉDIA (1,30 M DO PISO), PVC, INSTALADA EM PAREDE - FORNECIMENTO E INSTALAÇÃO. AF_03/2023</t>
  </si>
  <si>
    <t xml:space="preserve"> 16.1.3 </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</si>
  <si>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</si>
  <si>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</si>
  <si>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</si>
  <si>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</si>
  <si>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</si>
  <si>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</si>
  <si>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</si>
  <si>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 xml:space="preserve"> CPU2678 </t>
  </si>
  <si>
    <t>LEITOS - PORCA E ARRUELA 1/4""</t>
  </si>
  <si>
    <t xml:space="preserve"> 16.1.7 </t>
  </si>
  <si>
    <t xml:space="preserve"> CPU2604 </t>
  </si>
  <si>
    <t>LEITOS - PORCA E ARRUELA 3/8""</t>
  </si>
  <si>
    <t xml:space="preserve"> 16.1.8 </t>
  </si>
  <si>
    <t xml:space="preserve"> CPU2605 </t>
  </si>
  <si>
    <t>CHUMBADOR CB 3/8""x2.1/2""+ PARAFUSO</t>
  </si>
  <si>
    <t xml:space="preserve"> 16.1.9 </t>
  </si>
  <si>
    <t xml:space="preserve"> CPU2606 </t>
  </si>
  <si>
    <t>PARAFUSO LENTILHA 42x13MM COM PORCA E ARRUELA</t>
  </si>
  <si>
    <t xml:space="preserve"> 16.1.10 </t>
  </si>
  <si>
    <t xml:space="preserve"> CPU2607 </t>
  </si>
  <si>
    <t>SUPORTE PARA FIXACAO FITA ALUMINIO OU CABO COBRE NU</t>
  </si>
  <si>
    <t xml:space="preserve"> 16.1.11 </t>
  </si>
  <si>
    <t xml:space="preserve"> CPU2608 </t>
  </si>
  <si>
    <t>VERGALHAO ACO GALV C/OM ROSCA TOTAL PARA PERFILADO 1/4""</t>
  </si>
  <si>
    <t xml:space="preserve"> 16.1.12 </t>
  </si>
  <si>
    <t xml:space="preserve"> 16.1.13 </t>
  </si>
  <si>
    <t xml:space="preserve"> 92992 </t>
  </si>
  <si>
    <t>CABO DE COBRE FLEXÍVEL ISOLADO, 95 MM², ANTI-CHAMA 0,6/1,0 KV, PARA REDE ENTERRADA DE DISTRIBUIÇÃO DE ENERGIA ELÉTRICA - FORNECIMENTO E INSTALAÇÃO. AF_12/2021</t>
  </si>
  <si>
    <t xml:space="preserve"> 16.1.14 </t>
  </si>
  <si>
    <t xml:space="preserve"> 92981 </t>
  </si>
  <si>
    <t>CABO DE COBRE FLEXÍVEL ISOLADO, 16 MM², ANTI-CHAMA 450/750 V, PARA DISTRIBUIÇÃO - FORNECIMENTO E INSTALAÇÃO. AF_10/2020</t>
  </si>
  <si>
    <t xml:space="preserve"> 16.1.15 </t>
  </si>
  <si>
    <t xml:space="preserve"> 101888 </t>
  </si>
  <si>
    <t>CABO DE COBRE ISOLADO, 25 MM², ANTI-CHAMA 450/750 V, INSTALADO EM ELETROCALHA OU PERFILADO - FORNECIMENTO E INSTALAÇÃO. AF_07/2025</t>
  </si>
  <si>
    <t xml:space="preserve"> 16.1.16 </t>
  </si>
  <si>
    <t xml:space="preserve"> 92986 </t>
  </si>
  <si>
    <t>CABO DE COBRE FLEXÍVEL ISOLADO, 35 MM², ANTI-CHAMA 0,6/1,0 KV, PARA REDE ENTERRADA DE DISTRIBUIÇÃO DE ENERGIA ELÉTRICA - FORNECIMENTO E INSTALAÇÃO. AF_12/2021</t>
  </si>
  <si>
    <t xml:space="preserve"> 16.1.17 </t>
  </si>
  <si>
    <t xml:space="preserve"> 91924 </t>
  </si>
  <si>
    <t>CABO DE COBRE FLEXÍVEL ISOLADO, 1,5 MM², ANTI-CHAMA 450/750 V, PARA CIRCUITOS TERMINAIS - FORNECIMENTO E INSTALAÇÃO. AF_03/2023</t>
  </si>
  <si>
    <t xml:space="preserve"> 16.1.18 </t>
  </si>
  <si>
    <t xml:space="preserve"> 16.1.19 </t>
  </si>
  <si>
    <t xml:space="preserve"> 16.1.20 </t>
  </si>
  <si>
    <t xml:space="preserve"> 91930 </t>
  </si>
  <si>
    <t>CABO DE COBRE FLEXÍVEL ISOLADO, 6 MM², ANTI-CHAMA 450/750 V, PARA CIRCUITOS TERMINAIS - FORNECIMENTO E INSTALAÇÃO. AF_03/2023</t>
  </si>
  <si>
    <t xml:space="preserve"> 16.1.21 </t>
  </si>
  <si>
    <t xml:space="preserve"> CPU2612 </t>
  </si>
  <si>
    <t>CAIXA DE PASSAGEM CH.DE ACO C/TAMPA APARAF. 200x200x100 PISO</t>
  </si>
  <si>
    <t xml:space="preserve"> 16.1.22 </t>
  </si>
  <si>
    <t xml:space="preserve"> CPU2611 </t>
  </si>
  <si>
    <t>CAIXA DE PASSAGEM DE ACO C/ TAMPA APARAFUSADA 302X302X120</t>
  </si>
  <si>
    <t xml:space="preserve"> 16.1.23 </t>
  </si>
  <si>
    <t xml:space="preserve"> 91979 </t>
  </si>
  <si>
    <t>INTERRUPTOR INTERMEDIÁRIO (1 MÓDULO), 10A/250V, INCLUINDO SUPORTE E PLACA - FORNECIMENTO E INSTALAÇÃO. AF_03/2023</t>
  </si>
  <si>
    <t xml:space="preserve"> 16.1.24 </t>
  </si>
  <si>
    <t xml:space="preserve"> 91955 </t>
  </si>
  <si>
    <t>INTERRUPTOR PARALELO (1 MÓDULO), 10A/250V, INCLUINDO SUPORTE E PLACA - FORNECIMENTO E INSTALAÇÃO. AF_03/2023</t>
  </si>
  <si>
    <t xml:space="preserve"> 16.1.25 </t>
  </si>
  <si>
    <t xml:space="preserve"> 91957 </t>
  </si>
  <si>
    <t>INTERRUPTOR SIMPLES (1 MÓDULO) COM INTERRUPTOR PARALELO (1 MÓDULO), 10A/250V, INCLUINDO SUPORTE E PLACA - FORNECIMENTO E INSTALAÇÃO. AF_03/2023</t>
  </si>
  <si>
    <t xml:space="preserve"> 16.1.26 </t>
  </si>
  <si>
    <t xml:space="preserve"> 16.1.27 </t>
  </si>
  <si>
    <t xml:space="preserve"> CPU2613 </t>
  </si>
  <si>
    <t>PLACA COM UM FURO IMPERIA BRANCO IRIEL P/ SAIDA CABO DE SOM</t>
  </si>
  <si>
    <t xml:space="preserve"> 16.1.28 </t>
  </si>
  <si>
    <t xml:space="preserve"> CPU2614 </t>
  </si>
  <si>
    <t>PLACA (ESPELHO) 1 POSTO HORIZONTAL 4x2 PIAL PLUS</t>
  </si>
  <si>
    <t xml:space="preserve"> 16.1.29 </t>
  </si>
  <si>
    <t xml:space="preserve"> 16.1.30 </t>
  </si>
  <si>
    <t xml:space="preserve"> 16.1.31 </t>
  </si>
  <si>
    <t xml:space="preserve"> 92028 </t>
  </si>
  <si>
    <t>INTERRUPTOR PARALELO (1 MÓDULO) COM 1 TOMADA DE EMBUTIR 2P+T 10 A, SEM SUPORTE E SEM PLACA - FORNECIMENTO E INSTALAÇÃO. AF_03/2023</t>
  </si>
  <si>
    <t xml:space="preserve"> 16.1.32 </t>
  </si>
  <si>
    <t xml:space="preserve"> 16.1.33 </t>
  </si>
  <si>
    <t xml:space="preserve"> 92022 </t>
  </si>
  <si>
    <t>INTERRUPTOR SIMPLES (1 MÓDULO) COM 1 TOMADA DE EMBUTIR 2P+T 10 A, SEM SUPORTE E SEM PLACA - FORNECIMENTO E INSTALAÇÃO. AF_03/2023</t>
  </si>
  <si>
    <t xml:space="preserve"> 16.1.34 </t>
  </si>
  <si>
    <t xml:space="preserve"> 16.1.35 </t>
  </si>
  <si>
    <t xml:space="preserve"> 16.1.36 </t>
  </si>
  <si>
    <t xml:space="preserve"> 92010 </t>
  </si>
  <si>
    <t>TOMADA MÉDIA DE EMBUTIR (3 MÓDULOS), 2P+T 10 A, SEM SUPORTE E SEM PLACA - FORNECIMENTO E INSTALAÇÃO. AF_03/2023</t>
  </si>
  <si>
    <t xml:space="preserve"> 16.1.37 </t>
  </si>
  <si>
    <t xml:space="preserve"> 16.1.38 </t>
  </si>
  <si>
    <t xml:space="preserve"> 16.1.39 </t>
  </si>
  <si>
    <t xml:space="preserve"> CPU2615 </t>
  </si>
  <si>
    <t>SENSOR DE PRESENCA (LIGA/DESLIGA)</t>
  </si>
  <si>
    <t xml:space="preserve"> 16.1.40 </t>
  </si>
  <si>
    <t xml:space="preserve"> 101632 </t>
  </si>
  <si>
    <t>RELÉ FOTOELÉTRICO PARA COMANDO DE ILUMINAÇÃO EXTERNA 1000 W - FORNECIMENTO E INSTALAÇÃO. AF_02/2025</t>
  </si>
  <si>
    <t xml:space="preserve"> 16.1.41 </t>
  </si>
  <si>
    <t xml:space="preserve"> CPU2616 </t>
  </si>
  <si>
    <t>RELÉ DE TEMPO ELETRÔNICO DE 3 ATÉ 30S - 220V - 50/60HZ</t>
  </si>
  <si>
    <t xml:space="preserve"> 16.1.42 </t>
  </si>
  <si>
    <t>DISJUNTOR BIPOLAR TIPO DIN, CORRENTE NOMINAL DE 10A - FORNECIMENTO E INSTALAÇÃO. AF_07/2025</t>
  </si>
  <si>
    <t xml:space="preserve"> 16.1.43 </t>
  </si>
  <si>
    <t xml:space="preserve"> CPU2692 </t>
  </si>
  <si>
    <t>DISJUNTOR TERMOMAGNÉTICO, BIPOLAR 220/380 V, CORRENTE DE 60 A ATÉ 100 A</t>
  </si>
  <si>
    <t xml:space="preserve"> 16.1.44 </t>
  </si>
  <si>
    <t xml:space="preserve"> CPU2693 </t>
  </si>
  <si>
    <t>DISJUNTOR DIN TRIPOLAR 100A CURVA C STECK</t>
  </si>
  <si>
    <t xml:space="preserve"> 16.1.45 </t>
  </si>
  <si>
    <t xml:space="preserve"> 101894 </t>
  </si>
  <si>
    <t>DISJUNTOR TRIPOLAR TIPO NEMA, CORRENTE NOMINAL DE 60 ATÉ 100A - FORNECIMENTO E INSTALAÇÃO. AF_07/2025</t>
  </si>
  <si>
    <t xml:space="preserve"> 16.1.46 </t>
  </si>
  <si>
    <t>DISJUNTOR BIPOLAR TIPO DIN, CORRENTE NOMINAL DE 16A - FORNECIMENTO E INSTALAÇÃO. AF_07/2025</t>
  </si>
  <si>
    <t xml:space="preserve"> 16.1.47 </t>
  </si>
  <si>
    <t xml:space="preserve"> 93662 </t>
  </si>
  <si>
    <t>DISJUNTOR BIPOLAR TIPO DIN, CORRENTE NOMINAL DE 20A - FORNECIMENTO E INSTALAÇÃO. AF_07/2025</t>
  </si>
  <si>
    <t xml:space="preserve"> 16.1.48 </t>
  </si>
  <si>
    <t xml:space="preserve"> 93663 </t>
  </si>
  <si>
    <t>DISJUNTOR BIPOLAR TIPO DIN, CORRENTE NOMINAL DE 25A - FORNECIMENTO E INSTALAÇÃO. AF_07/2025</t>
  </si>
  <si>
    <t xml:space="preserve"> 16.1.49 </t>
  </si>
  <si>
    <t xml:space="preserve"> 93665 </t>
  </si>
  <si>
    <t>DISJUNTOR BIPOLAR TIPO DIN, CORRENTE NOMINAL DE 40A - FORNECIMENTO E INSTALAÇÃO. AF_07/2025</t>
  </si>
  <si>
    <t xml:space="preserve"> 16.1.50 </t>
  </si>
  <si>
    <t xml:space="preserve"> 101893 </t>
  </si>
  <si>
    <t>DISJUNTOR TRIPOLAR TIPO NEMA, CORRENTE NOMINAL DE 10 ATÉ 50A - FORNECIMENTO E INSTALAÇÃO. AF_07/2025</t>
  </si>
  <si>
    <t xml:space="preserve"> 16.1.51 </t>
  </si>
  <si>
    <t xml:space="preserve"> 93668 </t>
  </si>
  <si>
    <t>DISJUNTOR TRIPOLAR TIPO DIN, CORRENTE NOMINAL DE 16A - FORNECIMENTO E INSTALAÇÃO. AF_07/2025</t>
  </si>
  <si>
    <t xml:space="preserve"> 16.1.52 </t>
  </si>
  <si>
    <t xml:space="preserve"> CPU2694 </t>
  </si>
  <si>
    <t>DISJUNTOR CAIXA MOLDADA TERMOMAGNETICO FIXO, TRIPOLAR 200A, ICU: 50KA, 400/500VCA, REFERÊNCIA SIEMENS, SOPRANO, SCHNEIDER OU EQUIVALENTE</t>
  </si>
  <si>
    <t xml:space="preserve"> 16.1.53 </t>
  </si>
  <si>
    <t xml:space="preserve"> CPU2618 </t>
  </si>
  <si>
    <t>DISPOSITIVO PROTETOR DE SURTO 220V OU 127V, 20 KA, TRIFASICO</t>
  </si>
  <si>
    <t xml:space="preserve"> 16.1.54 </t>
  </si>
  <si>
    <t xml:space="preserve"> CPU2619 </t>
  </si>
  <si>
    <t>DISPOSITIVO DE PROTEÇÃO CONTRA SURTO, 1 POLO, SUPORTABILIDADE &amp;LT;= 4 KV, UN ATÉ 240V/415V, IIMP = 60 KA, CURVA DE ENSAIO 10/350µS - CLASSE 1</t>
  </si>
  <si>
    <t xml:space="preserve"> 16.1.55 </t>
  </si>
  <si>
    <t xml:space="preserve"> CPU2621 </t>
  </si>
  <si>
    <t>DISPOSITIVO DIFERENCIAL DR ALTA SENSIB.(30MA) TETRAPOLAR 25A</t>
  </si>
  <si>
    <t xml:space="preserve"> 16.1.56 </t>
  </si>
  <si>
    <t xml:space="preserve"> CPU2622 </t>
  </si>
  <si>
    <t>DISPOSITIVO DR TETRAPOLAR 100 A, TIPO AC, 30MA</t>
  </si>
  <si>
    <t xml:space="preserve"> 16.1.57 </t>
  </si>
  <si>
    <t xml:space="preserve"> CPU2623 </t>
  </si>
  <si>
    <t>SAIDA PARA ELETRODUTO MG2982 HORIZONTAL</t>
  </si>
  <si>
    <t xml:space="preserve"> 16.1.58 </t>
  </si>
  <si>
    <t xml:space="preserve"> CPU2624 </t>
  </si>
  <si>
    <t>SAIDA HORIZONTAL PARA ELETROCALHA 1 1/4""</t>
  </si>
  <si>
    <t xml:space="preserve"> 16.1.59 </t>
  </si>
  <si>
    <t xml:space="preserve"> CPU2625 </t>
  </si>
  <si>
    <t>CURVA DE INVERSAO PARA ELETROCALHA 100X100MM CHAPA 20</t>
  </si>
  <si>
    <t xml:space="preserve"> 16.1.60 </t>
  </si>
  <si>
    <t xml:space="preserve"> CPU2626 </t>
  </si>
  <si>
    <t>ELETROCALHA PERFURADA TIPO ""U"" 100X100 CHAPA 22 SEM TAMPA</t>
  </si>
  <si>
    <t xml:space="preserve"> 16.1.61 </t>
  </si>
  <si>
    <t xml:space="preserve"> CPU2627 </t>
  </si>
  <si>
    <t>SUPORTE VERTICAL 150 X 150 MM PARA FIXAÇÃO DE ELETROCALHA METÁLICA (REF.: MOPA OU SIMILAR)</t>
  </si>
  <si>
    <t xml:space="preserve"> 16.1.62 </t>
  </si>
  <si>
    <t xml:space="preserve"> CPU2628 </t>
  </si>
  <si>
    <t>TE VERTICAL DE SUBIDA PARA ELETROCALHA 100x100 CHAPA 20</t>
  </si>
  <si>
    <t xml:space="preserve"> 16.1.63 </t>
  </si>
  <si>
    <t xml:space="preserve"> CPU2630 </t>
  </si>
  <si>
    <t>EMENDA PARA ELETROCALHA TIPO U 100X100</t>
  </si>
  <si>
    <t xml:space="preserve"> 16.1.64 </t>
  </si>
  <si>
    <t xml:space="preserve"> CPU2631 </t>
  </si>
  <si>
    <t>TERMINAL DE FECHAMENTO LISO,PARA ELETROCALHA PERFURADA OU LI SA,100X100MM.FORNECIMENTO E COLOCACAO</t>
  </si>
  <si>
    <t xml:space="preserve"> 16.1.65 </t>
  </si>
  <si>
    <t xml:space="preserve"> 91837 </t>
  </si>
  <si>
    <t>ELETRODUTO FLEXÍVEL CORRUGADO REFORÇADO, PVC, DN 32 MM (1"), PARA CIRCUITOS TERMINAIS, INSTALADO EM FORRO - FORNECIMENTO E INSTALAÇÃO. AF_03/2023</t>
  </si>
  <si>
    <t xml:space="preserve"> 16.1.66 </t>
  </si>
  <si>
    <t xml:space="preserve"> 16.1.67 </t>
  </si>
  <si>
    <t xml:space="preserve"> 93008 </t>
  </si>
  <si>
    <t>ELETRODUTO RÍGIDO ROSCÁVEL, PVC, DN 50 MM (1 1/2"), PARA REDE ENTERRADA DE DISTRIBUIÇÃO DE ENERGIA ELÉTRICA - FORNECIMENTO E INSTALAÇÃO. AF_12/2021</t>
  </si>
  <si>
    <t xml:space="preserve"> 16.1.68 </t>
  </si>
  <si>
    <t xml:space="preserve"> 91865 </t>
  </si>
  <si>
    <t>ELETRODUTO RÍGIDO ROSCÁVEL, PVC, DN 40 MM (1 1/4"), PARA CIRCUITOS TERMINAIS, INSTALADO EM FORRO - FORNECIMENTO E INSTALAÇÃO. AF_03/2023</t>
  </si>
  <si>
    <t xml:space="preserve"> 16.1.69 </t>
  </si>
  <si>
    <t xml:space="preserve"> 93009 </t>
  </si>
  <si>
    <t>ELETRODUTO RÍGIDO ROSCÁVEL, PVC, DN 60 MM (2"), PARA REDE ENTERRADA DE DISTRIBUIÇÃO DE ENERGIA ELÉTRICA - FORNECIMENTO E INSTALAÇÃO. AF_12/2021</t>
  </si>
  <si>
    <t xml:space="preserve"> 16.1.70 </t>
  </si>
  <si>
    <t xml:space="preserve"> 16.1.71 </t>
  </si>
  <si>
    <t xml:space="preserve"> 93012 </t>
  </si>
  <si>
    <t>ELETRODUTO RÍGIDO ROSCÁVEL, PVC, DN 110 MM (4"), PARA REDE ENTERRADA DE DISTRIBUIÇÃO DE ENERGIA ELÉTRICA - FORNECIMENTO E INSTALAÇÃO. AF_12/2021</t>
  </si>
  <si>
    <t xml:space="preserve"> 16.1.72 </t>
  </si>
  <si>
    <t xml:space="preserve"> CPU2632 </t>
  </si>
  <si>
    <t>ELETRODUTO GALVANIZADO CONFORME NBR13057 -  1 1/4´ COM ACESSÓRIOS</t>
  </si>
  <si>
    <t xml:space="preserve"> 16.1.73 </t>
  </si>
  <si>
    <t xml:space="preserve"> CPU2633 </t>
  </si>
  <si>
    <t>LUMINÁRIA DE EMERGÊNCIA, DE SOBREPOR, TIPO BLOCO AUTÔNOMO, COM AUTONOMIA DE 1H, MODELO LLE-LLEDDF, DA KBR OU SI</t>
  </si>
  <si>
    <t xml:space="preserve"> 16.1.74 </t>
  </si>
  <si>
    <t xml:space="preserve"> CPU2634 </t>
  </si>
  <si>
    <t xml:space="preserve"> 16.1.75 </t>
  </si>
  <si>
    <t xml:space="preserve"> CPU2635 </t>
  </si>
  <si>
    <t>SOQUETE OU BOCAL DE PORCELANA E27 DE TEMPO, REF.MT-2233, MARCA DECORLUX OU SIMILAR</t>
  </si>
  <si>
    <t xml:space="preserve"> 16.1.76 </t>
  </si>
  <si>
    <t xml:space="preserve"> 16.1.77 </t>
  </si>
  <si>
    <t xml:space="preserve"> 97361 </t>
  </si>
  <si>
    <t>QUADRO DE MEDIÇÃO GERAL DE ENERGIA COM 16 MEDIDORES - FORNECIMENTO E INSTALAÇÃO. AF_07/2025</t>
  </si>
  <si>
    <t xml:space="preserve"> 16.1.78 </t>
  </si>
  <si>
    <t xml:space="preserve"> CPU2695 </t>
  </si>
  <si>
    <t>QUADRO DE DISTRIBUIÇÃO DE EMBUTIR, EM CHAPA DE AÇO, PARA ATÉ 70 DISJUNTORES, COM BARRAMENTO, PADRÃO DIN, EXCLUSIVE DISJUNTORES</t>
  </si>
  <si>
    <t xml:space="preserve"> 16.1.79 </t>
  </si>
  <si>
    <t xml:space="preserve"> CPU2636 </t>
  </si>
  <si>
    <t>QUADRO DE DISTRIBUIÇÃO DE EMBUTIR, EM CHAPA DE AÇO, PARA ATÉ 32 DISJUNTORES, COM BARRAMENTO, PADRÃO DIN, EXCLUSIVE DISJUNTORES</t>
  </si>
  <si>
    <t xml:space="preserve"> 16.1.80 </t>
  </si>
  <si>
    <t xml:space="preserve"> 101881 </t>
  </si>
  <si>
    <t>QUADRO DE DISTRIBUIÇÃO DE ENERGIA EM CHAPA DE AÇO GALVANIZADO, DE EMBUTIR, COM BARRAMENTO TRIFÁSICO, PARA 40 DISJUNTORES DIN 100A - FORNECIMENTO E INSTALAÇÃO. AF_07/2025</t>
  </si>
  <si>
    <t xml:space="preserve"> 16.1.81 </t>
  </si>
  <si>
    <t xml:space="preserve"> CPU2638 </t>
  </si>
  <si>
    <t>QUADRO GERAL DE DISTRIBUIÇÃO, EMBUTIR, COM BARRAMENTO, EM CHAPA DE AÇO, MEDINDO:1800X1100X250CM, EXCLUSIVE DISJUNTORES</t>
  </si>
  <si>
    <t>ILUMINAÇÃO</t>
  </si>
  <si>
    <t xml:space="preserve"> 16.2.1 </t>
  </si>
  <si>
    <t xml:space="preserve"> CPU2639 </t>
  </si>
  <si>
    <t>LUMINARIA DE EMBUTIR PLAFON 18W LED BRANCO FRIO 22,5x22,5</t>
  </si>
  <si>
    <t xml:space="preserve"> 16.2.2 </t>
  </si>
  <si>
    <t xml:space="preserve"> CPU2696 </t>
  </si>
  <si>
    <t>LUMINARIA TIPO PLAFON COM PAINEL LED, 40X40CM, EMBUTIR, POTENCIA DE 36W, 4000K, LUZ NEUTRA, ELGIN OU SIMILAR - FORNECIMENTO E INSTALACAO</t>
  </si>
  <si>
    <t xml:space="preserve"> 16.2.3 </t>
  </si>
  <si>
    <t xml:space="preserve"> CPU2697 </t>
  </si>
  <si>
    <t xml:space="preserve"> 16.2.4 </t>
  </si>
  <si>
    <t xml:space="preserve"> CPU2641 </t>
  </si>
  <si>
    <t>LUMINÁRIA DE EMBUTIR DE LED RETANGULAR, DIMENSÃO DE 60X20CM OU EQUIVALENTE. CORPO FABRICADO EM ALUMÍNIO COM ACABAMENTO EM PINTURA ELETROSTÁTICA NA COR BRANCO OU SIMILAR. FIXADA ATRAVÉS DE PRESILHAS PARA GESSO. MONTADA COM LED INTEGRADO DE ALTA PERFORMANCE 24W BRANCO NEUTRO OU BRANCO FRIO 4500K - 6500K E DRIVER BIVOLT.</t>
  </si>
  <si>
    <t xml:space="preserve"> 16.2.5 </t>
  </si>
  <si>
    <t xml:space="preserve"> CPU2642 </t>
  </si>
  <si>
    <t>LUMINÁRIA PLAFON (SOBREPOR) 22,5 X 22,5 - 18 W - 6000K - G- LIGHT OU SIMILAR</t>
  </si>
  <si>
    <t xml:space="preserve"> 16.2.6 </t>
  </si>
  <si>
    <t xml:space="preserve"> CPU2643 </t>
  </si>
  <si>
    <t>LUMINÁRIA PLAFON LED QUADRADA DE EMBUTIR, 36W, 60X60 CM (MEDIDAS APROXIMADAS) - INCLUSO CORTE NO FORRO</t>
  </si>
  <si>
    <t xml:space="preserve"> 16.2.7 </t>
  </si>
  <si>
    <t xml:space="preserve"> CPU2645 </t>
  </si>
  <si>
    <t>ARANDELA LED 18W BRANCO FRIO TIPO TARTARUGA</t>
  </si>
  <si>
    <t xml:space="preserve"> 16.2.8 </t>
  </si>
  <si>
    <t xml:space="preserve"> CPU2646 </t>
  </si>
  <si>
    <t>LUMINÁRIA LED REDONDA DE EMBUTIR PARA PAREDE OU PISO, ÁREA INTERNA OU EXTERNA, BIVOLT - POTÊNCIA 6 W</t>
  </si>
  <si>
    <t xml:space="preserve"> 16.2.9 </t>
  </si>
  <si>
    <t xml:space="preserve"> 16.3 </t>
  </si>
  <si>
    <t>SPDA</t>
  </si>
  <si>
    <t xml:space="preserve"> 16.3.1 </t>
  </si>
  <si>
    <t xml:space="preserve"> CPU2649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</si>
  <si>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</si>
  <si>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</si>
  <si>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</si>
  <si>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</si>
  <si>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</si>
  <si>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16.3.4 </t>
  </si>
  <si>
    <t xml:space="preserve"> 96989 </t>
  </si>
  <si>
    <t>CAPTOR TIPO FRANKLIN PARA SPDA - FORNECIMENTO E INSTALAÇÃO. AF_08/2023</t>
  </si>
  <si>
    <t xml:space="preserve"> 16.3.5 </t>
  </si>
  <si>
    <t xml:space="preserve"> 96988 </t>
  </si>
  <si>
    <t>MASTRO 1 ½", COM 3 METROS, PARA SPDA - FORNECIMENTO E INSTALAÇÃO. AF_08/2023</t>
  </si>
  <si>
    <t xml:space="preserve"> 16.3.6 </t>
  </si>
  <si>
    <t xml:space="preserve"> 104746 </t>
  </si>
  <si>
    <t>MINI CAPTOR PARA SPDA - FORNECIMENTO E INSTALAÇÃO. AF_08/2023</t>
  </si>
  <si>
    <t xml:space="preserve"> 16.3.7 </t>
  </si>
  <si>
    <t xml:space="preserve"> 96987 </t>
  </si>
  <si>
    <t>BASE METÁLICA PARA MASTRO 1 ½" PARA SPDA - FORNECIMENTO E INSTALAÇÃO. AF_08/2023</t>
  </si>
  <si>
    <t xml:space="preserve"> 16.3.8 </t>
  </si>
  <si>
    <t xml:space="preserve"> 101663 </t>
  </si>
  <si>
    <t>ABRAÇADEIRA DE FIXAÇÃO DE BRAÇOS DE LUMINÁRIAS DE 2" - FORNECIMENTO E INSTALAÇÃO. AF_02/2025</t>
  </si>
  <si>
    <t xml:space="preserve"> 16.3.9 </t>
  </si>
  <si>
    <t xml:space="preserve"> CPU2650 </t>
  </si>
  <si>
    <t>CABO DE COBRE NU MEIO DURO 7 FIOS 35MM2</t>
  </si>
  <si>
    <t xml:space="preserve"> 16.3.10 </t>
  </si>
  <si>
    <t xml:space="preserve"> CPU2651 </t>
  </si>
  <si>
    <t>CABO DE COBRE NU MEIO DURO 7 FIOS 50MM2</t>
  </si>
  <si>
    <t xml:space="preserve"> 16.3.11 </t>
  </si>
  <si>
    <t xml:space="preserve"> 96984 </t>
  </si>
  <si>
    <t>ELETRODUTO PVC RÍGIDO, DIÂMETRO 40MM, COM 3 METROS, PARA SPDA - FORNECIMENTO E INSTALAÇÃO. AF_08/2023</t>
  </si>
  <si>
    <t xml:space="preserve"> 16.3.12 </t>
  </si>
  <si>
    <t xml:space="preserve"> 101548 </t>
  </si>
  <si>
    <t>ISOLADOR, TIPO ROLDANA, PARA BAIXA TENSÃO - FORNECIMENTO E INSTALAÇÃO. AF_07/2020</t>
  </si>
  <si>
    <t xml:space="preserve"> 17.1.1 </t>
  </si>
  <si>
    <t xml:space="preserve"> 103289 </t>
  </si>
  <si>
    <t>TUBO EM COBRE FLEXÍVEL, DN 1/4", COM ISOLAMENTO, INSTALADO EM FORRO, PARA RAMAL DE ALIMENTAÇÃO DE AR CONDICIONADO, INCLUSO FIXADOR. AF_11/2021</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</si>
  <si>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</si>
  <si>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</si>
  <si>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</si>
  <si>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</si>
  <si>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</si>
  <si>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</si>
  <si>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</si>
  <si>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103292 </t>
  </si>
  <si>
    <t>TUBO EM COBRE FLEXÍVEL, DN 5/8", COM ISOLAMENTO, INSTALADO EM FORRO, PARA RAMAL DE ALIMENTAÇÃO DE AR CONDICIONADO, INCLUSO FIXADOR. AF_11/2021</t>
  </si>
  <si>
    <t xml:space="preserve"> 17.1.5 </t>
  </si>
  <si>
    <t xml:space="preserve"> CPU2652 </t>
  </si>
  <si>
    <t>CABO DE COBRE PP CORDPLAST 4 X 2,5 MM2, 450/750V - FORNECIMENTO E INSTALAÇÃO</t>
  </si>
  <si>
    <t xml:space="preserve"> 17.1.6 </t>
  </si>
  <si>
    <t xml:space="preserve"> CPU2653 </t>
  </si>
  <si>
    <t>CAIXA PARA ENCAIXE E INSTALACAO APARELHO AR CONDICIONADO</t>
  </si>
  <si>
    <t xml:space="preserve"> 17.1.7 </t>
  </si>
  <si>
    <t xml:space="preserve"> CPU2654 </t>
  </si>
  <si>
    <t>TOMADA AR EXTERIOR+VENEZIANA C/ REGISTRO EM ALUMINIO 500X400</t>
  </si>
  <si>
    <t xml:space="preserve"> 17.1.8 </t>
  </si>
  <si>
    <t xml:space="preserve"> CPU2655 </t>
  </si>
  <si>
    <t>TOMADA AR EXTERIOR+VENEZIANA C/ REGISTRO EM ALUMINIO 750X150</t>
  </si>
  <si>
    <t xml:space="preserve"> 17.1.9 </t>
  </si>
  <si>
    <t xml:space="preserve"> 17.1.10 </t>
  </si>
  <si>
    <t xml:space="preserve"> CPU2656 </t>
  </si>
  <si>
    <t>DUTO PARA EXAUSTAO DE AR/VENTILACAO,CHAVETADO EM CHAPA DE AC O GALVANIZADO,NAS DIVERSAS BITOLAS,CONFORME ABNT NBR 16401,I NCLUSIVE SUPORTES PINTADOS,GRELHAS,DIFUSORES EM ALUMINIO EXT RUDADO E DEMAIS ITENS NECESSARIOS.FORNECIMENTO E COLOCACAO</t>
  </si>
  <si>
    <t xml:space="preserve"> 17.1.11 </t>
  </si>
  <si>
    <t xml:space="preserve"> CPU2698 </t>
  </si>
  <si>
    <t>DUTO FLEXIVEL DE ALUMINIO C/ ISOLAM. TERM.LA VIDRO 125MM 5""</t>
  </si>
  <si>
    <t xml:space="preserve"> 17.1.12 </t>
  </si>
  <si>
    <t xml:space="preserve"> CPU2658 </t>
  </si>
  <si>
    <t>BARRA ROSCADA BICROMATIZADA Ø 3/8" X 3000MM</t>
  </si>
  <si>
    <t xml:space="preserve"> 17.1.13 </t>
  </si>
  <si>
    <t xml:space="preserve"> CPU2659 </t>
  </si>
  <si>
    <t>FORNECIMENTO E INSTALAÇÃO DE PORCA SEXTAVADA 3/8" (REF VL 1.55 VALEMAM OU SIMILAR)</t>
  </si>
  <si>
    <t xml:space="preserve"> 17.1.14 </t>
  </si>
  <si>
    <t xml:space="preserve"> 90460 </t>
  </si>
  <si>
    <t>SUPORTE PARA 2 TUBOS HORIZONTAIS, ESPAÇADO A CADA 56 CM, EM PERFILADO COM COMPRIMENTO DE 25 CM FIXADO EM LAJE, POR METRO DE TUBULAÇÃO FIXADA. AF_09/2023</t>
  </si>
  <si>
    <t xml:space="preserve"> 17.2.1 </t>
  </si>
  <si>
    <t xml:space="preserve"> CPU2660 </t>
  </si>
  <si>
    <t>EXAUSTOR CENTRIFUGO SIROCO TRIFASICO MODELO EC4-TN</t>
  </si>
  <si>
    <t xml:space="preserve"> 17.2.2 </t>
  </si>
  <si>
    <t xml:space="preserve"> CPU2661 </t>
  </si>
  <si>
    <t>EXAUSTOR CENTRIFUGO SIROCO TRIFASICO EC5-TN-3</t>
  </si>
  <si>
    <t xml:space="preserve"> 17.2.3 </t>
  </si>
  <si>
    <t xml:space="preserve"> CPU2663 </t>
  </si>
  <si>
    <t>CAIXA DE VENTILACAO PARA FORRO CAB-250 - 220V - S&amp;P</t>
  </si>
  <si>
    <t xml:space="preserve"> 17.2.4 </t>
  </si>
  <si>
    <t xml:space="preserve"> CPU2664 </t>
  </si>
  <si>
    <t>CAIXA DE VENTILACAO PARA FORRO COLARINHO COM BOCAL CVM2500</t>
  </si>
  <si>
    <t xml:space="preserve"> 17.2.5 </t>
  </si>
  <si>
    <t xml:space="preserve"> CPU2662 </t>
  </si>
  <si>
    <t>CAIXA DE VENTILACAO PARA FORRO MODELO: CAB-250N - 220V - S&amp;P</t>
  </si>
  <si>
    <t xml:space="preserve"> 17.2.6 </t>
  </si>
  <si>
    <t xml:space="preserve"> CPU2665 </t>
  </si>
  <si>
    <t>EXAUSTOR AXIAL MULTIVAC MODELO MURO 150A</t>
  </si>
  <si>
    <t xml:space="preserve"> CPU2699 </t>
  </si>
  <si>
    <t>CHUMBADOR 3/8"" X 2.1/2"" COM PARAFUSO CBA/CB/CBT ZINCADO</t>
  </si>
  <si>
    <t xml:space="preserve"> 18.5 </t>
  </si>
  <si>
    <t xml:space="preserve"> 18.6 </t>
  </si>
  <si>
    <t xml:space="preserve"> 18.7 </t>
  </si>
  <si>
    <t xml:space="preserve"> 18.8 </t>
  </si>
  <si>
    <t xml:space="preserve"> 18.9 </t>
  </si>
  <si>
    <t xml:space="preserve"> 98307 </t>
  </si>
  <si>
    <t>TOMADA DE REDE RJ45 - FORNECIMENTO E INSTALAÇÃO. AF_08/2025</t>
  </si>
  <si>
    <t xml:space="preserve"> 18.10 </t>
  </si>
  <si>
    <t xml:space="preserve"> 18.11 </t>
  </si>
  <si>
    <t xml:space="preserve"> 18.12 </t>
  </si>
  <si>
    <t xml:space="preserve"> CPU2669 </t>
  </si>
  <si>
    <t>TÊ HORIZONTAL 75 X 50 MM PARA ELETROCALHA METÁLICA (REF. MOPA OU SIMILAR)</t>
  </si>
  <si>
    <t xml:space="preserve"> 18.13 </t>
  </si>
  <si>
    <t xml:space="preserve"> CPU2667 </t>
  </si>
  <si>
    <t>FORNECIMENTO E INSTALAÇÃO DE ELETROCALHA METÁLICA  75 X  50 X 3000 MM (REF. VL 3.01 GE 75/50 VALEMAM OU SIMILAR)</t>
  </si>
  <si>
    <t xml:space="preserve"> 18.14 </t>
  </si>
  <si>
    <t xml:space="preserve"> CPU2668 </t>
  </si>
  <si>
    <t>SUPORTE VERTICAL  100 X 100 MM  PARA FIXAÇÃO DE ELETROCALHA METÁLICA ( REF.: MOPA OU SIMILAR)</t>
  </si>
  <si>
    <t xml:space="preserve"> 18.15 </t>
  </si>
  <si>
    <t xml:space="preserve"> CPU2670 </t>
  </si>
  <si>
    <t>EMENDA INTERNA PARA ELETROCALHA 50x50</t>
  </si>
  <si>
    <t xml:space="preserve"> 18.16 </t>
  </si>
  <si>
    <t xml:space="preserve"> CPU2671 </t>
  </si>
  <si>
    <t>TERMINAL 75 X 50 MM PARA ELETROCALHA METALICA (REF. VL 3.01-25 GE VALEMAM OU SIMILAR)</t>
  </si>
  <si>
    <t xml:space="preserve"> 18.17 </t>
  </si>
  <si>
    <t xml:space="preserve"> 18.18 </t>
  </si>
  <si>
    <t xml:space="preserve"> 18.19 </t>
  </si>
  <si>
    <t xml:space="preserve"> 18.20 </t>
  </si>
  <si>
    <t xml:space="preserve"> 18.21 </t>
  </si>
  <si>
    <t xml:space="preserve"> CPU2672 </t>
  </si>
  <si>
    <t>TOMADA PARA TV, TIPO PINO JACK, COM PLACA</t>
  </si>
  <si>
    <t xml:space="preserve"> 19 </t>
  </si>
  <si>
    <t xml:space="preserve"> 19.1 </t>
  </si>
  <si>
    <t>PAVIMENTAÇÃO E ACESSIBILIDADE</t>
  </si>
  <si>
    <t xml:space="preserve"> 19.1.1 </t>
  </si>
  <si>
    <t xml:space="preserve"> 104658 </t>
  </si>
  <si>
    <t>PISO PODOTÁTIL DE ALERTA OU DIRECIONAL, DE CONCRETO, ASSENTADO SOBRE ARGAMASSA. AF_03/2024</t>
  </si>
  <si>
    <t xml:space="preserve"> 19.2 </t>
  </si>
  <si>
    <t>PAISAGISMO</t>
  </si>
  <si>
    <t xml:space="preserve"> 19.2.1 </t>
  </si>
  <si>
    <t xml:space="preserve"> 19.3 </t>
  </si>
  <si>
    <t>SINALIZAÇÃO</t>
  </si>
  <si>
    <t xml:space="preserve"> 19.3.1 </t>
  </si>
  <si>
    <t xml:space="preserve"> CPU2673 </t>
  </si>
  <si>
    <t>LETRA EM AÇO INOX ESCOVADO/POLIDO 20 X 20CM - INSTALADO</t>
  </si>
  <si>
    <t xml:space="preserve"> 19.3.2 </t>
  </si>
  <si>
    <t xml:space="preserve"> CPU2674 </t>
  </si>
  <si>
    <t>LETRA CAIXA INOX ESCOVADO COLOCADA</t>
  </si>
  <si>
    <t xml:space="preserve"> 20 </t>
  </si>
  <si>
    <t xml:space="preserve"> 20.1 </t>
  </si>
  <si>
    <t xml:space="preserve"> CPU2675 </t>
  </si>
  <si>
    <t>LIMPEZA/REMOÇÃO DE TINTAS EM PISOS E REVESTIMENTOS</t>
  </si>
  <si>
    <t xml:space="preserve"> 20.2 </t>
  </si>
  <si>
    <t xml:space="preserve"> CPU2676 </t>
  </si>
  <si>
    <t>LIMPEZA GERAL</t>
  </si>
  <si>
    <t>Livro SINAPI: Cálculos e Parâmetros</t>
  </si>
  <si>
    <t xml:space="preserve"> 97083 </t>
  </si>
  <si>
    <t>COMPACTAÇÃO MECÂNICA DE SOLO PARA EXECUÇÃO DE RADIER, PISO DE CONCRETO OU LAJE SOBRE SOLO, COM COMPACTADOR DE SOLOS A PERCUSSÃO. AF_09/2021</t>
  </si>
  <si>
    <t>Radier, Piso de Concreto e Laje sobre Solo</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</si>
  <si>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</si>
  <si>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</si>
  <si>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Estrutura e Trama para Cobertura</t>
  </si>
  <si>
    <t xml:space="preserve"> 92562 </t>
  </si>
  <si>
    <t>FABRICAÇÃO E INSTALAÇÃO DE TESOURA INTEIRA EM MADEIRA NÃO APARELHADA, VÃO DE 10 M, PARA TELHA ONDULADA DE FIBROCIMENTO, METÁLICA, PLÁSTICA OU TERMOACÚSTICA, INCLUSO IÇAMENTO. AF_07/2019</t>
  </si>
  <si>
    <t xml:space="preserve"> 101747 </t>
  </si>
  <si>
    <t>PISO EM CONCRETO 20 MPA PREPARO MECÂNICO, ESPESSURA 7CM. AF_09/2020</t>
  </si>
  <si>
    <t>Pisos</t>
  </si>
  <si>
    <t>Telhamento para Cobertura</t>
  </si>
  <si>
    <t xml:space="preserve"> 00010777 </t>
  </si>
  <si>
    <t>LOCACAO DE CONTAINER 2,30 X 4,30 M, ALT. 2,50 M, PARA SANITARIO, COM 3 BACIAS, 4 CHUVEIROS, 1 LAVATORIO E 1 MICTORIO (NAO INCLUI MOBILIZACAO/DESMOBILIZACAO)</t>
  </si>
  <si>
    <t xml:space="preserve"> 00020205 </t>
  </si>
  <si>
    <t>RIPA APARELHADA *1,5 X 5* CM, EM MACARANDUBA/MASSARANDUBA, ANGELIM OU EQUIVALENTE DA REGIAO</t>
  </si>
  <si>
    <t xml:space="preserve"> 00007213 </t>
  </si>
  <si>
    <t>TELHA DE FIBROCIMENTO ONDULADA E = 4 MM, DE 2,44 X 0,50 M (SEM AMIANTO)</t>
  </si>
  <si>
    <t xml:space="preserve"> 00043614 </t>
  </si>
  <si>
    <t>TABUA NAO APARELHADA *2,5 X 15* CM, EM MACARANDUBA/MASSARANDUBA, ANGELIM OU EQUIVALENTE DA REGIAO - BRUTA</t>
  </si>
  <si>
    <t xml:space="preserve"> 00002420 </t>
  </si>
  <si>
    <t>DOBRADICA EM ACO/FERRO, 3" X 2 1/2", E= 1,9 A 2 MM, SEM ANEL, CROMADO OU ZINCADO, TAMPA BOLA, COM PARAFUSOS</t>
  </si>
  <si>
    <t xml:space="preserve"> 00039027 </t>
  </si>
  <si>
    <t>PREGO DE ACO POLIDO COM CABECA 19 X 36 (3 1/4 X 9)</t>
  </si>
  <si>
    <t>Sistemas de Medição</t>
  </si>
  <si>
    <t xml:space="preserve"> 00021114 </t>
  </si>
  <si>
    <t>ADESIVO PARA TUBOS CPVC, *75* G</t>
  </si>
  <si>
    <t xml:space="preserve"> 00038007 </t>
  </si>
  <si>
    <t>CONECTOR, CPVC, SOLDAVEL, 28 MM X 1", PARA AGUA QUENTE</t>
  </si>
  <si>
    <t xml:space="preserve"> 00021125 </t>
  </si>
  <si>
    <t>TUBO CPVC, SOLDAVEL, 28 MM, AGUA QUENTE PREDIAL (NBR 15884)</t>
  </si>
  <si>
    <t xml:space="preserve"> 00038029 </t>
  </si>
  <si>
    <t>TUBO CPVC, SOLDAVEL, 54 MM, AGUA QUENTE PREDIAL (NBR 15884)</t>
  </si>
  <si>
    <t xml:space="preserve"> 00037957 </t>
  </si>
  <si>
    <t>JOELHO CPVC, SOLDAVEL, 90 GRAUS, 28 MM, PARA AGUA QUENTE</t>
  </si>
  <si>
    <t xml:space="preserve"> 00037960 </t>
  </si>
  <si>
    <t>JOELHO CPVC, SOLDAVEL, 90 GRAUS, 54 MM, PARA AGUA QUENTE</t>
  </si>
  <si>
    <t xml:space="preserve"> 00006019 </t>
  </si>
  <si>
    <t>REGISTRO GAVETA BRUTO EM LATAO FORJADO, BITOLA 1"</t>
  </si>
  <si>
    <t xml:space="preserve"> 00044400 </t>
  </si>
  <si>
    <t>BUCHA DE REDUCAO CPVC, SOLDAVEL, 54 X 28 MM, PARA AGUA QUENTE</t>
  </si>
  <si>
    <t xml:space="preserve"> 00012769 </t>
  </si>
  <si>
    <t>HIDROMETRO UNIJATO / MEDIDOR DE AGUA, DN 1/2", VAZAO MAXIMA DE 1,5 M3/H, PARA AGUA POTAVEL FRIA, RELOJOARIA PLANA, CLASSE B, HORIZONTAL (SEM CONEXOES)</t>
  </si>
  <si>
    <t>Instalações Elétricas - Rede de Distribuição</t>
  </si>
  <si>
    <t>Sistema de Proteção contra Descargas Atmosféricas - SPDA</t>
  </si>
  <si>
    <t>Argamassas</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</si>
  <si>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</si>
  <si>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</si>
  <si>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</si>
  <si>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</si>
  <si>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100578 </t>
  </si>
  <si>
    <t>ASSENTAMENTO DE POSTE DE CONCRETO COM COMPRIMENTO NOMINAL DE 9 M, CARGA NOMINAL MENOR OU IGUAL A 1000 DAN, ENGASTAMENTO SIMPLES COM 1,5 M DE SOLO (NÃO INCLUI FORNECIMENTO). AF_04/2025</t>
  </si>
  <si>
    <t>Postes de Concreto e Metálicos</t>
  </si>
  <si>
    <t>DISJUNTOR TRIPOLAR TIPO DIN, CORRENTE NOMINAL DE 50A - FORNECIMENTO E INSTALAÇÃO. AF_07/2025</t>
  </si>
  <si>
    <t xml:space="preserve"> 91872 </t>
  </si>
  <si>
    <t>ELETRODUTO RÍGIDO ROSCÁVEL, PVC, DN 32 MM (1"), PARA CIRCUITOS TERMINAIS, INSTALADO EM PAREDE - FORNECIMENTO E INSTALAÇÃO. AF_03/2023</t>
  </si>
  <si>
    <t xml:space="preserve"> 91919 </t>
  </si>
  <si>
    <t>CURVA 180 GRAUS PARA ELETRODUTO, PVC, ROSCÁVEL, DN 32 MM (1"), PARA CIRCUITOS TERMINAIS, INSTALADA EM PAREDE - FORNECIMENTO E INSTALAÇÃO. AF_03/2023</t>
  </si>
  <si>
    <t xml:space="preserve"> 96977 </t>
  </si>
  <si>
    <t>CORDOALHA DE COBRE NU 50 MM², ENTERRADA - FORNECIMENTO E INSTALAÇÃO. AF_08/2023</t>
  </si>
  <si>
    <t xml:space="preserve"> 00001094 </t>
  </si>
  <si>
    <t>ARMACAO VERTICAL COM HASTE E CONTRA-PINO, EM CHAPA DE ACO GALVANIZADO 3/16", COM 1 ESTRIBO, SEM ISOLADOR</t>
  </si>
  <si>
    <t xml:space="preserve"> 00004346 </t>
  </si>
  <si>
    <t>PARAFUSO DE FERRO POLIDO, SEXTAVADO, COM ROSCA PARCIAL, DIAMETRO 5/8", COMPRIMENTO 6", COM PORCA E ARRUELA DE PRESSAO MEDIA</t>
  </si>
  <si>
    <t xml:space="preserve"> 00003398 </t>
  </si>
  <si>
    <t>ISOLADOR DE PORCELANA, TIPO ROLDANA, DIMENSOES DE *72* X *72* MM, PARA USO EM BAIXA TENSAO</t>
  </si>
  <si>
    <t>CAIXA DE INSPECAO PARA ATERRAMENTO E PARA RAIOS, EM POLIPROPILENO, DIAMETRO = 300 MM X ALTURA = 400 MM (INCLUIDA TAMPA SEM ESCOTILHA)</t>
  </si>
  <si>
    <t>Sinalização Vertical Viária</t>
  </si>
  <si>
    <t>Pintura em Madeira</t>
  </si>
  <si>
    <t>Instalações para Canteiros de Obras</t>
  </si>
  <si>
    <t xml:space="preserve"> 94974 </t>
  </si>
  <si>
    <t>CONCRETO MAGRO PARA LASTRO, TRAÇO 1:4,5:4,5 (EM MASSA SECA DE CIMENTO/ AREIA MÉDIA/ BRITA 1) - PREPARO MANUAL. AF_05/2021</t>
  </si>
  <si>
    <t>Produção de Concreto</t>
  </si>
  <si>
    <t xml:space="preserve"> 00007243 </t>
  </si>
  <si>
    <t>TELHA TRAPEZOIDAL EM ACO ZINCADO, SEM PINTURA, ALTURA DE APROXIMADAMENTE 40 MM, ESPESSURA DE 0,50 MM E LARGURA UTIL DE 980 MM</t>
  </si>
  <si>
    <t xml:space="preserve"> 00006194 </t>
  </si>
  <si>
    <t>TABUA *2,5 X 15 CM EM PINUS, MISTA OU EQUIVALENTE DA REGIAO - BRUTA</t>
  </si>
  <si>
    <t xml:space="preserve"> 95415 </t>
  </si>
  <si>
    <t>CURSO DE CAPACITAÇÃO PARA ENGENHEIRO CIVIL DE OBRA JÚNIOR (ENCARGOS COMPLEMENTARES) - MENSALISTA</t>
  </si>
  <si>
    <t xml:space="preserve"> 00040864 </t>
  </si>
  <si>
    <t>SEGURO - MENSALISTA (COLETADO CAIXA - ENCARGOS COMPLEMENTARES)</t>
  </si>
  <si>
    <t xml:space="preserve"> 00040811 </t>
  </si>
  <si>
    <t>ENGENHEIRO CIVIL DE OBRA JUNIOR (MENSALISTA)</t>
  </si>
  <si>
    <t xml:space="preserve"> 00043498 </t>
  </si>
  <si>
    <t>EPI - FAMILIA ENGENHEIRO CIVIL - MENSALISTA (ENCARGOS COMPLEMENTARES - COLETADO CAIXA)</t>
  </si>
  <si>
    <t xml:space="preserve"> 00040863 </t>
  </si>
  <si>
    <t>EXAMES - MENSALISTA (COLETADO CAIXA - ENCARGOS COMPLEMENTARES)</t>
  </si>
  <si>
    <t xml:space="preserve"> 00043474 </t>
  </si>
  <si>
    <t>FERRAMENTAS - FAMILIA ENGENHEIRO CIVIL - MENSALISTA (ENCARGOS COMPLEMENTARES - COLETADO CAIXA)</t>
  </si>
  <si>
    <t xml:space="preserve"> 88273 </t>
  </si>
  <si>
    <t>MARCENEIRO COM ENCARGOS COMPLEMENTARES</t>
  </si>
  <si>
    <t>CARPINTEIRO DE ESQUADRIAS COM ENCARGOS COMPLEMENTARES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</si>
  <si>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</si>
  <si>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</si>
  <si>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</si>
  <si>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</si>
  <si>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</si>
  <si>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M2XMES</t>
  </si>
  <si>
    <t>Locação de Obras</t>
  </si>
  <si>
    <t xml:space="preserve"> 00007356 </t>
  </si>
  <si>
    <t>TINTA LATEX ACRILICA PREMIUM, COR BRANCO FOSCO</t>
  </si>
  <si>
    <t xml:space="preserve"> 00004417 </t>
  </si>
  <si>
    <t>SARRAFO NAO APARELHADO *2,5 X 7* CM, EM MACARANDUBA/MASSARANDUBA, ANGELIM, PEROBA-ROSA OU EQUIVALENTE DA REGIAO - BRUTA</t>
  </si>
  <si>
    <t xml:space="preserve"> 00010567 </t>
  </si>
  <si>
    <t>TABUA *2,5 X 23* CM EM PINUS, MISTA OU EQUIVALENTE DA REGIAO - BRUTA</t>
  </si>
  <si>
    <t xml:space="preserve"> 00004433 </t>
  </si>
  <si>
    <t>CAIBRO NAO APARELHADO *6 X 6* CM, EM MACARANDUBA/MASSARANDUBA, ANGELIM OU EQUIVALENTE DA REGIAO - BRUTA</t>
  </si>
  <si>
    <t>CARGA, MANOBRA E DESCARGA DE SOLOS E MATERIAIS GRANULARES EM CAMINHAO BASCULANTE 6 M3 - CARGA COM PA CARREGADEIRA (CACAMBA DE 1,7 A 2,8 M3 / 128 HP) E DESCARGA LIVRE (UNIDADE: M3). AF_07/2020 - SINAPI -100973</t>
  </si>
  <si>
    <t>CONCRETO USINADO BOMBEAVEL, CLASSE DE RESISTENCIA C25, COM BRITA 0 E 1, SLUMP = 130 +/- 20 MM, EXCLUI SERVICO DE BOMBEAMENTO (NBR 8953) - SINAPI -00038405</t>
  </si>
  <si>
    <t>ENGENHEIRO CIVIL DE OBRA PLENO COM ENCARGOS COMPLEMENTARES - SINAPI -90778</t>
  </si>
  <si>
    <t>PERFURATRIZ HIDRAULICA SOBRE CAMINHAO COM TRADO CURTO ACOPLADO, PROFUNDIDADE MAXIMA DE 20 M, DIAMETRO MAXIMO DE 1500 MM, POTENCIA INSTALADA DE 137 HP, MESA ROTATIVA COM TORQUE MAXIMO DE 30 KNM - CHP DIURNO. AF_06/2015 - SINAPI -90680</t>
  </si>
  <si>
    <t>TRANSPORTE COM CAMINHAO BASCULANTE DE 6 M3, EM VIA URBANA EM REVESTIMENTO PRIMARIO (UNIDADE: M3XKM). AF_07/2020 - SINAPI -97913</t>
  </si>
  <si>
    <t>PERFURATRIZ HIDRAULICA SOBRE CAMINHAO COM TRADO CURTO ACOPLADO, PROFUNDIDADE MAXIMA DE 20 M, DIAMETRO MAXIMO DE 1500 MM, POTENCIA INSTALADA DE 137 HP, MESA ROTATIVA COM TORQUE MAXIMO DE 30 KNM - CHI DIURNO. AF_06/2015 - SINAPI -90681</t>
  </si>
  <si>
    <t>SERVENTE COM ENCARGOS COMPLEMENTARES - SINAPI -88316</t>
  </si>
  <si>
    <t>Armação de Estacas</t>
  </si>
  <si>
    <t>Armação para Estruturas de Concreto Armado</t>
  </si>
  <si>
    <t>Arrasamento de Estacas</t>
  </si>
  <si>
    <t>MARTELO DEMOLIDOR ELÉTRICO, COM POTÊNCIA DE 2.000 W, 1.000 IMPACTOS POR MINUTO, PESO DE 30 KG - CHI DIURNO. AF_01/2021</t>
  </si>
  <si>
    <t>CARPINTEIRO DE FORMAS COM ENCARGOS COMPLEMENTARES - SINAPI -88262</t>
  </si>
  <si>
    <t xml:space="preserve"> 2719 </t>
  </si>
  <si>
    <t>SERVICO DE BOMBEAMENTO DE CONCRETO COM CONSUMO MINIMO DE 40 M3, (DISPONIBILIZACAO DE BOMBA), SEM O LANCAMENTO - SINAPI -00044535</t>
  </si>
  <si>
    <t>PEDREIRO COM ENCARGOS COMPLEMENTARES - SINAPI -88309</t>
  </si>
  <si>
    <t xml:space="preserve"> 7430 </t>
  </si>
  <si>
    <t>VIBRADOR DE IMERSAO, DIAMETRO DE PONTEIRA 45MM, MOTOR ELETRICO TRIFASICO POTENCIA DE 2 CV - CHI DIURNO. AF_06/2015 - SINAPI -90587</t>
  </si>
  <si>
    <t xml:space="preserve"> 7429 </t>
  </si>
  <si>
    <t>VIBRADOR DE IMERSAO, DIAMETRO DE PONTEIRA 45MM, MOTOR ELETRICO TRIFASICO POTENCIA DE 2 CV - CHP DIURNO. AF_06/2015 - SINAPI -90586</t>
  </si>
  <si>
    <t xml:space="preserve"> 100306 </t>
  </si>
  <si>
    <t>ENGENHEIRO CIVIL PLENO COM ENCARGOS COMPLEMENTARES</t>
  </si>
  <si>
    <t xml:space="preserve"> 008823 </t>
  </si>
  <si>
    <t>SBC</t>
  </si>
  <si>
    <t>ENSAIO - ENSAIO DE RESISTENCIA A COMPRESSAO SIMPLES - CONCRETO</t>
  </si>
  <si>
    <t>Fundações Rasas (Blocos, Sapatas, Vigas Baldrame)</t>
  </si>
  <si>
    <t>Lastro</t>
  </si>
  <si>
    <t xml:space="preserve"> 92804 </t>
  </si>
  <si>
    <t>CORTE E DOBRA DE AÇO CA-50, DIÂMETRO DE 12,5 MM. AF_06/2022</t>
  </si>
  <si>
    <t xml:space="preserve"> 92805 </t>
  </si>
  <si>
    <t>CORTE E DOBRA DE AÇO CA-50, DIÂMETRO DE 16,0 MM. AF_06/2022</t>
  </si>
  <si>
    <t>Impermeabilização, Proteção Mecânica e Tratamento de Junta</t>
  </si>
  <si>
    <t>Fôrmas para Estruturas de Concreto Armado</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</si>
  <si>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</si>
  <si>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</si>
  <si>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</si>
  <si>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</si>
  <si>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</si>
  <si>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</si>
  <si>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</si>
  <si>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</si>
  <si>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</si>
  <si>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00001525 </t>
  </si>
  <si>
    <t>CONCRETO USINADO BOMBEAVEL, CLASSE DE RESISTENCIA C30, BRITA 0 E 1, SLUMP = 100 +/- 20 MM, COM BOMBEAMENTO (DISPONIBILIZACAO DE BOMBA), SEM O LANCAMENTO (NBR 8953)</t>
  </si>
  <si>
    <t xml:space="preserve"> 00040339 </t>
  </si>
  <si>
    <t>LOCACAO DE CRUZETA, SIMPLES, PARA ESCORA METALICA, COMPRIMENTO ENTRE 50 A 60 CM, PARA ESCORA DE 1,80 A 3,20 METROS E TUBO EXTERNO ATE 48 MM DE DIAMETRO</t>
  </si>
  <si>
    <t xml:space="preserve"> 12236 </t>
  </si>
  <si>
    <t>ORSE</t>
  </si>
  <si>
    <t>Tela aço soldada nervurada CA-60, malha 20x20cm, ferro 3.4mm, painel 2x3m, (0,72kg/m²), Malha Pop Leve Gerdau ou similar</t>
  </si>
  <si>
    <t xml:space="preserve"> 92273 </t>
  </si>
  <si>
    <t>FABRICAÇÃO DE ESCORAS DO TIPO PONTALETE, EM MADEIRA, PARA PÉ-DIREITO SIMPLES. AF_09/2020</t>
  </si>
  <si>
    <t xml:space="preserve"> 96624 </t>
  </si>
  <si>
    <t>LASTRO COM MATERIAL GRANULAR (PEDRA BRITADA N.2), APLICADO EM PISOS OU LAJES SOBRE SOLO, ESPESSURA DE *10 CM*. AF_01/2024</t>
  </si>
  <si>
    <t xml:space="preserve"> 97086 </t>
  </si>
  <si>
    <t>FABRICAÇÃO, MONTAGEM E DESMONTAGEM DE FORMA PARA RADIER, PISO DE CONCRETO OU LAJE SOBRE SOLO, EM MADEIRA SERRADA, 4 UTILIZAÇÕES. AF_09/2021</t>
  </si>
  <si>
    <t xml:space="preserve"> 97087 </t>
  </si>
  <si>
    <t>CAMADA SEPARADORA PARA EXECUÇÃO DE RADIER, PISO DE CONCRETO OU LAJE SOBRE SOLO, EM LONA PLÁSTICA. AF_09/2021</t>
  </si>
  <si>
    <t xml:space="preserve"> 97082 </t>
  </si>
  <si>
    <t>ESCAVAÇÃO MANUAL DE VIGA DE BORDA PARA RADIER.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</si>
  <si>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</si>
  <si>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</si>
  <si>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</si>
  <si>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</si>
  <si>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Alvenaria de Vedação</t>
  </si>
  <si>
    <t xml:space="preserve"> 00037593 </t>
  </si>
  <si>
    <t>BLOCO CERAMICO / TIJOLO VAZADO PARA ALVENARIA DE VEDACAO, FUROS NA VERTICAL DE 14 X 19 X 39 CM (L X A X C)</t>
  </si>
  <si>
    <t xml:space="preserve"> 00034547 </t>
  </si>
  <si>
    <t>TELA DE ACO SOLDADA GALVANIZADA/ZINCADA PARA ALVENARIA, FIO D = *1,20 A 1,70* MM, MALHA 15 X 15 MM, (C X L) *50 X 12* CM</t>
  </si>
  <si>
    <t xml:space="preserve"> 11639 </t>
  </si>
  <si>
    <t>Cobogo cimento, (elemento vazado,circular), 30 x 30 x 5cm</t>
  </si>
  <si>
    <t>Vergas, contravergas e fixação de alvenaria</t>
  </si>
  <si>
    <t xml:space="preserve"> 89995 </t>
  </si>
  <si>
    <t>GRAUTEAMENTO DE CINTA SUPERIOR OU DE VERGA EM ALVENARIA ESTRUTURAL. AF_09/2021</t>
  </si>
  <si>
    <t>Graute e Armação</t>
  </si>
  <si>
    <t xml:space="preserve"> 87294 </t>
  </si>
  <si>
    <t>ARGAMASSA TRAÇO 1:2:9 (EM VOLUME DE CIMENTO, CAL E AREIA MÉDIA ÚMIDA) PARA EMBOÇO/MASSA ÚNICA/ASSENTAMENTO DE ALVENARIA DE VEDAÇÃO, PREPARO MECÂNICO COM BETONEIRA 600 L. AF_08/2019</t>
  </si>
  <si>
    <t xml:space="preserve"> 00000660 </t>
  </si>
  <si>
    <t>CANALETA DE CONCRETO 19 X 19 X 19 CM (CLASSE C - NBR 6136)</t>
  </si>
  <si>
    <t xml:space="preserve"> 89994 </t>
  </si>
  <si>
    <t>GRAUTEAMENTO DE CINTA INTERMEDIÁRIA OU DE CONTRAVERGA EM ALVENARIA ESTRUTURAL. AF_09/2021</t>
  </si>
  <si>
    <t xml:space="preserve"> 00000658 </t>
  </si>
  <si>
    <t>CANALETA DE CONCRETO 9 X 19 X 19 CM (CLASSE C - NBR 6136)</t>
  </si>
  <si>
    <t>MONTADOR DE ESTRUTURAS METÁLICAS COM ENCARGOS COMPLEMENTARES</t>
  </si>
  <si>
    <t xml:space="preserve"> 00039431 </t>
  </si>
  <si>
    <t>FITA DE PAPEL MICROPERFURADO, 50 X 150 MM, PARA TRATAMENTO DE JUNTAS DE CHAPA DE GESSO PARA DRYWALL</t>
  </si>
  <si>
    <t xml:space="preserve"> 00037586 </t>
  </si>
  <si>
    <t>PINO DE ACO COM ARRUELA CONICA, DIAMETRO ARRUELA = *23* MM E COMP HASTE = *27* MM (ACAO INDIRETA)</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</si>
  <si>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</si>
  <si>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</si>
  <si>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</si>
  <si>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</si>
  <si>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00039417 </t>
  </si>
  <si>
    <t>PLACA / CHAPA DE GESSO ACARTONADO, RESISTENTE A UMIDADE (RU), COR VERDE,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</si>
  <si>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</si>
  <si>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</si>
  <si>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</si>
  <si>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</si>
  <si>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1979 </t>
  </si>
  <si>
    <t>Isolamento acústico c/ painel  em lã de vidro e = 50mm (isover-santa marina ref psi - 30/50mm ou similar)</t>
  </si>
  <si>
    <t>Isolamento Acústico</t>
  </si>
  <si>
    <t xml:space="preserve"> 00039437 </t>
  </si>
  <si>
    <t>PARAFUSO DRY WALL, EM ACO FOSFATIZADO, CABECA TROMBETA E PONTA AGULHA (TA), COMPRIMENTO 45 MM</t>
  </si>
  <si>
    <t xml:space="preserve"> 00039413 </t>
  </si>
  <si>
    <t>PLACA / CHAPA DE GESSO ACARTONADO, STANDARD (ST), COR BRANCA, E = 12,5 MM, 1200 X 2400 MM (L X C)</t>
  </si>
  <si>
    <t>Paredes em Drywall</t>
  </si>
  <si>
    <t xml:space="preserve"> 00003990 </t>
  </si>
  <si>
    <t>TABUA APARELHADA *2,5 X 25* CM, EM MACARANDUBA/MASSARANDUBA, ANGELIM OU EQUIVALENTE DA REGIAO</t>
  </si>
  <si>
    <t>Instalações de Divisórias Diversas</t>
  </si>
  <si>
    <t xml:space="preserve"> 00010698 </t>
  </si>
  <si>
    <t>DIVISORIA, PLACA PRE-MOLDADA EM GRANILITE, MARMORITE OU GRANITINA, E = *3 CM</t>
  </si>
  <si>
    <t xml:space="preserve"> 93274 </t>
  </si>
  <si>
    <t>GRUA ASCENSIONAL, LANÇA DE 30 M, CAPACIDADE DE 1,0 T A 30 M, ALTURA ATÉ 39 M - CHI DIURNO. AF_05/2023</t>
  </si>
  <si>
    <t xml:space="preserve"> 93272 </t>
  </si>
  <si>
    <t>GRUA ASCENSIONAL, LANCA DE 30 M, CAPACIDADE DE 1,0 T A 30 M, ALTURA ATE 39 M - CHP DIURNO. AF_05/2023</t>
  </si>
  <si>
    <t xml:space="preserve"> 00004472 </t>
  </si>
  <si>
    <t>VIGA NAO APARELHADA *6 X 16* CM, EM MACARANDUBA/MASSARANDUBA, ANGELIM OU EQUIVALENTE DA REGIAO - BRUTA</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</si>
  <si>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</si>
  <si>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</si>
  <si>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</si>
  <si>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</si>
  <si>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</si>
  <si>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</si>
  <si>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</si>
  <si>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</si>
  <si>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00007194 </t>
  </si>
  <si>
    <t>TELHA DE FIBROCIMENTO ONDULADA E = 6 MM, DE 2,44 X 1,10 M (SEM AMIANTO)</t>
  </si>
  <si>
    <t xml:space="preserve"> 00001607 </t>
  </si>
  <si>
    <t>CONJUNTO ARRUELAS DE VEDACAO 5/16" PARA TELHA FIBROCIMENTO (UMA ARRUELA METALICA E UMA ARRUELA PVC - CONICAS)</t>
  </si>
  <si>
    <t xml:space="preserve"> 00004302 </t>
  </si>
  <si>
    <t>PARAFUSO ZINCADO ROSCA SOBERBA, CABECA SEXTAVADA, 5/16" X 250 MM, PARA FIXACAO DE TELHA EM MADEIRA</t>
  </si>
  <si>
    <t xml:space="preserve"> 00040784 </t>
  </si>
  <si>
    <t>CALHA QUADRADA DE CHAPA DE ACO GALVANIZADA NUM 24, CORTE 100 CM</t>
  </si>
  <si>
    <t xml:space="preserve"> 00007216 </t>
  </si>
  <si>
    <t>CUMEEIRA NORMAL PARA TELHA ESTRUTURAL DE FIBROCIMENTO 2 ABAS, E = 6 MM, DE 1050 X 935 MM (SEM AMIANTO)</t>
  </si>
  <si>
    <t xml:space="preserve"> 87372 </t>
  </si>
  <si>
    <t>ARGAMASSA TRAÇO 1:3 (EM VOLUME DE CIMENTO E AREIA MÉDIA ÚMIDA) PARA CONTRAPISO, PREPARO MANUAL. AF_08/2019</t>
  </si>
  <si>
    <t xml:space="preserve"> 00038365 </t>
  </si>
  <si>
    <t>CAMADA SEPARADORA DE FILME DE POLIETILENO 20 A 25 MICRA</t>
  </si>
  <si>
    <t xml:space="preserve"> 00004030 </t>
  </si>
  <si>
    <t>VEU DE POLIESTER PARA IMPERMEABILIZACAO</t>
  </si>
  <si>
    <t>Esquadrias - Portas</t>
  </si>
  <si>
    <t xml:space="preserve"> 100659 </t>
  </si>
  <si>
    <t>ALIZAR DE 5X1,5CM PARA PORTA FIXADO COM PREGOS, PADRÃO MÉDIO - FORNECIMENTO E INSTALAÇÃO. AF_12/2019</t>
  </si>
  <si>
    <t xml:space="preserve"> 90830 </t>
  </si>
  <si>
    <t>FECHADURA DE EMBUTIR COM CILINDRO, EXTERNA, COMPLETA, ACABAMENTO PADRÃO MÉDIO, INCLUSO EXECUÇÃO DE FURO - FORNECIMENTO E INSTALAÇÃO. AF_12/2019</t>
  </si>
  <si>
    <t xml:space="preserve"> 90806 </t>
  </si>
  <si>
    <t>BATENTE PARA PORTA DE MADEIRA, FIXAÇÃO COM ARGAMASSA, PADRÃO MÉDIO - FORNECIMENTO E INSTALAÇÃO. AF_12/2019</t>
  </si>
  <si>
    <t xml:space="preserve"> 012748 </t>
  </si>
  <si>
    <t>RODIZIO DE LATAO COM ROLAMENTO 6mm</t>
  </si>
  <si>
    <t xml:space="preserve"> 00013284 </t>
  </si>
  <si>
    <t>CIMENTO PORTLAND DE ALTO FORNO (AF) CP III-40</t>
  </si>
  <si>
    <t xml:space="preserve"> 012724 </t>
  </si>
  <si>
    <t>FECHADURA 892 ESCOVADA EXTERNA COM ROSETA LA FONTE</t>
  </si>
  <si>
    <t xml:space="preserve"> 008643 </t>
  </si>
  <si>
    <t>TRILHO METALICO E ROLDANAS PARA ESQUADRIA DE CORRER 1,80m</t>
  </si>
  <si>
    <t xml:space="preserve"> 00011552 </t>
  </si>
  <si>
    <t>PERFIL EM ALUMINIO, FORMATO U, ABAS IGUAIS, LARGURA DE 12,70 MM (1/2 POL), ESPESSURA 1,58 MM (1/16 POL) E PESO LINEAR DE APROXIMADAMENTE 0,149 KG/M</t>
  </si>
  <si>
    <t xml:space="preserve"> 00039026 </t>
  </si>
  <si>
    <t>PREGO DE ACO POLIDO SEM CABECA 15 X 15 (1 1/4 X 13)</t>
  </si>
  <si>
    <t xml:space="preserve"> 002202 </t>
  </si>
  <si>
    <t>TACO FIXACAO 5x10cm MADEIRA DE LEI</t>
  </si>
  <si>
    <t xml:space="preserve"> 00004992 </t>
  </si>
  <si>
    <t>PORTA DE ABRIR / GIRO, DE MADEIRA FOLHA MEDIA (NBR 15930) DE 800 X 2100 MM, DE 35 MM A 40 MM DE ESPESSURA, NUCLEO SEMI-SOLIDO (SARRAFEADO), CAPA LISA EM HDF, ACABAMENTO EM LAMINADO NATURAL PARA VERNIZ</t>
  </si>
  <si>
    <t xml:space="preserve"> 88251 </t>
  </si>
  <si>
    <t>AUXILIAR DE SERRALHEIRO COM ENCARGOS COMPLEMENTARES</t>
  </si>
  <si>
    <t xml:space="preserve"> 88315 </t>
  </si>
  <si>
    <t>SERRALHEIRO COM ENCARGOS COMPLEMENTARES</t>
  </si>
  <si>
    <t xml:space="preserve"> 001328 </t>
  </si>
  <si>
    <t>PORTA 1 FOLHA LAMBRIL ALUMINIO NATURAL LINHA 25</t>
  </si>
  <si>
    <t xml:space="preserve"> 087329 </t>
  </si>
  <si>
    <t xml:space="preserve"> 008644 </t>
  </si>
  <si>
    <t>SISTEMA DE PORTA DE CORRER 1 FOLHA 135 4 RODAS COM TRILHO</t>
  </si>
  <si>
    <t xml:space="preserve"> 00022 </t>
  </si>
  <si>
    <t>EMOP</t>
  </si>
  <si>
    <t>ALUMINIO EM PERFIL TUBULAR EXTRUDADO, LI GA COMUM</t>
  </si>
  <si>
    <t>Esquadrias - Janelas</t>
  </si>
  <si>
    <t xml:space="preserve"> 12929 </t>
  </si>
  <si>
    <t>Porta corta fogo, duas folhas, abrir, classe P90, da DKS ou similar - inclusive batente</t>
  </si>
  <si>
    <t xml:space="preserve"> 001609 </t>
  </si>
  <si>
    <t>PERFIL DE ALUMINIO MONTANTE LATERAL PARA PORTA DA LINHA SUPREMA BOGONI ALUMINIOS</t>
  </si>
  <si>
    <t xml:space="preserve"> 036546 </t>
  </si>
  <si>
    <t>MOLA AEREA UD94 COM CALHA/BRACO DESLIZANTE UDINESE</t>
  </si>
  <si>
    <t xml:space="preserve"> 001349 </t>
  </si>
  <si>
    <t>ALIZAR/MOLDURA MADEIRA DE LEI 1,5x4,5cm PARA PINTURA</t>
  </si>
  <si>
    <t xml:space="preserve"> 008624 </t>
  </si>
  <si>
    <t>ADUELA/MARCO/BATENTE MADEIRA 3,5x14cm P/PINTURA</t>
  </si>
  <si>
    <t xml:space="preserve"> 002203 </t>
  </si>
  <si>
    <t>TACO DE MADEIRA PARA FIXACAO DE ESQUADRIAS/CAIXILHOS</t>
  </si>
  <si>
    <t xml:space="preserve"> 001450 </t>
  </si>
  <si>
    <t>PREGO FERRO GALVANIZADO 16x24 (285 un/kg)</t>
  </si>
  <si>
    <t xml:space="preserve"> 00011457 </t>
  </si>
  <si>
    <t>TARJETA LIVRE / OCUPADO PARA PORTA DE BANHEIRO, CORPO EM ZAMAC E ESPELHO EM LATAO</t>
  </si>
  <si>
    <t xml:space="preserve"> MATED-29259 </t>
  </si>
  <si>
    <t>SETOP</t>
  </si>
  <si>
    <t>FECHO PARA ABERTURA DE JANELA MAXIM-AR (REFERÊNCIA: FEC-009)</t>
  </si>
  <si>
    <t xml:space="preserve"> MATED-29257 </t>
  </si>
  <si>
    <t>BRAÇO PARA JANELA MAXIM-AR (COMPRIMENTO: 400MM|LINHA: 25 OU 32|REFERÊNCIA: BRA-704|EMBALAGEM: PAR)</t>
  </si>
  <si>
    <t>Chapisco</t>
  </si>
  <si>
    <t>Massa Única Interna</t>
  </si>
  <si>
    <t>Revestimentos Cerâmicos Internos</t>
  </si>
  <si>
    <t>AZULEJISTA OU LADRILHEIRO COM ENCARGOS COMPLEMENTARES</t>
  </si>
  <si>
    <t xml:space="preserve"> 00010515 </t>
  </si>
  <si>
    <t>REVESTIMENTO EM CERAMICA ESMALTADA, FORMATO MAIOR A 2025 CM2</t>
  </si>
  <si>
    <t xml:space="preserve"> 00034492 </t>
  </si>
  <si>
    <t>CONCRETO USINADO BOMBEAVEL, CLASSE DE RESISTENCIA C20, COM BRITA 0 E 1, SLUMP = 100 +/- 20 MM, EXCLUI SERVICO DE BOMBEAMENTO (NBR 8953)</t>
  </si>
  <si>
    <t xml:space="preserve"> 00007156 </t>
  </si>
  <si>
    <t>TELA DE ACO SOLDADA NERVURADA, CA-60, Q-196, (3,11 KG/M2), DIAMETRO DO FIO = 5,0 MM, LARGURA = 2,45 M, ESPACAMENTO DA MALHA = 10 X 10 CM</t>
  </si>
  <si>
    <t xml:space="preserve"> 100490 </t>
  </si>
  <si>
    <t>ARGAMASSA TRAÇO 1:4 (EM VOLUME DE CIMENTO E AREIA MÉDIA ÚMIDA), PREPARO MECÂNICO COM BETONEIRA 600 L. AF_08/2019</t>
  </si>
  <si>
    <t xml:space="preserve"> 3077 </t>
  </si>
  <si>
    <t>Piso alta resistencia, colorido, e=10mm, aplicado com juntas, polido até o esmeril 400 e encerado</t>
  </si>
  <si>
    <t xml:space="preserve"> 8428 </t>
  </si>
  <si>
    <t>Piso alta resistencia, comum, cor cinza, e=12mm, aplicado com juntas plásticas, sem polimento</t>
  </si>
  <si>
    <t xml:space="preserve"> 12112 </t>
  </si>
  <si>
    <t>Rodape alta resistência, alt=10cm, meia-cana</t>
  </si>
  <si>
    <t>m</t>
  </si>
  <si>
    <t>Forros</t>
  </si>
  <si>
    <t>Pintura Externa</t>
  </si>
  <si>
    <t xml:space="preserve"> 00043651 </t>
  </si>
  <si>
    <t>MASSA ACRILICA PARA SUPERFICIES INTERNAS E EXTERNAS</t>
  </si>
  <si>
    <t xml:space="preserve"> 00035693 </t>
  </si>
  <si>
    <t>TINTA LATEX ACRILICA ECONOMICA, COR BRANCA</t>
  </si>
  <si>
    <t xml:space="preserve"> 00038877 </t>
  </si>
  <si>
    <t>MASSA PREMIUM PARA TEXTURA LISA DE BASE ACRILICA, USO INTERNO E EXTERNO</t>
  </si>
  <si>
    <t xml:space="preserve"> 00043653 </t>
  </si>
  <si>
    <t>FUNDO SINTETICO NIVELADOR BRANCO FOSCO PARA MADEIRA</t>
  </si>
  <si>
    <t xml:space="preserve"> 7119 </t>
  </si>
  <si>
    <t>Granito branco Siena e= 2cm</t>
  </si>
  <si>
    <t xml:space="preserve"> 9964 </t>
  </si>
  <si>
    <t>Perfil Alumínio, Tubo Retangular 50,80mm x 25,40mm x 1,20mm (0,484kg/m)</t>
  </si>
  <si>
    <t>Peitoris e Chapins</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</si>
  <si>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</si>
  <si>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</si>
  <si>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</si>
  <si>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</si>
  <si>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Louças e Metais</t>
  </si>
  <si>
    <t xml:space="preserve"> 00001368 </t>
  </si>
  <si>
    <t>CHUVEIRO COMUM EM PLASTICO BRANCO, COM CANO, 3 TEMPERATURAS, 5500 W (110/220 V)</t>
  </si>
  <si>
    <t xml:space="preserve"> 86888 </t>
  </si>
  <si>
    <t>VASO SANITÁRIO SIFONADO COM CAIXA ACOPLADA LOUÇA BRANCA - FORNECIMENTO E INSTALAÇÃO. AF_01/2020</t>
  </si>
  <si>
    <t xml:space="preserve"> 86887 </t>
  </si>
  <si>
    <t>ENGATE FLEXÍVEL EM INOX, 1/2 X 40CM - FORNECIMENTO E INSTALAÇÃO. AF_01/2020</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</si>
  <si>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</si>
  <si>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</si>
  <si>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</si>
  <si>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</si>
  <si>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86914 </t>
  </si>
  <si>
    <t>TORNEIRA CROMADA 1/2" OU 3/4" PARA TANQUE, PADRÃO MÉDIO - FORNECIMENTO E INSTALAÇÃO. AF_01/2020</t>
  </si>
  <si>
    <t xml:space="preserve"> 00021112 </t>
  </si>
  <si>
    <t>VALVULA DE DESCARGA EM METAL CROMADO PARA MICTORIO COM ACIONAMENTO POR PRESSAO E FECHAMENTO AUTOMATICO</t>
  </si>
  <si>
    <t xml:space="preserve"> 00010432 </t>
  </si>
  <si>
    <t>MICTORIO INDIVIDUAL, SIFONADO, DE LOUCA BRANCA, SEM COMPLEMENTOS</t>
  </si>
  <si>
    <t xml:space="preserve"> 026550 </t>
  </si>
  <si>
    <t>IOPES</t>
  </si>
  <si>
    <t>CONJUNTO PARAFUSO ACO INOX 304 ROSCA SOBERBA 7,2MM PARA FIXACAO DE BACIA/MICTORIOS</t>
  </si>
  <si>
    <t xml:space="preserve"> 069512 </t>
  </si>
  <si>
    <t>FITA DE VEDACAO 18MM X 50M</t>
  </si>
  <si>
    <t xml:space="preserve"> 00038643 </t>
  </si>
  <si>
    <t>VALVULA EM METAL CROMADO PARA LAVATORIO, 1" SEM LADRAO</t>
  </si>
  <si>
    <t xml:space="preserve"> 069506 </t>
  </si>
  <si>
    <t>ENGATE FLEXIVEL TRANÇADO INOX 1/2? X 30CM</t>
  </si>
  <si>
    <t xml:space="preserve"> 00004376 </t>
  </si>
  <si>
    <t>BUCHA DE NYLON SEM ABA S8</t>
  </si>
  <si>
    <t xml:space="preserve"> 00036521 </t>
  </si>
  <si>
    <t>LAVATORIO DE CANTO DE LOUCA BRANCA, SUSPENSO (SEM COLUNA), DIMENSOES *40 X 30* CM (L X C)</t>
  </si>
  <si>
    <t xml:space="preserve"> 00039397 </t>
  </si>
  <si>
    <t>DESMOLDANTE PARA FORMAS METALICAS A BASE DE OLEO VEGETAL</t>
  </si>
  <si>
    <t xml:space="preserve"> 00043681 </t>
  </si>
  <si>
    <t>CHAPA/PAINEL DE MADEIRA COMPENSADA RESINADA (MADEIRITE RESINADO ROSA) PARA FORMA DE CONCRETO, DE 2200 X 1100 MM, E = 8 A 12 MM</t>
  </si>
  <si>
    <t xml:space="preserve"> 00010917 </t>
  </si>
  <si>
    <t>TELA DE ACO SOLDADA NERVURADA, CA-60, Q-61, (0,97 KG/M2), DIAMETRO DO FIO = 3,4 MM, LARGURA = 2,45 M, ESPACAMENTO DA MALHA = 15 X 15 CM</t>
  </si>
  <si>
    <t xml:space="preserve"> 00004415 </t>
  </si>
  <si>
    <t>SARRAFO NAO APARELHADO *2,5 X 5* CM, EM MACARANDUBA/MASSARANDUBA, ANGELIM, PEROBA-ROSA OU EQUIVALENTE DA REGIAO - BRUTA</t>
  </si>
  <si>
    <t xml:space="preserve"> 13989 </t>
  </si>
  <si>
    <t>Funil Expurgo Hospitalar de aço inox 304  290x300mm e= 0,8mm Sem mesa para embutir - Mirnox ou similar</t>
  </si>
  <si>
    <t>CUBA ACO INOX (AISI 304) DE EMBUTIR COM VALVULA 3 1/2", DE *46 X 30 X 12* CM</t>
  </si>
  <si>
    <t xml:space="preserve"> 00007604 </t>
  </si>
  <si>
    <t>TORNEIRA METALICA CROMADA PARA TANQUE / JARDIM, SEM BICO, CANO LONGO, DE PAREDE, PADRAO POPULAR / USO GERAL, 1/2" OU 3/4"</t>
  </si>
  <si>
    <t xml:space="preserve"> 981 </t>
  </si>
  <si>
    <t>Fita veda rosca 18mm</t>
  </si>
  <si>
    <t xml:space="preserve"> 10053 </t>
  </si>
  <si>
    <t>Torneira de mesa com fechamento automático, ref.1173, linha Decamatic Eco, DECA ou similar</t>
  </si>
  <si>
    <t xml:space="preserve"> 00045334 </t>
  </si>
  <si>
    <t>FURO PARA TORNEIRA OU OUTROS ACESSORIOS EM BANCADA DE MARMORE/ GRANITO OU OUTRO TIPO DE PEDRA NATURAL</t>
  </si>
  <si>
    <t xml:space="preserve"> 12610 </t>
  </si>
  <si>
    <t>Torneira para lavatório, de mesa, cromada, bica alta, ref.: Flex Plus, 1198 C21, da DECA ou similar</t>
  </si>
  <si>
    <t xml:space="preserve"> 9833 </t>
  </si>
  <si>
    <t>Ducha higiênica com registro, linha Dream, ref. 1984.C87.ACT.CR, da DECA ou similar</t>
  </si>
  <si>
    <t xml:space="preserve"> 2062 </t>
  </si>
  <si>
    <t>Barra de apoio, reta, fixa, em aço inox, l=40cm, d=1 1/4" - Jackwal ou similar</t>
  </si>
  <si>
    <t xml:space="preserve"> 00036215 </t>
  </si>
  <si>
    <t>BANCO ARTICULADO PARA BANHO, EM ACO INOX POLIDO, 70* CM X 45* CM</t>
  </si>
  <si>
    <t xml:space="preserve"> 00021059 </t>
  </si>
  <si>
    <t>RALO FOFO COM REQUADRO, QUADRADO 150 X 150 MM</t>
  </si>
  <si>
    <t xml:space="preserve"> 000386 </t>
  </si>
  <si>
    <t>SOLUCAO LIMPADORA PARA PVC EMBALAGEM 200cc</t>
  </si>
  <si>
    <t xml:space="preserve"> 00011731 </t>
  </si>
  <si>
    <t>GRELHA FIXA, EM PVC BRANCA, QUADRADA, 150 X 150 MM, PARA RALOS E CAIXAS</t>
  </si>
  <si>
    <t xml:space="preserve"> 003389 </t>
  </si>
  <si>
    <t>ADESIVO PARA PVC bisnaga de 75 gramas</t>
  </si>
  <si>
    <t xml:space="preserve"> 13301 </t>
  </si>
  <si>
    <t>ESTACAO DE CHAMADA DE BANHEIRO, HOSPITAL AR, COM INTERRUPTOR DE EMBUTIR</t>
  </si>
  <si>
    <t xml:space="preserve"> 062248 </t>
  </si>
  <si>
    <t>ACOPLAMENTO RIGIDO EM FERRO FUNDIDO RANHURADO DN 50mm</t>
  </si>
  <si>
    <t xml:space="preserve"> 062090 </t>
  </si>
  <si>
    <t>JUNTA RAPID P/PECA F.FUNDIDO JR SMU 50mm</t>
  </si>
  <si>
    <t xml:space="preserve"> 00011672 </t>
  </si>
  <si>
    <t>REGISTRO DE ESFERA, PVC, COM VOLANTE, VS, ROSCAVEL, DN 1 1/2", COM CORPO DIVIDIDO</t>
  </si>
  <si>
    <t xml:space="preserve"> 00011677 </t>
  </si>
  <si>
    <t>REGISTRO DE ESFERA, PVC, COM VOLANTE, VS, SOLDAVEL, DN 50 MM, COM CORPO DIVIDIDO</t>
  </si>
  <si>
    <t xml:space="preserve"> 00020080 </t>
  </si>
  <si>
    <t>ADESIVO PLASTICO PARA PVC, FRASCO COM 175 GR</t>
  </si>
  <si>
    <t xml:space="preserve"> 00001925 </t>
  </si>
  <si>
    <t>CURVA DE PVC 90 GRAUS, SOLDAVEL, 60 MM, COR MARROM, PARA AGUA FRIA PREDIAL</t>
  </si>
  <si>
    <t>Instalações Prediais de Água Fria em PVC</t>
  </si>
  <si>
    <t xml:space="preserve"> 00007130 </t>
  </si>
  <si>
    <t>TE DE REDUCAO, PVC, SOLDAVEL, 90 GRAUS, 50 MM X 32 MM, PARA AGUA FRIA PREDIAL</t>
  </si>
  <si>
    <t xml:space="preserve"> 00006015 </t>
  </si>
  <si>
    <t>REGISTRO GAVETA COM ACABAMENTO E CANOPLA CROMADOS, SIMPLES, BITOLA 1 1/2"</t>
  </si>
  <si>
    <t xml:space="preserve"> 00006024 </t>
  </si>
  <si>
    <t>REGISTRO PRESSAO COM ACABAMENTO E CANOPLA CROMADA, SIMPLES, BITOLA 3/4"</t>
  </si>
  <si>
    <t>Instalações de Gás e Incêndio em Aço e Ferro Galvanizado</t>
  </si>
  <si>
    <t xml:space="preserve"> 00003868 </t>
  </si>
  <si>
    <t>LUVA DE REDUCAO SOLDAVEL, PVC, 25 MM X 20 MM, PARA AGUA FRIA PREDIAL</t>
  </si>
  <si>
    <t xml:space="preserve"> 00000111 </t>
  </si>
  <si>
    <t>ADAPTADOR PVC SOLDAVEL CURTO COM BOLSA E ROSCA, 50 MM X 1 1/4", PARA AGUA FRIA</t>
  </si>
  <si>
    <t xml:space="preserve"> 00000829 </t>
  </si>
  <si>
    <t>BUCHA DE REDUCAO DE PVC, SOLDAVEL, CURTA, COM 32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</si>
  <si>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</si>
  <si>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</si>
  <si>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</si>
  <si>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</si>
  <si>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</si>
  <si>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</si>
  <si>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 xml:space="preserve"> 00038025 </t>
  </si>
  <si>
    <t>CURVA DE TRANSPOSICAO, PVC, SOLDAVEL, 25 MM, COR MARROM, PARA AGUA FRIA PREDIAL</t>
  </si>
  <si>
    <t xml:space="preserve"> 00003873 </t>
  </si>
  <si>
    <t>LUVA DE CORRER PARA TUBO SOLDAVEL, PVC, 25 MM, PARA AGUA FRIA PREDIAL</t>
  </si>
  <si>
    <t xml:space="preserve"> 00003847 </t>
  </si>
  <si>
    <t>LUVA DE CORRER PARA TUBO SOLDAVEL, PVC, 50 MM, PARA AGUA FRIA PREDIAL</t>
  </si>
  <si>
    <t xml:space="preserve"> 00009869 </t>
  </si>
  <si>
    <t>TUBO PVC, SOLDAVEL, DE 32 MM, AGUA FRIA (NBR-5648)</t>
  </si>
  <si>
    <t xml:space="preserve"> 00009874 </t>
  </si>
  <si>
    <t>TUBO PVC, SOLDAVEL, DE 40 MM, AGUA FRIA (NBR-5648)</t>
  </si>
  <si>
    <t>Drenagem de ar condicionado</t>
  </si>
  <si>
    <t xml:space="preserve"> 00007136 </t>
  </si>
  <si>
    <t>TE DE REDUCAO, PVC, SOLDAVEL, 90 GRAUS, 32 MM X 25 MM, PARA AGUA FRIA PREDIAL</t>
  </si>
  <si>
    <t xml:space="preserve"> 00003524 </t>
  </si>
  <si>
    <t>JOELHO PVC, SOLDAVEL, COM BUCHA DE LATAO, 90 GRAUS, 25 MM X 3/4", PARA AGUA FRIA PREDIAL</t>
  </si>
  <si>
    <t xml:space="preserve"> 6701060 </t>
  </si>
  <si>
    <t xml:space="preserve"> 8034 </t>
  </si>
  <si>
    <t>RESERVATORIO METALICO TIPO TACA C/ COLUNA SECA DE 20.000 LITROS - H=7,20M, INCLUSIVE CHUMBADOR, PROJ. P/ BASE E INSTALACAO (TRANSPORTE E ICAMENTO)</t>
  </si>
  <si>
    <t xml:space="preserve"> 00011675 </t>
  </si>
  <si>
    <t>REGISTRO DE ESFERA, PVC, COM VOLANTE, VS, SOLDAVEL, DN 32 MM, COM CORPO DIVIDIDO</t>
  </si>
  <si>
    <t xml:space="preserve"> 00001957 </t>
  </si>
  <si>
    <t>CURVA DE PVC 90 GRAUS, SOLDAVEL, 32 MM, COR MARROM, PARA AGUA FRIA PREDIAL</t>
  </si>
  <si>
    <t xml:space="preserve"> 6704001 </t>
  </si>
  <si>
    <t>Caixas Enterradas</t>
  </si>
  <si>
    <t>Estruturas Pré-Fabricadas e Pré-Moldadas</t>
  </si>
  <si>
    <t>Escoramento e Preparo de Fundo de Valas</t>
  </si>
  <si>
    <t>Instalações Prediais de Esgoto - Caixas e Ralos</t>
  </si>
  <si>
    <t xml:space="preserve"> 00011712 </t>
  </si>
  <si>
    <t>CAIXA SIFONADA, PVC, 150 X 150 X 50 MM, COM GRELHA QUADRADA, BRANCA (NBR 5688)</t>
  </si>
  <si>
    <t xml:space="preserve"> 00011714 </t>
  </si>
  <si>
    <t>CAIXA SIFONADA, PVC, 150 X *185* X 75 MM, COM GRELHA QUADRADA, BRANCA</t>
  </si>
  <si>
    <t xml:space="preserve"> 00011741 </t>
  </si>
  <si>
    <t>RALO SIFONADO CILINDRICO, PVC, 100 X 40 MM, COM GRELHA REDONDA BRANCA</t>
  </si>
  <si>
    <t xml:space="preserve"> 00006146 </t>
  </si>
  <si>
    <t>SIFAO PLASTICO TIPO COPO PARA TANQUE, 1.1/4 X 1.1/2"</t>
  </si>
  <si>
    <t xml:space="preserve"> I1180 </t>
  </si>
  <si>
    <t>SEINFRA</t>
  </si>
  <si>
    <t>FITA DE VEDAÇÃO</t>
  </si>
  <si>
    <t xml:space="preserve"> I1861 </t>
  </si>
  <si>
    <t>SIFÃO CROMADO 1 1/4"X1 1/2"</t>
  </si>
  <si>
    <t>VALVULA EM PLASTICO BRANCO PARA TANQUE OU LAVATORIO 1", SEM UNHO E SEM LADRAO</t>
  </si>
  <si>
    <t>Instalações Prediais de Esgoto - Tubos e Conexões</t>
  </si>
  <si>
    <t xml:space="preserve"> 00003519 </t>
  </si>
  <si>
    <t>JOELHO PVC, SOLDAVEL, PB, 45 GRAUS, DN 75 MM, PARA ESGOTO PREDIAL</t>
  </si>
  <si>
    <t xml:space="preserve"> 00010909 </t>
  </si>
  <si>
    <t>JUNCAO DE REDUCAO INVERTIDA, PVC SOLDAVEL, 100 X 75 MM, SERIE NORMAL PARA ESGOTO PREDIAL</t>
  </si>
  <si>
    <t xml:space="preserve"> 00003658 </t>
  </si>
  <si>
    <t>JUNCAO SIMPLES, PVC, 45 GRAUS, DN 75 X 75 MM, SERIE NORMAL PARA ESGOTO PREDIAL</t>
  </si>
  <si>
    <t>Instalações Prediais de Águas Pluviais - Tubos, Conexões, Caixas e Ralos</t>
  </si>
  <si>
    <t xml:space="preserve"> 00020045 </t>
  </si>
  <si>
    <t>REDUCAO EXCENTRICA PVC, SERIE R, DN 75 X 50 MM, PARA ESGOTO PREDIAL</t>
  </si>
  <si>
    <t xml:space="preserve"> 00020084 </t>
  </si>
  <si>
    <t>ANEL BORRACHA, DN 40 MM, PARA TUBO SERIE REFORCADA ESGOTO PREDIAL</t>
  </si>
  <si>
    <t xml:space="preserve"> 00007116 </t>
  </si>
  <si>
    <t>TE PVC SOLDAVEL, BBB, 90 GRAUS, DN 40 MM, PARA ESGOTO SECUNDARIO PREDIAL</t>
  </si>
  <si>
    <t xml:space="preserve"> 00000119 </t>
  </si>
  <si>
    <t>ADESIVO PLASTICO PARA PVC, BISNAGA COM 75 GR</t>
  </si>
  <si>
    <t xml:space="preserve"> 002644 </t>
  </si>
  <si>
    <t>REDUCAO EXCENTRICA ESGOTO PVC SERIE NORMAL 100 x 75mm</t>
  </si>
  <si>
    <t xml:space="preserve"> 2036 </t>
  </si>
  <si>
    <t>Solucao limpadora pvc</t>
  </si>
  <si>
    <t>l</t>
  </si>
  <si>
    <t xml:space="preserve"> 00020149 </t>
  </si>
  <si>
    <t>JOELHO, PVC SERIE R, 45 GRAUS, DN 50 MM, PARA ESGOTO PREDIAL</t>
  </si>
  <si>
    <t xml:space="preserve"> 138 </t>
  </si>
  <si>
    <t>Adesivo pvc em frasco de 850 gramas</t>
  </si>
  <si>
    <t>kg</t>
  </si>
  <si>
    <t xml:space="preserve"> 103801 </t>
  </si>
  <si>
    <t>CONCRETAGEM DE DISSIPADOR DE ENERGIA, FCK = 20 MPA, COM USO DE JERICAS E PREPARO EM BETONEIRA DE 600 L - AREIA E BRITA COMERCIAIS - LANÇAMENTO, ADENSAMENTO E ACABAMENTO. AF_08/2022</t>
  </si>
  <si>
    <t>Dissipadores de Energia</t>
  </si>
  <si>
    <t xml:space="preserve"> 101617 </t>
  </si>
  <si>
    <t>PREPARO DE FUNDO DE VALA COM LARGURA MAIOR OU IGUAL A 1,5 M E MENOR QUE 2,5 M (ACERTO DO SOLO NATURAL). AF_08/2020</t>
  </si>
  <si>
    <t xml:space="preserve"> 93358 </t>
  </si>
  <si>
    <t>ESCAVAÇÃO MANUAL DE VALA. AF_09/2024</t>
  </si>
  <si>
    <t>Escavação de Valas</t>
  </si>
  <si>
    <t xml:space="preserve"> 00011655 </t>
  </si>
  <si>
    <t>TE SANITARIO DE REDUCAO, PVC, DN 100 X 50 MM, SERIE NORMAL, PARA ESGOTO PREDIAL</t>
  </si>
  <si>
    <t xml:space="preserve"> 00011658 </t>
  </si>
  <si>
    <t>TE SANITARIO, PVC, DN 75 X 75 MM, SERIE NORMAL PARA ESGOTO PREDIAL</t>
  </si>
  <si>
    <t xml:space="preserve"> 2602 </t>
  </si>
  <si>
    <t>Grelha metálica de ferro fundido 50 x 50cm</t>
  </si>
  <si>
    <t xml:space="preserve"> 87904 </t>
  </si>
  <si>
    <t>CHAPISCO APLICADO EM ALVENARIA (COM PRESENÇA DE VÃOS) E ESTRUTURAS DE CONCRETO DE FACHADA, COM COLHER DE PEDREIRO. ARGAMASSA TRAÇO 1:3 COM PREPARO MANUAL. AF_10/2022</t>
  </si>
  <si>
    <t xml:space="preserve"> 101159 </t>
  </si>
  <si>
    <t>ALVENARIA DE VEDAÇÃO DE BLOCOS CERÂMICOS MACIÇOS DE 5X10X20CM (ESPESSURA 10CM) E ARGAMASSA DE ASSENTAMENTO COM PREPARO EM BETONEIRA. AF_05/2020</t>
  </si>
  <si>
    <t>Alvenarias Diversas</t>
  </si>
  <si>
    <t xml:space="preserve"> 94975 </t>
  </si>
  <si>
    <t>CONCRETO FCK = 15MPA, TRAÇO 1:3,4:3,5 (EM MASSA SECA DE CIMENTO/ AREIA MÉDIA/ BRITA 1) - PREPARO MANUAL. AF_05/2021</t>
  </si>
  <si>
    <t xml:space="preserve"> 00037952 </t>
  </si>
  <si>
    <t>JOELHO PVC, SOLDAVEL, PB, 45 GRAUS, DN 150 MM, PARA ESGOTO PREDIAL</t>
  </si>
  <si>
    <t xml:space="preserve"> 00000305 </t>
  </si>
  <si>
    <t>ANEL BORRACHA, PARA TUBO PVC, REDE COLETOR ESGOTO, DN 150 MM (NBR 7362)</t>
  </si>
  <si>
    <t xml:space="preserve"> 00020170 </t>
  </si>
  <si>
    <t>LUVA SIMPLES, PVC SERIE R, 100 MM, PARA ESGOTO PREDIAL</t>
  </si>
  <si>
    <t xml:space="preserve"> 00000306 </t>
  </si>
  <si>
    <t>ANEL BORRACHA, PARA TUBO PVC, REDE COLETOR ESGOTO, DN 200 MM (NBR 7362)</t>
  </si>
  <si>
    <t xml:space="preserve"> 8021 </t>
  </si>
  <si>
    <t>Luva simples pvc sanitario d= 200mm</t>
  </si>
  <si>
    <t>Assentamento de Tubos de Esgoto em PVC e PEAD</t>
  </si>
  <si>
    <t xml:space="preserve"> 00036365 </t>
  </si>
  <si>
    <t>TUBO COLETOR DE ESGOTO PVC, JEI, DN 100 MM (NBR 7362)</t>
  </si>
  <si>
    <t xml:space="preserve"> 00041930 </t>
  </si>
  <si>
    <t>TUBO COLETOR DE ESGOTO PVC, JEI, DN 200 MM (NBR 7362)</t>
  </si>
  <si>
    <t xml:space="preserve"> 00007091 </t>
  </si>
  <si>
    <t>TE SANITARIO, PVC, DN 100 X 100 MM, SERIE NORMAL, PARA ESGOTO PREDIAL</t>
  </si>
  <si>
    <t xml:space="preserve"> 13656 </t>
  </si>
  <si>
    <t>Placa de sinalizacao, fotoluminescente, em pvc , com logotipo "Cuidado risco de choque elétrico"- Placa E5</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</si>
  <si>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</si>
  <si>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</si>
  <si>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</si>
  <si>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</si>
  <si>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13655 </t>
  </si>
  <si>
    <t>Placa de sinalizacao, fotoluminescente, em pvc , com logotipo "Extintor de incêndio portátil"- Placa E5</t>
  </si>
  <si>
    <t xml:space="preserve"> H725 </t>
  </si>
  <si>
    <t>AGETOP CIVIL</t>
  </si>
  <si>
    <t xml:space="preserve"> 13651 </t>
  </si>
  <si>
    <t>Placa de sinalizacao, fotoluminescente, 38x19 cm, em pvc , com seta indicativa de sentido (esquerda ou direita) de saída de emergência- Placa S2</t>
  </si>
  <si>
    <t xml:space="preserve"> 11641 </t>
  </si>
  <si>
    <t>Abrigo de sobrepor em chapa de aço carbono pintado com tinta a base de epoxi vermelha, dimensões 75x35x25cm</t>
  </si>
  <si>
    <t xml:space="preserve"> 067090 </t>
  </si>
  <si>
    <t>PLACA DE SINALIZAÇÃO DE EMERGÊNCIA DE ORIENTAÇÃO E SALVAMENTO , CONFORME ABNT NBR 13434/2004 E NT14/2010-ES</t>
  </si>
  <si>
    <t xml:space="preserve"> 026664 </t>
  </si>
  <si>
    <t>BUCHA PLASTICA COM PARAFUSO - 6MM</t>
  </si>
  <si>
    <t xml:space="preserve"> 14735 </t>
  </si>
  <si>
    <t>PLACA FOTOLUMINESCENTE SINALIZACAO SEG.C ONTRA INCENDIO P/EQUIP.COMB.INC.E ALARME ,PVC ANTICHAMA,(20X15)CM,ABNT NBR 16820</t>
  </si>
  <si>
    <t xml:space="preserve"> 10364 </t>
  </si>
  <si>
    <t>Bucha em liga zamak para eletroduto 32mm, d=1 1/4"</t>
  </si>
  <si>
    <t xml:space="preserve"> 10366 </t>
  </si>
  <si>
    <t>Arruela em liga zamak p/eletroduto 32mm, d=1 1/4 "</t>
  </si>
  <si>
    <t xml:space="preserve"> 88629 </t>
  </si>
  <si>
    <t>ARGAMASSA TRAÇO 1:3 (EM VOLUME DE CIMENTO E AREIA MÉDIA ÚMIDA), PREPARO MANUAL. AF_08/2019</t>
  </si>
  <si>
    <t xml:space="preserve"> 00001872 </t>
  </si>
  <si>
    <t>CAIXA DE PASSAGEM, EM PVC, DE 4" X 2", PARA ELETRODUTO FLEXIVEL CORRUGADO</t>
  </si>
  <si>
    <t xml:space="preserve"> 00002556 </t>
  </si>
  <si>
    <t>CAIXA DE LUZ "4 X 2" EM ACO ESMALTADA</t>
  </si>
  <si>
    <t xml:space="preserve"> 00001874 </t>
  </si>
  <si>
    <t>CURVA 90 GRAUS, LONGA, DE PVC RIGIDO ROSCAVEL, DE 1 1/4", PARA ELETRODUTO</t>
  </si>
  <si>
    <t xml:space="preserve"> 049818 </t>
  </si>
  <si>
    <t>ARRUELA LISA EM LATAO 1/4"</t>
  </si>
  <si>
    <t xml:space="preserve"> 026554 </t>
  </si>
  <si>
    <t>PORCA SEXTAVADA 1/4"</t>
  </si>
  <si>
    <t xml:space="preserve"> 028055 </t>
  </si>
  <si>
    <t>ARRUELA ACO 3/8" x 1/2"</t>
  </si>
  <si>
    <t xml:space="preserve"> 00004342 </t>
  </si>
  <si>
    <t>PORCA ZINCADA, SEXTAVADA, DIAMETRO 3/8"</t>
  </si>
  <si>
    <t xml:space="preserve"> 002375 </t>
  </si>
  <si>
    <t>CHUMBADOR CB 3/8"x2.1/2" + PARAFUSO</t>
  </si>
  <si>
    <t xml:space="preserve"> 003563 </t>
  </si>
  <si>
    <t>PARAFUSO LENTILHA 42x13mm COM PORCA E ARRUELA</t>
  </si>
  <si>
    <t xml:space="preserve"> 036580 </t>
  </si>
  <si>
    <t>SUPORTE PARA FIXACAO DE FITA DE ALUMINIO 7/8"x1/8" COM BASE</t>
  </si>
  <si>
    <t>Redes Enterradas de Distribuição Elétrica</t>
  </si>
  <si>
    <t xml:space="preserve"> 00000998 </t>
  </si>
  <si>
    <t>CABO DE COBRE, FLEXIVEL, CLASSE 4 OU 5, ISOLACAO EM PVC/A, ANTICHAMA BWF-B, COBERTURA PVC-ST1, ANTICHAMA BWF-B, 1 CONDUTOR, 0,6/1 KV, SECAO NOMINAL 95 MM2</t>
  </si>
  <si>
    <t xml:space="preserve"> 00000979 </t>
  </si>
  <si>
    <t>CABO DE COBRE, FLEXIVEL, CLASSE 4 OU 5, ISOLACAO EM PVC/A, ANTICHAMA BWF-B, 1 CONDUTOR, 450/750 V, SECAO NOMINAL 16 MM2</t>
  </si>
  <si>
    <t xml:space="preserve"> 00039232 </t>
  </si>
  <si>
    <t>CABO DE COBRE, FLEXIVEL, CLASSE 4 OU 5, ISOLACAO EM PVC/A, ANTICHAMA BWF-B, 1 CONDUTOR, 450/750 V, SECAO NOMINAL 25 MM2</t>
  </si>
  <si>
    <t xml:space="preserve"> 00001019 </t>
  </si>
  <si>
    <t>CABO DE COBRE, FLEXIVEL, CLASSE 4 OU 5, ISOLACAO EM PVC/A, ANTICHAMA BWF-B, COBERTURA PVC-ST1, ANTICHAMA BWF-B, 1 CONDUTOR, 0,6/1 KV, SECAO NOMINAL 35 MM2</t>
  </si>
  <si>
    <t xml:space="preserve"> 00001013 </t>
  </si>
  <si>
    <t>CABO DE COBRE, FLEXIVEL, CLASSE 4 OU 5, ISOLACAO EM PVC/A, ANTICHAMA BWF-B, 1 CONDUTOR, 450/750 V, SECAO NOMINAL 1,5 MM2</t>
  </si>
  <si>
    <t xml:space="preserve"> 00000982 </t>
  </si>
  <si>
    <t>CABO DE COBRE, FLEXIVEL, CLASSE 4 OU 5, ISOLACAO EM PVC/A, ANTICHAMA BWF-B, 1 CONDUTOR, 450/750 V, SECAO NOMINAL 6 MM2</t>
  </si>
  <si>
    <t xml:space="preserve"> 004949 </t>
  </si>
  <si>
    <t>CAIXA DE PASSAGEM DE SOBREPOR 200x200mm BRANCA METAL IP-44 GOMES</t>
  </si>
  <si>
    <t xml:space="preserve"> 004948 </t>
  </si>
  <si>
    <t>CAIXA DE PASSAGEM EM CHAPA DE ACO DE EMBUTIR COM TAMPA APARAFUSADA 302x302x122 CEMAR</t>
  </si>
  <si>
    <t xml:space="preserve"> 91978 </t>
  </si>
  <si>
    <t>INTERRUPTOR INTERMEDIÁRIO (1 MÓDULO), 10A/250V, SEM SUPORTE E SEM PLACA - FORNECIMENTO E INSTALAÇÃO. AF_03/2023</t>
  </si>
  <si>
    <t xml:space="preserve"> 91954 </t>
  </si>
  <si>
    <t>INTERRUPTOR PARALELO (1 MÓDULO), 10A/250V, SEM SUPORTE E SEM PLACA - FORNECIMENTO E INSTALAÇÃO. AF_03/2023</t>
  </si>
  <si>
    <t xml:space="preserve"> 91956 </t>
  </si>
  <si>
    <t>INTERRUPTOR SIMPLES (1 MÓDULO) COM INTERRUPTOR PARALELO (1 MÓDULO), 10A/250V, SEM SUPORTE E SEM PLACA - FORNECIMENTO E INSTALAÇÃO. AF_03/2023</t>
  </si>
  <si>
    <t xml:space="preserve"> 003595 </t>
  </si>
  <si>
    <t>PLACA COM UM FURO IMPERIA BRANCO IRIEL</t>
  </si>
  <si>
    <t xml:space="preserve"> 034530 </t>
  </si>
  <si>
    <t>PLACA 1 POSTO HORIZONTAL 4x2 PIAL PLUS</t>
  </si>
  <si>
    <t xml:space="preserve"> 00038113 </t>
  </si>
  <si>
    <t>INTERRUPTOR PARALELO 10A, 250V (APENAS MODULO)</t>
  </si>
  <si>
    <t xml:space="preserve"> 044340 </t>
  </si>
  <si>
    <t>SENSOR DE PRESENCA LIGHTEX PARA PAREDE(LIGA/DESLIGA)</t>
  </si>
  <si>
    <t xml:space="preserve"> 00039212 </t>
  </si>
  <si>
    <t>ARRUELA EM ALUMINIO, COM ROSCA, DE 1 1/2", PARA ELETRODUTO</t>
  </si>
  <si>
    <t xml:space="preserve"> 00020111 </t>
  </si>
  <si>
    <t>FITA ISOLANTE ADESIVA ANTICHAMA, USO ATE 750 V, EM ROLO DE 19 MM X 20 M</t>
  </si>
  <si>
    <t xml:space="preserve"> 00039174 </t>
  </si>
  <si>
    <t>BUCHA EM ALUMINIO, COM ROSCA, DE 1/2", PARA ELETRODUTO</t>
  </si>
  <si>
    <t xml:space="preserve"> 00002673 </t>
  </si>
  <si>
    <t>ELETRODUTO DE PVC RIGIDO ROSCAVEL DE 1/2", SEM LUVA</t>
  </si>
  <si>
    <t xml:space="preserve"> 00000983 </t>
  </si>
  <si>
    <t>CABO DE COBRE, RIGIDO, CLASSE 2, ISOLACAO EM PVC/A, ANTICHAMA BWF-B, 1 CONDUTOR, 450/750 V, SECAO NOMINAL 1,5 MM2</t>
  </si>
  <si>
    <t>Luminárias Externas</t>
  </si>
  <si>
    <t xml:space="preserve"> 00002510 </t>
  </si>
  <si>
    <t>RELE FOTOELETRICO INTERNO E EXTERNO BIVOLT 1000 W, DE CONECTOR, SEM BASE</t>
  </si>
  <si>
    <t xml:space="preserve"> 004892 </t>
  </si>
  <si>
    <t>DISJUNTOR TRIPOLAR 100A CURVA C SDD3C100 10KA STECK</t>
  </si>
  <si>
    <t xml:space="preserve"> 00002373 </t>
  </si>
  <si>
    <t>DISJUNTOR TIPO NEMA, TRIPOLAR 60 ATE 100 A, TENSAO MAXIMA DE 415 V</t>
  </si>
  <si>
    <t xml:space="preserve"> 00001576 </t>
  </si>
  <si>
    <t>TERMINAL A COMPRESSAO EM COBRE ESTANHADO PARA CABO 25 MM2, 1 FURO E 1 COMPRESSAO, PARA PARAFUSO DE FIXACAO M8</t>
  </si>
  <si>
    <t xml:space="preserve"> 00034623 </t>
  </si>
  <si>
    <t>DISJUNTOR TERMOMAGNETICO PARA TRILHO DIN (IEC), BIPOLAR, 40 - 50 A</t>
  </si>
  <si>
    <t xml:space="preserve"> 00002392 </t>
  </si>
  <si>
    <t>DISJUNTOR TIPO NEMA, TRIPOLAR 10 ATE 50A, TENSAO MAXIMA DE 415 V</t>
  </si>
  <si>
    <t xml:space="preserve"> 044793 </t>
  </si>
  <si>
    <t>DISJUNTOR CAIXA MOLDADA TERMOMAGNETICO FIXO, TRIPOLAR 200A, ICU: 50KA, 400/500VCA</t>
  </si>
  <si>
    <t xml:space="preserve"> 036570 </t>
  </si>
  <si>
    <t>DISJUNTOR - DISPOSITIVO PROTETOR DE SURTO DPS CLASSE II 20 ka TRIPOLAR 275V SOPRANO</t>
  </si>
  <si>
    <t xml:space="preserve"> 88266 </t>
  </si>
  <si>
    <t>ELETROTÉCNICO COM ENCARGOS COMPLEMENTARES</t>
  </si>
  <si>
    <t xml:space="preserve"> 002415 </t>
  </si>
  <si>
    <t>DISJUNTOR - DISPOSITIVO DIF.RESIDUAL DR ALTA SENS. TETRAP.25A SDR22530 STECK</t>
  </si>
  <si>
    <t xml:space="preserve"> 00039449 </t>
  </si>
  <si>
    <t>DISPOSITIVO DR, 4 POLOS, SENSIBILIDADE DE 30 MA, CORRENTE DE 100 A, TIPO AC</t>
  </si>
  <si>
    <t xml:space="preserve"> 034533 </t>
  </si>
  <si>
    <t>ELETROCALHA - SAIDA HORIZONTAL PRE GALVANIZADA PARA ELETRODUTO 2.1/2" CHAPA 16</t>
  </si>
  <si>
    <t xml:space="preserve"> 035753 </t>
  </si>
  <si>
    <t>ELETROCALHA - SAIDA HORIZONTAL PRE GALVANIZADA PARA ELETRODUTO 1 1/4" CHAPA 16</t>
  </si>
  <si>
    <t xml:space="preserve"> 004559 </t>
  </si>
  <si>
    <t>ELETROCALHA - CURVA DE INVERSAO 100x100mm CHAPA 20</t>
  </si>
  <si>
    <t xml:space="preserve"> 000703 </t>
  </si>
  <si>
    <t>ELETROCALHA PERFURADA TIPO "U" 100X100MM CHAPA 22</t>
  </si>
  <si>
    <t xml:space="preserve"> 13318 </t>
  </si>
  <si>
    <t>Suporte vertical 150 x 150 mm para fixação de eletrocalha metálica (ref.: mopa ou similar)</t>
  </si>
  <si>
    <t xml:space="preserve"> 047575 </t>
  </si>
  <si>
    <t>ELETROCALHA - TE VERTICAL DE SUBIDA 100x100mm CHAPA 20</t>
  </si>
  <si>
    <t xml:space="preserve"> 035758 </t>
  </si>
  <si>
    <t>ELETROCALHA - EMENDA PLANA INTERNA "U" 100x100mm CHAPA 22</t>
  </si>
  <si>
    <t xml:space="preserve"> 12302 </t>
  </si>
  <si>
    <t>TERMINAL DE FECHAMENTO LISO, PARA ELETRO CALHA PERFURADA OU LISA, 100X100MM, PRE- ZINCADA</t>
  </si>
  <si>
    <t>Rasgos e Fixações</t>
  </si>
  <si>
    <t xml:space="preserve"> 00039245 </t>
  </si>
  <si>
    <t>ELETRODUTO PVC FLEXIVEL CORRUGADO, REFORCADO, COR LARANJA, DE 32 MM, PARA LAJES E PISOS</t>
  </si>
  <si>
    <t xml:space="preserve"> 00002680 </t>
  </si>
  <si>
    <t>ELETRODUTO DE PVC RIGIDO ROSCAVEL DE 1 1/2", SEM LUVA</t>
  </si>
  <si>
    <t xml:space="preserve"> 00002684 </t>
  </si>
  <si>
    <t>ELETRODUTO DE PVC RIGIDO ROSCAVEL DE 1 1/4", SEM LUVA</t>
  </si>
  <si>
    <t xml:space="preserve"> 00002681 </t>
  </si>
  <si>
    <t>ELETRODUTO DE PVC RIGIDO ROSCAVEL DE 2", SEM LUVA</t>
  </si>
  <si>
    <t>ELETRODUTO DE PVC RIGIDO ROSCAVEL DE 3", SEM LUVA</t>
  </si>
  <si>
    <t xml:space="preserve"> 00002683 </t>
  </si>
  <si>
    <t>ELETRODUTO DE PVC RIGIDO ROSCAVEL DE 4", SEM LUVA</t>
  </si>
  <si>
    <t xml:space="preserve"> 12700 </t>
  </si>
  <si>
    <t>Luminária de emergência, de sobrepor, tipo bloco autônomo, com autonomia de 1h, modelo LLE-LLEDDF, da KBR ou si</t>
  </si>
  <si>
    <t xml:space="preserve"> 8928 </t>
  </si>
  <si>
    <t>Soquete ou bocal de louça (porcelana) E27 de tempo, ref.MT-2233, marca Decorlux ou similar</t>
  </si>
  <si>
    <t xml:space="preserve"> 00043092 </t>
  </si>
  <si>
    <t>CENTRO DE MEDICAO AGRUPADA, EM POLICARBONATO / PVC, COM 16 MEDIDORES E PROTECAO GERAL (INCLUI BARRAMENTO, DISJUNTORES E ACESSORIOS DE FIXACAO) (PADRAO CONCESSIONARIA LOCAL)</t>
  </si>
  <si>
    <t xml:space="preserve"> 87296 </t>
  </si>
  <si>
    <t>ARGAMASSA TRAÇO 1:3:12 (EM VOLUME DE CIMENTO, CAL E AREIA MÉDIA ÚMIDA) PARA EMBOÇO/MASSA ÚNICA/ASSENTAMENTO DE ALVENARIA DE VEDAÇÃO, PREPARO MECÂNICO COM BETONEIRA 600 L. AF_08/2019</t>
  </si>
  <si>
    <t xml:space="preserve"> 8261 </t>
  </si>
  <si>
    <t>Quadro de distribuição de embutir em chapa de aço, p/até 70 disjuntores c/barramento, padrão DIN, Cemar ou similar</t>
  </si>
  <si>
    <t xml:space="preserve"> 9334 </t>
  </si>
  <si>
    <t>Quadro de distribuição de embutir em chapa de aço, p/até 32 disjuntores c/barramento, padrão DIN, Cemar ou similar</t>
  </si>
  <si>
    <t xml:space="preserve"> 00012042 </t>
  </si>
  <si>
    <t>QUADRO DE DISTRIBUICAO COM BARRAMENTO TRIFASICO, DE EMBUTIR, EM CHAPA DE ACO GALVANIZADO, PARA 40 DISJUNTORES DIN, 100 A</t>
  </si>
  <si>
    <t xml:space="preserve"> 11971 </t>
  </si>
  <si>
    <t>Quadro geral de distribuição de embutir, com barramento, em chapa galvaniz., medindo:1800x1100x250cm, exclusive disjuntores</t>
  </si>
  <si>
    <t xml:space="preserve"> 050372 </t>
  </si>
  <si>
    <t>LUMINARIA DE EMBUTIR PLAFON 18W LED BRANCO FRIO 22,5x22,5 BRONZEARTE</t>
  </si>
  <si>
    <t xml:space="preserve"> 003420 </t>
  </si>
  <si>
    <t>FITA ISOLANTE HIGHLAND ADESIVA 19m x 20mm</t>
  </si>
  <si>
    <t xml:space="preserve"> 1716 </t>
  </si>
  <si>
    <t>LUMINARIA TIPO PLAFON COM PAINEL LED, 40X40CM, EMBUTIR, POTENCIA DE 36W, 4000K, LUZ NEUTRA, ELGIN OU SIMILAR</t>
  </si>
  <si>
    <t xml:space="preserve"> 13241 </t>
  </si>
  <si>
    <t>LUMINARIA DE EMBUTIR, PARA LAMPADA LED D E 25W (INCLUSIVE LAMPADA)</t>
  </si>
  <si>
    <t xml:space="preserve"> 13946 </t>
  </si>
  <si>
    <t>Luminária  plafon (sobrepor) 22,5 x 22,5 - 18 W - 6000K - G- Light ou similar</t>
  </si>
  <si>
    <t>LUMINÁRIA PLAFON LED QUADRADO DE EMBUTIR, CORPO METÁLICO, POTÊNCIA MÍNIMA DE 36W, FLUXO LUMINOSO IGUAL OU SUPERIOR A 3000 LUMENS, TCC DE 4000K, IP20, VIDA ÚTIL MÍN.: 25.000 H, MEDIDAS APROXIMADAS DE 60X60 CM</t>
  </si>
  <si>
    <t xml:space="preserve"> 009551 </t>
  </si>
  <si>
    <t>ILUMINACAO - ARANDELA LED 18W BRANCO FRIO TIPO TARTARUGA</t>
  </si>
  <si>
    <t xml:space="preserve"> 12141 </t>
  </si>
  <si>
    <t>Caixa de equipotencialização em aço 200x200x90mm, para embutir com tampa, com9 terminais, ref:TEL-901 ou similar (SPDA)</t>
  </si>
  <si>
    <t xml:space="preserve"> 89998 </t>
  </si>
  <si>
    <t>ARMAÇÃO DE CINTA DE ALVENARIA ESTRUTURAL; DIÂMETRO DE 10,0 MM. AF_09/2021</t>
  </si>
  <si>
    <t xml:space="preserve"> 00025067 </t>
  </si>
  <si>
    <t>BLOCO DE CONCRETO ESTRUTURAL 19 X 19 X 39 CM, FBK 4,5 MPA (NBR 6136)</t>
  </si>
  <si>
    <t xml:space="preserve"> 00011245 </t>
  </si>
  <si>
    <t>GRELHA FOFO SIMPLES COM REQUADRO, CARGA MAXIMA 12,5 T, *300 X 1000* MM, E= *15* MM, AREA ESTACIONAMENTO CARRO PASSEIO</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</si>
  <si>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</si>
  <si>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</si>
  <si>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</si>
  <si>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</si>
  <si>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</si>
  <si>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</si>
  <si>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</si>
  <si>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</si>
  <si>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00038060 </t>
  </si>
  <si>
    <t>BASE PARA MASTRO DE PARA-RAIOS DIAMETRO NOMINAL 1 1/2"</t>
  </si>
  <si>
    <t xml:space="preserve"> 00011927 </t>
  </si>
  <si>
    <t>ABRACADEIRA, GALVANIZADA/ZINCADA, ROSCA SEM FIM, PARAFUSO INOX, LARGURA FITA *12,6 A *14 MM, D = 2" A 2 1/2"</t>
  </si>
  <si>
    <t xml:space="preserve"> 012620 </t>
  </si>
  <si>
    <t>CABO DE COBRE NU MEIO DURO 7 FIOS 35mm2</t>
  </si>
  <si>
    <t xml:space="preserve"> 00000867 </t>
  </si>
  <si>
    <t>CABO DE COBRE NU 50 MM2 MEIO-DURO</t>
  </si>
  <si>
    <t xml:space="preserve"> 00012070 </t>
  </si>
  <si>
    <t>ELETRODUTO DE PVC RIGIDO SOLDAVEL, CLASSE B, DE 40 MM</t>
  </si>
  <si>
    <t>Instalações de ar condicionado</t>
  </si>
  <si>
    <t xml:space="preserve"> 97327 </t>
  </si>
  <si>
    <t>TUBO EM COBRE FLEXÍVEL, DN 1/4", COM ISOLAMENTO, INSTALADO EM RAMAL DE ALIMENTAÇÃO DE AR-CONDICIONADO - FORNECIMENTO E INSTALAÇÃO. AF_07/2025</t>
  </si>
  <si>
    <t>Instalações de ar condicionado em cobre</t>
  </si>
  <si>
    <t xml:space="preserve"> 91166 </t>
  </si>
  <si>
    <t>FIXAÇÃO DE TUBOS HORIZONTAIS DE PEX OU MULTICAMADAS, DIÂMETROS IGUAIS OU INFERIORES A 40 MM, COM ABRAÇADEIRA PLÁSTICA FIXADA EM LAJE. AF_09/2023_PE</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</si>
  <si>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</si>
  <si>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</si>
  <si>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</si>
  <si>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</si>
  <si>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97330 </t>
  </si>
  <si>
    <t>TUBO EM COBRE FLEXÍVEL, DN 5/8", COM ISOLAMENTO, INSTALADO EM RAMAL DE ALIMENTAÇÃO DE AR-CONDICIONADO - FORNECIMENTO E INSTALAÇÃO. AF_07/2025</t>
  </si>
  <si>
    <t xml:space="preserve"> 3162 </t>
  </si>
  <si>
    <t>Cabo de cobre PP Cordplast 4 x 2,5 mm2, 450/750v</t>
  </si>
  <si>
    <t xml:space="preserve"> 00006178 </t>
  </si>
  <si>
    <t>TABUA DE MADEIRA PARA PISO, CUMARU/IPE CHAMPANHE OU EQUIVALENTE DA REGIAO, ENCAIXE MACHO/FEMEA, *10 X 2* CM</t>
  </si>
  <si>
    <t xml:space="preserve"> 88250 </t>
  </si>
  <si>
    <t>AUXILIAR DE MECÂNICO COM ENCARGOS COMPLEMENTARES</t>
  </si>
  <si>
    <t xml:space="preserve"> 100308 </t>
  </si>
  <si>
    <t>MECÂNICO DE REFRIGERAÇÃO COM ENCARGOS COMPLEMENTARES</t>
  </si>
  <si>
    <t xml:space="preserve"> 077202 </t>
  </si>
  <si>
    <t>TOMADA AR EXTERIOR + VENEZIANA COM REGISTRO 500x400mm</t>
  </si>
  <si>
    <t xml:space="preserve"> 000253 </t>
  </si>
  <si>
    <t>TOMADA AR EXTERIOR + VENEZIANA COM REGISTRO 750x150mm</t>
  </si>
  <si>
    <t xml:space="preserve"> 00004777 </t>
  </si>
  <si>
    <t>CANTONEIRA ACO ABAS IGUAIS (QUALQUER BITOLA), ESPESSURA ENTRE 1/8" E 1/4"</t>
  </si>
  <si>
    <t xml:space="preserve"> 14289 </t>
  </si>
  <si>
    <t>GRELHA RETANGULAR DE SIMPLES DEFLEXAO, A LETAS VERTICAIS, EM ALUMINIO EXTRUDADO 4 00X150MM, TROPICAL OU SIMILAR</t>
  </si>
  <si>
    <t xml:space="preserve"> 07231 </t>
  </si>
  <si>
    <t>CHAPA DE ACO CARBONO, GALVANIZADA, PARA USOS GERAIS, TAMANHO PADRAO, PRECO DE RE VENDEDOR, COM ESPESSURA DE 1,25MM</t>
  </si>
  <si>
    <t xml:space="preserve"> 14288 </t>
  </si>
  <si>
    <t>DIFUSOR QUADRADO EM ALUMINIO EXTRUDADO 1 5" X 15", TROPICAL OU SIMILAR</t>
  </si>
  <si>
    <t xml:space="preserve"> 00037394 </t>
  </si>
  <si>
    <t>FINCAPINO CURTO CALIBRE 22, CARGA MEDIA POTENCIA 5 (PARA FERRAMENTA DE ACAO DIRETA) COR VERMELHA</t>
  </si>
  <si>
    <t xml:space="preserve"> 88277 </t>
  </si>
  <si>
    <t>MONTADOR (TUBO AÇO/EQUIPAMENTOS) COM ENCARGOS COMPLEMENTARES</t>
  </si>
  <si>
    <t xml:space="preserve"> 036511 </t>
  </si>
  <si>
    <t>DUTO ALUMINIZADO FLEXIVEL SEM ISOLAMENTO 24" 610mm</t>
  </si>
  <si>
    <t xml:space="preserve"> 13326 </t>
  </si>
  <si>
    <t>Barra roscada bicromatizada ø 3/8" x 3000mm</t>
  </si>
  <si>
    <t xml:space="preserve"> 00011976 </t>
  </si>
  <si>
    <t>CHUMBADOR DE ACO ZINCADO, DIAMETRO 1/4" COM PARAFUSO 1/4" X 40 MM</t>
  </si>
  <si>
    <t xml:space="preserve"> 00039028 </t>
  </si>
  <si>
    <t>PERFILADO PERFURADO SIMPLES 38 X 38 MM, CHAPA 22</t>
  </si>
  <si>
    <t xml:space="preserve"> 006408 </t>
  </si>
  <si>
    <t>EXAUSTOR CENTRIFUGO SIROCO TRIFASICO MODELO EC4-TN-2</t>
  </si>
  <si>
    <t xml:space="preserve"> 036691 </t>
  </si>
  <si>
    <t>EXAUSTOR CENTRIFUGO SIROCO TRIFASICO EC5-TN-3 ARRANJO 4</t>
  </si>
  <si>
    <t xml:space="preserve"> 006442 </t>
  </si>
  <si>
    <t>CAIXA DE VENTILACAO PARA FORRO CAB-250 220V S&amp;P</t>
  </si>
  <si>
    <t xml:space="preserve"> 006441 </t>
  </si>
  <si>
    <t xml:space="preserve"> 204016 </t>
  </si>
  <si>
    <t>CAIXA DE VENTILACAO PARA FORRO MODELO: CAB-250N - 220V OTAM</t>
  </si>
  <si>
    <t xml:space="preserve"> 060985 </t>
  </si>
  <si>
    <t xml:space="preserve"> 002380 </t>
  </si>
  <si>
    <t>CHUMBADOR 3/8" x 2.1/2" COM PARAFUSO CBA/CB/CBT ZINCADO</t>
  </si>
  <si>
    <t xml:space="preserve"> 00038083 </t>
  </si>
  <si>
    <t>TOMADA RJ45, 8 FIOS, CAT 5E, CONJUNTO MONTADO PARA EMBUTIR 4" X 2" (PLACA + SUPORTE + MODULO)</t>
  </si>
  <si>
    <t xml:space="preserve"> 9768 </t>
  </si>
  <si>
    <t>Tê horizontal 75 x 50 mm para eletrocalha metálica (ref. Mopa ou similar)</t>
  </si>
  <si>
    <t xml:space="preserve"> 858 </t>
  </si>
  <si>
    <t>Eletrocalha metálica perfurada 75 x 50 x 3000 mm (ref. vl 3.01 75/50 ge valemam ou similar)</t>
  </si>
  <si>
    <t xml:space="preserve"> 3561 </t>
  </si>
  <si>
    <t>Cartela de bucha S-8 com 10 conjuntos de bucha/parafuso</t>
  </si>
  <si>
    <t>cartel</t>
  </si>
  <si>
    <t xml:space="preserve"> 3638 </t>
  </si>
  <si>
    <t>Suporte vertical  100 x 100 mm  para fixação de eletrocalha metálica ( ref.: Mopa ou similar)</t>
  </si>
  <si>
    <t xml:space="preserve"> 037484 </t>
  </si>
  <si>
    <t>ELETROCALHA - EMENDA PLANA INTERNA "U" 50x50mm CHAPA 22</t>
  </si>
  <si>
    <t xml:space="preserve"> 2206 </t>
  </si>
  <si>
    <t>Terminal 75 x 50 mm para eletrocalha perfurada metalica (ref. vl 3.01-25 ge valemam ou similar)</t>
  </si>
  <si>
    <t>Acessibilidade</t>
  </si>
  <si>
    <t xml:space="preserve"> 00036178 </t>
  </si>
  <si>
    <t>PISO TATIL / PODOTATIL, LADRILHO HIDRAULICO/CONCRETO, *40 X 40* CM, E= 2,5* CM, PADRAO TATIL ALERTA OU DIRECIONAL, COR NATURAL</t>
  </si>
  <si>
    <t xml:space="preserve"> 00034353 </t>
  </si>
  <si>
    <t>ARGAMASSA COLANTE AC II</t>
  </si>
  <si>
    <t xml:space="preserve"> 4876 </t>
  </si>
  <si>
    <t>Letras aço inox 20 x 20cm</t>
  </si>
  <si>
    <t xml:space="preserve"> 2683 </t>
  </si>
  <si>
    <t>LETRA CAIXA AÇO INOX ESCOVADO COLOCADA (ALTURA LETRASXNUM.LETRAS)</t>
  </si>
  <si>
    <t xml:space="preserve"> 00000013 </t>
  </si>
  <si>
    <t>ESTOPA</t>
  </si>
  <si>
    <t xml:space="preserve"> 1997 </t>
  </si>
  <si>
    <t>Sabão em pó</t>
  </si>
  <si>
    <t xml:space="preserve"> 00038400 </t>
  </si>
  <si>
    <t>VASSOURA 40 CM COM CABO</t>
  </si>
  <si>
    <t xml:space="preserve"> 00020017 </t>
  </si>
  <si>
    <t>GUARNICAO / ALIZAR / VISTA LISA EM MADEIRA MACICA, PARA PORTA, E = *1* CM, L = *5* CM, CEDRINHO / ANGELIM COMERCIAL / TAURI/ CURUPIXA / PEROBA / CUMARU OU EQUIVALENTE DA REGIAO</t>
  </si>
  <si>
    <t xml:space="preserve"> 87377 </t>
  </si>
  <si>
    <t>ARGAMASSA TRAÇO 1:3 (EM VOLUME DE CIMENTO E AREIA GROSSA ÚMIDA) PARA CHAPISCO CONVENCIONAL, PREPARO MANUAL. AF_08/2019</t>
  </si>
  <si>
    <t xml:space="preserve"> 00043617 </t>
  </si>
  <si>
    <t>ADITIVO PLASTIFICANTE E ESTABILIZADOR PARA ARGAMASSAS DE ASSENTAMENTO E REBOCO, LIQUIDO E ISENTO DE CLORETOS</t>
  </si>
  <si>
    <t xml:space="preserve"> 00042406 </t>
  </si>
  <si>
    <t>TELA DE ACO SOLDADA NERVURADA, CA-60, Q-159, (2,52 KG/M2), DIAMETRO DO FIO = 4,5 MM, LARGURA = 2,45 M, ESPACAMENTO DA MALHA = 10 X 10 CM</t>
  </si>
  <si>
    <t xml:space="preserve"> 00042407 </t>
  </si>
  <si>
    <t>TRELICA NERVURADA (ESPACADOR), ALTURA = 120,0 MM, DIAMETRO DOS BANZOS INFERIORES E SUPERIOR = 6,0 MM, DIAMETRO DA DIAGONAL = 4,2 MM</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</si>
  <si>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</si>
  <si>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</si>
  <si>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</si>
  <si>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</si>
  <si>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00000863 </t>
  </si>
  <si>
    <t>CABO DE COBRE NU 35 MM2 MEIO-DURO</t>
  </si>
  <si>
    <t xml:space="preserve"> 95319 </t>
  </si>
  <si>
    <t>CURSO DE CAPACITAÇÃO PARA AUXILIAR DE MECÂNICO (ENCARGOS COMPLEMENTARES) - HORISTA</t>
  </si>
  <si>
    <t xml:space="preserve"> 00000251 </t>
  </si>
  <si>
    <t>AUXILIAR DE MECANICO (HORISTA)</t>
  </si>
  <si>
    <t xml:space="preserve"> 95320 </t>
  </si>
  <si>
    <t>CURSO DE CAPACITAÇÃO PARA AUXILIAR DE SERRALHEIRO (ENCARGOS COMPLEMENTARES) - HORISTA</t>
  </si>
  <si>
    <t xml:space="preserve"> 00000252 </t>
  </si>
  <si>
    <t>AJUDANTE DE SERRALHEIRO (HORISTA)</t>
  </si>
  <si>
    <t>CURSO DE CAPACITAÇÃO PARA AZULEJISTA OU LADRILHEIRO (ENCARGOS COMPLEMENTARES) - HORISTA</t>
  </si>
  <si>
    <t xml:space="preserve"> 90801 </t>
  </si>
  <si>
    <t>BATENTE PARA PORTA DE MADEIRA, PADRÃO MÉDIO - FORNECIMENTO E MONTAGEM. AF_12/2019</t>
  </si>
  <si>
    <t xml:space="preserve"> 00007319 </t>
  </si>
  <si>
    <t>TINTA ASFALTICA IMPERMEABILIZANTE DISPERSA EM AGUA, PARA MATERIAIS CIMENTICIOS</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</si>
  <si>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</si>
  <si>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</si>
  <si>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JG</t>
  </si>
  <si>
    <t xml:space="preserve"> 00005066 </t>
  </si>
  <si>
    <t>PREGO DE ACO POLIDO COM CABECA 12 X 12</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</si>
  <si>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</si>
  <si>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</si>
  <si>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</si>
  <si>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</si>
  <si>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 L, MOTOR ELETRICO TRIFASICO 220/380V, POTENCIA 4CV, SEM CARREGADOR</t>
  </si>
  <si>
    <t xml:space="preserve"> 00042408 </t>
  </si>
  <si>
    <t>LONA PLASTICA EXTRA FORTE PRETA, E = 200 MICRA</t>
  </si>
  <si>
    <t xml:space="preserve"> 95265 </t>
  </si>
  <si>
    <t>COMPACTADOR DE SOLOS DE PERCUSÃO (SOQUETE) COM MOTOR A GASOLINA, POTÊNCIA 3 CV - CHI DIURNO. AF_09/2016</t>
  </si>
  <si>
    <t xml:space="preserve"> 95260 </t>
  </si>
  <si>
    <t>COMPACTADOR DE SOLOS DE PERCUSÃO (SOQUETE) COM MOTOR A GASOLINA, POTÊNCIA 3 CV - DEPRECIAÇÃO. AF_09/2016</t>
  </si>
  <si>
    <t xml:space="preserve"> 95261 </t>
  </si>
  <si>
    <t>COMPACTADOR DE SOLOS DE PERCUSÃO (SOQUETE) COM MOTOR A GASOLINA, POTÊNCIA 3 CV - JUROS. AF_09/2016</t>
  </si>
  <si>
    <t xml:space="preserve"> 95264 </t>
  </si>
  <si>
    <t>COMPACTADOR DE SOLOS DE PERCUSÃO (SOQUETE) COM MOTOR A GASOLINA, POTÊNCIA 3 CV - CHP DIURNO. AF_09/2016</t>
  </si>
  <si>
    <t xml:space="preserve"> 95262 </t>
  </si>
  <si>
    <t>COMPACTADOR DE SOLOS DE PERCUSÃO (SOQUETE) COM MOTOR A GASOLINA, POTÊNCIA 3 CV - MANUTENÇÃO. AF_09/2016</t>
  </si>
  <si>
    <t xml:space="preserve"> 95263 </t>
  </si>
  <si>
    <t>COMPACTADOR DE SOLOS DE PERCUSÃO (SOQUETE) COM MOTOR A GASOLINA, POTÊNCIA 3 CV - MATERIAIS NA OPERAÇÃO.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</si>
  <si>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</si>
  <si>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</si>
  <si>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00043055 </t>
  </si>
  <si>
    <t>ACO CA-50, 12,5 MM OU 16,0 MM, VERGALHAO</t>
  </si>
  <si>
    <t xml:space="preserve"> 95334 </t>
  </si>
  <si>
    <t>CURSO DE CAPACITAÇÃO PARA ELETROTÉCNICO (ENCARGOS COMPLEMENTARES) - HORISTA</t>
  </si>
  <si>
    <t xml:space="preserve"> 00002438 </t>
  </si>
  <si>
    <t>ELETROTECNICO (HORISTA)</t>
  </si>
  <si>
    <t xml:space="preserve"> 100297 </t>
  </si>
  <si>
    <t>CURSO DE CAPACITAÇÃO PARA ENGENHEIRO CIVIL PLENO (ENCARGOS COMPLEMENTARES) - HORISTA</t>
  </si>
  <si>
    <t xml:space="preserve"> 00034780 </t>
  </si>
  <si>
    <t>ENGENHEIRO CIVIL PLENO</t>
  </si>
  <si>
    <t xml:space="preserve"> 95340 </t>
  </si>
  <si>
    <t>CURSO DE CAPACITAÇÃO PARA MARCENEIRO (ENCARGOS COMPLEMENTARES) - HORISTA</t>
  </si>
  <si>
    <t xml:space="preserve"> 00012868 </t>
  </si>
  <si>
    <t>MARCENEIRO (HORISTA)</t>
  </si>
  <si>
    <t xml:space="preserve"> 100298 </t>
  </si>
  <si>
    <t>CURSO DE CAPACITAÇÃO PARA MECÂNICO DE REFRIGERAÇÃO (ENCARGOS COMPLEMENTARES) - HORISTA</t>
  </si>
  <si>
    <t xml:space="preserve"> 00034794 </t>
  </si>
  <si>
    <t>MECANICO DE REFRIGERACAO (HORISTA)</t>
  </si>
  <si>
    <t xml:space="preserve"> 95343 </t>
  </si>
  <si>
    <t>CURSO DE CAPACITAÇÃO PARA MONTADOR DE TUBO AÇO/EQUIPAMENTOS (ENCARGOS COMPLEMENTARES) - HORISTA</t>
  </si>
  <si>
    <t xml:space="preserve"> 00002701 </t>
  </si>
  <si>
    <t>INSTALADOR DE TUBULACOES - TUBOS/EQUIPAMENTOS (HORISTA)</t>
  </si>
  <si>
    <t xml:space="preserve"> 95377 </t>
  </si>
  <si>
    <t>CURSO DE CAPACITAÇÃO PARA SERRALHEIRO (ENCARGOS COMPLEMENTARES) - HORISTA</t>
  </si>
  <si>
    <t xml:space="preserve"> 00006110 </t>
  </si>
  <si>
    <t>SERRALHEIRO (HORISTA)</t>
  </si>
  <si>
    <t xml:space="preserve"> 00039276 </t>
  </si>
  <si>
    <t>CURVA 180 GRAUS, DE PVC RIGIDO ROSCAVEL, DE 1", PARA ELETRODUTO</t>
  </si>
  <si>
    <t xml:space="preserve"> 00001884 </t>
  </si>
  <si>
    <t>CURVA 90 GRAUS, LONGA, DE PVC RIGIDO ROSCAVEL, DE 1", PARA ELETRODUTO</t>
  </si>
  <si>
    <t xml:space="preserve"> 95282 </t>
  </si>
  <si>
    <t>DESEMPENADEIRA DE CONCRETO, PESO DE 78 KG, 4 PÁS, MOTOR A GASOLINA, POTÊNCIA 5,5 HP - CHP DIURNO. AF_05/2023</t>
  </si>
  <si>
    <t xml:space="preserve"> 95280 </t>
  </si>
  <si>
    <t>DESEMPENADEIRA DE CONCRETO, PESO DE 78 KG, 4 PÁS, MOTOR A GASOLINA, POTÊNCIA 5,5 HP - MANUTENÇÃO. AF_05/2023</t>
  </si>
  <si>
    <t xml:space="preserve"> 95278 </t>
  </si>
  <si>
    <t>DESEMPENADEIRA DE CONCRETO, PESO DE 78 KG, 4 PÁS, MOTOR A GASOLINA, POTÊNCIA 5,5 HP - DEPRECIAÇÃO.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</si>
  <si>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</si>
  <si>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</si>
  <si>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</si>
  <si>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</si>
  <si>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</si>
  <si>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</si>
  <si>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00002685 </t>
  </si>
  <si>
    <t>ELETRODUTO DE PVC RIGIDO ROSCAVEL DE 1", SEM LUVA</t>
  </si>
  <si>
    <t xml:space="preserve"> 00011684 </t>
  </si>
  <si>
    <t>ENGATE / RABICHO FLEXIVEL INOX 1/2" X 40 CM</t>
  </si>
  <si>
    <t xml:space="preserve"> 92262 </t>
  </si>
  <si>
    <t>INSTALAÇÃO DE TESOURA (INTEIRA OU MEIA), BIAPOIADA, EM MADEIRA NÃO APARELHADA, PARA VÃOS MAIORES OU IGUAIS A 10,0 M E MENORES QUE 12,0 M, INCLUSO IÇAMENTO. AF_07/2019</t>
  </si>
  <si>
    <t xml:space="preserve"> 00004344 </t>
  </si>
  <si>
    <t>PARAFUSO FRANCES METRICO ZINCADO, DIAMETRO 12 MM, COMPRIMENTO 150 MM, COM PORCA SEXTAVADA E ARRUELA DE PRESSAO MEDIA</t>
  </si>
  <si>
    <t xml:space="preserve"> 00040623 </t>
  </si>
  <si>
    <t>CHAPA PARA EMENDA DE VIGA, EM ACO GROSSO, QUALIDADE ESTRUTURAL, BITOLA 3/16", E= 4,75 MM, 4 FUROS, LARGURA 45 MM, COMPRIMENTO 500 MM</t>
  </si>
  <si>
    <t>PAR</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</si>
  <si>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</si>
  <si>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</si>
  <si>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</si>
  <si>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</si>
  <si>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</si>
  <si>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</si>
  <si>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</si>
  <si>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</si>
  <si>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90279 </t>
  </si>
  <si>
    <t>GRAUTE FGK=20 MPA; TRAÇO 1:0,04:1,8:2,1 (EM MASSA SECA DE CIMENTO/ CAL/ AREIA GROSSA/ BRITA 0) - PREPARO MECÂNICO COM BETONEIRA 400 L. AF_09/2021</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</si>
  <si>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</si>
  <si>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</si>
  <si>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</si>
  <si>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</si>
  <si>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</si>
  <si>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</si>
  <si>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</si>
  <si>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</si>
  <si>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</si>
  <si>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</si>
  <si>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GUINDASTE HIDRAULICO AUTOPROPELIDO, COM LANCA TELESCOPICA 40 M, CAPACIDADE MAXIMA 60 T, POTENCIA 260 KW, TRACAO 6 X 6</t>
  </si>
  <si>
    <t xml:space="preserve"> 89259 </t>
  </si>
  <si>
    <t>GUINDAUTO HIDRÁULICO, CAPACIDADE MÁXIMA DE CARGA 6200 KG, MOMENTO MÁXIMO DE CARGA 11,7 TM, ALCANCE MÁXIMO HORIZONTAL 9,70 M, INCLUSIVE CAMINHÃO TOCO PBT 16.000 KG, POTÊNCIA DE 189 CV - DEPRECIAÇÃO.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</si>
  <si>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</si>
  <si>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</si>
  <si>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89260 </t>
  </si>
  <si>
    <t>GUINDAUTO HIDRÁULICO, CAPACIDADE MÁXIMA DE CARGA 6200 KG, MOMENTO MÁXIMO DE CARGA 11,7 TM, ALCANCE MÁXIMO HORIZONTAL 9,70 M, INCLUSIVE CAMINHÃO TOCO PBT 16.000 KG, POTÊNCIA DE 189 CV - JUROS.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</si>
  <si>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</si>
  <si>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</si>
  <si>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</si>
  <si>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</si>
  <si>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00037752 </t>
  </si>
  <si>
    <t>CAMINHAO TOCO, PESO BRUTO TOTAL 16000 KG, CARGA UTIL MAXIMA 11030 KG, DISTANCIA ENTRE EIXOS 5,41 M, POTENCIA 185 CV (INCLUI CABINE E CHASSI, NAO INCLUI CARROCERIA)</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</si>
  <si>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</si>
  <si>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</si>
  <si>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00038115 </t>
  </si>
  <si>
    <t>INTERRUPTOR INTERMEDIARIO 10 A, 250 V (APENAS MODULO)</t>
  </si>
  <si>
    <t xml:space="preserve"> 25 </t>
  </si>
  <si>
    <t>Painel lã de vidro e=50mm (isover-santa marina ref psi-30/50mm ou similar) - aplicado</t>
  </si>
  <si>
    <t>67,54</t>
  </si>
  <si>
    <t>Detalhamento de Cálculo ORSE</t>
  </si>
  <si>
    <t xml:space="preserve"> 00036794 </t>
  </si>
  <si>
    <t>LAVATORIO DE LOUCA BRANCA, COM COLUNA, DIMENSOES *44 X 35* CM (L X C)</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</si>
  <si>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</si>
  <si>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</si>
  <si>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</si>
  <si>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</si>
  <si>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Transporte de Materiais dentro do Canteiro de Obras</t>
  </si>
  <si>
    <t xml:space="preserve"> 00043146 </t>
  </si>
  <si>
    <t>ENDURECEDOR MINERAL DE BASE CIMENTICIA PARA PISO DE CONCRETO</t>
  </si>
  <si>
    <t>PARAFUSO ROSCA SOBERBA ZINCADO CABECA CHATA FENDA SIMPLES 3,5 X 25 MM (1")</t>
  </si>
  <si>
    <t xml:space="preserve"> 00013417 </t>
  </si>
  <si>
    <t>TORNEIRA METALICA CROMADA CANO CURTO, SEM BICO, SEM AREJADOR, DE PAREDE, PARA TANQUE E USO GERAL, 1/2" OU 3/4"</t>
  </si>
  <si>
    <t xml:space="preserve"> 00013415 </t>
  </si>
  <si>
    <t>TORNEIRA DE MESA/BANCADA, PARA LAVATORIO, FIXA, METALICA CROMADA, PADRAO POPULAR, 1/2" OU 3/4"</t>
  </si>
  <si>
    <t xml:space="preserve"> 00039660 </t>
  </si>
  <si>
    <t>TUBO DE COBRE FLEXIVEL, D = 1/2",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</si>
  <si>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</si>
  <si>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</si>
  <si>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00039662 </t>
  </si>
  <si>
    <t>TUBO DE COBRE FLEXIVEL, D = 1/4",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</si>
  <si>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</si>
  <si>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</si>
  <si>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00039741 </t>
  </si>
  <si>
    <t>TUBO DE BORRACHA ELASTOMERICA FLEXIVEL, PRETA, PARA ISOLAMENTO TERMICO DE TUBULACAO, DN 3/8" (10 MM), E= 19 MM, COEFICIENTE DE CONDUTIVIDADE TERMICA 0,036W/MK, VAPOR DE AGUA MAIOR OU IGUAL A 10.000</t>
  </si>
  <si>
    <t xml:space="preserve"> 00039664 </t>
  </si>
  <si>
    <t>TUBO DE COBRE FLEXIVEL, D = 3/8",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</si>
  <si>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</si>
  <si>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</si>
  <si>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00039665 </t>
  </si>
  <si>
    <t>TUBO DE COBRE FLEXIVEL, D = 5/8", E = 0,79 MM, PARA AR-CONDICIONADO/ INSTALACOES GAS RESIDENCIAIS E COMERCIAIS</t>
  </si>
  <si>
    <t xml:space="preserve"> 00010422 </t>
  </si>
  <si>
    <t>BACIA SANITARIA (VASO) COM CAIXA ACOPLADA, SIFAO APARENTE, DE LOUCA BRANCA (SEM ASSENTO)</t>
  </si>
  <si>
    <t>VALVULA DE ESCOAMENTO PARA TANQUE, EM METAL CROMADO, 1.1/2", SEM LADRAO, COM TAMPAO PLASTICO</t>
  </si>
  <si>
    <t xml:space="preserve"> 19</t>
  </si>
  <si>
    <t xml:space="preserve"> 20</t>
  </si>
  <si>
    <t>100,00%
149.455,06</t>
  </si>
  <si>
    <t>100,00%
256.655,79</t>
  </si>
  <si>
    <t>100,00%
261.481,50</t>
  </si>
  <si>
    <t>100,00%
205.573,09</t>
  </si>
  <si>
    <t>100,00%
98.886,73</t>
  </si>
  <si>
    <t>100,00%
38.895,46</t>
  </si>
  <si>
    <t>100,00%
229.739,92</t>
  </si>
  <si>
    <t>100,00%
107.041,40</t>
  </si>
  <si>
    <t>100,00%
146.517,41</t>
  </si>
  <si>
    <t>100,00%
39.170,56</t>
  </si>
  <si>
    <t>100,00%
45.136,83</t>
  </si>
  <si>
    <t>100,00%
88.858,89</t>
  </si>
  <si>
    <t>100,00%
24.962,46</t>
  </si>
  <si>
    <t>100,00%
62.575,96</t>
  </si>
  <si>
    <t>100,00%
203.998,97</t>
  </si>
  <si>
    <t>100,00%
307.910,60</t>
  </si>
  <si>
    <t>100,00%
173.612,72</t>
  </si>
  <si>
    <t>100,00%
21.896,19</t>
  </si>
  <si>
    <t>100,00%
12.533,22</t>
  </si>
  <si>
    <t>390 DIAS</t>
  </si>
  <si>
    <t>420 DIAS</t>
  </si>
  <si>
    <t>61,00%
91.167,59</t>
  </si>
  <si>
    <t>3,00%
4.483,65</t>
  </si>
  <si>
    <t>20,00%
51.331,16</t>
  </si>
  <si>
    <t>30,00%
76.996,74</t>
  </si>
  <si>
    <t>25,00%
65.370,38</t>
  </si>
  <si>
    <t>20,00%
52.296,30</t>
  </si>
  <si>
    <t>5,00%
13.074,08</t>
  </si>
  <si>
    <t>20,00%
41.114,62</t>
  </si>
  <si>
    <t>40,00%
39.554,69</t>
  </si>
  <si>
    <t>15,00%
14.833,01</t>
  </si>
  <si>
    <t>25,00%
57.434,98</t>
  </si>
  <si>
    <t>20,00%
45.947,98</t>
  </si>
  <si>
    <t>15,00%
34.460,99</t>
  </si>
  <si>
    <t>20,00%
21.408,28</t>
  </si>
  <si>
    <t>10,00%
10.704,14</t>
  </si>
  <si>
    <t>25,00%
36.629,35</t>
  </si>
  <si>
    <t>20,00%
29.303,48</t>
  </si>
  <si>
    <t>5,00%
7.325,87</t>
  </si>
  <si>
    <t>80,00%
31.336,45</t>
  </si>
  <si>
    <t>20,00%
7.834,11</t>
  </si>
  <si>
    <t>40,00%
18.054,73</t>
  </si>
  <si>
    <t>20,00%
9.027,37</t>
  </si>
  <si>
    <t>60,00%
53.315,33</t>
  </si>
  <si>
    <t>40,00%
35.543,56</t>
  </si>
  <si>
    <t>50,00%
31.287,98</t>
  </si>
  <si>
    <t>10,00%
20.399,90</t>
  </si>
  <si>
    <t>20,00%
40.799,79</t>
  </si>
  <si>
    <t>10,00%
30.791,06</t>
  </si>
  <si>
    <t>20,00%
61.582,12</t>
  </si>
  <si>
    <t>20,00%
34.722,54</t>
  </si>
  <si>
    <t>30,00%
6.568,86</t>
  </si>
  <si>
    <t>40,00%
8.758,48</t>
  </si>
  <si>
    <t>142.498,74</t>
  </si>
  <si>
    <t>146.850,76</t>
  </si>
  <si>
    <t>183.708,08</t>
  </si>
  <si>
    <t>170.493,80</t>
  </si>
  <si>
    <t>196.647,65</t>
  </si>
  <si>
    <t>190.465,49</t>
  </si>
  <si>
    <t>218.823,16</t>
  </si>
  <si>
    <t>161.240,13</t>
  </si>
  <si>
    <t>221.959,54</t>
  </si>
  <si>
    <t>289.349,50</t>
  </si>
  <si>
    <t>436.200,26</t>
  </si>
  <si>
    <t>619.908,34</t>
  </si>
  <si>
    <t>790.402,14</t>
  </si>
  <si>
    <t>987.049,79</t>
  </si>
  <si>
    <t>1.177.515,28</t>
  </si>
  <si>
    <t>1.396.338,44</t>
  </si>
  <si>
    <t>1.557.578,57</t>
  </si>
  <si>
    <t>4,4</t>
  </si>
  <si>
    <t>Conforme Projeto Estrutural atualizado, prancha EST 01/02, tabela estacas</t>
  </si>
  <si>
    <t>(54*5)+(40*6)</t>
  </si>
  <si>
    <t>Conforme Projeto Estrutural atualizado, prancha EST 01/02, resumo de aço</t>
  </si>
  <si>
    <t>1043,2</t>
  </si>
  <si>
    <t>405,7</t>
  </si>
  <si>
    <t>54+40</t>
  </si>
  <si>
    <t>Conforme Projeto Estrutural atualizado, prancha EST 02/02, resumo de aço</t>
  </si>
  <si>
    <t>39,16</t>
  </si>
  <si>
    <t>Conforme Projeto Estrutural atualizado, prancha EST 02/02, dimensões blocos</t>
  </si>
  <si>
    <t>((0,70*0,70*25)+(0,70*1,90*33)+(2,008*1,739*1))*0,05</t>
  </si>
  <si>
    <t>359,6</t>
  </si>
  <si>
    <t>13,2</t>
  </si>
  <si>
    <t>175,8</t>
  </si>
  <si>
    <t>63,1</t>
  </si>
  <si>
    <t>Conforme Projeto Estrutural PAC , prancha EST 13 e 14/17, resumo de aço</t>
  </si>
  <si>
    <t>15,02+4,29</t>
  </si>
  <si>
    <t>198,12+60,04</t>
  </si>
  <si>
    <t>227,1+67,3</t>
  </si>
  <si>
    <t>Conforme Projeto Estrutural PAC , prancha EST 13/17, resumo de aço</t>
  </si>
  <si>
    <t>391,4+45,4</t>
  </si>
  <si>
    <t>78,5+55,2</t>
  </si>
  <si>
    <t>199,5+154</t>
  </si>
  <si>
    <t>207,2</t>
  </si>
  <si>
    <t>VERIFICAÇÃO DO BDI - ACÓRDÃO 2.622/2013</t>
  </si>
  <si>
    <t>DADOS INICIAIS</t>
  </si>
  <si>
    <t>TIPO DE OBRA:</t>
  </si>
  <si>
    <t>Construção de edificios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</si>
  <si>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</si>
  <si>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</si>
  <si>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</si>
  <si>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</si>
  <si>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</si>
  <si>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</si>
  <si>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</si>
  <si>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</si>
  <si>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</si>
  <si>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</si>
  <si>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PIS</t>
  </si>
  <si>
    <t>COFINS</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</si>
  <si>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</si>
  <si>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</si>
  <si>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</si>
  <si>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</si>
  <si>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</si>
  <si>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</si>
  <si>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</si>
  <si>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</si>
  <si>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</si>
  <si>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</si>
  <si>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</si>
  <si>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</si>
  <si>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</si>
  <si>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</si>
  <si>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</si>
  <si>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</si>
  <si>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</si>
  <si>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</si>
  <si>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</si>
  <si>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</si>
  <si>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</si>
  <si>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</si>
  <si>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</si>
  <si>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</si>
  <si>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____________________________________</t>
  </si>
  <si>
    <t>Elemento Engenharia e Arquitetura
CNPJ: 33.545.436/0001-15</t>
  </si>
  <si>
    <t>BANCO DE DADOS</t>
  </si>
  <si>
    <t>TIPO DE OBRA</t>
  </si>
  <si>
    <t>ENQUARAMENTO</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</si>
  <si>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</si>
  <si>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</si>
  <si>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</si>
  <si>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</si>
  <si>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</si>
  <si>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</si>
  <si>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</si>
  <si>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</si>
  <si>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</si>
  <si>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</si>
  <si>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</si>
  <si>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</si>
  <si>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</si>
  <si>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</si>
  <si>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</si>
  <si>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LUCRO</t>
  </si>
  <si>
    <t>Código da pesquisa</t>
  </si>
  <si>
    <t>1º Quartil</t>
  </si>
  <si>
    <t>Médio</t>
  </si>
  <si>
    <t>3º Quartil</t>
  </si>
  <si>
    <t>BDI</t>
  </si>
  <si>
    <t>1 Quartil</t>
  </si>
  <si>
    <t>3 Quartil</t>
  </si>
  <si>
    <t>MURO</t>
  </si>
  <si>
    <t xml:space="preserve"> 2001003013 </t>
  </si>
  <si>
    <t>MURO (H=2,00 M) - ANEXO A-118 (S.C.) - SIMPLIFICADO(CHAPISCADO/REGULARIZADO/CHAPISCADO DESEMPENADO) - PLANILHA PADRAO 000567</t>
  </si>
  <si>
    <t xml:space="preserve"> 20.3 </t>
  </si>
  <si>
    <t xml:space="preserve"> 20.4 </t>
  </si>
  <si>
    <t xml:space="preserve"> 20.5 </t>
  </si>
  <si>
    <t xml:space="preserve"> 2001004054 </t>
  </si>
  <si>
    <t>FORNECIMENTO E INSTALACAO DE PORTAO DE ABRIR  EM GRADE REVESTIDA EM PVC, MALHA 5X20CM - FIO 4,30MM, PARA ACESSO DE VEICULOS/PEDESTRES DA MORLAN OU SIMILAR</t>
  </si>
  <si>
    <t xml:space="preserve"> 20.6 </t>
  </si>
  <si>
    <t xml:space="preserve"> 2001004050 </t>
  </si>
  <si>
    <t>FORNECIMENTO E INSTALACAO DE GRADIL EM TELA REVESTIDA EM PVC DE ALTA RESISTENCIA, # 5 X 20CM, FIO 4,30MM, VERDE, PAINEL 2,50M, FIXADO EM POSTES METALICOS 60X40X1,50MM, MORLAN OU SIMILAR, INCL.FIXADORES E BLOCO EM CONCRETO FCK=25MPA DE 40X40X40CM</t>
  </si>
  <si>
    <t xml:space="preserve"> 21 </t>
  </si>
  <si>
    <t xml:space="preserve"> 21.1 </t>
  </si>
  <si>
    <t xml:space="preserve"> 21.2 </t>
  </si>
  <si>
    <t xml:space="preserve"> 0601002170 </t>
  </si>
  <si>
    <t>ARMACAO DE PILAR OU VIGA DE ESTRUTURA UTILIZANDO ACO CA-50, MEDIA, DIAM. 10,0MM - FORNECIMENTO, CORTE, DOBRA E COLOCACAO (C/ PERDA DE 11%)</t>
  </si>
  <si>
    <t xml:space="preserve"> 1501000100 </t>
  </si>
  <si>
    <t>CHAPISCO PARA PAREDES EXTERNAS E INTERNAS COM ARGAMASSA DE CIMENTO E AREIA NO TRACO 1:3</t>
  </si>
  <si>
    <t xml:space="preserve"> 0601002155 </t>
  </si>
  <si>
    <t>ARMACAO DE PILAR OU VIGA DE ESTRUTURA UTILIZANDO ACO CA-60 DIAM. 5,0MM - FORNECIMENTO, CORTE, DOBRA E COLOCACAO (C/ PERDA DE 7%)</t>
  </si>
  <si>
    <t xml:space="preserve"> 0601003008 </t>
  </si>
  <si>
    <t>LANCAMENTO/APLICACAO MANUAL DE CONCRETO EM ESTRUTURAS</t>
  </si>
  <si>
    <t xml:space="preserve"> 0601001000 </t>
  </si>
  <si>
    <t>FABRICACAO, MONTAGEM E DESMONTAGEM DE FORMA PARA FUNDACAO EM TABUAS DE 30CM E SARRAFOS 2,5X7,5CM, REAPROVEITAMENTO DE 2 VEZES</t>
  </si>
  <si>
    <t xml:space="preserve"> 0401001109 </t>
  </si>
  <si>
    <t>REGULARIZACAO E COMPACTACAO MANUAL DE TERRENO COM SOQUETE</t>
  </si>
  <si>
    <t xml:space="preserve"> 0701000109 </t>
  </si>
  <si>
    <t>IMPERMEABILIZACAO COM REVESTIMENTO SEMI-FLEXIVEL VIAPLUS 1000, VIAPOL OU SIMILAR, CONSUMO DE 2KG/M2</t>
  </si>
  <si>
    <t xml:space="preserve"> 0301000116 </t>
  </si>
  <si>
    <t>CORTE E PREPARO EM CABECA DE ESTACA</t>
  </si>
  <si>
    <t xml:space="preserve"> 0601001012 </t>
  </si>
  <si>
    <t>FABRICACAO, MONTAGEM E DESMONTAGEM DE FORMA EM CHAPA DE MADEIRA TIPO PLASTIFICADA DE 12 MM DE ESPESSURA, REAPROVEITAMENTO DE 2 VEZES</t>
  </si>
  <si>
    <t xml:space="preserve"> 0401001113 </t>
  </si>
  <si>
    <t>REATERRO MANUAL APILOADO COM SOQUETE</t>
  </si>
  <si>
    <t xml:space="preserve"> 0601003006 </t>
  </si>
  <si>
    <t>LANCAMENTO/APLICACAO MANUAL DE CONCRETO EM FUNDACOES</t>
  </si>
  <si>
    <t xml:space="preserve"> 0801000102 </t>
  </si>
  <si>
    <t>ALVENARIA DE ELEVACAO COM TIJOLO CERAMICO FURADO (9X19X19)CM, 1/2 VEZ (ESPESSURA DE 9CM), ASSENTADA COM ARGAMASSA MISTA DE CIMENTO, CAL HIDRATADA E AREIA SEM PENEIRAR, NO TRACO 1:2:8</t>
  </si>
  <si>
    <t xml:space="preserve"> 0301000105 </t>
  </si>
  <si>
    <t>ESTACA BROCA DE CONCRETO, DIAMETRO DE 25CM, ESCAVACAO  MANUAL COM TRADO CONCHA (EXCLUSIVE ARMADURA)</t>
  </si>
  <si>
    <t xml:space="preserve"> 0401001100 </t>
  </si>
  <si>
    <t>ESCAVACAO DE VALAS EM SOLO DE QUALQUER CATEGORIA, NA(S) PROFUNDIDADE(S):- ATE 2,00 M (SEM PRESENCA DE AGUA)</t>
  </si>
  <si>
    <t xml:space="preserve"> 87792 </t>
  </si>
  <si>
    <t>SINAPI - 87792 - EMBOCO OU MASSA UNICA EM ARGAMASSA TRACO 1:2:8, PREPARO MECANICO COM BETONEIRA 400 L, APLICADA MANUALMENTE EM PANOS CEGOS DE FACHADA (SEM PRESENCA DE VAOS), ESPESSURA DE 25 MM. AF_08/2022</t>
  </si>
  <si>
    <t xml:space="preserve"> 94964 </t>
  </si>
  <si>
    <t>SINAPI - 94964 - CONCRETO FCK = 20MPA, TRACO 1:2,7:3 (EM MASSA SECA DE CIMENTO/ AREIA MEDIA/ BRITA 1) - PREPARO MECANICO COM BETONEIRA 400 L. AF_05/2021</t>
  </si>
  <si>
    <t>SINAPI - 94974 - CONCRETO MAGRO PARA LASTRO, TRACO 1:4,5:4,5 (EM MASSA SECA DE CIMENTO/ AREIA MEDIA/ BRITA 1) - PREPARO MANUAL. AF_05/2021</t>
  </si>
  <si>
    <t>SINAPI - 99059 - LOCACAO CONVENCIONAL DE OBRA, UTILIZANDO GABARITO DE TABUAS CORRIDAS PONTALETADAS A CADA 2,00M - 2 UTILIZACOES. AF_03/2024</t>
  </si>
  <si>
    <t>SERVICOS COMPLEMENTARES</t>
  </si>
  <si>
    <t xml:space="preserve"> 1938 </t>
  </si>
  <si>
    <t>PORTAO DE ABRIR, 2 FOLHAS, EM GRADE MALHA 5X20CM - FIO 4,30MM, PARA ACESSO DE VEICULOS DA MORLAN OU SIMILAR</t>
  </si>
  <si>
    <t xml:space="preserve"> 4024 </t>
  </si>
  <si>
    <t>SERRALHEIRO COM ENCARGOS COMPLEMENTARES - SINAPI -88315</t>
  </si>
  <si>
    <t xml:space="preserve"> 6303 </t>
  </si>
  <si>
    <t>REGULARIZACAO E COMPACTACAO MANUAL DE TERRENO COM SOQUETE (COMP. 0401001109)</t>
  </si>
  <si>
    <t xml:space="preserve"> 6352 </t>
  </si>
  <si>
    <t>CONCRETO FCK = 25MPA, TRACO 1:2,3:2,7 (EM MASSA SECA DE CIMENTO/ AREIA MEDIA/ BRITA 1) - PREPARO MECANICO COM BETONEIRA 400 L. AF_05/2021 - SINAPI -94965</t>
  </si>
  <si>
    <t xml:space="preserve"> 1935 </t>
  </si>
  <si>
    <t>LASTRO COM MATERIAL GRANULAR, APLICACAO EM BLOCOS DE COROAMENTO, ESPESSURA DE *5 CM*. AF_01/2024 - SINAPI -96621</t>
  </si>
  <si>
    <t xml:space="preserve"> 6302 </t>
  </si>
  <si>
    <t>ESCAVACAO DE VALAS EM SOLO DE QUALQUER CATEGORIA, NA(S) PROFUNDIDADE(S):- ATE 2.00 M (SEM PRESENCA DE AGUA) (COMP. 0401001100)</t>
  </si>
  <si>
    <t xml:space="preserve"> 1932 </t>
  </si>
  <si>
    <t>PAINEL GRADIL STANDARD DE 2,50M, FIO 4,3MM, MALHA 5X20CM</t>
  </si>
  <si>
    <t xml:space="preserve"> 1933 </t>
  </si>
  <si>
    <t>POSTE METALICO 60X40X1,50MM</t>
  </si>
  <si>
    <t xml:space="preserve"> 6306 </t>
  </si>
  <si>
    <t>LANCAMENTO/APLICACAO MANUAL DE CONCRETO EM FUNDACOES (COMP. 0601003006)</t>
  </si>
  <si>
    <t xml:space="preserve"> 1936 </t>
  </si>
  <si>
    <t>ARMACAO DE BLOCO UTILIZANDO ACO CA-50 DE 6,3 MM - MONTAGEM. AF_01/2024 - SINAPI -96544</t>
  </si>
  <si>
    <t xml:space="preserve"> 1934 </t>
  </si>
  <si>
    <t>FIXADORES ANTIFURTO E TAMPA EM PVC</t>
  </si>
  <si>
    <t xml:space="preserve"> 6552 </t>
  </si>
  <si>
    <t>BLOCO CERAMICO / TIJOLO VAZADO PARA ALVENARIA DE VEDACAO, 8 FUROS NA HORIZONTAL DE 9 X 19 X 19 CM (L X A X C) - SINAPI -00007271</t>
  </si>
  <si>
    <t xml:space="preserve"> 6418 </t>
  </si>
  <si>
    <t>ARGAMASSA TRACO 1:2:8 (EM VOLUME DE CIMENTO, CAL E AREIA MEDIA UMIDA) PARA EMBOCO/MASSA UNICA/ASSENTAMENTO DE ALVENARIA DE VEDACAO, PREPARO MECANICO COM MISTURADOR DE EIXO HORIZONTAL DE 300 KG. AF_08/2019 - SINAPI -87335</t>
  </si>
  <si>
    <t xml:space="preserve"> 1012 </t>
  </si>
  <si>
    <t>ARAME RECOZIDO 16 BWG, D = 1,65 MM (0,016 KG/M) OU 18 BWG, D = 1,25 MM (0,01 KG/M) - SINAPI -00043132</t>
  </si>
  <si>
    <t xml:space="preserve"> 1001 </t>
  </si>
  <si>
    <t>ESPACADOR / DISTANCIADOR CIRCULAR COM ENTRADA LATERAL, EM PLASTICO, PARA VERGALHAO *4,2 A 12,5* MM, COBRIMENTO 20 MM - SINAPI -00039017</t>
  </si>
  <si>
    <t xml:space="preserve"> 4001 </t>
  </si>
  <si>
    <t>ARMADOR COM ENCARGOS COMPLEMENTARES - SINAPI -88245</t>
  </si>
  <si>
    <t xml:space="preserve"> 4030 </t>
  </si>
  <si>
    <t>AJUDANTE DE ARMADOR COM ENCARGOS COMPLEMENTARES - SINAPI -88238</t>
  </si>
  <si>
    <t xml:space="preserve"> 1005 </t>
  </si>
  <si>
    <t>ACO CA-50, 10,0 MM, VERGALHAO - SINAPI -00000034</t>
  </si>
  <si>
    <t xml:space="preserve"> 1007 </t>
  </si>
  <si>
    <t>ACO CA-60, 4,2 MM, OU 5,0 MM, OU 6,0 MM, OU 7,0 MM, VERGALHAO - SINAPI -00043059</t>
  </si>
  <si>
    <t xml:space="preserve"> 3488 </t>
  </si>
  <si>
    <t>ARGAMASSA TRACO 1:3 (EM VOLUME DE CIMENTO E AREIA GROSSA UMIDA) PARA CHAPISCO CONVENCIONAL, PREPARO MECANICO COM BETONEIRA 400 L. AF_08/2019 - SINAPI -87313</t>
  </si>
  <si>
    <t xml:space="preserve"> 6424 </t>
  </si>
  <si>
    <t>CONCRETO FCK = 20MPA, TRACO 1:2,7:3 (EM MASSA SECA DE CIMENTO/ AREIA MEDIA/ BRITA 1) - PREPARO MECANICO COM BETONEIRA 600 L. AF_05/2021 - SINAPI -94970</t>
  </si>
  <si>
    <t xml:space="preserve"> 1241 </t>
  </si>
  <si>
    <t>SARRAFO *2,5 X 7,5* CM EM PINUS, MISTA OU EQUIVALENTE DA REGIAO - BRUTA - SINAPI -00004517</t>
  </si>
  <si>
    <t xml:space="preserve"> 1664 </t>
  </si>
  <si>
    <t>TABUA *2,5 X 30 CM EM PINUS, MISTA OU EQUIVALENTE DA REGIAO - BRUTA - SINAPI -00006212</t>
  </si>
  <si>
    <t xml:space="preserve"> 1630 </t>
  </si>
  <si>
    <t>SERRA CIRCULAR DE BANCADA COM MOTOR ELETRICO POTENCIA DE 5HP, COM COIFA PARA DISCO 10" - CHP DIURNO. AF_08/2015 - SINAPI -91692</t>
  </si>
  <si>
    <t xml:space="preserve"> 6533 </t>
  </si>
  <si>
    <t>CHAPA/PAINEL DE MADEIRA COMPENSADA PLASTIFICADA (MADEIRITE PLASTIFICADO) PARA FORMA DE CONCRETO, DE 2200 X 1100 MM, E = 12 MM - SINAPI -00001347</t>
  </si>
  <si>
    <t xml:space="preserve"> 1631 </t>
  </si>
  <si>
    <t>SERRA CIRCULAR DE BANCADA COM MOTOR ELETRICO POTENCIA DE 5HP, COM COIFA PARA DISCO 10" - CHI DIURNO. AF_08/2015 - SINAPI -91693</t>
  </si>
  <si>
    <t xml:space="preserve"> 4031 </t>
  </si>
  <si>
    <t>AJUDANTE DE CARPINTEIRO COM ENCARGOS COMPLEMENTARES - SINAPI -88239</t>
  </si>
  <si>
    <t xml:space="preserve"> 7438 </t>
  </si>
  <si>
    <t>PONTALETE *7,5 X 7,5* CM EM PINUS, MISTA OU EQUIVALENTE DA REGIAO - BRUTA - SINAPI -00004491</t>
  </si>
  <si>
    <t xml:space="preserve"> 1040 </t>
  </si>
  <si>
    <t>PREGO DE ACO POLIDO COM CABECA 17 X 21 (2 X 11) - SINAPI -00005068</t>
  </si>
  <si>
    <t xml:space="preserve"> 1143 </t>
  </si>
  <si>
    <t>PREGO DE ACO POLIDO COM CABECA 15 X 15 (1 1/4 X 13) - SINAPI -00020247</t>
  </si>
  <si>
    <t xml:space="preserve"> 1075 </t>
  </si>
  <si>
    <t>DESMOLDANTE PROTETOR PARA FORMAS DE MADEIRA, DE BASE OLEOSA EMULSIONADA EM AGUA - SINAPI -00002692</t>
  </si>
  <si>
    <t xml:space="preserve"> 1039 </t>
  </si>
  <si>
    <t>PREGO DE ACO POLIDO COM CABECA 17 X 27 (2 1/2 X 11) - SINAPI -00005069</t>
  </si>
  <si>
    <t xml:space="preserve"> 1251 </t>
  </si>
  <si>
    <t>ARGAMASSA POLIMERICA IMPERMEABILIZANTE SEMIFLEXIVEL, BICOMPONENTE, A BASE DE CIMENTO E ADITIVOS - SINAPI -00000135</t>
  </si>
  <si>
    <t>100,00%
158.843,22</t>
  </si>
  <si>
    <t>30,00%
47.652,97</t>
  </si>
  <si>
    <t>10,00%
15.884,32</t>
  </si>
  <si>
    <t>5,38%</t>
  </si>
  <si>
    <t>6,44%</t>
  </si>
  <si>
    <t>6,09%</t>
  </si>
  <si>
    <t>7,29%</t>
  </si>
  <si>
    <t>193.027,98</t>
  </si>
  <si>
    <t>228.179,27</t>
  </si>
  <si>
    <t>1.750.606,55</t>
  </si>
  <si>
    <t>1.972.566,09</t>
  </si>
  <si>
    <t>2.200.745,36</t>
  </si>
  <si>
    <t>Conforme Projeto Arquitetônico, prancha de implantação</t>
  </si>
  <si>
    <t>27,0701+6,85+13+34,9999+40,07</t>
  </si>
  <si>
    <t>(27,0701+6,85+13+34,9999+40,07)*2*2</t>
  </si>
  <si>
    <t>(4*2)+(1*2)</t>
  </si>
  <si>
    <t>(5,9999+8,50+6,8010)*2</t>
  </si>
  <si>
    <t>100,00%
15.344,81</t>
  </si>
  <si>
    <t>20,00%
3.068,96</t>
  </si>
  <si>
    <t>80,00%
12.275,85</t>
  </si>
  <si>
    <t>5,54%</t>
  </si>
  <si>
    <t>6,93%</t>
  </si>
  <si>
    <t>7,42%</t>
  </si>
  <si>
    <t>7,19%</t>
  </si>
  <si>
    <t>8,26%</t>
  </si>
  <si>
    <t>8,38%</t>
  </si>
  <si>
    <t>8,61%</t>
  </si>
  <si>
    <t>8,92%</t>
  </si>
  <si>
    <t>8,0%</t>
  </si>
  <si>
    <t>236.362,20</t>
  </si>
  <si>
    <t>211.983,16</t>
  </si>
  <si>
    <t>10,92%</t>
  </si>
  <si>
    <t>16,47%</t>
  </si>
  <si>
    <t>23,4%</t>
  </si>
  <si>
    <t>29,84%</t>
  </si>
  <si>
    <t>37,26%</t>
  </si>
  <si>
    <t>44,45%</t>
  </si>
  <si>
    <t>52,71%</t>
  </si>
  <si>
    <t>58,8%</t>
  </si>
  <si>
    <t>66,08%</t>
  </si>
  <si>
    <t>74,46%</t>
  </si>
  <si>
    <t>83,08%</t>
  </si>
  <si>
    <t>92,0%</t>
  </si>
  <si>
    <t>2.437.107,56</t>
  </si>
  <si>
    <t>2.649.090,79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</si>
</sst>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 %"/>
    <numFmt numFmtId="165" formatCode="#,##0.0000000"/>
    <numFmt numFmtId="166" formatCode="#,##0.0000"/>
    <numFmt numFmtId="167" formatCode="#,##0.00_ ;\-#,##0.00\ "/>
    <numFmt numFmtId="168" formatCode="0.000%"/>
    <numFmt numFmtId="169" formatCode="0.0%"/>
  </numFmts>
  <fonts count="26" x14ac:knownFonts="1">
    <font>
      <sz val="11"/>
      <color theme="1"/>
      <name val="Calibri"/>
      <family val="2"/>
      <scheme val="minor"/>
    </font>
    <font>
      <sz val="10"/>
      <color theme="1"/>
      <name val="Arial"/>
      <family val="2"/>
    </font>
    <font>
      <sz val="10"/>
      <color theme="1"/>
      <name val="Arial"/>
      <family val="2"/>
    </font>
    <font>
      <b/>
      <sz val="10"/>
      <color theme="1"/>
      <name val="Arial"/>
      <family val="2"/>
    </font>
    <font>
      <b/>
      <sz val="9"/>
      <color theme="1"/>
      <name val="Arial"/>
      <family val="2"/>
    </font>
    <font>
      <sz val="10"/>
      <name val="Arial"/>
      <family val="2"/>
    </font>
    <font>
      <sz val="10"/>
      <color rgb="FF000000"/>
      <name val="Arial"/>
      <family val="1"/>
    </font>
    <font>
      <b/>
      <sz val="9"/>
      <color rgb="FFFF0000"/>
      <name val="Arial"/>
      <family val="2"/>
    </font>
    <font>
      <sz val="10"/>
      <name val="Arial"/>
      <family val="1"/>
    </font>
    <font>
      <b/>
      <sz val="10"/>
      <name val="Arial"/>
      <family val="1"/>
    </font>
    <font>
      <sz val="11"/>
      <name val="Arial"/>
      <family val="1"/>
    </font>
    <font>
      <b/>
      <sz val="11"/>
      <name val="Arial"/>
      <family val="1"/>
    </font>
    <font>
      <b/>
      <sz val="10"/>
      <color rgb="FF000000"/>
      <name val="Arial"/>
      <family val="1"/>
    </font>
    <font>
      <sz val="8"/>
      <name val="Calibri"/>
      <family val="2"/>
      <scheme val="minor"/>
    </font>
    <font>
      <b/>
      <sz val="16"/>
      <name val="Arial"/>
      <family val="2"/>
    </font>
    <font>
      <b/>
      <sz val="12"/>
      <name val="Arial"/>
      <family val="2"/>
    </font>
    <font>
      <b/>
      <sz val="10"/>
      <name val="Arial"/>
      <family val="2"/>
    </font>
    <font>
      <b/>
      <sz val="9"/>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sz val="11"/>
      <name val="Arial"/>
      <family val="2"/>
    </font>
  </fonts>
  <fills count="15">
    <fill>
      <patternFill patternType="none"/>
    </fill>
    <fill>
      <patternFill patternType="gray125"/>
    </fill>
    <fill>
      <patternFill patternType="solid">
        <fgColor rgb="FFD8ECF6"/>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patternFill>
    </fill>
    <fill>
      <patternFill patternType="solid">
        <fgColor rgb="FFD8ECF6"/>
        <bgColor rgb="FFD8ECF6"/>
      </patternFill>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rgb="FFCCCCCC"/>
      </left>
      <right/>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ck">
        <color rgb="FFFF5500"/>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style="thin">
        <color rgb="FFCCCCCC"/>
      </top>
      <bottom/>
      <diagonal/>
    </border>
    <border>
      <left style="thin">
        <color rgb="FFCCCCCC"/>
      </left>
      <right style="thin">
        <color rgb="FFCCCCCC"/>
      </right>
      <top/>
      <bottom style="thin">
        <color rgb="FFCCCCCC"/>
      </bottom>
      <diagonal/>
    </border>
    <border>
      <left style="thin">
        <color rgb="FFCCCCCC"/>
      </left>
      <right/>
      <top/>
      <bottom style="thin">
        <color rgb="FFCCCCCC"/>
      </bottom>
      <diagonal/>
    </border>
    <border>
      <left/>
      <right/>
      <top/>
      <bottom style="thin">
        <color rgb="FFCCCCCC"/>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9" fontId="6" fillId="2" borderId="9" applyFill="0" applyBorder="0">
      <alignment horizontal="right" vertical="top" wrapText="1"/>
    </xf>
    <xf numFmtId="43" fontId="5" fillId="0" borderId="0" applyFont="0" applyFill="0" applyBorder="0" applyAlignment="0" applyProtection="0"/>
    <xf numFmtId="0" fontId="10" fillId="0" borderId="0"/>
  </cellStyleXfs>
  <cellXfs count="324">
    <xf numFmtId="0" fontId="0" fillId="0" borderId="0" xfId="0"/>
    <xf numFmtId="0" fontId="2" fillId="0" borderId="0" xfId="0" applyFont="1"/>
    <xf numFmtId="0" fontId="1" fillId="0" borderId="0" xfId="0" applyFont="1"/>
    <xf numFmtId="0" fontId="4" fillId="0" borderId="0" xfId="0" applyFont="1" applyAlignment="1">
      <alignment horizontal="center" vertical="center" wrapText="1"/>
    </xf>
    <xf numFmtId="0" fontId="4" fillId="0" borderId="10" xfId="0" applyFont="1" applyBorder="1" applyAlignment="1">
      <alignment horizontal="center" vertical="center"/>
    </xf>
    <xf numFmtId="0" fontId="2" fillId="0" borderId="10" xfId="0" applyFont="1" applyBorder="1"/>
    <xf numFmtId="0" fontId="2" fillId="0" borderId="7" xfId="0" applyFont="1" applyBorder="1"/>
    <xf numFmtId="0" fontId="2" fillId="0" borderId="6" xfId="0" applyFont="1" applyBorder="1"/>
    <xf numFmtId="0" fontId="2" fillId="0" borderId="8" xfId="0" applyFont="1" applyBorder="1"/>
    <xf numFmtId="0" fontId="4" fillId="0" borderId="2" xfId="0" applyFont="1" applyBorder="1" applyAlignment="1">
      <alignment horizontal="center" vertical="center"/>
    </xf>
    <xf numFmtId="0" fontId="4" fillId="0" borderId="11" xfId="0" applyFont="1" applyBorder="1"/>
    <xf numFmtId="0" fontId="2" fillId="0" borderId="2" xfId="0" applyFont="1" applyBorder="1" applyAlignment="1">
      <alignment horizontal="center"/>
    </xf>
    <xf numFmtId="0" fontId="4" fillId="0" borderId="12" xfId="0" applyFont="1" applyBorder="1" applyAlignment="1">
      <alignment horizontal="center" vertical="center"/>
    </xf>
    <xf numFmtId="0" fontId="2" fillId="0" borderId="13" xfId="0" applyFont="1" applyBorder="1"/>
    <xf numFmtId="0" fontId="3" fillId="4" borderId="0" xfId="0" applyFont="1" applyFill="1" applyAlignment="1">
      <alignment vertical="center"/>
    </xf>
    <xf numFmtId="0" fontId="2" fillId="0" borderId="0" xfId="0" applyFont="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7" fillId="4" borderId="10" xfId="0" applyFont="1" applyFill="1" applyBorder="1" applyAlignment="1">
      <alignment horizontal="center"/>
    </xf>
    <xf numFmtId="0" fontId="2" fillId="0" borderId="11" xfId="0" applyFont="1" applyBorder="1"/>
    <xf numFmtId="0" fontId="9" fillId="6" borderId="0" xfId="6" applyFont="1" applyFill="1" applyAlignment="1">
      <alignment horizontal="right" vertical="top" wrapText="1"/>
    </xf>
    <xf numFmtId="0" fontId="8" fillId="6" borderId="0" xfId="6" applyFont="1" applyFill="1" applyAlignment="1">
      <alignment horizontal="left" vertical="top" wrapText="1"/>
    </xf>
    <xf numFmtId="0" fontId="2" fillId="0" borderId="12" xfId="0" applyFont="1" applyBorder="1"/>
    <xf numFmtId="0" fontId="2" fillId="0" borderId="2" xfId="0" applyFont="1" applyBorder="1"/>
    <xf numFmtId="0" fontId="4" fillId="4" borderId="10" xfId="0" applyFont="1" applyFill="1" applyBorder="1" applyAlignment="1">
      <alignment vertical="top"/>
    </xf>
    <xf numFmtId="0" fontId="8" fillId="6" borderId="0" xfId="6" applyFont="1" applyFill="1" applyAlignment="1">
      <alignment horizontal="center" vertical="top" wrapText="1"/>
    </xf>
    <xf numFmtId="0" fontId="4" fillId="0" borderId="7" xfId="0" applyFont="1" applyBorder="1" applyAlignment="1">
      <alignment horizontal="center" vertical="center"/>
    </xf>
    <xf numFmtId="0" fontId="4" fillId="0" borderId="6" xfId="0" applyFont="1" applyBorder="1"/>
    <xf numFmtId="0" fontId="4" fillId="0" borderId="6" xfId="0" applyFont="1" applyBorder="1" applyAlignment="1">
      <alignment horizontal="center" vertical="center"/>
    </xf>
    <xf numFmtId="0" fontId="8" fillId="8" borderId="0" xfId="0" applyFont="1" applyFill="1" applyAlignment="1">
      <alignment vertical="top" wrapText="1"/>
    </xf>
    <xf numFmtId="0" fontId="9" fillId="6" borderId="0" xfId="6" applyFont="1" applyFill="1" applyAlignment="1">
      <alignment horizontal="left" vertical="top" wrapText="1"/>
    </xf>
    <xf numFmtId="0" fontId="4" fillId="4" borderId="10" xfId="0" applyFont="1" applyFill="1" applyBorder="1" applyAlignment="1">
      <alignment horizontal="center" vertical="top"/>
    </xf>
    <xf numFmtId="0" fontId="4" fillId="4" borderId="10" xfId="0" applyFont="1" applyFill="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4" fillId="4" borderId="0" xfId="0" applyFont="1" applyFill="1" applyBorder="1" applyAlignment="1">
      <alignment horizontal="center"/>
    </xf>
    <xf numFmtId="0" fontId="4" fillId="4" borderId="0" xfId="0" applyFont="1" applyFill="1" applyBorder="1"/>
    <xf numFmtId="0" fontId="2" fillId="0" borderId="0" xfId="0" applyFont="1" applyBorder="1" applyAlignment="1">
      <alignment horizontal="center"/>
    </xf>
    <xf numFmtId="0" fontId="2" fillId="4" borderId="0" xfId="0" applyFont="1" applyFill="1" applyBorder="1" applyAlignment="1">
      <alignment horizontal="center"/>
    </xf>
    <xf numFmtId="0" fontId="2" fillId="4" borderId="0" xfId="0" applyFont="1" applyFill="1" applyBorder="1"/>
    <xf numFmtId="0" fontId="4" fillId="4" borderId="6" xfId="0" applyFont="1" applyFill="1" applyBorder="1" applyAlignment="1">
      <alignment horizontal="center" vertical="center"/>
    </xf>
    <xf numFmtId="0" fontId="2" fillId="4" borderId="6" xfId="0" applyFont="1" applyFill="1" applyBorder="1"/>
    <xf numFmtId="0" fontId="4" fillId="0" borderId="8" xfId="0" applyFont="1" applyBorder="1"/>
    <xf numFmtId="0" fontId="2" fillId="0" borderId="0" xfId="0" applyFont="1" applyBorder="1"/>
    <xf numFmtId="0" fontId="4" fillId="4" borderId="10" xfId="0" applyFont="1" applyFill="1" applyBorder="1" applyAlignment="1">
      <alignment horizontal="center"/>
    </xf>
    <xf numFmtId="0" fontId="9" fillId="8" borderId="0" xfId="6" applyFont="1" applyFill="1" applyAlignment="1">
      <alignment vertical="top" wrapText="1"/>
    </xf>
    <xf numFmtId="0" fontId="4" fillId="4" borderId="0" xfId="0" applyFont="1" applyFill="1" applyBorder="1" applyAlignment="1">
      <alignment horizontal="center"/>
    </xf>
    <xf numFmtId="0" fontId="11" fillId="8" borderId="14" xfId="6" applyFont="1" applyFill="1" applyBorder="1" applyAlignment="1">
      <alignment horizontal="center" vertical="top" wrapText="1"/>
    </xf>
    <xf numFmtId="0" fontId="9" fillId="6" borderId="0" xfId="6" applyFont="1" applyFill="1" applyAlignment="1">
      <alignment horizontal="right" vertical="top" wrapText="1"/>
    </xf>
    <xf numFmtId="0" fontId="4" fillId="4" borderId="0" xfId="0" applyFont="1" applyFill="1" applyBorder="1" applyAlignment="1">
      <alignment horizontal="center"/>
    </xf>
    <xf numFmtId="0" fontId="12" fillId="7" borderId="18" xfId="6" applyFont="1" applyFill="1" applyBorder="1" applyAlignment="1">
      <alignment vertical="center" wrapText="1"/>
    </xf>
    <xf numFmtId="0" fontId="12" fillId="7" borderId="19" xfId="6" applyFont="1" applyFill="1" applyBorder="1" applyAlignment="1">
      <alignment vertical="center" wrapText="1"/>
    </xf>
    <xf numFmtId="0" fontId="1" fillId="0" borderId="7" xfId="0" applyFont="1" applyBorder="1"/>
    <xf numFmtId="0" fontId="11" fillId="8" borderId="14" xfId="6" applyFont="1" applyFill="1" applyBorder="1" applyAlignment="1">
      <alignment horizontal="left" vertical="top" wrapText="1"/>
    </xf>
    <xf numFmtId="0" fontId="11" fillId="8" borderId="14" xfId="6" applyFont="1" applyFill="1" applyBorder="1" applyAlignment="1">
      <alignment horizontal="right" vertical="top" wrapText="1"/>
    </xf>
    <xf numFmtId="0" fontId="1" fillId="0" borderId="6" xfId="0" applyFont="1" applyBorder="1"/>
    <xf numFmtId="0" fontId="1" fillId="0" borderId="8" xfId="0" applyFont="1" applyBorder="1"/>
    <xf numFmtId="0" fontId="1" fillId="0" borderId="11" xfId="0" applyFont="1" applyBorder="1"/>
    <xf numFmtId="0" fontId="1" fillId="0" borderId="2" xfId="0" applyFont="1" applyBorder="1" applyAlignment="1">
      <alignment horizontal="center"/>
    </xf>
    <xf numFmtId="0" fontId="1" fillId="0" borderId="10" xfId="0" applyFont="1" applyBorder="1"/>
    <xf numFmtId="0" fontId="1" fillId="0" borderId="13" xfId="0" applyFont="1" applyBorder="1"/>
    <xf numFmtId="0" fontId="1" fillId="0" borderId="0" xfId="0" applyFont="1" applyAlignment="1">
      <alignment vertical="center"/>
    </xf>
    <xf numFmtId="0" fontId="4" fillId="0" borderId="0" xfId="0" applyFont="1" applyBorder="1"/>
    <xf numFmtId="0" fontId="4" fillId="4" borderId="0" xfId="0" applyFont="1" applyFill="1" applyBorder="1" applyAlignment="1">
      <alignment horizontal="center" vertical="center"/>
    </xf>
    <xf numFmtId="0" fontId="7" fillId="4" borderId="10" xfId="0" applyFont="1" applyFill="1" applyBorder="1" applyAlignment="1">
      <alignment horizontal="center"/>
    </xf>
    <xf numFmtId="0" fontId="1" fillId="0" borderId="0" xfId="0" applyFont="1" applyBorder="1" applyAlignment="1">
      <alignment horizontal="center"/>
    </xf>
    <xf numFmtId="0" fontId="1" fillId="4" borderId="0" xfId="0" applyFont="1" applyFill="1" applyBorder="1" applyAlignment="1">
      <alignment horizontal="center"/>
    </xf>
    <xf numFmtId="0" fontId="1" fillId="0" borderId="0" xfId="0" quotePrefix="1" applyFont="1" applyAlignment="1">
      <alignment vertical="center"/>
    </xf>
    <xf numFmtId="0" fontId="2" fillId="0" borderId="6" xfId="0" applyFont="1" applyBorder="1" applyAlignment="1">
      <alignment vertical="center"/>
    </xf>
    <xf numFmtId="0" fontId="4" fillId="0" borderId="6" xfId="0" applyFont="1" applyBorder="1" applyAlignment="1">
      <alignment vertical="center"/>
    </xf>
    <xf numFmtId="0" fontId="2" fillId="0" borderId="8" xfId="0" applyFont="1" applyBorder="1" applyAlignment="1">
      <alignment vertical="center"/>
    </xf>
    <xf numFmtId="0" fontId="4" fillId="4" borderId="0" xfId="0" applyFont="1" applyFill="1" applyBorder="1" applyAlignment="1">
      <alignment vertical="center"/>
    </xf>
    <xf numFmtId="0" fontId="2" fillId="0" borderId="0" xfId="0" applyFont="1" applyBorder="1" applyAlignment="1">
      <alignment vertical="center"/>
    </xf>
    <xf numFmtId="0" fontId="2" fillId="0" borderId="11" xfId="0" applyFont="1" applyBorder="1" applyAlignment="1">
      <alignment vertical="center"/>
    </xf>
    <xf numFmtId="0" fontId="2" fillId="0" borderId="2" xfId="0" applyFont="1" applyBorder="1" applyAlignment="1">
      <alignment horizontal="center" vertical="center"/>
    </xf>
    <xf numFmtId="0" fontId="2" fillId="4" borderId="0" xfId="0" applyFont="1" applyFill="1" applyBorder="1" applyAlignment="1">
      <alignment horizontal="center" vertical="center"/>
    </xf>
    <xf numFmtId="0" fontId="2" fillId="4" borderId="0" xfId="0" applyFont="1" applyFill="1" applyBorder="1" applyAlignment="1">
      <alignment vertical="center"/>
    </xf>
    <xf numFmtId="0" fontId="11" fillId="6" borderId="21" xfId="0" applyFont="1" applyFill="1" applyBorder="1" applyAlignment="1">
      <alignment horizontal="left" vertical="center" wrapText="1"/>
    </xf>
    <xf numFmtId="0" fontId="11" fillId="6" borderId="22" xfId="0" applyFont="1" applyFill="1" applyBorder="1" applyAlignment="1">
      <alignment vertical="center" wrapText="1"/>
    </xf>
    <xf numFmtId="0" fontId="11" fillId="6" borderId="23" xfId="0" applyFont="1" applyFill="1" applyBorder="1" applyAlignment="1">
      <alignment vertical="center" wrapText="1"/>
    </xf>
    <xf numFmtId="0" fontId="12" fillId="2" borderId="14" xfId="0" applyFont="1" applyFill="1" applyBorder="1" applyAlignment="1">
      <alignment horizontal="left" vertical="center" wrapText="1"/>
    </xf>
    <xf numFmtId="0" fontId="12" fillId="7" borderId="14" xfId="6" applyFont="1" applyFill="1" applyBorder="1" applyAlignment="1">
      <alignment horizontal="left" vertical="center" wrapText="1"/>
    </xf>
    <xf numFmtId="0" fontId="9" fillId="8" borderId="0" xfId="0" applyFont="1" applyFill="1" applyAlignment="1">
      <alignment horizontal="left" vertical="center" wrapText="1"/>
    </xf>
    <xf numFmtId="0" fontId="9" fillId="8" borderId="0" xfId="6" applyFont="1" applyFill="1" applyAlignment="1">
      <alignment horizontal="right" vertical="center" wrapText="1"/>
    </xf>
    <xf numFmtId="0" fontId="9" fillId="6" borderId="0" xfId="0" applyFont="1" applyFill="1" applyAlignment="1">
      <alignment horizontal="left" vertical="center" wrapText="1"/>
    </xf>
    <xf numFmtId="0" fontId="9" fillId="6" borderId="0" xfId="0" applyFont="1" applyFill="1" applyAlignment="1">
      <alignment horizontal="right" vertical="center" wrapText="1"/>
    </xf>
    <xf numFmtId="0" fontId="9" fillId="6" borderId="0" xfId="6" applyFont="1" applyFill="1" applyAlignment="1">
      <alignment horizontal="left" vertical="center" wrapText="1"/>
    </xf>
    <xf numFmtId="0" fontId="9" fillId="6" borderId="0" xfId="6" applyFont="1" applyFill="1" applyAlignment="1">
      <alignment horizontal="right" vertical="center" wrapText="1"/>
    </xf>
    <xf numFmtId="0" fontId="4" fillId="4" borderId="8" xfId="0" applyFont="1" applyFill="1" applyBorder="1" applyAlignment="1"/>
    <xf numFmtId="0" fontId="4" fillId="4" borderId="11" xfId="0" applyFont="1" applyFill="1" applyBorder="1" applyAlignment="1"/>
    <xf numFmtId="0" fontId="4" fillId="4" borderId="13" xfId="0" applyFont="1" applyFill="1" applyBorder="1" applyAlignment="1"/>
    <xf numFmtId="0" fontId="4" fillId="0" borderId="0" xfId="0" applyFont="1" applyBorder="1" applyAlignment="1">
      <alignment horizontal="left" vertical="center" wrapText="1"/>
    </xf>
    <xf numFmtId="0" fontId="4" fillId="4" borderId="0" xfId="0" applyFont="1" applyFill="1" applyBorder="1" applyAlignment="1">
      <alignment horizontal="center" vertical="center"/>
    </xf>
    <xf numFmtId="0" fontId="4" fillId="4" borderId="0" xfId="0" applyFont="1" applyFill="1" applyBorder="1" applyAlignment="1">
      <alignment horizontal="left" vertical="center"/>
    </xf>
    <xf numFmtId="0" fontId="4" fillId="4" borderId="0" xfId="0" applyFont="1" applyFill="1" applyBorder="1" applyAlignment="1">
      <alignment horizontal="left" vertical="center" wrapText="1"/>
    </xf>
    <xf numFmtId="0" fontId="7" fillId="4" borderId="0" xfId="0" applyFont="1" applyFill="1" applyBorder="1" applyAlignment="1">
      <alignment horizontal="center" vertical="center"/>
    </xf>
    <xf numFmtId="0" fontId="5" fillId="0" borderId="24" xfId="1" applyBorder="1"/>
    <xf numFmtId="0" fontId="5" fillId="0" borderId="26" xfId="1" applyBorder="1"/>
    <xf numFmtId="0" fontId="5" fillId="0" borderId="0" xfId="1"/>
    <xf numFmtId="0" fontId="15" fillId="0" borderId="0" xfId="1" applyFont="1" applyAlignment="1">
      <alignment horizontal="center" vertical="center"/>
    </xf>
    <xf numFmtId="0" fontId="5" fillId="0" borderId="27" xfId="1" applyBorder="1"/>
    <xf numFmtId="0" fontId="15" fillId="0" borderId="28" xfId="1" applyFont="1" applyBorder="1" applyAlignment="1">
      <alignment horizontal="center" vertical="center"/>
    </xf>
    <xf numFmtId="0" fontId="5" fillId="0" borderId="29" xfId="1" applyBorder="1"/>
    <xf numFmtId="0" fontId="5" fillId="0" borderId="30" xfId="1" applyBorder="1"/>
    <xf numFmtId="0" fontId="5" fillId="0" borderId="31" xfId="1" applyFont="1" applyBorder="1"/>
    <xf numFmtId="0" fontId="5" fillId="0" borderId="30" xfId="1" applyFont="1" applyBorder="1"/>
    <xf numFmtId="0" fontId="16" fillId="0" borderId="0" xfId="1" applyFont="1" applyAlignment="1">
      <alignment vertical="center"/>
    </xf>
    <xf numFmtId="0" fontId="17" fillId="0" borderId="0" xfId="1" applyFont="1" applyAlignment="1">
      <alignment vertical="center"/>
    </xf>
    <xf numFmtId="0" fontId="16" fillId="12" borderId="1" xfId="1" applyFont="1" applyFill="1" applyBorder="1" applyAlignment="1" applyProtection="1">
      <alignment horizontal="center"/>
      <protection locked="0"/>
    </xf>
    <xf numFmtId="0" fontId="19" fillId="0" borderId="0" xfId="1" applyFont="1"/>
    <xf numFmtId="0" fontId="20" fillId="0" borderId="0" xfId="1" applyFont="1" applyAlignment="1">
      <alignment vertical="center"/>
    </xf>
    <xf numFmtId="0" fontId="5" fillId="0" borderId="0" xfId="1" applyFont="1" applyAlignment="1">
      <alignment vertical="center"/>
    </xf>
    <xf numFmtId="0" fontId="5" fillId="0" borderId="0" xfId="1" applyFont="1" applyAlignment="1">
      <alignment horizontal="center" vertical="center"/>
    </xf>
    <xf numFmtId="0" fontId="16" fillId="0" borderId="0" xfId="1" applyFont="1" applyAlignment="1">
      <alignment horizontal="center" vertical="center"/>
    </xf>
    <xf numFmtId="10" fontId="16" fillId="0" borderId="0" xfId="1" applyNumberFormat="1" applyFont="1" applyAlignment="1">
      <alignment horizontal="center" vertical="center"/>
    </xf>
    <xf numFmtId="10" fontId="18" fillId="12" borderId="1" xfId="3" applyNumberFormat="1" applyFont="1" applyFill="1" applyBorder="1" applyAlignment="1" applyProtection="1">
      <alignment horizontal="center" vertical="center" wrapText="1"/>
      <protection locked="0"/>
    </xf>
    <xf numFmtId="0" fontId="16" fillId="0" borderId="0" xfId="1" quotePrefix="1" applyFont="1" applyAlignment="1">
      <alignment vertical="center"/>
    </xf>
    <xf numFmtId="0" fontId="5" fillId="0" borderId="0" xfId="1" applyFont="1"/>
    <xf numFmtId="10" fontId="18" fillId="0" borderId="0" xfId="3" applyNumberFormat="1" applyFont="1" applyFill="1" applyBorder="1" applyAlignment="1" applyProtection="1">
      <alignment vertical="center" wrapText="1"/>
    </xf>
    <xf numFmtId="10" fontId="16" fillId="0" borderId="0" xfId="3" applyNumberFormat="1" applyFont="1" applyFill="1" applyBorder="1" applyAlignment="1" applyProtection="1">
      <alignment vertical="center" wrapText="1"/>
    </xf>
    <xf numFmtId="168" fontId="21" fillId="0" borderId="0" xfId="1" applyNumberFormat="1" applyFont="1"/>
    <xf numFmtId="0" fontId="5" fillId="0" borderId="35" xfId="1" applyFont="1" applyBorder="1"/>
    <xf numFmtId="0" fontId="5" fillId="0" borderId="37" xfId="1" applyFont="1" applyBorder="1"/>
    <xf numFmtId="0" fontId="5" fillId="0" borderId="27" xfId="1" applyFont="1" applyBorder="1"/>
    <xf numFmtId="0" fontId="5" fillId="0" borderId="28" xfId="1" applyFont="1" applyBorder="1"/>
    <xf numFmtId="0" fontId="5" fillId="0" borderId="29" xfId="1" applyFont="1" applyBorder="1"/>
    <xf numFmtId="0" fontId="22" fillId="0" borderId="0" xfId="1" applyFont="1" applyAlignment="1">
      <alignment horizontal="center" vertical="center" wrapText="1"/>
    </xf>
    <xf numFmtId="0" fontId="16" fillId="0" borderId="0" xfId="1" applyFont="1" applyAlignment="1">
      <alignment horizontal="center" vertical="center" wrapText="1"/>
    </xf>
    <xf numFmtId="0" fontId="5" fillId="0" borderId="0" xfId="1" applyAlignment="1">
      <alignment horizontal="center"/>
    </xf>
    <xf numFmtId="0" fontId="23" fillId="0" borderId="0" xfId="1" applyFont="1" applyAlignment="1">
      <alignment horizontal="left" vertical="center" wrapText="1"/>
    </xf>
    <xf numFmtId="10" fontId="23" fillId="0" borderId="0" xfId="3" applyNumberFormat="1" applyFont="1" applyBorder="1" applyAlignment="1" applyProtection="1">
      <alignment horizontal="center" vertical="center" wrapText="1"/>
    </xf>
    <xf numFmtId="10" fontId="19" fillId="12" borderId="0" xfId="3" applyNumberFormat="1" applyFont="1" applyFill="1" applyBorder="1" applyAlignment="1" applyProtection="1">
      <alignment horizontal="center" vertical="center" wrapText="1"/>
      <protection locked="0"/>
    </xf>
    <xf numFmtId="10" fontId="5" fillId="0" borderId="31" xfId="1" applyNumberFormat="1" applyFont="1" applyBorder="1"/>
    <xf numFmtId="10" fontId="5" fillId="0" borderId="0" xfId="1" applyNumberFormat="1"/>
    <xf numFmtId="0" fontId="22" fillId="0" borderId="0" xfId="1" applyFont="1" applyAlignment="1">
      <alignment horizontal="left" vertical="center" wrapText="1"/>
    </xf>
    <xf numFmtId="168" fontId="16" fillId="0" borderId="0" xfId="3" applyNumberFormat="1" applyFont="1" applyFill="1" applyBorder="1" applyAlignment="1" applyProtection="1">
      <alignment horizontal="center" vertical="center" wrapText="1"/>
    </xf>
    <xf numFmtId="168" fontId="5" fillId="0" borderId="0" xfId="1" applyNumberFormat="1"/>
    <xf numFmtId="0" fontId="24" fillId="0" borderId="0" xfId="1" applyFont="1"/>
    <xf numFmtId="10" fontId="21" fillId="0" borderId="0" xfId="3" applyNumberFormat="1" applyFont="1" applyBorder="1" applyAlignment="1" applyProtection="1">
      <alignment horizontal="center"/>
    </xf>
    <xf numFmtId="0" fontId="16" fillId="0" borderId="0" xfId="1" applyFont="1"/>
    <xf numFmtId="0" fontId="5" fillId="0" borderId="31" xfId="1" applyBorder="1"/>
    <xf numFmtId="10" fontId="0" fillId="0" borderId="0" xfId="3" applyNumberFormat="1" applyFont="1" applyAlignment="1" applyProtection="1">
      <alignment horizontal="center"/>
    </xf>
    <xf numFmtId="169" fontId="5" fillId="0" borderId="0" xfId="1" applyNumberFormat="1" applyAlignment="1">
      <alignment horizontal="center"/>
    </xf>
    <xf numFmtId="0" fontId="16" fillId="0" borderId="0" xfId="1" applyFont="1" applyAlignment="1">
      <alignment horizontal="center"/>
    </xf>
    <xf numFmtId="10" fontId="0" fillId="0" borderId="0" xfId="3" applyNumberFormat="1" applyFont="1" applyProtection="1"/>
    <xf numFmtId="9" fontId="0" fillId="0" borderId="0" xfId="3" applyFont="1" applyProtection="1"/>
    <xf numFmtId="0" fontId="16" fillId="0" borderId="30" xfId="1" applyFont="1" applyBorder="1" applyAlignment="1">
      <alignment vertical="center"/>
    </xf>
    <xf numFmtId="0" fontId="5" fillId="0" borderId="0" xfId="1" applyFont="1" applyAlignment="1">
      <alignment vertical="center" wrapText="1"/>
    </xf>
    <xf numFmtId="0" fontId="5" fillId="0" borderId="0" xfId="1" applyAlignment="1">
      <alignment vertical="center"/>
    </xf>
    <xf numFmtId="0" fontId="25" fillId="0" borderId="0" xfId="1" applyFont="1" applyAlignment="1">
      <alignment vertical="center" wrapText="1"/>
    </xf>
    <xf numFmtId="0" fontId="5" fillId="0" borderId="30" xfId="1" applyBorder="1" applyAlignment="1">
      <alignment vertical="center"/>
    </xf>
    <xf numFmtId="9" fontId="5" fillId="0" borderId="0" xfId="1" applyNumberFormat="1"/>
    <xf numFmtId="0" fontId="16" fillId="0" borderId="30" xfId="1" applyFont="1" applyBorder="1"/>
    <xf numFmtId="0" fontId="25" fillId="0" borderId="38" xfId="1" applyFont="1" applyBorder="1" applyAlignment="1">
      <alignment vertical="top" wrapText="1"/>
    </xf>
    <xf numFmtId="10" fontId="25" fillId="0" borderId="37" xfId="1" applyNumberFormat="1" applyFont="1" applyBorder="1" applyAlignment="1">
      <alignment horizontal="center" vertical="top" wrapText="1"/>
    </xf>
    <xf numFmtId="0" fontId="5" fillId="0" borderId="35" xfId="1" applyBorder="1"/>
    <xf numFmtId="0" fontId="5" fillId="0" borderId="36" xfId="1" applyBorder="1"/>
    <xf numFmtId="0" fontId="5" fillId="0" borderId="37" xfId="1" applyBorder="1"/>
    <xf numFmtId="0" fontId="25" fillId="0" borderId="39" xfId="1" applyFont="1" applyBorder="1" applyAlignment="1">
      <alignment vertical="top" wrapText="1"/>
    </xf>
    <xf numFmtId="10" fontId="25" fillId="0" borderId="40" xfId="1" applyNumberFormat="1" applyFont="1" applyBorder="1" applyAlignment="1">
      <alignment horizontal="center" vertical="top" wrapText="1"/>
    </xf>
    <xf numFmtId="0" fontId="5" fillId="0" borderId="30" xfId="1" applyBorder="1" applyAlignment="1">
      <alignment wrapText="1"/>
    </xf>
    <xf numFmtId="0" fontId="5" fillId="14" borderId="0" xfId="1" applyFill="1" applyAlignment="1">
      <alignment wrapText="1"/>
    </xf>
    <xf numFmtId="0" fontId="5" fillId="0" borderId="0" xfId="1" applyAlignment="1">
      <alignment wrapText="1"/>
    </xf>
    <xf numFmtId="0" fontId="5" fillId="0" borderId="31" xfId="1" applyBorder="1" applyAlignment="1">
      <alignment wrapText="1"/>
    </xf>
    <xf numFmtId="0" fontId="5" fillId="0" borderId="1" xfId="1" applyBorder="1"/>
    <xf numFmtId="0" fontId="5" fillId="0" borderId="1" xfId="1" applyBorder="1" applyAlignment="1">
      <alignment horizontal="center"/>
    </xf>
    <xf numFmtId="10" fontId="25" fillId="0" borderId="1" xfId="1" applyNumberFormat="1" applyFont="1" applyBorder="1" applyAlignment="1">
      <alignment horizontal="center" vertical="top" wrapText="1"/>
    </xf>
    <xf numFmtId="0" fontId="25" fillId="0" borderId="1" xfId="1" applyFont="1" applyBorder="1" applyAlignment="1">
      <alignment vertical="top" wrapText="1"/>
    </xf>
    <xf numFmtId="0" fontId="25" fillId="0" borderId="39" xfId="1" applyFont="1" applyBorder="1" applyAlignment="1">
      <alignment horizontal="center" vertical="top" wrapText="1"/>
    </xf>
    <xf numFmtId="0" fontId="25" fillId="0" borderId="40" xfId="1" applyFont="1" applyBorder="1" applyAlignment="1">
      <alignment horizontal="center" vertical="top" wrapText="1"/>
    </xf>
    <xf numFmtId="4" fontId="9" fillId="8" borderId="0" xfId="6" applyNumberFormat="1" applyFont="1" applyFill="1" applyAlignment="1">
      <alignment vertical="top" wrapText="1"/>
    </xf>
    <xf numFmtId="0" fontId="4" fillId="4" borderId="10" xfId="0" applyFont="1" applyFill="1" applyBorder="1" applyAlignment="1">
      <alignment vertical="center"/>
    </xf>
    <xf numFmtId="0" fontId="2" fillId="0" borderId="10" xfId="0" applyFont="1" applyBorder="1" applyAlignment="1">
      <alignment vertical="center"/>
    </xf>
    <xf numFmtId="0" fontId="2" fillId="0" borderId="13" xfId="0" applyFont="1" applyBorder="1" applyAlignment="1">
      <alignment vertical="center"/>
    </xf>
    <xf numFmtId="0" fontId="12" fillId="7" borderId="17" xfId="6" applyFont="1" applyFill="1" applyBorder="1" applyAlignment="1">
      <alignment horizontal="left" vertical="top" wrapText="1"/>
    </xf>
    <xf numFmtId="0" fontId="12" fillId="7" borderId="18" xfId="6" applyFont="1" applyFill="1" applyBorder="1" applyAlignment="1">
      <alignment horizontal="left" vertical="top" wrapText="1"/>
    </xf>
    <xf numFmtId="0" fontId="4" fillId="0" borderId="0" xfId="0" applyFont="1" applyBorder="1" applyAlignment="1">
      <alignment horizontal="left" vertical="center" wrapText="1"/>
    </xf>
    <xf numFmtId="0" fontId="4" fillId="4" borderId="10" xfId="0" applyFont="1" applyFill="1" applyBorder="1" applyAlignment="1">
      <alignment horizontal="left" vertical="center"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3" borderId="5" xfId="0" applyFont="1" applyFill="1" applyBorder="1" applyAlignment="1">
      <alignment horizontal="center" vertical="center"/>
    </xf>
    <xf numFmtId="0" fontId="12" fillId="2" borderId="17"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7" borderId="19" xfId="6" applyFont="1" applyFill="1" applyBorder="1" applyAlignment="1">
      <alignment horizontal="left" vertical="top" wrapText="1"/>
    </xf>
    <xf numFmtId="0" fontId="9" fillId="6" borderId="0" xfId="6" applyFont="1" applyFill="1" applyAlignment="1">
      <alignment horizontal="right" vertical="top" wrapText="1"/>
    </xf>
    <xf numFmtId="0" fontId="8" fillId="8" borderId="0" xfId="0" applyFont="1" applyFill="1" applyAlignment="1">
      <alignment horizontal="center" vertical="top" wrapText="1"/>
    </xf>
    <xf numFmtId="0" fontId="4" fillId="4" borderId="6" xfId="0" applyFont="1" applyFill="1" applyBorder="1" applyAlignment="1">
      <alignment horizontal="center"/>
    </xf>
    <xf numFmtId="0" fontId="9" fillId="8" borderId="0" xfId="6" applyFont="1" applyFill="1" applyAlignment="1">
      <alignment horizontal="right" vertical="top" wrapText="1"/>
    </xf>
    <xf numFmtId="0" fontId="9" fillId="8" borderId="0" xfId="6" applyFont="1" applyFill="1" applyAlignment="1">
      <alignment horizontal="left" vertical="top" wrapText="1"/>
    </xf>
    <xf numFmtId="4" fontId="9" fillId="8" borderId="0" xfId="6" applyNumberFormat="1" applyFont="1" applyFill="1" applyAlignment="1">
      <alignment horizontal="right" vertical="top" wrapText="1"/>
    </xf>
    <xf numFmtId="0" fontId="4" fillId="5" borderId="5" xfId="0" applyFont="1" applyFill="1" applyBorder="1" applyAlignment="1">
      <alignment horizontal="center" vertical="center" wrapText="1"/>
    </xf>
    <xf numFmtId="0" fontId="8" fillId="10" borderId="14" xfId="6" applyFont="1" applyFill="1" applyBorder="1" applyAlignment="1">
      <alignment horizontal="left" vertical="top" wrapText="1"/>
    </xf>
    <xf numFmtId="0" fontId="8" fillId="11" borderId="14" xfId="6" applyFont="1" applyFill="1" applyBorder="1" applyAlignment="1">
      <alignment horizontal="left" vertical="top" wrapText="1"/>
    </xf>
    <xf numFmtId="0" fontId="11" fillId="8" borderId="14" xfId="6" applyFont="1" applyFill="1" applyBorder="1" applyAlignment="1">
      <alignment horizontal="left" vertical="top" wrapText="1"/>
    </xf>
    <xf numFmtId="0" fontId="6" fillId="9" borderId="14" xfId="6" applyFont="1" applyFill="1" applyBorder="1" applyAlignment="1">
      <alignment horizontal="left" vertical="top" wrapText="1"/>
    </xf>
    <xf numFmtId="0" fontId="8" fillId="8" borderId="0" xfId="6" applyFont="1" applyFill="1" applyAlignment="1">
      <alignment horizontal="right" vertical="top" wrapText="1"/>
    </xf>
    <xf numFmtId="0" fontId="11" fillId="8" borderId="14" xfId="6" applyFont="1" applyFill="1" applyBorder="1" applyAlignment="1">
      <alignment horizontal="right" vertical="top" wrapText="1"/>
    </xf>
    <xf numFmtId="0" fontId="11" fillId="8" borderId="14" xfId="6" applyFont="1" applyFill="1" applyBorder="1" applyAlignment="1">
      <alignment horizontal="center" vertical="center" wrapText="1"/>
    </xf>
    <xf numFmtId="0" fontId="11" fillId="8" borderId="0" xfId="6" applyFont="1" applyFill="1" applyAlignment="1">
      <alignment horizontal="center" wrapText="1"/>
    </xf>
    <xf numFmtId="0" fontId="10" fillId="0" borderId="0" xfId="6"/>
    <xf numFmtId="0" fontId="4" fillId="4" borderId="0" xfId="0" applyFont="1" applyFill="1" applyBorder="1" applyAlignment="1">
      <alignment horizont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4" fillId="4" borderId="10" xfId="0" applyFont="1" applyFill="1" applyBorder="1" applyAlignment="1">
      <alignment horizontal="center"/>
    </xf>
    <xf numFmtId="0" fontId="7" fillId="4" borderId="10" xfId="0" applyFont="1" applyFill="1" applyBorder="1" applyAlignment="1">
      <alignment horizontal="center"/>
    </xf>
    <xf numFmtId="0" fontId="8" fillId="8" borderId="0" xfId="0" applyFont="1" applyFill="1" applyAlignment="1">
      <alignment horizontal="center" vertical="center" wrapText="1"/>
    </xf>
    <xf numFmtId="0" fontId="4" fillId="4" borderId="10" xfId="0" applyFont="1" applyFill="1" applyBorder="1" applyAlignment="1">
      <alignment horizontal="center" vertical="center"/>
    </xf>
    <xf numFmtId="0" fontId="4" fillId="4" borderId="0" xfId="0" applyFont="1" applyFill="1" applyBorder="1" applyAlignment="1">
      <alignment horizontal="left" vertical="center"/>
    </xf>
    <xf numFmtId="0" fontId="4" fillId="4" borderId="10" xfId="0" applyFont="1" applyFill="1" applyBorder="1" applyAlignment="1">
      <alignment horizontal="left" vertical="center"/>
    </xf>
    <xf numFmtId="0" fontId="4" fillId="4" borderId="0"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9" fillId="6" borderId="0" xfId="6" applyFont="1" applyFill="1" applyAlignment="1">
      <alignment horizontal="left" vertical="center" wrapText="1"/>
    </xf>
    <xf numFmtId="0" fontId="9" fillId="6" borderId="0" xfId="0" applyFont="1" applyFill="1" applyAlignment="1">
      <alignment horizontal="left" vertical="center" wrapText="1"/>
    </xf>
    <xf numFmtId="0" fontId="9" fillId="6" borderId="20" xfId="0" applyFont="1" applyFill="1" applyBorder="1" applyAlignment="1">
      <alignment horizontal="left" vertical="center" wrapText="1"/>
    </xf>
    <xf numFmtId="0" fontId="7" fillId="4" borderId="10" xfId="0" applyFont="1" applyFill="1" applyBorder="1" applyAlignment="1">
      <alignment horizontal="center" vertical="center"/>
    </xf>
    <xf numFmtId="0" fontId="8" fillId="8" borderId="0" xfId="6" applyFont="1" applyFill="1" applyAlignment="1">
      <alignment horizontal="left" vertical="top" wrapText="1"/>
    </xf>
    <xf numFmtId="0" fontId="16" fillId="0" borderId="0" xfId="1" applyFont="1" applyAlignment="1">
      <alignment horizontal="left" vertical="center" wrapText="1"/>
    </xf>
    <xf numFmtId="0" fontId="5" fillId="0" borderId="0" xfId="1" applyFont="1" applyAlignment="1">
      <alignment horizontal="center" vertical="center"/>
    </xf>
    <xf numFmtId="0" fontId="16" fillId="0" borderId="36" xfId="1" applyFont="1" applyBorder="1" applyAlignment="1">
      <alignment horizontal="center" vertical="center"/>
    </xf>
    <xf numFmtId="0" fontId="14" fillId="0" borderId="25" xfId="1" applyFont="1" applyBorder="1" applyAlignment="1">
      <alignment horizontal="center" vertical="center"/>
    </xf>
    <xf numFmtId="0" fontId="16" fillId="0" borderId="0" xfId="1" applyFont="1" applyAlignment="1">
      <alignment horizontal="center" vertical="center"/>
    </xf>
    <xf numFmtId="167" fontId="18" fillId="12" borderId="3" xfId="2" applyNumberFormat="1" applyFont="1" applyFill="1" applyBorder="1" applyAlignment="1" applyProtection="1">
      <alignment horizontal="left" vertical="center" wrapText="1"/>
      <protection locked="0"/>
    </xf>
    <xf numFmtId="167" fontId="18" fillId="12" borderId="4" xfId="2" applyNumberFormat="1" applyFont="1" applyFill="1" applyBorder="1" applyAlignment="1" applyProtection="1">
      <alignment horizontal="left" vertical="center" wrapText="1"/>
      <protection locked="0"/>
    </xf>
    <xf numFmtId="167" fontId="18" fillId="12" borderId="5" xfId="2" applyNumberFormat="1" applyFont="1" applyFill="1" applyBorder="1" applyAlignment="1" applyProtection="1">
      <alignment horizontal="left" vertical="center" wrapText="1"/>
      <protection locked="0"/>
    </xf>
    <xf numFmtId="0" fontId="5" fillId="13" borderId="32" xfId="1" applyFont="1" applyFill="1" applyBorder="1" applyAlignment="1">
      <alignment horizontal="left" vertical="top" wrapText="1"/>
    </xf>
    <xf numFmtId="0" fontId="5" fillId="13" borderId="33" xfId="1" applyFont="1" applyFill="1" applyBorder="1" applyAlignment="1">
      <alignment horizontal="left" vertical="top" wrapText="1"/>
    </xf>
    <xf numFmtId="0" fontId="5" fillId="13" borderId="34" xfId="1" applyFont="1" applyFill="1" applyBorder="1" applyAlignment="1">
      <alignment horizontal="left" vertical="top" wrapText="1"/>
    </xf>
    <xf numFmtId="0" fontId="16" fillId="12" borderId="1" xfId="1" applyFont="1" applyFill="1" applyBorder="1" applyAlignment="1" applyProtection="1">
      <alignment horizontal="center" vertical="center"/>
      <protection locked="0"/>
    </xf>
    <xf numFmtId="0" fontId="16" fillId="0" borderId="0" xfId="1" applyFont="1" applyAlignment="1">
      <alignment horizontal="center" vertical="center" wrapText="1"/>
    </xf>
    <xf numFmtId="10" fontId="18" fillId="12" borderId="1" xfId="3" applyNumberFormat="1" applyFont="1" applyFill="1" applyBorder="1" applyAlignment="1" applyProtection="1">
      <alignment horizontal="center" vertical="center" wrapText="1"/>
      <protection locked="0"/>
    </xf>
    <xf numFmtId="0" fontId="16" fillId="0" borderId="0" xfId="1" applyFont="1" applyAlignment="1">
      <alignment horizontal="center"/>
    </xf>
    <xf numFmtId="0" fontId="5" fillId="0" borderId="0" xfId="1" applyFont="1" applyAlignment="1">
      <alignment horizontal="left" vertical="center" wrapText="1"/>
    </xf>
    <xf numFmtId="0" fontId="5" fillId="0" borderId="35" xfId="1" applyBorder="1" applyAlignment="1">
      <alignment horizontal="center"/>
    </xf>
    <xf numFmtId="0" fontId="5" fillId="0" borderId="36" xfId="1" applyBorder="1" applyAlignment="1">
      <alignment horizontal="center"/>
    </xf>
    <xf numFmtId="0" fontId="5" fillId="0" borderId="37" xfId="1" applyBorder="1" applyAlignment="1">
      <alignment horizontal="center"/>
    </xf>
    <xf numFmtId="10" fontId="21" fillId="0" borderId="0" xfId="3" applyNumberFormat="1" applyFont="1" applyBorder="1" applyAlignment="1" applyProtection="1">
      <alignment horizontal="center"/>
    </xf>
    <xf numFmtId="0" fontId="19" fillId="0" borderId="0" xfId="1" applyFont="1" applyAlignment="1">
      <alignment horizontal="center"/>
    </xf>
    <xf numFmtId="0" fontId="24" fillId="0" borderId="0" xfId="1" applyFont="1" applyAlignment="1">
      <alignment vertical="center" wrapText="1"/>
    </xf>
    <xf numFmtId="10" fontId="21" fillId="0" borderId="0" xfId="3" applyNumberFormat="1" applyFont="1" applyBorder="1" applyAlignment="1" applyProtection="1">
      <alignment horizontal="center" vertical="center"/>
    </xf>
    <xf numFmtId="0" fontId="5" fillId="0" borderId="30" xfId="1" applyBorder="1" applyAlignment="1">
      <alignment horizontal="center"/>
    </xf>
    <xf numFmtId="0" fontId="5" fillId="0" borderId="0" xfId="1" applyAlignment="1">
      <alignment horizontal="center"/>
    </xf>
    <xf numFmtId="0" fontId="5" fillId="0" borderId="31" xfId="1" applyBorder="1" applyAlignment="1">
      <alignment horizontal="center"/>
    </xf>
    <xf numFmtId="0" fontId="5" fillId="0" borderId="30" xfId="1" applyBorder="1" applyAlignment="1">
      <alignment horizontal="center" wrapText="1"/>
    </xf>
    <xf numFmtId="0" fontId="16" fillId="0" borderId="27" xfId="1" applyFont="1" applyBorder="1" applyAlignment="1">
      <alignment horizontal="center"/>
    </xf>
    <xf numFmtId="0" fontId="16" fillId="0" borderId="28" xfId="1" applyFont="1" applyBorder="1" applyAlignment="1">
      <alignment horizontal="center"/>
    </xf>
    <xf numFmtId="0" fontId="16" fillId="0" borderId="29" xfId="1" applyFont="1" applyBorder="1" applyAlignment="1">
      <alignment horizontal="center"/>
    </xf>
    <xf numFmtId="0" fontId="5" fillId="0" borderId="30" xfId="1" applyBorder="1" applyAlignment="1">
      <alignment horizontal="left" wrapText="1"/>
    </xf>
    <xf numFmtId="0" fontId="5" fillId="0" borderId="0" xfId="1" applyAlignment="1">
      <alignment horizontal="left" wrapText="1"/>
    </xf>
    <xf numFmtId="0" fontId="5" fillId="0" borderId="31" xfId="1" applyBorder="1" applyAlignment="1">
      <alignment horizontal="left" wrapText="1"/>
    </xf>
    <xf numFmtId="4" fontId="12" fillId="7" borderId="14" xfId="6" applyNumberFormat="1" applyFont="1" applyFill="1" applyBorder="1" applyAlignment="1">
      <alignment horizontal="right" vertical="top" wrapText="1"/>
    </xf>
    <xf numFmtId="164" fontId="12" fillId="7" borderId="14" xfId="6" applyNumberFormat="1" applyFont="1" applyFill="1" applyBorder="1" applyAlignment="1">
      <alignment horizontal="right" vertical="top" wrapText="1"/>
    </xf>
    <xf numFmtId="0" fontId="12" fillId="7" borderId="14" xfId="6" applyFont="1" applyFill="1" applyBorder="1" applyAlignment="1">
      <alignment horizontal="left" vertical="top" wrapText="1"/>
    </xf>
    <xf numFmtId="0" fontId="12" fillId="7" borderId="14" xfId="6" applyFont="1" applyFill="1" applyBorder="1" applyAlignment="1">
      <alignment horizontal="center" vertical="top" wrapText="1"/>
    </xf>
    <xf numFmtId="0" fontId="12" fillId="7" borderId="14" xfId="6" applyFont="1" applyFill="1" applyBorder="1" applyAlignment="1">
      <alignment horizontal="right" vertical="top" wrapText="1"/>
    </xf>
    <xf numFmtId="4" fontId="12" fillId="7" borderId="14" xfId="6" applyNumberFormat="1" applyFont="1" applyFill="1" applyBorder="1" applyAlignment="1">
      <alignment horizontal="right" vertical="top" wrapText="1"/>
    </xf>
    <xf numFmtId="164" fontId="12" fillId="7"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0" fontId="9" fillId="8" borderId="0" xfId="6" applyFont="1" applyFill="1" applyAlignment="1">
      <alignment horizontal="right" vertical="top" wrapText="1"/>
    </xf>
    <xf numFmtId="0" fontId="8" fillId="8" borderId="0" xfId="6" applyFont="1" applyFill="1" applyAlignment="1">
      <alignment horizontal="left" vertical="top" wrapText="1"/>
    </xf>
    <xf numFmtId="0" fontId="8" fillId="8" borderId="0" xfId="6" applyFont="1" applyFill="1" applyAlignment="1">
      <alignment horizontal="center" vertical="top" wrapText="1"/>
    </xf>
    <xf numFmtId="0" fontId="11" fillId="8" borderId="14" xfId="6" applyFont="1" applyFill="1" applyBorder="1" applyAlignment="1">
      <alignment horizontal="left" vertical="top" wrapText="1"/>
    </xf>
    <xf numFmtId="0" fontId="11" fillId="8" borderId="14" xfId="6" applyFont="1" applyFill="1" applyBorder="1" applyAlignment="1">
      <alignment horizontal="center" vertical="top" wrapText="1"/>
    </xf>
    <xf numFmtId="0" fontId="11" fillId="8" borderId="14" xfId="6"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5" fontId="6" fillId="9" borderId="14" xfId="6" applyNumberFormat="1" applyFont="1" applyFill="1" applyBorder="1" applyAlignment="1">
      <alignment horizontal="right" vertical="top" wrapText="1"/>
    </xf>
    <xf numFmtId="0" fontId="6" fillId="9" borderId="15" xfId="6" applyFont="1" applyFill="1" applyBorder="1" applyAlignment="1">
      <alignment horizontal="left" vertical="top" wrapText="1"/>
    </xf>
    <xf numFmtId="0" fontId="8" fillId="10" borderId="14" xfId="6" applyFont="1" applyFill="1" applyBorder="1" applyAlignment="1">
      <alignment horizontal="left" vertical="top" wrapText="1"/>
    </xf>
    <xf numFmtId="0" fontId="8" fillId="10" borderId="14" xfId="6" applyFont="1" applyFill="1" applyBorder="1" applyAlignment="1">
      <alignment horizontal="center" vertical="top" wrapText="1"/>
    </xf>
    <xf numFmtId="0" fontId="8" fillId="10" borderId="14" xfId="6" applyFont="1" applyFill="1" applyBorder="1" applyAlignment="1">
      <alignment horizontal="right" vertical="top" wrapText="1"/>
    </xf>
    <xf numFmtId="4" fontId="8" fillId="10" borderId="14" xfId="6" applyNumberFormat="1" applyFont="1" applyFill="1" applyBorder="1" applyAlignment="1">
      <alignment horizontal="right" vertical="top" wrapText="1"/>
    </xf>
    <xf numFmtId="165" fontId="8" fillId="10" borderId="14" xfId="6" applyNumberFormat="1" applyFont="1" applyFill="1" applyBorder="1" applyAlignment="1">
      <alignment horizontal="right" vertical="top" wrapText="1"/>
    </xf>
    <xf numFmtId="0" fontId="8" fillId="11" borderId="14" xfId="6" applyFont="1" applyFill="1" applyBorder="1" applyAlignment="1">
      <alignment horizontal="left" vertical="top" wrapText="1"/>
    </xf>
    <xf numFmtId="0" fontId="8" fillId="11" borderId="14" xfId="6" applyFont="1" applyFill="1" applyBorder="1" applyAlignment="1">
      <alignment horizontal="center" vertical="top" wrapText="1"/>
    </xf>
    <xf numFmtId="0" fontId="8" fillId="11" borderId="14" xfId="6" applyFont="1" applyFill="1" applyBorder="1" applyAlignment="1">
      <alignment horizontal="right" vertical="top" wrapText="1"/>
    </xf>
    <xf numFmtId="4" fontId="8" fillId="11" borderId="14" xfId="6" applyNumberFormat="1" applyFont="1" applyFill="1" applyBorder="1" applyAlignment="1">
      <alignment horizontal="right" vertical="top" wrapText="1"/>
    </xf>
    <xf numFmtId="166" fontId="8" fillId="11" borderId="14" xfId="6" applyNumberFormat="1" applyFont="1" applyFill="1" applyBorder="1" applyAlignment="1">
      <alignment horizontal="right" vertical="top" wrapText="1"/>
    </xf>
    <xf numFmtId="165" fontId="8" fillId="11" borderId="14" xfId="6" applyNumberFormat="1" applyFont="1" applyFill="1" applyBorder="1" applyAlignment="1">
      <alignment horizontal="right" vertical="top" wrapText="1"/>
    </xf>
    <xf numFmtId="0" fontId="9" fillId="8" borderId="0" xfId="6" applyFont="1" applyFill="1" applyAlignment="1">
      <alignment horizontal="right" vertical="top" wrapText="1"/>
    </xf>
    <xf numFmtId="0" fontId="8" fillId="8" borderId="0" xfId="6" applyFont="1" applyFill="1" applyAlignment="1">
      <alignment horizontal="left" vertical="top" wrapText="1"/>
    </xf>
    <xf numFmtId="0" fontId="8" fillId="8" borderId="0" xfId="6" applyFont="1" applyFill="1" applyAlignment="1">
      <alignment horizontal="center" vertical="top" wrapText="1"/>
    </xf>
    <xf numFmtId="0" fontId="8" fillId="8" borderId="0" xfId="6" applyFont="1" applyFill="1" applyAlignment="1">
      <alignment horizontal="right" vertical="top" wrapText="1"/>
    </xf>
    <xf numFmtId="4" fontId="8" fillId="8" borderId="0" xfId="6" applyNumberFormat="1" applyFont="1" applyFill="1" applyAlignment="1">
      <alignment horizontal="right" vertical="top" wrapText="1"/>
    </xf>
    <xf numFmtId="0" fontId="11" fillId="8" borderId="14" xfId="6" applyFont="1" applyFill="1" applyBorder="1" applyAlignment="1">
      <alignment horizontal="right" vertical="top" wrapText="1"/>
    </xf>
    <xf numFmtId="0" fontId="12" fillId="7" borderId="14" xfId="6" applyFont="1" applyFill="1" applyBorder="1" applyAlignment="1">
      <alignment horizontal="right" vertical="top" wrapText="1"/>
    </xf>
    <xf numFmtId="0" fontId="9" fillId="8" borderId="0" xfId="6" applyFont="1" applyFill="1" applyAlignment="1">
      <alignment horizontal="left" vertical="top" wrapText="1"/>
    </xf>
    <xf numFmtId="0" fontId="9" fillId="8" borderId="0" xfId="6" applyFont="1" applyFill="1" applyAlignment="1">
      <alignment horizontal="right" vertical="top" wrapText="1"/>
    </xf>
    <xf numFmtId="0" fontId="6" fillId="7" borderId="16" xfId="6" applyFont="1" applyFill="1" applyBorder="1" applyAlignment="1">
      <alignment horizontal="right" vertical="top" wrapText="1"/>
    </xf>
    <xf numFmtId="0" fontId="12" fillId="7" borderId="14" xfId="6" applyFont="1" applyFill="1" applyBorder="1" applyAlignment="1">
      <alignment horizontal="left" vertical="top" wrapText="1"/>
    </xf>
    <xf numFmtId="0" fontId="12" fillId="7" borderId="14" xfId="6" applyFont="1" applyFill="1" applyBorder="1" applyAlignment="1">
      <alignment horizontal="center" vertical="top" wrapText="1"/>
    </xf>
    <xf numFmtId="0" fontId="12" fillId="7" borderId="14" xfId="6" applyFont="1" applyFill="1" applyBorder="1" applyAlignment="1">
      <alignment horizontal="right" vertical="top" wrapText="1"/>
    </xf>
    <xf numFmtId="4" fontId="12" fillId="7" borderId="14" xfId="6" applyNumberFormat="1" applyFont="1" applyFill="1" applyBorder="1" applyAlignment="1">
      <alignment horizontal="right" vertical="top" wrapText="1"/>
    </xf>
    <xf numFmtId="164" fontId="12" fillId="7"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165" fontId="9" fillId="8" borderId="0" xfId="6" applyNumberFormat="1" applyFont="1" applyFill="1" applyAlignment="1">
      <alignment horizontal="right" vertical="top" wrapText="1"/>
    </xf>
    <xf numFmtId="0" fontId="8" fillId="8" borderId="0" xfId="6" applyFont="1" applyFill="1" applyAlignment="1">
      <alignment horizontal="left" vertical="top" wrapText="1"/>
    </xf>
    <xf numFmtId="0" fontId="8" fillId="8" borderId="0" xfId="6" applyFont="1" applyFill="1" applyAlignment="1">
      <alignment horizontal="right" vertical="top" wrapText="1"/>
    </xf>
    <xf numFmtId="0" fontId="12" fillId="7" borderId="14" xfId="6" applyFont="1" applyFill="1" applyBorder="1" applyAlignment="1">
      <alignment horizontal="left" vertical="top" wrapText="1"/>
    </xf>
    <xf numFmtId="0" fontId="12" fillId="7" borderId="14" xfId="6" applyFont="1" applyFill="1" applyBorder="1" applyAlignment="1">
      <alignment horizontal="center" vertical="top" wrapText="1"/>
    </xf>
    <xf numFmtId="0" fontId="12" fillId="7" borderId="14" xfId="6" applyFont="1" applyFill="1" applyBorder="1" applyAlignment="1">
      <alignment horizontal="right" vertical="top" wrapText="1"/>
    </xf>
    <xf numFmtId="4" fontId="12" fillId="7" borderId="14" xfId="6" applyNumberFormat="1" applyFont="1" applyFill="1" applyBorder="1" applyAlignment="1">
      <alignment horizontal="right" vertical="top" wrapText="1"/>
    </xf>
    <xf numFmtId="164" fontId="12" fillId="7"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165" fontId="9" fillId="8" borderId="0" xfId="6" applyNumberFormat="1" applyFont="1" applyFill="1" applyAlignment="1">
      <alignment horizontal="right" vertical="top" wrapText="1"/>
    </xf>
    <xf numFmtId="0" fontId="8" fillId="8" borderId="0" xfId="6" applyFont="1" applyFill="1" applyAlignment="1">
      <alignment horizontal="left" vertical="top" wrapText="1"/>
    </xf>
    <xf numFmtId="0" fontId="8" fillId="8" borderId="0" xfId="6" applyFont="1" applyFill="1" applyAlignment="1">
      <alignment horizontal="right" vertical="top" wrapText="1"/>
    </xf>
  </cellXfs>
  <cellStyles count="7">
    <cellStyle name="Estilo 1" xfId="4" xr:uid="{00000000-0005-0000-0000-000000000000}"/>
    <cellStyle name="Normal" xfId="0" builtinId="0"/>
    <cellStyle name="Normal 2" xfId="1" xr:uid="{00000000-0005-0000-0000-000002000000}"/>
    <cellStyle name="Normal 3" xfId="6" xr:uid="{00000000-0005-0000-0000-000003000000}"/>
    <cellStyle name="Porcentagem 2" xfId="3" xr:uid="{00000000-0005-0000-0000-000004000000}"/>
    <cellStyle name="Vírgula 2" xfId="2" xr:uid="{00000000-0005-0000-0000-000005000000}"/>
    <cellStyle name="Vírgula 2 2" xfId="5" xr:uid="{00000000-0005-0000-0000-000006000000}"/>
  </cellStyles>
  <dxfs count="2">
    <dxf>
      <font>
        <condense val="0"/>
        <extend val="0"/>
        <color indexed="9"/>
      </font>
    </dxf>
    <dxf>
      <font>
        <b/>
        <i val="0"/>
        <condense val="0"/>
        <extend val="0"/>
        <color indexed="57"/>
      </font>
      <fill>
        <patternFill patternType="solid">
          <bgColor indexed="2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wmf"/></Relationships>
</file>

<file path=xl/drawings/drawing1.xml><?xml version="1.0" encoding="utf-8"?>
<xdr:wsDr xmlns:xdr="http://schemas.openxmlformats.org/drawingml/2006/spreadsheetDrawing" xmlns:a="http://schemas.openxmlformats.org/drawingml/2006/main">
  <xdr:twoCellAnchor editAs="oneCell">
    <xdr:from>
      <xdr:col>1</xdr:col>
      <xdr:colOff>61276</xdr:colOff>
      <xdr:row>1</xdr:row>
      <xdr:rowOff>35944</xdr:rowOff>
    </xdr:from>
    <xdr:to>
      <xdr:col>3</xdr:col>
      <xdr:colOff>500605</xdr:colOff>
      <xdr:row>6</xdr:row>
      <xdr:rowOff>241180</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13676" y="150244"/>
          <a:ext cx="1229904" cy="1072011"/>
        </a:xfrm>
        <a:prstGeom prst="rect">
          <a:avLst/>
        </a:prstGeom>
      </xdr:spPr>
    </xdr:pic>
    <xdr:clientData/>
  </xdr:twoCellAnchor>
  <xdr:twoCellAnchor>
    <xdr:from>
      <xdr:col>5</xdr:col>
      <xdr:colOff>1333500</xdr:colOff>
      <xdr:row>46</xdr:row>
      <xdr:rowOff>400050</xdr:rowOff>
    </xdr:from>
    <xdr:to>
      <xdr:col>8</xdr:col>
      <xdr:colOff>857249</xdr:colOff>
      <xdr:row>46</xdr:row>
      <xdr:rowOff>1400714</xdr:rowOff>
    </xdr:to>
    <xdr:sp macro="" textlink="">
      <xdr:nvSpPr>
        <xdr:cNvPr id="3" name="CaixaDeTexto 2">
          <a:extLst>
            <a:ext uri="{FF2B5EF4-FFF2-40B4-BE49-F238E27FC236}">
              <a16:creationId xmlns:a16="http://schemas.microsoft.com/office/drawing/2014/main" id="{00000000-0008-0000-0000-000003000000}"/>
            </a:ext>
          </a:extLst>
        </xdr:cNvPr>
        <xdr:cNvSpPr txBox="1"/>
      </xdr:nvSpPr>
      <xdr:spPr>
        <a:xfrm>
          <a:off x="4000500" y="8429625"/>
          <a:ext cx="6219824" cy="10006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9</xdr:col>
      <xdr:colOff>9525</xdr:colOff>
      <xdr:row>3</xdr:row>
      <xdr:rowOff>57150</xdr:rowOff>
    </xdr:from>
    <xdr:to>
      <xdr:col>9</xdr:col>
      <xdr:colOff>1371600</xdr:colOff>
      <xdr:row>5</xdr:row>
      <xdr:rowOff>92220</xdr:rowOff>
    </xdr:to>
    <xdr:pic>
      <xdr:nvPicPr>
        <xdr:cNvPr id="5" name="Imagem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77575" y="523875"/>
          <a:ext cx="1362075" cy="377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112978</xdr:colOff>
      <xdr:row>1</xdr:row>
      <xdr:rowOff>38100</xdr:rowOff>
    </xdr:from>
    <xdr:to>
      <xdr:col>2</xdr:col>
      <xdr:colOff>852366</xdr:colOff>
      <xdr:row>6</xdr:row>
      <xdr:rowOff>296353</xdr:rowOff>
    </xdr:to>
    <xdr:pic>
      <xdr:nvPicPr>
        <xdr:cNvPr id="5" name="Imagem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27278" y="152400"/>
          <a:ext cx="1225163" cy="1067878"/>
        </a:xfrm>
        <a:prstGeom prst="rect">
          <a:avLst/>
        </a:prstGeom>
      </xdr:spPr>
    </xdr:pic>
    <xdr:clientData/>
  </xdr:twoCellAnchor>
  <xdr:twoCellAnchor editAs="oneCell">
    <xdr:from>
      <xdr:col>9</xdr:col>
      <xdr:colOff>76200</xdr:colOff>
      <xdr:row>2</xdr:row>
      <xdr:rowOff>133350</xdr:rowOff>
    </xdr:from>
    <xdr:to>
      <xdr:col>10</xdr:col>
      <xdr:colOff>561975</xdr:colOff>
      <xdr:row>5</xdr:row>
      <xdr:rowOff>25545</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87075" y="457200"/>
          <a:ext cx="1362075" cy="377970"/>
        </a:xfrm>
        <a:prstGeom prst="rect">
          <a:avLst/>
        </a:prstGeom>
      </xdr:spPr>
    </xdr:pic>
    <xdr:clientData/>
  </xdr:twoCellAnchor>
  <xdr:twoCellAnchor>
    <xdr:from>
      <xdr:col>4</xdr:col>
      <xdr:colOff>1209675</xdr:colOff>
      <xdr:row>500</xdr:row>
      <xdr:rowOff>1752600</xdr:rowOff>
    </xdr:from>
    <xdr:to>
      <xdr:col>7</xdr:col>
      <xdr:colOff>9525</xdr:colOff>
      <xdr:row>504</xdr:row>
      <xdr:rowOff>19589</xdr:rowOff>
    </xdr:to>
    <xdr:sp macro="" textlink="">
      <xdr:nvSpPr>
        <xdr:cNvPr id="4" name="CaixaDeTexto 3">
          <a:extLst>
            <a:ext uri="{FF2B5EF4-FFF2-40B4-BE49-F238E27FC236}">
              <a16:creationId xmlns:a16="http://schemas.microsoft.com/office/drawing/2014/main" id="{00000000-0008-0000-0100-000004000000}"/>
            </a:ext>
          </a:extLst>
        </xdr:cNvPr>
        <xdr:cNvSpPr txBox="1"/>
      </xdr:nvSpPr>
      <xdr:spPr>
        <a:xfrm>
          <a:off x="3876675" y="176126775"/>
          <a:ext cx="5019675" cy="10006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217871</xdr:colOff>
      <xdr:row>1</xdr:row>
      <xdr:rowOff>105336</xdr:rowOff>
    </xdr:from>
    <xdr:to>
      <xdr:col>2</xdr:col>
      <xdr:colOff>392207</xdr:colOff>
      <xdr:row>7</xdr:row>
      <xdr:rowOff>107147</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29930" y="262218"/>
          <a:ext cx="1082012" cy="943105"/>
        </a:xfrm>
        <a:prstGeom prst="rect">
          <a:avLst/>
        </a:prstGeom>
      </xdr:spPr>
    </xdr:pic>
    <xdr:clientData/>
  </xdr:twoCellAnchor>
  <xdr:twoCellAnchor editAs="oneCell">
    <xdr:from>
      <xdr:col>9</xdr:col>
      <xdr:colOff>737057</xdr:colOff>
      <xdr:row>3</xdr:row>
      <xdr:rowOff>56029</xdr:rowOff>
    </xdr:from>
    <xdr:to>
      <xdr:col>10</xdr:col>
      <xdr:colOff>1126751</xdr:colOff>
      <xdr:row>6</xdr:row>
      <xdr:rowOff>41794</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480822" y="526676"/>
          <a:ext cx="1644753" cy="456412"/>
        </a:xfrm>
        <a:prstGeom prst="rect">
          <a:avLst/>
        </a:prstGeom>
      </xdr:spPr>
    </xdr:pic>
    <xdr:clientData/>
  </xdr:twoCellAnchor>
  <xdr:twoCellAnchor>
    <xdr:from>
      <xdr:col>4</xdr:col>
      <xdr:colOff>1770529</xdr:colOff>
      <xdr:row>5890</xdr:row>
      <xdr:rowOff>112058</xdr:rowOff>
    </xdr:from>
    <xdr:to>
      <xdr:col>6</xdr:col>
      <xdr:colOff>414618</xdr:colOff>
      <xdr:row>5901</xdr:row>
      <xdr:rowOff>104193</xdr:rowOff>
    </xdr:to>
    <xdr:sp macro="" textlink="">
      <xdr:nvSpPr>
        <xdr:cNvPr id="6" name="CaixaDeTexto 5">
          <a:extLst>
            <a:ext uri="{FF2B5EF4-FFF2-40B4-BE49-F238E27FC236}">
              <a16:creationId xmlns:a16="http://schemas.microsoft.com/office/drawing/2014/main" id="{00000000-0008-0000-0200-000006000000}"/>
            </a:ext>
          </a:extLst>
        </xdr:cNvPr>
        <xdr:cNvSpPr txBox="1"/>
      </xdr:nvSpPr>
      <xdr:spPr>
        <a:xfrm>
          <a:off x="4706470" y="1617882882"/>
          <a:ext cx="4919383" cy="1717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84787</xdr:colOff>
      <xdr:row>1</xdr:row>
      <xdr:rowOff>74083</xdr:rowOff>
    </xdr:from>
    <xdr:to>
      <xdr:col>1</xdr:col>
      <xdr:colOff>1120588</xdr:colOff>
      <xdr:row>7</xdr:row>
      <xdr:rowOff>128821</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96846" y="186142"/>
          <a:ext cx="1035801" cy="1063268"/>
        </a:xfrm>
        <a:prstGeom prst="rect">
          <a:avLst/>
        </a:prstGeom>
      </xdr:spPr>
    </xdr:pic>
    <xdr:clientData/>
  </xdr:twoCellAnchor>
  <xdr:twoCellAnchor>
    <xdr:from>
      <xdr:col>2</xdr:col>
      <xdr:colOff>3675529</xdr:colOff>
      <xdr:row>47</xdr:row>
      <xdr:rowOff>44823</xdr:rowOff>
    </xdr:from>
    <xdr:to>
      <xdr:col>10</xdr:col>
      <xdr:colOff>638734</xdr:colOff>
      <xdr:row>53</xdr:row>
      <xdr:rowOff>104193</xdr:rowOff>
    </xdr:to>
    <xdr:sp macro="" textlink="">
      <xdr:nvSpPr>
        <xdr:cNvPr id="3" name="CaixaDeTexto 2">
          <a:extLst>
            <a:ext uri="{FF2B5EF4-FFF2-40B4-BE49-F238E27FC236}">
              <a16:creationId xmlns:a16="http://schemas.microsoft.com/office/drawing/2014/main" id="{00000000-0008-0000-0300-000003000000}"/>
            </a:ext>
          </a:extLst>
        </xdr:cNvPr>
        <xdr:cNvSpPr txBox="1"/>
      </xdr:nvSpPr>
      <xdr:spPr>
        <a:xfrm>
          <a:off x="5109882" y="11217088"/>
          <a:ext cx="4952999" cy="10006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16</xdr:col>
      <xdr:colOff>324971</xdr:colOff>
      <xdr:row>3</xdr:row>
      <xdr:rowOff>78442</xdr:rowOff>
    </xdr:from>
    <xdr:to>
      <xdr:col>18</xdr:col>
      <xdr:colOff>445724</xdr:colOff>
      <xdr:row>6</xdr:row>
      <xdr:rowOff>30589</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52177" y="526677"/>
          <a:ext cx="1644753" cy="4564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123825</xdr:colOff>
      <xdr:row>2</xdr:row>
      <xdr:rowOff>0</xdr:rowOff>
    </xdr:from>
    <xdr:to>
      <xdr:col>1</xdr:col>
      <xdr:colOff>209550</xdr:colOff>
      <xdr:row>7</xdr:row>
      <xdr:rowOff>178336</xdr:rowOff>
    </xdr:to>
    <xdr:pic>
      <xdr:nvPicPr>
        <xdr:cNvPr id="5" name="Imagem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38125" y="323850"/>
          <a:ext cx="1133475" cy="987961"/>
        </a:xfrm>
        <a:prstGeom prst="rect">
          <a:avLst/>
        </a:prstGeom>
      </xdr:spPr>
    </xdr:pic>
    <xdr:clientData/>
  </xdr:twoCellAnchor>
  <xdr:twoCellAnchor editAs="oneCell">
    <xdr:from>
      <xdr:col>8</xdr:col>
      <xdr:colOff>533400</xdr:colOff>
      <xdr:row>4</xdr:row>
      <xdr:rowOff>47625</xdr:rowOff>
    </xdr:from>
    <xdr:to>
      <xdr:col>9</xdr:col>
      <xdr:colOff>904875</xdr:colOff>
      <xdr:row>6</xdr:row>
      <xdr:rowOff>96459</xdr:rowOff>
    </xdr:to>
    <xdr:pic>
      <xdr:nvPicPr>
        <xdr:cNvPr id="4" name="Imagem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34775" y="695325"/>
          <a:ext cx="1343025" cy="372684"/>
        </a:xfrm>
        <a:prstGeom prst="rect">
          <a:avLst/>
        </a:prstGeom>
      </xdr:spPr>
    </xdr:pic>
    <xdr:clientData/>
  </xdr:twoCellAnchor>
  <xdr:twoCellAnchor>
    <xdr:from>
      <xdr:col>3</xdr:col>
      <xdr:colOff>1495425</xdr:colOff>
      <xdr:row>124</xdr:row>
      <xdr:rowOff>47625</xdr:rowOff>
    </xdr:from>
    <xdr:to>
      <xdr:col>5</xdr:col>
      <xdr:colOff>742950</xdr:colOff>
      <xdr:row>130</xdr:row>
      <xdr:rowOff>539</xdr:rowOff>
    </xdr:to>
    <xdr:sp macro="" textlink="">
      <xdr:nvSpPr>
        <xdr:cNvPr id="6" name="CaixaDeTexto 5">
          <a:extLst>
            <a:ext uri="{FF2B5EF4-FFF2-40B4-BE49-F238E27FC236}">
              <a16:creationId xmlns:a16="http://schemas.microsoft.com/office/drawing/2014/main" id="{00000000-0008-0000-0400-000006000000}"/>
            </a:ext>
          </a:extLst>
        </xdr:cNvPr>
        <xdr:cNvSpPr txBox="1"/>
      </xdr:nvSpPr>
      <xdr:spPr>
        <a:xfrm>
          <a:off x="4486275" y="35528250"/>
          <a:ext cx="4819650" cy="9244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238</xdr:row>
          <xdr:rowOff>0</xdr:rowOff>
        </xdr:from>
        <xdr:to>
          <xdr:col>79</xdr:col>
          <xdr:colOff>0</xdr:colOff>
          <xdr:row>239</xdr:row>
          <xdr:rowOff>76200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57150</xdr:colOff>
          <xdr:row>43</xdr:row>
          <xdr:rowOff>133350</xdr:rowOff>
        </xdr:from>
        <xdr:to>
          <xdr:col>5</xdr:col>
          <xdr:colOff>695325</xdr:colOff>
          <xdr:row>47</xdr:row>
          <xdr:rowOff>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5</xdr:row>
          <xdr:rowOff>0</xdr:rowOff>
        </xdr:from>
        <xdr:to>
          <xdr:col>12</xdr:col>
          <xdr:colOff>762000</xdr:colOff>
          <xdr:row>6</xdr:row>
          <xdr:rowOff>0</xdr:rowOff>
        </xdr:to>
        <xdr:sp macro="" textlink="">
          <xdr:nvSpPr>
            <xdr:cNvPr id="6147" name="CommandButton1"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NSAL/PM%20INOC&#202;NCIA/CIVIL/2025/02%20-%20CASA%20DE%20PASSAGEM/03%20-%20PLANILHAS/02%20-%20SEM%20DESONERA&#199;&#195;O/01%20-%20DIGITAL/PLANILHA%20OR&#199;AMENT&#193;RIA%20-%20CASA%20DE%20PASSAGEM%20-%20INOC&#202;NCIA%20-%20SEM%20DESONERA&#199;&#195;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 Orçamento Resumido"/>
      <sheetName val="2 - Orçamento Sintético"/>
      <sheetName val="3 - Composições"/>
      <sheetName val="4 -Cronograma Físico Financeiro"/>
      <sheetName val="5 - Memória de Cálculo"/>
    </sheetNames>
    <sheetDataSet>
      <sheetData sheetId="0">
        <row r="3">
          <cell r="E3" t="str">
            <v>PREFEITURA MUNICIPAL DE INOCÊNCIA / MS</v>
          </cell>
        </row>
        <row r="5">
          <cell r="G5" t="str">
            <v>SEM DESONERAÇÃO</v>
          </cell>
        </row>
      </sheetData>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oleObject" Target="../embeddings/oleObject2.bin"/><Relationship Id="rId5" Type="http://schemas.openxmlformats.org/officeDocument/2006/relationships/image" Target="../media/image5.w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B1:L47"/>
  <sheetViews>
    <sheetView showGridLines="0" tabSelected="1" view="pageBreakPreview" zoomScaleNormal="100" zoomScaleSheetLayoutView="100" workbookViewId="0">
      <selection activeCell="Q29" sqref="Q29"/>
    </sheetView>
  </sheetViews>
  <sheetFormatPr defaultColWidth="9.140625" defaultRowHeight="12.75" x14ac:dyDescent="0.2"/>
  <cols>
    <col min="1" max="1" width="2.28515625" style="1" customWidth="1"/>
    <col min="2" max="2" width="1.7109375" style="1" customWidth="1"/>
    <col min="3" max="3" width="10.140625" style="1" customWidth="1"/>
    <col min="4" max="4" width="8.5703125" style="1" customWidth="1"/>
    <col min="5" max="5" width="17.28515625" style="1" customWidth="1"/>
    <col min="6" max="6" width="62.85546875" style="1" customWidth="1"/>
    <col min="7" max="7" width="19" style="1" customWidth="1"/>
    <col min="8" max="8" width="18.5703125" style="1" customWidth="1"/>
    <col min="9" max="10" width="25.5703125" style="1" customWidth="1"/>
    <col min="11" max="16384" width="9.140625" style="1"/>
  </cols>
  <sheetData>
    <row r="1" spans="2:10" ht="5.0999999999999996" customHeight="1" x14ac:dyDescent="0.2"/>
    <row r="2" spans="2:10" ht="14.1" customHeight="1" x14ac:dyDescent="0.2">
      <c r="B2" s="6"/>
      <c r="C2" s="28"/>
      <c r="D2" s="28"/>
      <c r="E2" s="27" t="s">
        <v>748</v>
      </c>
      <c r="F2" s="28"/>
      <c r="G2" s="28"/>
      <c r="H2" s="189" t="s">
        <v>1</v>
      </c>
      <c r="I2" s="189"/>
      <c r="J2" s="88"/>
    </row>
    <row r="3" spans="2:10" ht="14.25" customHeight="1" x14ac:dyDescent="0.2">
      <c r="B3" s="23"/>
      <c r="C3" s="33"/>
      <c r="D3" s="33"/>
      <c r="E3" s="34" t="s">
        <v>749</v>
      </c>
      <c r="F3" s="33"/>
      <c r="G3" s="49" t="s">
        <v>0</v>
      </c>
      <c r="H3" s="49" t="s">
        <v>1102</v>
      </c>
      <c r="I3" s="49" t="s">
        <v>1107</v>
      </c>
      <c r="J3" s="89"/>
    </row>
    <row r="4" spans="2:10" ht="14.1" customHeight="1" x14ac:dyDescent="0.2">
      <c r="B4" s="23"/>
      <c r="C4" s="33"/>
      <c r="D4" s="33"/>
      <c r="E4" s="34" t="s">
        <v>750</v>
      </c>
      <c r="F4" s="33"/>
      <c r="G4" s="49" t="s">
        <v>872</v>
      </c>
      <c r="H4" s="49" t="s">
        <v>1103</v>
      </c>
      <c r="I4" s="49" t="s">
        <v>1108</v>
      </c>
      <c r="J4" s="89"/>
    </row>
    <row r="5" spans="2:10" ht="14.1" customHeight="1" x14ac:dyDescent="0.2">
      <c r="B5" s="23"/>
      <c r="C5" s="37"/>
      <c r="D5" s="37"/>
      <c r="E5" s="176" t="s">
        <v>1100</v>
      </c>
      <c r="F5" s="176"/>
      <c r="G5" s="38"/>
      <c r="H5" s="49" t="s">
        <v>1104</v>
      </c>
      <c r="I5" s="49" t="s">
        <v>1109</v>
      </c>
      <c r="J5" s="89"/>
    </row>
    <row r="6" spans="2:10" ht="14.1" customHeight="1" x14ac:dyDescent="0.2">
      <c r="B6" s="23"/>
      <c r="C6" s="33"/>
      <c r="D6" s="33"/>
      <c r="E6" s="176"/>
      <c r="F6" s="176"/>
      <c r="G6" s="49" t="s">
        <v>1098</v>
      </c>
      <c r="H6" s="49" t="s">
        <v>1105</v>
      </c>
      <c r="I6" s="49" t="s">
        <v>1110</v>
      </c>
      <c r="J6" s="89"/>
    </row>
    <row r="7" spans="2:10" ht="25.5" customHeight="1" x14ac:dyDescent="0.2">
      <c r="B7" s="22"/>
      <c r="C7" s="4"/>
      <c r="D7" s="4"/>
      <c r="E7" s="177" t="s">
        <v>1101</v>
      </c>
      <c r="F7" s="177"/>
      <c r="G7" s="31" t="s">
        <v>1099</v>
      </c>
      <c r="H7" s="32" t="s">
        <v>1106</v>
      </c>
      <c r="I7" s="64" t="s">
        <v>570</v>
      </c>
      <c r="J7" s="90"/>
    </row>
    <row r="8" spans="2:10" ht="5.0999999999999996" customHeight="1" x14ac:dyDescent="0.2"/>
    <row r="9" spans="2:10" ht="18" customHeight="1" x14ac:dyDescent="0.2">
      <c r="B9" s="180" t="s">
        <v>20</v>
      </c>
      <c r="C9" s="181"/>
      <c r="D9" s="181"/>
      <c r="E9" s="181"/>
      <c r="F9" s="181"/>
      <c r="G9" s="181"/>
      <c r="H9" s="181"/>
      <c r="I9" s="181"/>
      <c r="J9" s="181"/>
    </row>
    <row r="10" spans="2:10" ht="5.0999999999999996" customHeight="1" x14ac:dyDescent="0.2">
      <c r="C10" s="3"/>
      <c r="D10" s="3"/>
      <c r="E10" s="3"/>
      <c r="F10" s="3"/>
      <c r="G10" s="3"/>
      <c r="H10" s="3"/>
      <c r="I10" s="3"/>
      <c r="J10" s="3"/>
    </row>
    <row r="11" spans="2:10" s="15" customFormat="1" ht="30" customHeight="1" x14ac:dyDescent="0.25">
      <c r="B11" s="178" t="s">
        <v>3</v>
      </c>
      <c r="C11" s="179"/>
      <c r="D11" s="182"/>
      <c r="E11" s="178" t="s">
        <v>6</v>
      </c>
      <c r="F11" s="179"/>
      <c r="G11" s="179"/>
      <c r="H11" s="179"/>
      <c r="I11" s="17" t="s">
        <v>11</v>
      </c>
      <c r="J11" s="16" t="s">
        <v>12</v>
      </c>
    </row>
    <row r="12" spans="2:10" ht="5.0999999999999996" customHeight="1" x14ac:dyDescent="0.2">
      <c r="I12" s="14"/>
    </row>
    <row r="13" spans="2:10" ht="15" customHeight="1" x14ac:dyDescent="0.2">
      <c r="B13" s="183" t="s">
        <v>27</v>
      </c>
      <c r="C13" s="184"/>
      <c r="D13" s="185"/>
      <c r="E13" s="174" t="s">
        <v>1111</v>
      </c>
      <c r="F13" s="175"/>
      <c r="G13" s="175"/>
      <c r="H13" s="175"/>
      <c r="I13" s="253">
        <v>149455.06</v>
      </c>
      <c r="J13" s="254">
        <v>5.641749258431418E-2</v>
      </c>
    </row>
    <row r="14" spans="2:10" ht="15" customHeight="1" x14ac:dyDescent="0.2">
      <c r="B14" s="183" t="s">
        <v>28</v>
      </c>
      <c r="C14" s="184" t="s">
        <v>28</v>
      </c>
      <c r="D14" s="185"/>
      <c r="E14" s="174" t="s">
        <v>1112</v>
      </c>
      <c r="F14" s="175"/>
      <c r="G14" s="175"/>
      <c r="H14" s="175"/>
      <c r="I14" s="253">
        <v>256655.79</v>
      </c>
      <c r="J14" s="254">
        <v>9.6884482392541937E-2</v>
      </c>
    </row>
    <row r="15" spans="2:10" ht="15" customHeight="1" x14ac:dyDescent="0.2">
      <c r="B15" s="183" t="s">
        <v>29</v>
      </c>
      <c r="C15" s="184" t="s">
        <v>29</v>
      </c>
      <c r="D15" s="185"/>
      <c r="E15" s="174" t="s">
        <v>1113</v>
      </c>
      <c r="F15" s="175"/>
      <c r="G15" s="175"/>
      <c r="H15" s="175"/>
      <c r="I15" s="253">
        <v>261481.5</v>
      </c>
      <c r="J15" s="254">
        <v>9.8706130037921419E-2</v>
      </c>
    </row>
    <row r="16" spans="2:10" ht="15" customHeight="1" x14ac:dyDescent="0.2">
      <c r="B16" s="183" t="s">
        <v>30</v>
      </c>
      <c r="C16" s="184" t="s">
        <v>30</v>
      </c>
      <c r="D16" s="185"/>
      <c r="E16" s="174" t="s">
        <v>1114</v>
      </c>
      <c r="F16" s="175"/>
      <c r="G16" s="175"/>
      <c r="H16" s="175"/>
      <c r="I16" s="253">
        <v>205573.09</v>
      </c>
      <c r="J16" s="254">
        <v>7.7601375829025473E-2</v>
      </c>
    </row>
    <row r="17" spans="2:10" ht="15" customHeight="1" x14ac:dyDescent="0.2">
      <c r="B17" s="183" t="s">
        <v>31</v>
      </c>
      <c r="C17" s="184" t="s">
        <v>31</v>
      </c>
      <c r="D17" s="185"/>
      <c r="E17" s="174" t="s">
        <v>32</v>
      </c>
      <c r="F17" s="175"/>
      <c r="G17" s="175"/>
      <c r="H17" s="175"/>
      <c r="I17" s="253">
        <v>98886.73</v>
      </c>
      <c r="J17" s="254">
        <v>3.7328554526438108E-2</v>
      </c>
    </row>
    <row r="18" spans="2:10" ht="15" customHeight="1" x14ac:dyDescent="0.2">
      <c r="B18" s="183" t="s">
        <v>33</v>
      </c>
      <c r="C18" s="184" t="s">
        <v>33</v>
      </c>
      <c r="D18" s="185"/>
      <c r="E18" s="174" t="s">
        <v>1115</v>
      </c>
      <c r="F18" s="175"/>
      <c r="G18" s="175"/>
      <c r="H18" s="175"/>
      <c r="I18" s="253">
        <v>38895.46</v>
      </c>
      <c r="J18" s="254">
        <v>1.4682569637411332E-2</v>
      </c>
    </row>
    <row r="19" spans="2:10" ht="15" customHeight="1" x14ac:dyDescent="0.2">
      <c r="B19" s="183" t="s">
        <v>35</v>
      </c>
      <c r="C19" s="184" t="s">
        <v>35</v>
      </c>
      <c r="D19" s="185"/>
      <c r="E19" s="174" t="s">
        <v>34</v>
      </c>
      <c r="F19" s="175"/>
      <c r="G19" s="175"/>
      <c r="H19" s="175"/>
      <c r="I19" s="253">
        <v>229739.92</v>
      </c>
      <c r="J19" s="254">
        <v>8.6724064296792178E-2</v>
      </c>
    </row>
    <row r="20" spans="2:10" ht="15" customHeight="1" x14ac:dyDescent="0.2">
      <c r="B20" s="183" t="s">
        <v>36</v>
      </c>
      <c r="C20" s="184" t="s">
        <v>36</v>
      </c>
      <c r="D20" s="185"/>
      <c r="E20" s="174" t="s">
        <v>1116</v>
      </c>
      <c r="F20" s="175"/>
      <c r="G20" s="175"/>
      <c r="H20" s="175"/>
      <c r="I20" s="253">
        <v>107041.4</v>
      </c>
      <c r="J20" s="254">
        <v>4.040684464423358E-2</v>
      </c>
    </row>
    <row r="21" spans="2:10" ht="15" customHeight="1" x14ac:dyDescent="0.2">
      <c r="B21" s="183" t="s">
        <v>37</v>
      </c>
      <c r="C21" s="184" t="s">
        <v>37</v>
      </c>
      <c r="D21" s="185"/>
      <c r="E21" s="174" t="s">
        <v>1117</v>
      </c>
      <c r="F21" s="175"/>
      <c r="G21" s="175"/>
      <c r="H21" s="175"/>
      <c r="I21" s="253">
        <v>146517.41</v>
      </c>
      <c r="J21" s="254">
        <v>5.530856494352162E-2</v>
      </c>
    </row>
    <row r="22" spans="2:10" ht="15" customHeight="1" x14ac:dyDescent="0.2">
      <c r="B22" s="183" t="s">
        <v>38</v>
      </c>
      <c r="C22" s="184" t="s">
        <v>38</v>
      </c>
      <c r="D22" s="185"/>
      <c r="E22" s="174" t="s">
        <v>1118</v>
      </c>
      <c r="F22" s="175"/>
      <c r="G22" s="175"/>
      <c r="H22" s="175"/>
      <c r="I22" s="253">
        <v>39170.559999999998</v>
      </c>
      <c r="J22" s="254">
        <v>1.478641658785881E-2</v>
      </c>
    </row>
    <row r="23" spans="2:10" ht="15" customHeight="1" x14ac:dyDescent="0.2">
      <c r="B23" s="183" t="s">
        <v>39</v>
      </c>
      <c r="C23" s="184" t="s">
        <v>39</v>
      </c>
      <c r="D23" s="185"/>
      <c r="E23" s="174" t="s">
        <v>1119</v>
      </c>
      <c r="F23" s="175"/>
      <c r="G23" s="175"/>
      <c r="H23" s="175"/>
      <c r="I23" s="253">
        <v>45136.83</v>
      </c>
      <c r="J23" s="254">
        <v>1.7038611953348718E-2</v>
      </c>
    </row>
    <row r="24" spans="2:10" ht="15" customHeight="1" x14ac:dyDescent="0.2">
      <c r="B24" s="183" t="s">
        <v>40</v>
      </c>
      <c r="C24" s="184" t="s">
        <v>40</v>
      </c>
      <c r="D24" s="185"/>
      <c r="E24" s="174" t="s">
        <v>41</v>
      </c>
      <c r="F24" s="175"/>
      <c r="G24" s="175"/>
      <c r="H24" s="175"/>
      <c r="I24" s="253">
        <v>88858.89</v>
      </c>
      <c r="J24" s="254">
        <v>3.3543165200464874E-2</v>
      </c>
    </row>
    <row r="25" spans="2:10" ht="15" customHeight="1" x14ac:dyDescent="0.2">
      <c r="B25" s="183" t="s">
        <v>412</v>
      </c>
      <c r="C25" s="184" t="s">
        <v>412</v>
      </c>
      <c r="D25" s="185"/>
      <c r="E25" s="174" t="s">
        <v>1120</v>
      </c>
      <c r="F25" s="175"/>
      <c r="G25" s="175"/>
      <c r="H25" s="175"/>
      <c r="I25" s="253">
        <v>24962.46</v>
      </c>
      <c r="J25" s="254">
        <v>9.4230292499714596E-3</v>
      </c>
    </row>
    <row r="26" spans="2:10" ht="15" customHeight="1" x14ac:dyDescent="0.2">
      <c r="B26" s="183" t="s">
        <v>443</v>
      </c>
      <c r="C26" s="184" t="s">
        <v>443</v>
      </c>
      <c r="D26" s="185"/>
      <c r="E26" s="174" t="s">
        <v>1121</v>
      </c>
      <c r="F26" s="175"/>
      <c r="G26" s="175"/>
      <c r="H26" s="175"/>
      <c r="I26" s="253">
        <v>62575.96</v>
      </c>
      <c r="J26" s="254">
        <v>2.362167436322558E-2</v>
      </c>
    </row>
    <row r="27" spans="2:10" ht="15" customHeight="1" x14ac:dyDescent="0.2">
      <c r="B27" s="183" t="s">
        <v>568</v>
      </c>
      <c r="C27" s="184" t="s">
        <v>444</v>
      </c>
      <c r="D27" s="185"/>
      <c r="E27" s="174" t="s">
        <v>442</v>
      </c>
      <c r="F27" s="175"/>
      <c r="G27" s="175"/>
      <c r="H27" s="175"/>
      <c r="I27" s="253">
        <v>203998.97</v>
      </c>
      <c r="J27" s="254">
        <v>7.7007164409038625E-2</v>
      </c>
    </row>
    <row r="28" spans="2:10" ht="15" customHeight="1" x14ac:dyDescent="0.2">
      <c r="B28" s="183" t="s">
        <v>569</v>
      </c>
      <c r="C28" s="184" t="s">
        <v>445</v>
      </c>
      <c r="D28" s="185"/>
      <c r="E28" s="174" t="s">
        <v>1122</v>
      </c>
      <c r="F28" s="175"/>
      <c r="G28" s="175"/>
      <c r="H28" s="175"/>
      <c r="I28" s="253">
        <v>307910.59999999998</v>
      </c>
      <c r="J28" s="254">
        <v>0.11623255841676911</v>
      </c>
    </row>
    <row r="29" spans="2:10" ht="15" customHeight="1" x14ac:dyDescent="0.2">
      <c r="B29" s="183" t="s">
        <v>1052</v>
      </c>
      <c r="C29" s="184" t="s">
        <v>1052</v>
      </c>
      <c r="D29" s="185"/>
      <c r="E29" s="174" t="s">
        <v>1123</v>
      </c>
      <c r="F29" s="175"/>
      <c r="G29" s="175"/>
      <c r="H29" s="175"/>
      <c r="I29" s="253">
        <v>173612.72</v>
      </c>
      <c r="J29" s="254">
        <v>6.5536719487065978E-2</v>
      </c>
    </row>
    <row r="30" spans="2:10" ht="15" customHeight="1" x14ac:dyDescent="0.2">
      <c r="B30" s="183" t="s">
        <v>1053</v>
      </c>
      <c r="C30" s="184" t="s">
        <v>1053</v>
      </c>
      <c r="D30" s="185"/>
      <c r="E30" s="174" t="s">
        <v>1124</v>
      </c>
      <c r="F30" s="175"/>
      <c r="G30" s="175"/>
      <c r="H30" s="175"/>
      <c r="I30" s="253">
        <v>21896.19</v>
      </c>
      <c r="J30" s="254">
        <v>8.2655491018486377E-3</v>
      </c>
    </row>
    <row r="31" spans="2:10" ht="15" customHeight="1" x14ac:dyDescent="0.2">
      <c r="B31" s="183">
        <v>19</v>
      </c>
      <c r="C31" s="184" t="s">
        <v>1053</v>
      </c>
      <c r="D31" s="185"/>
      <c r="E31" s="174" t="s">
        <v>1125</v>
      </c>
      <c r="F31" s="175"/>
      <c r="G31" s="175"/>
      <c r="H31" s="175"/>
      <c r="I31" s="253">
        <v>15344.81</v>
      </c>
      <c r="J31" s="254">
        <v>5.7924817291747106E-3</v>
      </c>
    </row>
    <row r="32" spans="2:10" ht="15" customHeight="1" x14ac:dyDescent="0.2">
      <c r="B32" s="183">
        <v>20</v>
      </c>
      <c r="C32" s="184" t="s">
        <v>3168</v>
      </c>
      <c r="D32" s="185"/>
      <c r="E32" s="174" t="s">
        <v>3332</v>
      </c>
      <c r="F32" s="175"/>
      <c r="G32" s="175"/>
      <c r="H32" s="186"/>
      <c r="I32" s="253">
        <v>158843.22</v>
      </c>
      <c r="J32" s="254">
        <v>5.9961410382616598E-2</v>
      </c>
    </row>
    <row r="33" spans="2:12" ht="15" customHeight="1" x14ac:dyDescent="0.2">
      <c r="B33" s="183">
        <v>21</v>
      </c>
      <c r="C33" s="184" t="s">
        <v>3169</v>
      </c>
      <c r="D33" s="185"/>
      <c r="E33" s="174" t="s">
        <v>746</v>
      </c>
      <c r="F33" s="175"/>
      <c r="G33" s="175"/>
      <c r="H33" s="175"/>
      <c r="I33" s="253">
        <v>12533.22</v>
      </c>
      <c r="J33" s="254">
        <v>4.7311402264170795E-3</v>
      </c>
    </row>
    <row r="34" spans="2:12" x14ac:dyDescent="0.2">
      <c r="B34" s="25"/>
      <c r="C34" s="25"/>
      <c r="D34" s="25"/>
      <c r="E34" s="25"/>
      <c r="F34" s="25"/>
      <c r="G34" s="25"/>
      <c r="H34" s="25"/>
      <c r="I34" s="25"/>
      <c r="J34" s="25"/>
    </row>
    <row r="35" spans="2:12" ht="12.75" customHeight="1" x14ac:dyDescent="0.2">
      <c r="B35" s="187"/>
      <c r="C35" s="187"/>
      <c r="D35" s="187"/>
      <c r="E35" s="21"/>
      <c r="F35" s="20"/>
      <c r="G35" s="48"/>
      <c r="H35" s="30" t="s">
        <v>21</v>
      </c>
      <c r="J35" s="170">
        <v>2119412.4300000002</v>
      </c>
      <c r="K35" s="45"/>
      <c r="L35" s="45"/>
    </row>
    <row r="36" spans="2:12" ht="12.75" customHeight="1" x14ac:dyDescent="0.2">
      <c r="B36" s="187"/>
      <c r="C36" s="187"/>
      <c r="D36" s="187"/>
      <c r="E36" s="21"/>
      <c r="F36" s="20"/>
      <c r="G36" s="48"/>
      <c r="H36" s="30" t="s">
        <v>22</v>
      </c>
      <c r="J36" s="170">
        <v>529678.36</v>
      </c>
      <c r="K36" s="45"/>
      <c r="L36" s="45"/>
    </row>
    <row r="37" spans="2:12" ht="12.75" customHeight="1" x14ac:dyDescent="0.2">
      <c r="B37" s="187"/>
      <c r="C37" s="187"/>
      <c r="D37" s="187"/>
      <c r="E37" s="21"/>
      <c r="F37" s="20"/>
      <c r="G37" s="48"/>
      <c r="H37" s="30" t="s">
        <v>23</v>
      </c>
      <c r="J37" s="170">
        <v>2649090.79</v>
      </c>
      <c r="K37" s="45"/>
      <c r="L37" s="45"/>
    </row>
    <row r="44" spans="2:12" ht="15" customHeight="1" x14ac:dyDescent="0.2">
      <c r="B44" s="188"/>
      <c r="C44" s="188"/>
      <c r="D44" s="188"/>
      <c r="E44" s="188"/>
      <c r="F44" s="188"/>
      <c r="G44" s="188"/>
      <c r="H44" s="188"/>
      <c r="I44" s="188"/>
      <c r="J44" s="188"/>
    </row>
    <row r="45" spans="2:12" x14ac:dyDescent="0.2">
      <c r="B45" s="188"/>
      <c r="C45" s="188"/>
      <c r="D45" s="188"/>
      <c r="E45" s="188"/>
      <c r="F45" s="188"/>
      <c r="G45" s="188"/>
      <c r="H45" s="188"/>
      <c r="I45" s="188"/>
      <c r="J45" s="188"/>
    </row>
    <row r="46" spans="2:12" x14ac:dyDescent="0.2">
      <c r="B46" s="188"/>
      <c r="C46" s="188"/>
      <c r="D46" s="188"/>
      <c r="E46" s="188"/>
      <c r="F46" s="188"/>
      <c r="G46" s="188"/>
      <c r="H46" s="188"/>
      <c r="I46" s="188"/>
      <c r="J46" s="188"/>
    </row>
    <row r="47" spans="2:12" ht="116.25" customHeight="1" x14ac:dyDescent="0.2">
      <c r="B47" s="188"/>
      <c r="C47" s="188"/>
      <c r="D47" s="188"/>
      <c r="E47" s="188"/>
      <c r="F47" s="188"/>
      <c r="G47" s="188"/>
      <c r="H47" s="188"/>
      <c r="I47" s="188"/>
      <c r="J47" s="188"/>
    </row>
  </sheetData>
  <mergeCells count="52">
    <mergeCell ref="H2:I2"/>
    <mergeCell ref="B31:D31"/>
    <mergeCell ref="B33:D33"/>
    <mergeCell ref="E14:H14"/>
    <mergeCell ref="E15:H15"/>
    <mergeCell ref="E16:H16"/>
    <mergeCell ref="E17:H17"/>
    <mergeCell ref="E18:H18"/>
    <mergeCell ref="E19:H19"/>
    <mergeCell ref="E20:H20"/>
    <mergeCell ref="E21:H21"/>
    <mergeCell ref="E22:H22"/>
    <mergeCell ref="E23:H23"/>
    <mergeCell ref="E24:H24"/>
    <mergeCell ref="E25:H25"/>
    <mergeCell ref="E26:H26"/>
    <mergeCell ref="B44:J47"/>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37:D37"/>
    <mergeCell ref="B35:D35"/>
    <mergeCell ref="B36:D36"/>
    <mergeCell ref="B27:D27"/>
    <mergeCell ref="B28:D28"/>
    <mergeCell ref="B29:D29"/>
    <mergeCell ref="B30:D30"/>
    <mergeCell ref="E33:H33"/>
    <mergeCell ref="E13:H13"/>
    <mergeCell ref="E5:F6"/>
    <mergeCell ref="E7:F7"/>
    <mergeCell ref="E11:H11"/>
    <mergeCell ref="B9:J9"/>
    <mergeCell ref="B11:D11"/>
    <mergeCell ref="E27:H27"/>
    <mergeCell ref="E28:H28"/>
    <mergeCell ref="E29:H29"/>
    <mergeCell ref="E30:H30"/>
    <mergeCell ref="E31:H31"/>
    <mergeCell ref="B32:D32"/>
    <mergeCell ref="E32:H32"/>
  </mergeCells>
  <phoneticPr fontId="13" type="noConversion"/>
  <printOptions horizontalCentered="1"/>
  <pageMargins left="0.23622047244094491" right="0.23622047244094491" top="0.74803149606299213" bottom="0.9055118110236221" header="0.31496062992125984" footer="0"/>
  <pageSetup paperSize="9" scale="75" fitToHeight="11" orientation="landscape" r:id="rId1"/>
  <rowBreaks count="1" manualBreakCount="1">
    <brk id="3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2:K505"/>
  <sheetViews>
    <sheetView showGridLines="0" view="pageBreakPreview" topLeftCell="A481" zoomScaleNormal="100" zoomScaleSheetLayoutView="100" workbookViewId="0">
      <selection activeCell="O501" sqref="O501"/>
    </sheetView>
  </sheetViews>
  <sheetFormatPr defaultColWidth="9.140625" defaultRowHeight="12.75" x14ac:dyDescent="0.2"/>
  <cols>
    <col min="1" max="1" width="1.7109375" style="1" customWidth="1"/>
    <col min="2" max="2" width="7.28515625" style="1" bestFit="1" customWidth="1"/>
    <col min="3" max="3" width="13.7109375" style="1" bestFit="1" customWidth="1"/>
    <col min="4" max="4" width="17.28515625" style="1" customWidth="1"/>
    <col min="5" max="5" width="66" style="1" customWidth="1"/>
    <col min="6" max="6" width="18.42578125" style="1" bestFit="1" customWidth="1"/>
    <col min="7" max="7" width="8.85546875" style="1" customWidth="1"/>
    <col min="8" max="8" width="13.140625" style="1" customWidth="1"/>
    <col min="9" max="9" width="15.7109375" style="1" customWidth="1"/>
    <col min="10" max="10" width="13.140625" style="1" customWidth="1"/>
    <col min="11" max="11" width="10.7109375" style="1" customWidth="1"/>
    <col min="12" max="16384" width="9.140625" style="1"/>
  </cols>
  <sheetData>
    <row r="2" spans="1:11" x14ac:dyDescent="0.2">
      <c r="B2" s="26"/>
      <c r="C2" s="28"/>
      <c r="D2" s="27" t="str">
        <f>'1 - Orçamento Resumido'!E2</f>
        <v>PREFEITURA MUNICIPAL DE JARDIM</v>
      </c>
      <c r="E2" s="28"/>
      <c r="F2" s="40"/>
      <c r="G2" s="41"/>
      <c r="H2" s="189" t="str">
        <f>'1 - Orçamento Resumido'!H2</f>
        <v>BANCOS:</v>
      </c>
      <c r="I2" s="189"/>
      <c r="J2" s="7"/>
      <c r="K2" s="42"/>
    </row>
    <row r="3" spans="1:11" x14ac:dyDescent="0.2">
      <c r="B3" s="9"/>
      <c r="C3" s="33"/>
      <c r="D3" s="34" t="str">
        <f>'1 - Orçamento Resumido'!E3</f>
        <v>RUA CORONEL JUVÊNCIO, Nº 547</v>
      </c>
      <c r="E3" s="33"/>
      <c r="F3" s="35" t="s">
        <v>0</v>
      </c>
      <c r="G3" s="36"/>
      <c r="H3" s="35" t="str">
        <f>'1 - Orçamento Resumido'!H3</f>
        <v>SINAP 09/2025 - MS</v>
      </c>
      <c r="I3" s="35" t="str">
        <f>'1 - Orçamento Resumido'!I3</f>
        <v>SBC 10/2025</v>
      </c>
      <c r="J3" s="43"/>
      <c r="K3" s="10"/>
    </row>
    <row r="4" spans="1:11" x14ac:dyDescent="0.2">
      <c r="B4" s="9"/>
      <c r="C4" s="33"/>
      <c r="D4" s="34" t="str">
        <f>'1 - Orçamento Resumido'!E4</f>
        <v>CNPJ: 03.162.047/0001-40</v>
      </c>
      <c r="E4" s="33"/>
      <c r="F4" s="35" t="str">
        <f>'1 - Orçamento Resumido'!G4</f>
        <v>SEM DESONERAÇÃO</v>
      </c>
      <c r="G4" s="36"/>
      <c r="H4" s="35" t="str">
        <f>'1 - Orçamento Resumido'!H4</f>
        <v>AGESUL 06/2025</v>
      </c>
      <c r="I4" s="35" t="str">
        <f>'1 - Orçamento Resumido'!I4</f>
        <v>SEINFRA 028</v>
      </c>
      <c r="J4" s="43"/>
      <c r="K4" s="10"/>
    </row>
    <row r="5" spans="1:11" x14ac:dyDescent="0.2">
      <c r="B5" s="11"/>
      <c r="C5" s="37"/>
      <c r="D5" s="176" t="str" cm="1">
        <f t="array" ref="D5:E6">'1 - Orçamento Resumido'!E5:F6</f>
        <v>OBRA: CONSTRUÇÃO DO CENTRO DE ATENÇÃO PSICOSSOCIAL I E II</v>
      </c>
      <c r="E5" s="176">
        <v>0</v>
      </c>
      <c r="F5" s="38"/>
      <c r="G5" s="39"/>
      <c r="H5" s="35" t="str">
        <f>'1 - Orçamento Resumido'!H5</f>
        <v>ORSE 08/2025</v>
      </c>
      <c r="I5" s="35" t="str">
        <f>'1 - Orçamento Resumido'!I5</f>
        <v>IOPS 07/2025</v>
      </c>
      <c r="J5" s="43"/>
      <c r="K5" s="10"/>
    </row>
    <row r="6" spans="1:11" x14ac:dyDescent="0.2">
      <c r="B6" s="9"/>
      <c r="C6" s="33"/>
      <c r="D6" s="176">
        <v>0</v>
      </c>
      <c r="E6" s="176">
        <v>0</v>
      </c>
      <c r="F6" s="35" t="s">
        <v>1098</v>
      </c>
      <c r="G6" s="36"/>
      <c r="H6" s="35" t="str">
        <f>'1 - Orçamento Resumido'!H6</f>
        <v>CPOS 09/2025</v>
      </c>
      <c r="I6" s="35" t="str">
        <f>'1 - Orçamento Resumido'!I6</f>
        <v>EMOP 09/2025</v>
      </c>
      <c r="J6" s="43"/>
      <c r="K6" s="10"/>
    </row>
    <row r="7" spans="1:11" ht="25.5" customHeight="1" x14ac:dyDescent="0.2">
      <c r="B7" s="12"/>
      <c r="C7" s="4"/>
      <c r="D7" s="177" t="str" cm="1">
        <f t="array" ref="D7:E7">'1 - Orçamento Resumido'!E7:F7</f>
        <v>LOCAL: RUA JOSÉ DE ALENCAR, ESQ. C/ RUA DÁLIA BERNADINO DA SILVA, JARDIM/MS</v>
      </c>
      <c r="E7" s="177">
        <v>0</v>
      </c>
      <c r="F7" s="31" t="s">
        <v>1099</v>
      </c>
      <c r="G7" s="24"/>
      <c r="H7" s="44" t="str">
        <f>'1 - Orçamento Resumido'!H7</f>
        <v>AGETOP 06/2025</v>
      </c>
      <c r="I7" s="18" t="str">
        <f>'1 - Orçamento Resumido'!I7</f>
        <v>BDI: 25,00%</v>
      </c>
      <c r="J7" s="5"/>
      <c r="K7" s="13"/>
    </row>
    <row r="8" spans="1:11" x14ac:dyDescent="0.2">
      <c r="B8" s="5"/>
      <c r="H8" s="5"/>
      <c r="I8" s="5"/>
    </row>
    <row r="9" spans="1:11" x14ac:dyDescent="0.2">
      <c r="A9" s="2"/>
      <c r="B9" s="180" t="s">
        <v>2</v>
      </c>
      <c r="C9" s="181"/>
      <c r="D9" s="181"/>
      <c r="E9" s="181"/>
      <c r="F9" s="181"/>
      <c r="G9" s="181"/>
      <c r="H9" s="181"/>
      <c r="I9" s="181"/>
      <c r="J9" s="181"/>
      <c r="K9" s="193"/>
    </row>
    <row r="10" spans="1:11" x14ac:dyDescent="0.2">
      <c r="B10" s="3"/>
      <c r="C10" s="3"/>
      <c r="D10" s="3"/>
      <c r="E10" s="3"/>
      <c r="F10" s="3"/>
      <c r="G10" s="3"/>
      <c r="H10" s="3"/>
      <c r="I10" s="3"/>
      <c r="J10" s="3"/>
      <c r="K10" s="3"/>
    </row>
    <row r="11" spans="1:11" s="15" customFormat="1" ht="24" x14ac:dyDescent="0.25">
      <c r="B11" s="16" t="s">
        <v>3</v>
      </c>
      <c r="C11" s="16" t="s">
        <v>4</v>
      </c>
      <c r="D11" s="16" t="s">
        <v>5</v>
      </c>
      <c r="E11" s="16" t="s">
        <v>6</v>
      </c>
      <c r="F11" s="16" t="s">
        <v>7</v>
      </c>
      <c r="G11" s="16" t="s">
        <v>8</v>
      </c>
      <c r="H11" s="17" t="s">
        <v>9</v>
      </c>
      <c r="I11" s="17" t="s">
        <v>10</v>
      </c>
      <c r="J11" s="16" t="s">
        <v>11</v>
      </c>
      <c r="K11" s="16" t="s">
        <v>12</v>
      </c>
    </row>
    <row r="12" spans="1:11" x14ac:dyDescent="0.2">
      <c r="H12" s="14"/>
    </row>
    <row r="13" spans="1:11" x14ac:dyDescent="0.2">
      <c r="B13" s="255" t="s">
        <v>27</v>
      </c>
      <c r="C13" s="255" t="s">
        <v>751</v>
      </c>
      <c r="D13" s="255"/>
      <c r="E13" s="255" t="s">
        <v>1111</v>
      </c>
      <c r="F13" s="256"/>
      <c r="G13" s="257">
        <v>1</v>
      </c>
      <c r="H13" s="257" t="s">
        <v>14</v>
      </c>
      <c r="I13" s="258">
        <v>149455.06</v>
      </c>
      <c r="J13" s="258">
        <v>149455.06</v>
      </c>
      <c r="K13" s="259">
        <v>5.641749258431418E-2</v>
      </c>
    </row>
    <row r="14" spans="1:11" x14ac:dyDescent="0.2">
      <c r="B14" s="255" t="s">
        <v>42</v>
      </c>
      <c r="C14" s="255" t="s">
        <v>751</v>
      </c>
      <c r="D14" s="255"/>
      <c r="E14" s="255" t="s">
        <v>1126</v>
      </c>
      <c r="F14" s="256"/>
      <c r="G14" s="257">
        <v>1</v>
      </c>
      <c r="H14" s="257" t="s">
        <v>14</v>
      </c>
      <c r="I14" s="258">
        <v>81496.86</v>
      </c>
      <c r="J14" s="258">
        <v>81496.86</v>
      </c>
      <c r="K14" s="259">
        <v>3.0764087175736244E-2</v>
      </c>
    </row>
    <row r="15" spans="1:11" ht="25.5" x14ac:dyDescent="0.2">
      <c r="B15" s="260" t="s">
        <v>1127</v>
      </c>
      <c r="C15" s="260" t="s">
        <v>1128</v>
      </c>
      <c r="D15" s="260" t="s">
        <v>43</v>
      </c>
      <c r="E15" s="260" t="s">
        <v>1129</v>
      </c>
      <c r="F15" s="261" t="s">
        <v>1130</v>
      </c>
      <c r="G15" s="262">
        <v>14</v>
      </c>
      <c r="H15" s="263">
        <v>88.07</v>
      </c>
      <c r="I15" s="263">
        <v>110.08</v>
      </c>
      <c r="J15" s="263">
        <v>1541.12</v>
      </c>
      <c r="K15" s="264">
        <v>5.817543157892297E-4</v>
      </c>
    </row>
    <row r="16" spans="1:11" ht="38.25" x14ac:dyDescent="0.2">
      <c r="B16" s="260" t="s">
        <v>1131</v>
      </c>
      <c r="C16" s="260" t="s">
        <v>1132</v>
      </c>
      <c r="D16" s="260" t="s">
        <v>43</v>
      </c>
      <c r="E16" s="260" t="s">
        <v>1133</v>
      </c>
      <c r="F16" s="261" t="s">
        <v>45</v>
      </c>
      <c r="G16" s="262">
        <v>15</v>
      </c>
      <c r="H16" s="263">
        <v>233.28</v>
      </c>
      <c r="I16" s="263">
        <v>291.60000000000002</v>
      </c>
      <c r="J16" s="263">
        <v>4374</v>
      </c>
      <c r="K16" s="264">
        <v>1.6511325381943591E-3</v>
      </c>
    </row>
    <row r="17" spans="2:11" ht="25.5" x14ac:dyDescent="0.2">
      <c r="B17" s="260" t="s">
        <v>1134</v>
      </c>
      <c r="C17" s="260" t="s">
        <v>1135</v>
      </c>
      <c r="D17" s="260" t="s">
        <v>43</v>
      </c>
      <c r="E17" s="260" t="s">
        <v>1136</v>
      </c>
      <c r="F17" s="261" t="s">
        <v>1137</v>
      </c>
      <c r="G17" s="262">
        <v>14</v>
      </c>
      <c r="H17" s="263">
        <v>962.26</v>
      </c>
      <c r="I17" s="263">
        <v>1202.82</v>
      </c>
      <c r="J17" s="263">
        <v>16839.48</v>
      </c>
      <c r="K17" s="264">
        <v>6.3567017270857677E-3</v>
      </c>
    </row>
    <row r="18" spans="2:11" x14ac:dyDescent="0.2">
      <c r="B18" s="260" t="s">
        <v>1138</v>
      </c>
      <c r="C18" s="260" t="s">
        <v>1139</v>
      </c>
      <c r="D18" s="260" t="s">
        <v>43</v>
      </c>
      <c r="E18" s="260" t="s">
        <v>1140</v>
      </c>
      <c r="F18" s="261" t="s">
        <v>45</v>
      </c>
      <c r="G18" s="262">
        <v>13</v>
      </c>
      <c r="H18" s="263">
        <v>1028.55</v>
      </c>
      <c r="I18" s="263">
        <v>1285.68</v>
      </c>
      <c r="J18" s="263">
        <v>16713.84</v>
      </c>
      <c r="K18" s="264">
        <v>6.3092741340133535E-3</v>
      </c>
    </row>
    <row r="19" spans="2:11" ht="51" x14ac:dyDescent="0.2">
      <c r="B19" s="260" t="s">
        <v>1141</v>
      </c>
      <c r="C19" s="260" t="s">
        <v>1142</v>
      </c>
      <c r="D19" s="260" t="s">
        <v>44</v>
      </c>
      <c r="E19" s="260" t="s">
        <v>1143</v>
      </c>
      <c r="F19" s="261" t="s">
        <v>48</v>
      </c>
      <c r="G19" s="262">
        <v>1</v>
      </c>
      <c r="H19" s="263">
        <v>682.72</v>
      </c>
      <c r="I19" s="263">
        <v>853.4</v>
      </c>
      <c r="J19" s="263">
        <v>853.4</v>
      </c>
      <c r="K19" s="264">
        <v>3.2214826431071472E-4</v>
      </c>
    </row>
    <row r="20" spans="2:11" ht="25.5" x14ac:dyDescent="0.2">
      <c r="B20" s="260" t="s">
        <v>1144</v>
      </c>
      <c r="C20" s="260" t="s">
        <v>1145</v>
      </c>
      <c r="D20" s="260" t="s">
        <v>44</v>
      </c>
      <c r="E20" s="260" t="s">
        <v>1146</v>
      </c>
      <c r="F20" s="261" t="s">
        <v>48</v>
      </c>
      <c r="G20" s="262">
        <v>1</v>
      </c>
      <c r="H20" s="263">
        <v>130.94999999999999</v>
      </c>
      <c r="I20" s="263">
        <v>163.68</v>
      </c>
      <c r="J20" s="263">
        <v>163.68</v>
      </c>
      <c r="K20" s="264">
        <v>6.1787236820222378E-5</v>
      </c>
    </row>
    <row r="21" spans="2:11" ht="38.25" x14ac:dyDescent="0.2">
      <c r="B21" s="260" t="s">
        <v>1147</v>
      </c>
      <c r="C21" s="260" t="s">
        <v>1148</v>
      </c>
      <c r="D21" s="260" t="s">
        <v>44</v>
      </c>
      <c r="E21" s="260" t="s">
        <v>1149</v>
      </c>
      <c r="F21" s="261" t="s">
        <v>48</v>
      </c>
      <c r="G21" s="262">
        <v>1</v>
      </c>
      <c r="H21" s="263">
        <v>1907.7</v>
      </c>
      <c r="I21" s="263">
        <v>2384.62</v>
      </c>
      <c r="J21" s="263">
        <v>2384.62</v>
      </c>
      <c r="K21" s="264">
        <v>9.0016544884065678E-4</v>
      </c>
    </row>
    <row r="22" spans="2:11" ht="25.5" x14ac:dyDescent="0.2">
      <c r="B22" s="260" t="s">
        <v>1150</v>
      </c>
      <c r="C22" s="260" t="s">
        <v>856</v>
      </c>
      <c r="D22" s="260" t="s">
        <v>44</v>
      </c>
      <c r="E22" s="260" t="s">
        <v>857</v>
      </c>
      <c r="F22" s="261" t="s">
        <v>45</v>
      </c>
      <c r="G22" s="262">
        <v>6</v>
      </c>
      <c r="H22" s="263">
        <v>457.25</v>
      </c>
      <c r="I22" s="263">
        <v>571.55999999999995</v>
      </c>
      <c r="J22" s="263">
        <v>3429.36</v>
      </c>
      <c r="K22" s="264">
        <v>1.29454226821724E-3</v>
      </c>
    </row>
    <row r="23" spans="2:11" ht="38.25" x14ac:dyDescent="0.2">
      <c r="B23" s="260" t="s">
        <v>1151</v>
      </c>
      <c r="C23" s="260" t="s">
        <v>1152</v>
      </c>
      <c r="D23" s="260" t="s">
        <v>43</v>
      </c>
      <c r="E23" s="260" t="s">
        <v>1153</v>
      </c>
      <c r="F23" s="261" t="s">
        <v>51</v>
      </c>
      <c r="G23" s="262">
        <v>140</v>
      </c>
      <c r="H23" s="263">
        <v>13.03</v>
      </c>
      <c r="I23" s="263">
        <v>16.28</v>
      </c>
      <c r="J23" s="263">
        <v>2279.1999999999998</v>
      </c>
      <c r="K23" s="264">
        <v>8.6037066324933323E-4</v>
      </c>
    </row>
    <row r="24" spans="2:11" x14ac:dyDescent="0.2">
      <c r="B24" s="260" t="s">
        <v>1154</v>
      </c>
      <c r="C24" s="260" t="s">
        <v>1155</v>
      </c>
      <c r="D24" s="260" t="s">
        <v>44</v>
      </c>
      <c r="E24" s="260" t="s">
        <v>1156</v>
      </c>
      <c r="F24" s="261" t="s">
        <v>45</v>
      </c>
      <c r="G24" s="262">
        <v>325.60000000000002</v>
      </c>
      <c r="H24" s="263">
        <v>80.88</v>
      </c>
      <c r="I24" s="263">
        <v>101.1</v>
      </c>
      <c r="J24" s="263">
        <v>32918.160000000003</v>
      </c>
      <c r="K24" s="264">
        <v>1.2426210579215368E-2</v>
      </c>
    </row>
    <row r="25" spans="2:11" x14ac:dyDescent="0.2">
      <c r="B25" s="255" t="s">
        <v>858</v>
      </c>
      <c r="C25" s="255" t="s">
        <v>751</v>
      </c>
      <c r="D25" s="255"/>
      <c r="E25" s="255" t="s">
        <v>1157</v>
      </c>
      <c r="F25" s="256"/>
      <c r="G25" s="257">
        <v>1</v>
      </c>
      <c r="H25" s="257" t="s">
        <v>14</v>
      </c>
      <c r="I25" s="258">
        <v>47982.6</v>
      </c>
      <c r="J25" s="258">
        <v>47982.6</v>
      </c>
      <c r="K25" s="259">
        <v>1.8112855996151041E-2</v>
      </c>
    </row>
    <row r="26" spans="2:11" ht="25.5" x14ac:dyDescent="0.2">
      <c r="B26" s="260" t="s">
        <v>1158</v>
      </c>
      <c r="C26" s="260" t="s">
        <v>1159</v>
      </c>
      <c r="D26" s="260" t="s">
        <v>44</v>
      </c>
      <c r="E26" s="260" t="s">
        <v>74</v>
      </c>
      <c r="F26" s="261" t="s">
        <v>1160</v>
      </c>
      <c r="G26" s="262">
        <v>1.75</v>
      </c>
      <c r="H26" s="263">
        <v>21934.91</v>
      </c>
      <c r="I26" s="263">
        <v>27418.63</v>
      </c>
      <c r="J26" s="263">
        <v>47982.6</v>
      </c>
      <c r="K26" s="264">
        <v>1.8112855996151041E-2</v>
      </c>
    </row>
    <row r="27" spans="2:11" x14ac:dyDescent="0.2">
      <c r="B27" s="255" t="s">
        <v>859</v>
      </c>
      <c r="C27" s="255" t="s">
        <v>751</v>
      </c>
      <c r="D27" s="255"/>
      <c r="E27" s="255" t="s">
        <v>1161</v>
      </c>
      <c r="F27" s="256"/>
      <c r="G27" s="257">
        <v>1</v>
      </c>
      <c r="H27" s="257" t="s">
        <v>14</v>
      </c>
      <c r="I27" s="258">
        <v>7874.92</v>
      </c>
      <c r="J27" s="258">
        <v>7874.92</v>
      </c>
      <c r="K27" s="259">
        <v>2.9726878481201469E-3</v>
      </c>
    </row>
    <row r="28" spans="2:11" x14ac:dyDescent="0.2">
      <c r="B28" s="260" t="s">
        <v>1162</v>
      </c>
      <c r="C28" s="260" t="s">
        <v>1163</v>
      </c>
      <c r="D28" s="260" t="s">
        <v>43</v>
      </c>
      <c r="E28" s="260" t="s">
        <v>1164</v>
      </c>
      <c r="F28" s="261" t="s">
        <v>48</v>
      </c>
      <c r="G28" s="262">
        <v>1</v>
      </c>
      <c r="H28" s="263">
        <v>6299.94</v>
      </c>
      <c r="I28" s="263">
        <v>7874.92</v>
      </c>
      <c r="J28" s="263">
        <v>7874.92</v>
      </c>
      <c r="K28" s="264">
        <v>2.9726878481201469E-3</v>
      </c>
    </row>
    <row r="29" spans="2:11" x14ac:dyDescent="0.2">
      <c r="B29" s="255" t="s">
        <v>860</v>
      </c>
      <c r="C29" s="255" t="s">
        <v>751</v>
      </c>
      <c r="D29" s="255"/>
      <c r="E29" s="255" t="s">
        <v>1165</v>
      </c>
      <c r="F29" s="256"/>
      <c r="G29" s="257">
        <v>1</v>
      </c>
      <c r="H29" s="257" t="s">
        <v>14</v>
      </c>
      <c r="I29" s="258">
        <v>12100.68</v>
      </c>
      <c r="J29" s="258">
        <v>12100.68</v>
      </c>
      <c r="K29" s="259">
        <v>4.5678615643067483E-3</v>
      </c>
    </row>
    <row r="30" spans="2:11" ht="63.75" x14ac:dyDescent="0.2">
      <c r="B30" s="260" t="s">
        <v>1166</v>
      </c>
      <c r="C30" s="260" t="s">
        <v>1167</v>
      </c>
      <c r="D30" s="260" t="s">
        <v>43</v>
      </c>
      <c r="E30" s="260" t="s">
        <v>1168</v>
      </c>
      <c r="F30" s="261" t="s">
        <v>1169</v>
      </c>
      <c r="G30" s="262">
        <v>273.39999999999998</v>
      </c>
      <c r="H30" s="263">
        <v>35.409999999999997</v>
      </c>
      <c r="I30" s="263">
        <v>44.26</v>
      </c>
      <c r="J30" s="263">
        <v>12100.68</v>
      </c>
      <c r="K30" s="264">
        <v>4.5678615643067483E-3</v>
      </c>
    </row>
    <row r="31" spans="2:11" x14ac:dyDescent="0.2">
      <c r="B31" s="255" t="s">
        <v>28</v>
      </c>
      <c r="C31" s="255" t="s">
        <v>751</v>
      </c>
      <c r="D31" s="255"/>
      <c r="E31" s="255" t="s">
        <v>1112</v>
      </c>
      <c r="F31" s="256"/>
      <c r="G31" s="257">
        <v>1</v>
      </c>
      <c r="H31" s="257" t="s">
        <v>14</v>
      </c>
      <c r="I31" s="258">
        <v>256655.79</v>
      </c>
      <c r="J31" s="258">
        <v>256655.79</v>
      </c>
      <c r="K31" s="259">
        <v>9.6884482392541937E-2</v>
      </c>
    </row>
    <row r="32" spans="2:11" x14ac:dyDescent="0.2">
      <c r="B32" s="255" t="s">
        <v>49</v>
      </c>
      <c r="C32" s="255" t="s">
        <v>751</v>
      </c>
      <c r="D32" s="255"/>
      <c r="E32" s="255" t="s">
        <v>1170</v>
      </c>
      <c r="F32" s="256"/>
      <c r="G32" s="257">
        <v>1</v>
      </c>
      <c r="H32" s="257" t="s">
        <v>14</v>
      </c>
      <c r="I32" s="258">
        <v>119958.23</v>
      </c>
      <c r="J32" s="258">
        <v>119958.23</v>
      </c>
      <c r="K32" s="259">
        <v>4.5282793044627963E-2</v>
      </c>
    </row>
    <row r="33" spans="2:11" ht="38.25" x14ac:dyDescent="0.2">
      <c r="B33" s="260" t="s">
        <v>1171</v>
      </c>
      <c r="C33" s="260" t="s">
        <v>1172</v>
      </c>
      <c r="D33" s="260" t="s">
        <v>44</v>
      </c>
      <c r="E33" s="260" t="s">
        <v>1173</v>
      </c>
      <c r="F33" s="261" t="s">
        <v>47</v>
      </c>
      <c r="G33" s="262">
        <v>97.5</v>
      </c>
      <c r="H33" s="263">
        <v>62.08</v>
      </c>
      <c r="I33" s="263">
        <v>77.599999999999994</v>
      </c>
      <c r="J33" s="263">
        <v>7566</v>
      </c>
      <c r="K33" s="264">
        <v>2.856074253310133E-3</v>
      </c>
    </row>
    <row r="34" spans="2:11" ht="51" x14ac:dyDescent="0.2">
      <c r="B34" s="260" t="s">
        <v>1174</v>
      </c>
      <c r="C34" s="260" t="s">
        <v>1175</v>
      </c>
      <c r="D34" s="260" t="s">
        <v>46</v>
      </c>
      <c r="E34" s="260" t="s">
        <v>1176</v>
      </c>
      <c r="F34" s="261" t="s">
        <v>47</v>
      </c>
      <c r="G34" s="262">
        <v>510</v>
      </c>
      <c r="H34" s="263">
        <v>114.66</v>
      </c>
      <c r="I34" s="263">
        <v>143.32</v>
      </c>
      <c r="J34" s="263">
        <v>73093.2</v>
      </c>
      <c r="K34" s="264">
        <v>2.759180631932966E-2</v>
      </c>
    </row>
    <row r="35" spans="2:11" ht="25.5" x14ac:dyDescent="0.2">
      <c r="B35" s="260" t="s">
        <v>1177</v>
      </c>
      <c r="C35" s="260" t="s">
        <v>875</v>
      </c>
      <c r="D35" s="260" t="s">
        <v>44</v>
      </c>
      <c r="E35" s="260" t="s">
        <v>876</v>
      </c>
      <c r="F35" s="261" t="s">
        <v>53</v>
      </c>
      <c r="G35" s="262">
        <v>1043.2</v>
      </c>
      <c r="H35" s="263">
        <v>10.57</v>
      </c>
      <c r="I35" s="263">
        <v>13.21</v>
      </c>
      <c r="J35" s="263">
        <v>13780.67</v>
      </c>
      <c r="K35" s="264">
        <v>5.2020376394876222E-3</v>
      </c>
    </row>
    <row r="36" spans="2:11" ht="25.5" x14ac:dyDescent="0.2">
      <c r="B36" s="260" t="s">
        <v>1178</v>
      </c>
      <c r="C36" s="260" t="s">
        <v>877</v>
      </c>
      <c r="D36" s="260" t="s">
        <v>44</v>
      </c>
      <c r="E36" s="260" t="s">
        <v>878</v>
      </c>
      <c r="F36" s="261" t="s">
        <v>53</v>
      </c>
      <c r="G36" s="262">
        <v>405.7</v>
      </c>
      <c r="H36" s="263">
        <v>15.67</v>
      </c>
      <c r="I36" s="263">
        <v>19.579999999999998</v>
      </c>
      <c r="J36" s="263">
        <v>7943.6</v>
      </c>
      <c r="K36" s="264">
        <v>2.9986137243714476E-3</v>
      </c>
    </row>
    <row r="37" spans="2:11" ht="25.5" x14ac:dyDescent="0.2">
      <c r="B37" s="260" t="s">
        <v>1179</v>
      </c>
      <c r="C37" s="260" t="s">
        <v>879</v>
      </c>
      <c r="D37" s="260" t="s">
        <v>44</v>
      </c>
      <c r="E37" s="260" t="s">
        <v>880</v>
      </c>
      <c r="F37" s="261" t="s">
        <v>48</v>
      </c>
      <c r="G37" s="262">
        <v>94</v>
      </c>
      <c r="H37" s="263">
        <v>17.78</v>
      </c>
      <c r="I37" s="263">
        <v>22.22</v>
      </c>
      <c r="J37" s="263">
        <v>2088.6799999999998</v>
      </c>
      <c r="K37" s="264">
        <v>7.8845164834837544E-4</v>
      </c>
    </row>
    <row r="38" spans="2:11" x14ac:dyDescent="0.2">
      <c r="B38" s="260" t="s">
        <v>1180</v>
      </c>
      <c r="C38" s="260" t="s">
        <v>1181</v>
      </c>
      <c r="D38" s="260" t="s">
        <v>46</v>
      </c>
      <c r="E38" s="260" t="s">
        <v>1182</v>
      </c>
      <c r="F38" s="261" t="s">
        <v>51</v>
      </c>
      <c r="G38" s="262">
        <v>64</v>
      </c>
      <c r="H38" s="263">
        <v>90.56</v>
      </c>
      <c r="I38" s="263">
        <v>113.2</v>
      </c>
      <c r="J38" s="263">
        <v>7244.8</v>
      </c>
      <c r="K38" s="264">
        <v>2.734825105786578E-3</v>
      </c>
    </row>
    <row r="39" spans="2:11" x14ac:dyDescent="0.2">
      <c r="B39" s="260" t="s">
        <v>1183</v>
      </c>
      <c r="C39" s="260" t="s">
        <v>1184</v>
      </c>
      <c r="D39" s="260" t="s">
        <v>43</v>
      </c>
      <c r="E39" s="260" t="s">
        <v>1185</v>
      </c>
      <c r="F39" s="261" t="s">
        <v>51</v>
      </c>
      <c r="G39" s="262">
        <v>64</v>
      </c>
      <c r="H39" s="263">
        <v>103.02</v>
      </c>
      <c r="I39" s="263">
        <v>128.77000000000001</v>
      </c>
      <c r="J39" s="263">
        <v>8241.2800000000007</v>
      </c>
      <c r="K39" s="264">
        <v>3.1109843539941489E-3</v>
      </c>
    </row>
    <row r="40" spans="2:11" x14ac:dyDescent="0.2">
      <c r="B40" s="255" t="s">
        <v>50</v>
      </c>
      <c r="C40" s="255" t="s">
        <v>751</v>
      </c>
      <c r="D40" s="255"/>
      <c r="E40" s="255" t="s">
        <v>752</v>
      </c>
      <c r="F40" s="256"/>
      <c r="G40" s="257">
        <v>1</v>
      </c>
      <c r="H40" s="257" t="s">
        <v>14</v>
      </c>
      <c r="I40" s="258">
        <v>75994.350000000006</v>
      </c>
      <c r="J40" s="258">
        <v>75994.350000000006</v>
      </c>
      <c r="K40" s="259">
        <v>2.8686955647903634E-2</v>
      </c>
    </row>
    <row r="41" spans="2:11" ht="38.25" x14ac:dyDescent="0.2">
      <c r="B41" s="260" t="s">
        <v>1186</v>
      </c>
      <c r="C41" s="260" t="s">
        <v>882</v>
      </c>
      <c r="D41" s="260" t="s">
        <v>44</v>
      </c>
      <c r="E41" s="260" t="s">
        <v>883</v>
      </c>
      <c r="F41" s="261" t="s">
        <v>51</v>
      </c>
      <c r="G41" s="262">
        <v>39.159999999999997</v>
      </c>
      <c r="H41" s="263">
        <v>94.07</v>
      </c>
      <c r="I41" s="263">
        <v>117.58</v>
      </c>
      <c r="J41" s="263">
        <v>4604.43</v>
      </c>
      <c r="K41" s="264">
        <v>1.738117099414324E-3</v>
      </c>
    </row>
    <row r="42" spans="2:11" ht="38.25" x14ac:dyDescent="0.2">
      <c r="B42" s="260" t="s">
        <v>1187</v>
      </c>
      <c r="C42" s="260" t="s">
        <v>424</v>
      </c>
      <c r="D42" s="260" t="s">
        <v>44</v>
      </c>
      <c r="E42" s="260" t="s">
        <v>735</v>
      </c>
      <c r="F42" s="261" t="s">
        <v>45</v>
      </c>
      <c r="G42" s="262">
        <v>172</v>
      </c>
      <c r="H42" s="263">
        <v>71.72</v>
      </c>
      <c r="I42" s="263">
        <v>89.65</v>
      </c>
      <c r="J42" s="263">
        <v>15419.8</v>
      </c>
      <c r="K42" s="264">
        <v>5.8207895547437993E-3</v>
      </c>
    </row>
    <row r="43" spans="2:11" ht="25.5" x14ac:dyDescent="0.2">
      <c r="B43" s="260" t="s">
        <v>1188</v>
      </c>
      <c r="C43" s="260" t="s">
        <v>1189</v>
      </c>
      <c r="D43" s="260" t="s">
        <v>43</v>
      </c>
      <c r="E43" s="260" t="s">
        <v>1190</v>
      </c>
      <c r="F43" s="261" t="s">
        <v>51</v>
      </c>
      <c r="G43" s="262">
        <v>2.9815955999999999</v>
      </c>
      <c r="H43" s="263">
        <v>221.05</v>
      </c>
      <c r="I43" s="263">
        <v>276.31</v>
      </c>
      <c r="J43" s="263">
        <v>823.84</v>
      </c>
      <c r="K43" s="264">
        <v>3.1098971885369018E-4</v>
      </c>
    </row>
    <row r="44" spans="2:11" ht="25.5" x14ac:dyDescent="0.2">
      <c r="B44" s="260" t="s">
        <v>1191</v>
      </c>
      <c r="C44" s="260" t="s">
        <v>52</v>
      </c>
      <c r="D44" s="260" t="s">
        <v>44</v>
      </c>
      <c r="E44" s="260" t="s">
        <v>734</v>
      </c>
      <c r="F44" s="261" t="s">
        <v>53</v>
      </c>
      <c r="G44" s="262">
        <v>359.6</v>
      </c>
      <c r="H44" s="263">
        <v>19.52</v>
      </c>
      <c r="I44" s="263">
        <v>24.4</v>
      </c>
      <c r="J44" s="263">
        <v>8774.24</v>
      </c>
      <c r="K44" s="264">
        <v>3.3121703616658606E-3</v>
      </c>
    </row>
    <row r="45" spans="2:11" ht="25.5" x14ac:dyDescent="0.2">
      <c r="B45" s="260" t="s">
        <v>1192</v>
      </c>
      <c r="C45" s="260" t="s">
        <v>886</v>
      </c>
      <c r="D45" s="260" t="s">
        <v>44</v>
      </c>
      <c r="E45" s="260" t="s">
        <v>887</v>
      </c>
      <c r="F45" s="261" t="s">
        <v>53</v>
      </c>
      <c r="G45" s="262">
        <v>13.2</v>
      </c>
      <c r="H45" s="263">
        <v>15.79</v>
      </c>
      <c r="I45" s="263">
        <v>19.73</v>
      </c>
      <c r="J45" s="263">
        <v>260.43</v>
      </c>
      <c r="K45" s="264">
        <v>9.8309201399624364E-5</v>
      </c>
    </row>
    <row r="46" spans="2:11" ht="25.5" x14ac:dyDescent="0.2">
      <c r="B46" s="260" t="s">
        <v>1193</v>
      </c>
      <c r="C46" s="260" t="s">
        <v>1194</v>
      </c>
      <c r="D46" s="260" t="s">
        <v>44</v>
      </c>
      <c r="E46" s="260" t="s">
        <v>1195</v>
      </c>
      <c r="F46" s="261" t="s">
        <v>53</v>
      </c>
      <c r="G46" s="262">
        <v>175.8</v>
      </c>
      <c r="H46" s="263">
        <v>13.8</v>
      </c>
      <c r="I46" s="263">
        <v>17.25</v>
      </c>
      <c r="J46" s="263">
        <v>3032.55</v>
      </c>
      <c r="K46" s="264">
        <v>1.1447512525608833E-3</v>
      </c>
    </row>
    <row r="47" spans="2:11" ht="38.25" x14ac:dyDescent="0.2">
      <c r="B47" s="260" t="s">
        <v>1196</v>
      </c>
      <c r="C47" s="260" t="s">
        <v>1197</v>
      </c>
      <c r="D47" s="260" t="s">
        <v>44</v>
      </c>
      <c r="E47" s="260" t="s">
        <v>1198</v>
      </c>
      <c r="F47" s="261" t="s">
        <v>53</v>
      </c>
      <c r="G47" s="262">
        <v>63.1</v>
      </c>
      <c r="H47" s="263">
        <v>10.63</v>
      </c>
      <c r="I47" s="263">
        <v>13.28</v>
      </c>
      <c r="J47" s="263">
        <v>837.96</v>
      </c>
      <c r="K47" s="264">
        <v>3.1631984949824992E-4</v>
      </c>
    </row>
    <row r="48" spans="2:11" ht="38.25" x14ac:dyDescent="0.2">
      <c r="B48" s="260" t="s">
        <v>1199</v>
      </c>
      <c r="C48" s="260" t="s">
        <v>884</v>
      </c>
      <c r="D48" s="260" t="s">
        <v>43</v>
      </c>
      <c r="E48" s="260" t="s">
        <v>885</v>
      </c>
      <c r="F48" s="261" t="s">
        <v>51</v>
      </c>
      <c r="G48" s="262">
        <v>39.159999999999997</v>
      </c>
      <c r="H48" s="263">
        <v>759.93</v>
      </c>
      <c r="I48" s="263">
        <v>949.91</v>
      </c>
      <c r="J48" s="263">
        <v>37198.47</v>
      </c>
      <c r="K48" s="264">
        <v>1.4041976266128652E-2</v>
      </c>
    </row>
    <row r="49" spans="2:11" x14ac:dyDescent="0.2">
      <c r="B49" s="260" t="s">
        <v>1200</v>
      </c>
      <c r="C49" s="260" t="s">
        <v>1184</v>
      </c>
      <c r="D49" s="260" t="s">
        <v>43</v>
      </c>
      <c r="E49" s="260" t="s">
        <v>1185</v>
      </c>
      <c r="F49" s="261" t="s">
        <v>51</v>
      </c>
      <c r="G49" s="262">
        <v>39.159999999999997</v>
      </c>
      <c r="H49" s="263">
        <v>103.02</v>
      </c>
      <c r="I49" s="263">
        <v>128.77000000000001</v>
      </c>
      <c r="J49" s="263">
        <v>5042.63</v>
      </c>
      <c r="K49" s="264">
        <v>1.9035323436385509E-3</v>
      </c>
    </row>
    <row r="50" spans="2:11" x14ac:dyDescent="0.2">
      <c r="B50" s="255" t="s">
        <v>54</v>
      </c>
      <c r="C50" s="255" t="s">
        <v>751</v>
      </c>
      <c r="D50" s="255"/>
      <c r="E50" s="255" t="s">
        <v>1201</v>
      </c>
      <c r="F50" s="256"/>
      <c r="G50" s="257">
        <v>1</v>
      </c>
      <c r="H50" s="257" t="s">
        <v>14</v>
      </c>
      <c r="I50" s="258">
        <v>60703.21</v>
      </c>
      <c r="J50" s="258">
        <v>60703.21</v>
      </c>
      <c r="K50" s="259">
        <v>2.2914733700010334E-2</v>
      </c>
    </row>
    <row r="51" spans="2:11" ht="38.25" x14ac:dyDescent="0.2">
      <c r="B51" s="260" t="s">
        <v>1202</v>
      </c>
      <c r="C51" s="260" t="s">
        <v>892</v>
      </c>
      <c r="D51" s="260" t="s">
        <v>44</v>
      </c>
      <c r="E51" s="260" t="s">
        <v>893</v>
      </c>
      <c r="F51" s="261" t="s">
        <v>51</v>
      </c>
      <c r="G51" s="262">
        <v>19.309999999999999</v>
      </c>
      <c r="H51" s="263">
        <v>103.55</v>
      </c>
      <c r="I51" s="263">
        <v>129.43</v>
      </c>
      <c r="J51" s="263">
        <v>2499.29</v>
      </c>
      <c r="K51" s="264">
        <v>9.4345199848737534E-4</v>
      </c>
    </row>
    <row r="52" spans="2:11" ht="38.25" x14ac:dyDescent="0.2">
      <c r="B52" s="260" t="s">
        <v>1203</v>
      </c>
      <c r="C52" s="260" t="s">
        <v>894</v>
      </c>
      <c r="D52" s="260" t="s">
        <v>44</v>
      </c>
      <c r="E52" s="260" t="s">
        <v>895</v>
      </c>
      <c r="F52" s="261" t="s">
        <v>45</v>
      </c>
      <c r="G52" s="262">
        <v>258.16000000000003</v>
      </c>
      <c r="H52" s="263">
        <v>62.22</v>
      </c>
      <c r="I52" s="263">
        <v>77.77</v>
      </c>
      <c r="J52" s="263">
        <v>20077.099999999999</v>
      </c>
      <c r="K52" s="264">
        <v>7.5788644450347437E-3</v>
      </c>
    </row>
    <row r="53" spans="2:11" ht="25.5" x14ac:dyDescent="0.2">
      <c r="B53" s="260" t="s">
        <v>1204</v>
      </c>
      <c r="C53" s="260" t="s">
        <v>900</v>
      </c>
      <c r="D53" s="260" t="s">
        <v>44</v>
      </c>
      <c r="E53" s="260" t="s">
        <v>901</v>
      </c>
      <c r="F53" s="261" t="s">
        <v>53</v>
      </c>
      <c r="G53" s="262">
        <v>294.39999999999998</v>
      </c>
      <c r="H53" s="263">
        <v>16.399999999999999</v>
      </c>
      <c r="I53" s="263">
        <v>20.5</v>
      </c>
      <c r="J53" s="263">
        <v>6035.2</v>
      </c>
      <c r="K53" s="264">
        <v>2.2782156137427061E-3</v>
      </c>
    </row>
    <row r="54" spans="2:11" ht="38.25" x14ac:dyDescent="0.2">
      <c r="B54" s="260" t="s">
        <v>1205</v>
      </c>
      <c r="C54" s="260" t="s">
        <v>1206</v>
      </c>
      <c r="D54" s="260" t="s">
        <v>44</v>
      </c>
      <c r="E54" s="260" t="s">
        <v>1207</v>
      </c>
      <c r="F54" s="261" t="s">
        <v>53</v>
      </c>
      <c r="G54" s="262">
        <v>4.4000000000000004</v>
      </c>
      <c r="H54" s="263">
        <v>15.22</v>
      </c>
      <c r="I54" s="263">
        <v>19.02</v>
      </c>
      <c r="J54" s="263">
        <v>83.68</v>
      </c>
      <c r="K54" s="264">
        <v>3.1588196341130308E-5</v>
      </c>
    </row>
    <row r="55" spans="2:11" ht="25.5" x14ac:dyDescent="0.2">
      <c r="B55" s="260" t="s">
        <v>1208</v>
      </c>
      <c r="C55" s="260" t="s">
        <v>898</v>
      </c>
      <c r="D55" s="260" t="s">
        <v>44</v>
      </c>
      <c r="E55" s="260" t="s">
        <v>899</v>
      </c>
      <c r="F55" s="261" t="s">
        <v>53</v>
      </c>
      <c r="G55" s="262">
        <v>436.8</v>
      </c>
      <c r="H55" s="263">
        <v>12.54</v>
      </c>
      <c r="I55" s="263">
        <v>15.67</v>
      </c>
      <c r="J55" s="263">
        <v>6844.65</v>
      </c>
      <c r="K55" s="264">
        <v>2.5837732801902197E-3</v>
      </c>
    </row>
    <row r="56" spans="2:11" ht="25.5" x14ac:dyDescent="0.2">
      <c r="B56" s="260" t="s">
        <v>1209</v>
      </c>
      <c r="C56" s="260" t="s">
        <v>896</v>
      </c>
      <c r="D56" s="260" t="s">
        <v>44</v>
      </c>
      <c r="E56" s="260" t="s">
        <v>897</v>
      </c>
      <c r="F56" s="261" t="s">
        <v>53</v>
      </c>
      <c r="G56" s="262">
        <v>133.69999999999999</v>
      </c>
      <c r="H56" s="263">
        <v>14.08</v>
      </c>
      <c r="I56" s="263">
        <v>17.600000000000001</v>
      </c>
      <c r="J56" s="263">
        <v>2353.12</v>
      </c>
      <c r="K56" s="264">
        <v>8.8827457665201421E-4</v>
      </c>
    </row>
    <row r="57" spans="2:11" ht="38.25" x14ac:dyDescent="0.2">
      <c r="B57" s="260" t="s">
        <v>1210</v>
      </c>
      <c r="C57" s="260" t="s">
        <v>1197</v>
      </c>
      <c r="D57" s="260" t="s">
        <v>44</v>
      </c>
      <c r="E57" s="260" t="s">
        <v>1198</v>
      </c>
      <c r="F57" s="261" t="s">
        <v>53</v>
      </c>
      <c r="G57" s="262">
        <v>353.5</v>
      </c>
      <c r="H57" s="263">
        <v>10.63</v>
      </c>
      <c r="I57" s="263">
        <v>13.28</v>
      </c>
      <c r="J57" s="263">
        <v>4694.4799999999996</v>
      </c>
      <c r="K57" s="264">
        <v>1.772109894353602E-3</v>
      </c>
    </row>
    <row r="58" spans="2:11" ht="25.5" x14ac:dyDescent="0.2">
      <c r="B58" s="260" t="s">
        <v>1211</v>
      </c>
      <c r="C58" s="260" t="s">
        <v>1212</v>
      </c>
      <c r="D58" s="260" t="s">
        <v>44</v>
      </c>
      <c r="E58" s="260" t="s">
        <v>1213</v>
      </c>
      <c r="F58" s="261" t="s">
        <v>53</v>
      </c>
      <c r="G58" s="262">
        <v>207.2</v>
      </c>
      <c r="H58" s="263">
        <v>10.01</v>
      </c>
      <c r="I58" s="263">
        <v>12.51</v>
      </c>
      <c r="J58" s="263">
        <v>2592.0700000000002</v>
      </c>
      <c r="K58" s="264">
        <v>9.7847533568300236E-4</v>
      </c>
    </row>
    <row r="59" spans="2:11" x14ac:dyDescent="0.2">
      <c r="B59" s="260" t="s">
        <v>1214</v>
      </c>
      <c r="C59" s="260" t="s">
        <v>1184</v>
      </c>
      <c r="D59" s="260" t="s">
        <v>43</v>
      </c>
      <c r="E59" s="260" t="s">
        <v>1185</v>
      </c>
      <c r="F59" s="261" t="s">
        <v>51</v>
      </c>
      <c r="G59" s="262">
        <v>19.309999999999999</v>
      </c>
      <c r="H59" s="263">
        <v>103.02</v>
      </c>
      <c r="I59" s="263">
        <v>128.77000000000001</v>
      </c>
      <c r="J59" s="263">
        <v>2486.54</v>
      </c>
      <c r="K59" s="264">
        <v>9.3863902641102008E-4</v>
      </c>
    </row>
    <row r="60" spans="2:11" ht="25.5" x14ac:dyDescent="0.2">
      <c r="B60" s="260" t="s">
        <v>1215</v>
      </c>
      <c r="C60" s="260" t="s">
        <v>902</v>
      </c>
      <c r="D60" s="260" t="s">
        <v>44</v>
      </c>
      <c r="E60" s="260" t="s">
        <v>903</v>
      </c>
      <c r="F60" s="261" t="s">
        <v>45</v>
      </c>
      <c r="G60" s="262">
        <v>258.16000000000003</v>
      </c>
      <c r="H60" s="263">
        <v>40.4</v>
      </c>
      <c r="I60" s="263">
        <v>50.5</v>
      </c>
      <c r="J60" s="263">
        <v>13037.08</v>
      </c>
      <c r="K60" s="264">
        <v>4.9213413331145213E-3</v>
      </c>
    </row>
    <row r="61" spans="2:11" x14ac:dyDescent="0.2">
      <c r="B61" s="255" t="s">
        <v>29</v>
      </c>
      <c r="C61" s="255" t="s">
        <v>751</v>
      </c>
      <c r="D61" s="255"/>
      <c r="E61" s="255" t="s">
        <v>1113</v>
      </c>
      <c r="F61" s="256"/>
      <c r="G61" s="257">
        <v>1</v>
      </c>
      <c r="H61" s="257" t="s">
        <v>14</v>
      </c>
      <c r="I61" s="258">
        <v>261481.5</v>
      </c>
      <c r="J61" s="258">
        <v>261481.5</v>
      </c>
      <c r="K61" s="259">
        <v>9.8706130037921419E-2</v>
      </c>
    </row>
    <row r="62" spans="2:11" x14ac:dyDescent="0.2">
      <c r="B62" s="255" t="s">
        <v>55</v>
      </c>
      <c r="C62" s="255" t="s">
        <v>751</v>
      </c>
      <c r="D62" s="255"/>
      <c r="E62" s="255" t="s">
        <v>909</v>
      </c>
      <c r="F62" s="256"/>
      <c r="G62" s="257">
        <v>1</v>
      </c>
      <c r="H62" s="257" t="s">
        <v>14</v>
      </c>
      <c r="I62" s="258">
        <v>52404.639999999999</v>
      </c>
      <c r="J62" s="258">
        <v>52404.639999999999</v>
      </c>
      <c r="K62" s="259">
        <v>1.9782123058153096E-2</v>
      </c>
    </row>
    <row r="63" spans="2:11" ht="51" x14ac:dyDescent="0.2">
      <c r="B63" s="260" t="s">
        <v>56</v>
      </c>
      <c r="C63" s="260" t="s">
        <v>1216</v>
      </c>
      <c r="D63" s="260" t="s">
        <v>44</v>
      </c>
      <c r="E63" s="260" t="s">
        <v>1217</v>
      </c>
      <c r="F63" s="261" t="s">
        <v>45</v>
      </c>
      <c r="G63" s="262">
        <v>231.1</v>
      </c>
      <c r="H63" s="263">
        <v>78.3</v>
      </c>
      <c r="I63" s="263">
        <v>97.87</v>
      </c>
      <c r="J63" s="263">
        <v>22617.75</v>
      </c>
      <c r="K63" s="264">
        <v>8.5379293474498099E-3</v>
      </c>
    </row>
    <row r="64" spans="2:11" ht="38.25" x14ac:dyDescent="0.2">
      <c r="B64" s="260" t="s">
        <v>881</v>
      </c>
      <c r="C64" s="260" t="s">
        <v>910</v>
      </c>
      <c r="D64" s="260" t="s">
        <v>44</v>
      </c>
      <c r="E64" s="260" t="s">
        <v>911</v>
      </c>
      <c r="F64" s="261" t="s">
        <v>53</v>
      </c>
      <c r="G64" s="262">
        <v>584.9</v>
      </c>
      <c r="H64" s="263">
        <v>10.91</v>
      </c>
      <c r="I64" s="263">
        <v>13.63</v>
      </c>
      <c r="J64" s="263">
        <v>7972.18</v>
      </c>
      <c r="K64" s="264">
        <v>3.009402331582603E-3</v>
      </c>
    </row>
    <row r="65" spans="2:11" ht="38.25" x14ac:dyDescent="0.2">
      <c r="B65" s="260" t="s">
        <v>1218</v>
      </c>
      <c r="C65" s="260" t="s">
        <v>1219</v>
      </c>
      <c r="D65" s="260" t="s">
        <v>44</v>
      </c>
      <c r="E65" s="260" t="s">
        <v>1220</v>
      </c>
      <c r="F65" s="261" t="s">
        <v>53</v>
      </c>
      <c r="G65" s="262">
        <v>151.30000000000001</v>
      </c>
      <c r="H65" s="263">
        <v>9.16</v>
      </c>
      <c r="I65" s="263">
        <v>11.45</v>
      </c>
      <c r="J65" s="263">
        <v>1732.38</v>
      </c>
      <c r="K65" s="264">
        <v>6.5395267181461909E-4</v>
      </c>
    </row>
    <row r="66" spans="2:11" ht="38.25" x14ac:dyDescent="0.2">
      <c r="B66" s="260" t="s">
        <v>1221</v>
      </c>
      <c r="C66" s="260" t="s">
        <v>906</v>
      </c>
      <c r="D66" s="260" t="s">
        <v>44</v>
      </c>
      <c r="E66" s="260" t="s">
        <v>907</v>
      </c>
      <c r="F66" s="261" t="s">
        <v>53</v>
      </c>
      <c r="G66" s="262">
        <v>310.8</v>
      </c>
      <c r="H66" s="263">
        <v>13.85</v>
      </c>
      <c r="I66" s="263">
        <v>17.309999999999999</v>
      </c>
      <c r="J66" s="263">
        <v>5379.94</v>
      </c>
      <c r="K66" s="264">
        <v>2.0308628229385828E-3</v>
      </c>
    </row>
    <row r="67" spans="2:11" ht="25.5" x14ac:dyDescent="0.2">
      <c r="B67" s="260" t="s">
        <v>1222</v>
      </c>
      <c r="C67" s="260" t="s">
        <v>1223</v>
      </c>
      <c r="D67" s="260" t="s">
        <v>43</v>
      </c>
      <c r="E67" s="260" t="s">
        <v>1224</v>
      </c>
      <c r="F67" s="261" t="s">
        <v>51</v>
      </c>
      <c r="G67" s="262">
        <v>14.2</v>
      </c>
      <c r="H67" s="263">
        <v>725.29</v>
      </c>
      <c r="I67" s="263">
        <v>906.61</v>
      </c>
      <c r="J67" s="263">
        <v>12873.86</v>
      </c>
      <c r="K67" s="264">
        <v>4.8597277407770537E-3</v>
      </c>
    </row>
    <row r="68" spans="2:11" x14ac:dyDescent="0.2">
      <c r="B68" s="260" t="s">
        <v>1225</v>
      </c>
      <c r="C68" s="260" t="s">
        <v>1184</v>
      </c>
      <c r="D68" s="260" t="s">
        <v>43</v>
      </c>
      <c r="E68" s="260" t="s">
        <v>1185</v>
      </c>
      <c r="F68" s="261" t="s">
        <v>51</v>
      </c>
      <c r="G68" s="262">
        <v>14.2</v>
      </c>
      <c r="H68" s="263">
        <v>103.02</v>
      </c>
      <c r="I68" s="263">
        <v>128.77000000000001</v>
      </c>
      <c r="J68" s="263">
        <v>1828.53</v>
      </c>
      <c r="K68" s="264">
        <v>6.9024814359042782E-4</v>
      </c>
    </row>
    <row r="69" spans="2:11" x14ac:dyDescent="0.2">
      <c r="B69" s="255" t="s">
        <v>57</v>
      </c>
      <c r="C69" s="255" t="s">
        <v>751</v>
      </c>
      <c r="D69" s="255"/>
      <c r="E69" s="255" t="s">
        <v>891</v>
      </c>
      <c r="F69" s="256"/>
      <c r="G69" s="257">
        <v>1</v>
      </c>
      <c r="H69" s="257" t="s">
        <v>14</v>
      </c>
      <c r="I69" s="258">
        <v>87641.05</v>
      </c>
      <c r="J69" s="258">
        <v>87641.05</v>
      </c>
      <c r="K69" s="259">
        <v>3.3083445207251656E-2</v>
      </c>
    </row>
    <row r="70" spans="2:11" ht="38.25" x14ac:dyDescent="0.2">
      <c r="B70" s="260" t="s">
        <v>58</v>
      </c>
      <c r="C70" s="260" t="s">
        <v>1226</v>
      </c>
      <c r="D70" s="260" t="s">
        <v>44</v>
      </c>
      <c r="E70" s="260" t="s">
        <v>1227</v>
      </c>
      <c r="F70" s="261" t="s">
        <v>45</v>
      </c>
      <c r="G70" s="262">
        <v>205.1</v>
      </c>
      <c r="H70" s="263">
        <v>141.66</v>
      </c>
      <c r="I70" s="263">
        <v>177.07</v>
      </c>
      <c r="J70" s="263">
        <v>36317.050000000003</v>
      </c>
      <c r="K70" s="264">
        <v>1.3709250787890134E-2</v>
      </c>
    </row>
    <row r="71" spans="2:11" ht="38.25" x14ac:dyDescent="0.2">
      <c r="B71" s="260" t="s">
        <v>59</v>
      </c>
      <c r="C71" s="260" t="s">
        <v>1228</v>
      </c>
      <c r="D71" s="260" t="s">
        <v>44</v>
      </c>
      <c r="E71" s="260" t="s">
        <v>1229</v>
      </c>
      <c r="F71" s="261" t="s">
        <v>53</v>
      </c>
      <c r="G71" s="262">
        <v>54.6</v>
      </c>
      <c r="H71" s="263">
        <v>13.06</v>
      </c>
      <c r="I71" s="263">
        <v>16.32</v>
      </c>
      <c r="J71" s="263">
        <v>891.07</v>
      </c>
      <c r="K71" s="264">
        <v>3.3636823749630716E-4</v>
      </c>
    </row>
    <row r="72" spans="2:11" ht="38.25" x14ac:dyDescent="0.2">
      <c r="B72" s="260" t="s">
        <v>1230</v>
      </c>
      <c r="C72" s="260" t="s">
        <v>904</v>
      </c>
      <c r="D72" s="260" t="s">
        <v>44</v>
      </c>
      <c r="E72" s="260" t="s">
        <v>905</v>
      </c>
      <c r="F72" s="261" t="s">
        <v>53</v>
      </c>
      <c r="G72" s="262">
        <v>296.7</v>
      </c>
      <c r="H72" s="263">
        <v>12.23</v>
      </c>
      <c r="I72" s="263">
        <v>15.28</v>
      </c>
      <c r="J72" s="263">
        <v>4533.57</v>
      </c>
      <c r="K72" s="264">
        <v>1.7113682993099681E-3</v>
      </c>
    </row>
    <row r="73" spans="2:11" ht="38.25" x14ac:dyDescent="0.2">
      <c r="B73" s="260" t="s">
        <v>1231</v>
      </c>
      <c r="C73" s="260" t="s">
        <v>910</v>
      </c>
      <c r="D73" s="260" t="s">
        <v>44</v>
      </c>
      <c r="E73" s="260" t="s">
        <v>911</v>
      </c>
      <c r="F73" s="261" t="s">
        <v>53</v>
      </c>
      <c r="G73" s="262">
        <v>370</v>
      </c>
      <c r="H73" s="263">
        <v>10.91</v>
      </c>
      <c r="I73" s="263">
        <v>13.63</v>
      </c>
      <c r="J73" s="263">
        <v>5043.1000000000004</v>
      </c>
      <c r="K73" s="264">
        <v>1.9037097630013654E-3</v>
      </c>
    </row>
    <row r="74" spans="2:11" ht="38.25" x14ac:dyDescent="0.2">
      <c r="B74" s="260" t="s">
        <v>1232</v>
      </c>
      <c r="C74" s="260" t="s">
        <v>1219</v>
      </c>
      <c r="D74" s="260" t="s">
        <v>44</v>
      </c>
      <c r="E74" s="260" t="s">
        <v>1220</v>
      </c>
      <c r="F74" s="261" t="s">
        <v>53</v>
      </c>
      <c r="G74" s="262">
        <v>545.5</v>
      </c>
      <c r="H74" s="263">
        <v>9.16</v>
      </c>
      <c r="I74" s="263">
        <v>11.45</v>
      </c>
      <c r="J74" s="263">
        <v>6245.97</v>
      </c>
      <c r="K74" s="264">
        <v>2.3577787607649342E-3</v>
      </c>
    </row>
    <row r="75" spans="2:11" ht="38.25" x14ac:dyDescent="0.2">
      <c r="B75" s="260" t="s">
        <v>1233</v>
      </c>
      <c r="C75" s="260" t="s">
        <v>1234</v>
      </c>
      <c r="D75" s="260" t="s">
        <v>44</v>
      </c>
      <c r="E75" s="260" t="s">
        <v>1235</v>
      </c>
      <c r="F75" s="261" t="s">
        <v>53</v>
      </c>
      <c r="G75" s="262">
        <v>467.8</v>
      </c>
      <c r="H75" s="263">
        <v>8.86</v>
      </c>
      <c r="I75" s="263">
        <v>11.07</v>
      </c>
      <c r="J75" s="263">
        <v>5178.54</v>
      </c>
      <c r="K75" s="264">
        <v>1.9548367385324684E-3</v>
      </c>
    </row>
    <row r="76" spans="2:11" ht="38.25" x14ac:dyDescent="0.2">
      <c r="B76" s="260" t="s">
        <v>1236</v>
      </c>
      <c r="C76" s="260" t="s">
        <v>906</v>
      </c>
      <c r="D76" s="260" t="s">
        <v>44</v>
      </c>
      <c r="E76" s="260" t="s">
        <v>907</v>
      </c>
      <c r="F76" s="261" t="s">
        <v>53</v>
      </c>
      <c r="G76" s="262">
        <v>311.8</v>
      </c>
      <c r="H76" s="263">
        <v>13.85</v>
      </c>
      <c r="I76" s="263">
        <v>17.309999999999999</v>
      </c>
      <c r="J76" s="263">
        <v>5397.25</v>
      </c>
      <c r="K76" s="264">
        <v>2.0373971403222463E-3</v>
      </c>
    </row>
    <row r="77" spans="2:11" ht="38.25" x14ac:dyDescent="0.2">
      <c r="B77" s="260" t="s">
        <v>1237</v>
      </c>
      <c r="C77" s="260" t="s">
        <v>1238</v>
      </c>
      <c r="D77" s="260" t="s">
        <v>43</v>
      </c>
      <c r="E77" s="260" t="s">
        <v>1239</v>
      </c>
      <c r="F77" s="261" t="s">
        <v>51</v>
      </c>
      <c r="G77" s="262">
        <v>23.2</v>
      </c>
      <c r="H77" s="263">
        <v>725.76</v>
      </c>
      <c r="I77" s="263">
        <v>907.2</v>
      </c>
      <c r="J77" s="263">
        <v>21047.040000000001</v>
      </c>
      <c r="K77" s="264">
        <v>7.9450051615633753E-3</v>
      </c>
    </row>
    <row r="78" spans="2:11" x14ac:dyDescent="0.2">
      <c r="B78" s="260" t="s">
        <v>1240</v>
      </c>
      <c r="C78" s="260" t="s">
        <v>1184</v>
      </c>
      <c r="D78" s="260" t="s">
        <v>43</v>
      </c>
      <c r="E78" s="260" t="s">
        <v>1185</v>
      </c>
      <c r="F78" s="261" t="s">
        <v>51</v>
      </c>
      <c r="G78" s="262">
        <v>23.2</v>
      </c>
      <c r="H78" s="263">
        <v>103.02</v>
      </c>
      <c r="I78" s="263">
        <v>128.77000000000001</v>
      </c>
      <c r="J78" s="263">
        <v>2987.46</v>
      </c>
      <c r="K78" s="264">
        <v>1.127730318370855E-3</v>
      </c>
    </row>
    <row r="79" spans="2:11" x14ac:dyDescent="0.2">
      <c r="B79" s="255" t="s">
        <v>888</v>
      </c>
      <c r="C79" s="255" t="s">
        <v>751</v>
      </c>
      <c r="D79" s="255"/>
      <c r="E79" s="255" t="s">
        <v>1241</v>
      </c>
      <c r="F79" s="256"/>
      <c r="G79" s="257">
        <v>1</v>
      </c>
      <c r="H79" s="257" t="s">
        <v>14</v>
      </c>
      <c r="I79" s="258">
        <v>119354.69</v>
      </c>
      <c r="J79" s="258">
        <v>119354.69</v>
      </c>
      <c r="K79" s="259">
        <v>4.5054963933493578E-2</v>
      </c>
    </row>
    <row r="80" spans="2:11" ht="25.5" x14ac:dyDescent="0.2">
      <c r="B80" s="260" t="s">
        <v>889</v>
      </c>
      <c r="C80" s="260" t="s">
        <v>624</v>
      </c>
      <c r="D80" s="260" t="s">
        <v>44</v>
      </c>
      <c r="E80" s="260" t="s">
        <v>625</v>
      </c>
      <c r="F80" s="261" t="s">
        <v>53</v>
      </c>
      <c r="G80" s="262">
        <v>429.2</v>
      </c>
      <c r="H80" s="263">
        <v>13.34</v>
      </c>
      <c r="I80" s="263">
        <v>16.670000000000002</v>
      </c>
      <c r="J80" s="263">
        <v>7154.76</v>
      </c>
      <c r="K80" s="264">
        <v>2.70083608572736E-3</v>
      </c>
    </row>
    <row r="81" spans="2:11" ht="25.5" x14ac:dyDescent="0.2">
      <c r="B81" s="260" t="s">
        <v>890</v>
      </c>
      <c r="C81" s="260" t="s">
        <v>913</v>
      </c>
      <c r="D81" s="260" t="s">
        <v>44</v>
      </c>
      <c r="E81" s="260" t="s">
        <v>914</v>
      </c>
      <c r="F81" s="261" t="s">
        <v>53</v>
      </c>
      <c r="G81" s="262">
        <v>128.4</v>
      </c>
      <c r="H81" s="263">
        <v>12.55</v>
      </c>
      <c r="I81" s="263">
        <v>15.68</v>
      </c>
      <c r="J81" s="263">
        <v>2013.31</v>
      </c>
      <c r="K81" s="264">
        <v>7.6000037733701075E-4</v>
      </c>
    </row>
    <row r="82" spans="2:11" ht="25.5" x14ac:dyDescent="0.2">
      <c r="B82" s="260" t="s">
        <v>908</v>
      </c>
      <c r="C82" s="260" t="s">
        <v>915</v>
      </c>
      <c r="D82" s="260" t="s">
        <v>44</v>
      </c>
      <c r="E82" s="260" t="s">
        <v>916</v>
      </c>
      <c r="F82" s="261" t="s">
        <v>53</v>
      </c>
      <c r="G82" s="262">
        <v>70.099999999999994</v>
      </c>
      <c r="H82" s="263">
        <v>11.75</v>
      </c>
      <c r="I82" s="263">
        <v>14.68</v>
      </c>
      <c r="J82" s="263">
        <v>1029.06</v>
      </c>
      <c r="K82" s="264">
        <v>3.8845780744268111E-4</v>
      </c>
    </row>
    <row r="83" spans="2:11" ht="38.25" x14ac:dyDescent="0.2">
      <c r="B83" s="260" t="s">
        <v>912</v>
      </c>
      <c r="C83" s="260" t="s">
        <v>1242</v>
      </c>
      <c r="D83" s="260" t="s">
        <v>44</v>
      </c>
      <c r="E83" s="260" t="s">
        <v>1243</v>
      </c>
      <c r="F83" s="261" t="s">
        <v>53</v>
      </c>
      <c r="G83" s="262">
        <v>126</v>
      </c>
      <c r="H83" s="263">
        <v>10.46</v>
      </c>
      <c r="I83" s="263">
        <v>13.07</v>
      </c>
      <c r="J83" s="263">
        <v>1646.82</v>
      </c>
      <c r="K83" s="264">
        <v>6.2165479802223013E-4</v>
      </c>
    </row>
    <row r="84" spans="2:11" ht="38.25" x14ac:dyDescent="0.2">
      <c r="B84" s="260" t="s">
        <v>1244</v>
      </c>
      <c r="C84" s="260" t="s">
        <v>1245</v>
      </c>
      <c r="D84" s="260" t="s">
        <v>44</v>
      </c>
      <c r="E84" s="260" t="s">
        <v>1246</v>
      </c>
      <c r="F84" s="261" t="s">
        <v>53</v>
      </c>
      <c r="G84" s="262">
        <v>252.4</v>
      </c>
      <c r="H84" s="263">
        <v>8.76</v>
      </c>
      <c r="I84" s="263">
        <v>10.95</v>
      </c>
      <c r="J84" s="263">
        <v>2763.78</v>
      </c>
      <c r="K84" s="264">
        <v>1.0432938011913136E-3</v>
      </c>
    </row>
    <row r="85" spans="2:11" ht="38.25" x14ac:dyDescent="0.2">
      <c r="B85" s="260" t="s">
        <v>1247</v>
      </c>
      <c r="C85" s="260" t="s">
        <v>1238</v>
      </c>
      <c r="D85" s="260" t="s">
        <v>43</v>
      </c>
      <c r="E85" s="260" t="s">
        <v>1239</v>
      </c>
      <c r="F85" s="261" t="s">
        <v>51</v>
      </c>
      <c r="G85" s="262">
        <v>34.700000000000003</v>
      </c>
      <c r="H85" s="263">
        <v>725.76</v>
      </c>
      <c r="I85" s="263">
        <v>907.2</v>
      </c>
      <c r="J85" s="263">
        <v>31479.84</v>
      </c>
      <c r="K85" s="264">
        <v>1.1883262030441773E-2</v>
      </c>
    </row>
    <row r="86" spans="2:11" x14ac:dyDescent="0.2">
      <c r="B86" s="260" t="s">
        <v>1248</v>
      </c>
      <c r="C86" s="260" t="s">
        <v>1184</v>
      </c>
      <c r="D86" s="260" t="s">
        <v>43</v>
      </c>
      <c r="E86" s="260" t="s">
        <v>1185</v>
      </c>
      <c r="F86" s="261" t="s">
        <v>51</v>
      </c>
      <c r="G86" s="262">
        <v>34.700000000000003</v>
      </c>
      <c r="H86" s="263">
        <v>103.02</v>
      </c>
      <c r="I86" s="263">
        <v>128.77000000000001</v>
      </c>
      <c r="J86" s="263">
        <v>4468.3100000000004</v>
      </c>
      <c r="K86" s="264">
        <v>1.6867334320391488E-3</v>
      </c>
    </row>
    <row r="87" spans="2:11" ht="25.5" x14ac:dyDescent="0.2">
      <c r="B87" s="260" t="s">
        <v>1249</v>
      </c>
      <c r="C87" s="260" t="s">
        <v>1250</v>
      </c>
      <c r="D87" s="260" t="s">
        <v>43</v>
      </c>
      <c r="E87" s="260" t="s">
        <v>1251</v>
      </c>
      <c r="F87" s="261" t="s">
        <v>45</v>
      </c>
      <c r="G87" s="262">
        <v>539.41</v>
      </c>
      <c r="H87" s="263">
        <v>28.21</v>
      </c>
      <c r="I87" s="263">
        <v>35.26</v>
      </c>
      <c r="J87" s="263">
        <v>19019.59</v>
      </c>
      <c r="K87" s="264">
        <v>7.1796671038216854E-3</v>
      </c>
    </row>
    <row r="88" spans="2:11" ht="38.25" x14ac:dyDescent="0.2">
      <c r="B88" s="260" t="s">
        <v>1252</v>
      </c>
      <c r="C88" s="260" t="s">
        <v>1253</v>
      </c>
      <c r="D88" s="260" t="s">
        <v>43</v>
      </c>
      <c r="E88" s="260" t="s">
        <v>1254</v>
      </c>
      <c r="F88" s="261" t="s">
        <v>45</v>
      </c>
      <c r="G88" s="262">
        <v>631.11</v>
      </c>
      <c r="H88" s="263">
        <v>15.14</v>
      </c>
      <c r="I88" s="263">
        <v>18.920000000000002</v>
      </c>
      <c r="J88" s="263">
        <v>11940.6</v>
      </c>
      <c r="K88" s="264">
        <v>4.5074332843080848E-3</v>
      </c>
    </row>
    <row r="89" spans="2:11" ht="38.25" x14ac:dyDescent="0.2">
      <c r="B89" s="260" t="s">
        <v>1255</v>
      </c>
      <c r="C89" s="260" t="s">
        <v>1256</v>
      </c>
      <c r="D89" s="260" t="s">
        <v>44</v>
      </c>
      <c r="E89" s="260" t="s">
        <v>1257</v>
      </c>
      <c r="F89" s="261" t="s">
        <v>51</v>
      </c>
      <c r="G89" s="262">
        <v>1914.91</v>
      </c>
      <c r="H89" s="263">
        <v>15.81</v>
      </c>
      <c r="I89" s="263">
        <v>19.760000000000002</v>
      </c>
      <c r="J89" s="263">
        <v>37838.620000000003</v>
      </c>
      <c r="K89" s="264">
        <v>1.4283625213162286E-2</v>
      </c>
    </row>
    <row r="90" spans="2:11" x14ac:dyDescent="0.2">
      <c r="B90" s="255" t="s">
        <v>919</v>
      </c>
      <c r="C90" s="255" t="s">
        <v>751</v>
      </c>
      <c r="D90" s="255"/>
      <c r="E90" s="255" t="s">
        <v>1258</v>
      </c>
      <c r="F90" s="256"/>
      <c r="G90" s="257">
        <v>1</v>
      </c>
      <c r="H90" s="257" t="s">
        <v>14</v>
      </c>
      <c r="I90" s="258">
        <v>2081.12</v>
      </c>
      <c r="J90" s="258">
        <v>2081.12</v>
      </c>
      <c r="K90" s="259">
        <v>7.8559783902310118E-4</v>
      </c>
    </row>
    <row r="91" spans="2:11" ht="25.5" x14ac:dyDescent="0.2">
      <c r="B91" s="260" t="s">
        <v>920</v>
      </c>
      <c r="C91" s="260" t="s">
        <v>1259</v>
      </c>
      <c r="D91" s="260" t="s">
        <v>44</v>
      </c>
      <c r="E91" s="260" t="s">
        <v>1260</v>
      </c>
      <c r="F91" s="261" t="s">
        <v>45</v>
      </c>
      <c r="G91" s="262">
        <v>6.25</v>
      </c>
      <c r="H91" s="263">
        <v>266.39</v>
      </c>
      <c r="I91" s="263">
        <v>332.98</v>
      </c>
      <c r="J91" s="263">
        <v>2081.12</v>
      </c>
      <c r="K91" s="264">
        <v>7.8559783902310118E-4</v>
      </c>
    </row>
    <row r="92" spans="2:11" x14ac:dyDescent="0.2">
      <c r="B92" s="255" t="s">
        <v>30</v>
      </c>
      <c r="C92" s="255" t="s">
        <v>751</v>
      </c>
      <c r="D92" s="255"/>
      <c r="E92" s="255" t="s">
        <v>1114</v>
      </c>
      <c r="F92" s="256"/>
      <c r="G92" s="257">
        <v>1</v>
      </c>
      <c r="H92" s="257" t="s">
        <v>14</v>
      </c>
      <c r="I92" s="258">
        <v>205573.09</v>
      </c>
      <c r="J92" s="258">
        <v>205573.09</v>
      </c>
      <c r="K92" s="259">
        <v>7.7601375829025473E-2</v>
      </c>
    </row>
    <row r="93" spans="2:11" x14ac:dyDescent="0.2">
      <c r="B93" s="255" t="s">
        <v>1062</v>
      </c>
      <c r="C93" s="255" t="s">
        <v>751</v>
      </c>
      <c r="D93" s="255"/>
      <c r="E93" s="255" t="s">
        <v>1261</v>
      </c>
      <c r="F93" s="256"/>
      <c r="G93" s="257">
        <v>1</v>
      </c>
      <c r="H93" s="257" t="s">
        <v>14</v>
      </c>
      <c r="I93" s="258">
        <v>131069.52</v>
      </c>
      <c r="J93" s="258">
        <v>131069.52</v>
      </c>
      <c r="K93" s="259">
        <v>4.9477171750689601E-2</v>
      </c>
    </row>
    <row r="94" spans="2:11" ht="38.25" x14ac:dyDescent="0.2">
      <c r="B94" s="260" t="s">
        <v>1262</v>
      </c>
      <c r="C94" s="260" t="s">
        <v>1263</v>
      </c>
      <c r="D94" s="260" t="s">
        <v>44</v>
      </c>
      <c r="E94" s="260" t="s">
        <v>1264</v>
      </c>
      <c r="F94" s="261" t="s">
        <v>45</v>
      </c>
      <c r="G94" s="262">
        <v>888.77</v>
      </c>
      <c r="H94" s="263">
        <v>81.87</v>
      </c>
      <c r="I94" s="263">
        <v>102.33</v>
      </c>
      <c r="J94" s="263">
        <v>90947.83</v>
      </c>
      <c r="K94" s="264">
        <v>3.4331714995694804E-2</v>
      </c>
    </row>
    <row r="95" spans="2:11" ht="25.5" x14ac:dyDescent="0.2">
      <c r="B95" s="260" t="s">
        <v>1265</v>
      </c>
      <c r="C95" s="260" t="s">
        <v>1266</v>
      </c>
      <c r="D95" s="260" t="s">
        <v>43</v>
      </c>
      <c r="E95" s="260" t="s">
        <v>1267</v>
      </c>
      <c r="F95" s="261" t="s">
        <v>45</v>
      </c>
      <c r="G95" s="262">
        <v>76.23</v>
      </c>
      <c r="H95" s="263">
        <v>222.47</v>
      </c>
      <c r="I95" s="263">
        <v>278.08</v>
      </c>
      <c r="J95" s="263">
        <v>21198.03</v>
      </c>
      <c r="K95" s="264">
        <v>8.0020020755876015E-3</v>
      </c>
    </row>
    <row r="96" spans="2:11" ht="25.5" x14ac:dyDescent="0.2">
      <c r="B96" s="260" t="s">
        <v>1268</v>
      </c>
      <c r="C96" s="260" t="s">
        <v>1269</v>
      </c>
      <c r="D96" s="260" t="s">
        <v>44</v>
      </c>
      <c r="E96" s="260" t="s">
        <v>1270</v>
      </c>
      <c r="F96" s="261" t="s">
        <v>47</v>
      </c>
      <c r="G96" s="262">
        <v>114.15</v>
      </c>
      <c r="H96" s="263">
        <v>69.89</v>
      </c>
      <c r="I96" s="263">
        <v>87.36</v>
      </c>
      <c r="J96" s="263">
        <v>9972.14</v>
      </c>
      <c r="K96" s="264">
        <v>3.7643632440396654E-3</v>
      </c>
    </row>
    <row r="97" spans="2:11" ht="25.5" x14ac:dyDescent="0.2">
      <c r="B97" s="260" t="s">
        <v>1271</v>
      </c>
      <c r="C97" s="260" t="s">
        <v>1272</v>
      </c>
      <c r="D97" s="260" t="s">
        <v>44</v>
      </c>
      <c r="E97" s="260" t="s">
        <v>1273</v>
      </c>
      <c r="F97" s="261" t="s">
        <v>47</v>
      </c>
      <c r="G97" s="262">
        <v>48.8</v>
      </c>
      <c r="H97" s="263">
        <v>49.98</v>
      </c>
      <c r="I97" s="263">
        <v>62.47</v>
      </c>
      <c r="J97" s="263">
        <v>3048.53</v>
      </c>
      <c r="K97" s="264">
        <v>1.150783510896582E-3</v>
      </c>
    </row>
    <row r="98" spans="2:11" ht="25.5" x14ac:dyDescent="0.2">
      <c r="B98" s="260" t="s">
        <v>1274</v>
      </c>
      <c r="C98" s="260" t="s">
        <v>1275</v>
      </c>
      <c r="D98" s="260" t="s">
        <v>44</v>
      </c>
      <c r="E98" s="260" t="s">
        <v>1276</v>
      </c>
      <c r="F98" s="261" t="s">
        <v>47</v>
      </c>
      <c r="G98" s="262">
        <v>416.29</v>
      </c>
      <c r="H98" s="263">
        <v>11.35</v>
      </c>
      <c r="I98" s="263">
        <v>14.18</v>
      </c>
      <c r="J98" s="263">
        <v>5902.99</v>
      </c>
      <c r="K98" s="264">
        <v>2.2283079244709465E-3</v>
      </c>
    </row>
    <row r="99" spans="2:11" x14ac:dyDescent="0.2">
      <c r="B99" s="255" t="s">
        <v>1063</v>
      </c>
      <c r="C99" s="255" t="s">
        <v>751</v>
      </c>
      <c r="D99" s="255"/>
      <c r="E99" s="255" t="s">
        <v>1277</v>
      </c>
      <c r="F99" s="256"/>
      <c r="G99" s="257">
        <v>1</v>
      </c>
      <c r="H99" s="257" t="s">
        <v>14</v>
      </c>
      <c r="I99" s="258">
        <v>58606.97</v>
      </c>
      <c r="J99" s="258">
        <v>58606.97</v>
      </c>
      <c r="K99" s="259">
        <v>2.2123428242336686E-2</v>
      </c>
    </row>
    <row r="100" spans="2:11" ht="51" x14ac:dyDescent="0.2">
      <c r="B100" s="260" t="s">
        <v>1278</v>
      </c>
      <c r="C100" s="260" t="s">
        <v>1279</v>
      </c>
      <c r="D100" s="260" t="s">
        <v>43</v>
      </c>
      <c r="E100" s="260" t="s">
        <v>1280</v>
      </c>
      <c r="F100" s="261" t="s">
        <v>45</v>
      </c>
      <c r="G100" s="262">
        <v>107.07</v>
      </c>
      <c r="H100" s="263">
        <v>112.06</v>
      </c>
      <c r="I100" s="263">
        <v>140.07</v>
      </c>
      <c r="J100" s="263">
        <v>14997.29</v>
      </c>
      <c r="K100" s="264">
        <v>5.6612970973335345E-3</v>
      </c>
    </row>
    <row r="101" spans="2:11" ht="51" x14ac:dyDescent="0.2">
      <c r="B101" s="260" t="s">
        <v>1281</v>
      </c>
      <c r="C101" s="260" t="s">
        <v>1282</v>
      </c>
      <c r="D101" s="260" t="s">
        <v>43</v>
      </c>
      <c r="E101" s="260" t="s">
        <v>1283</v>
      </c>
      <c r="F101" s="261" t="s">
        <v>45</v>
      </c>
      <c r="G101" s="262">
        <v>91.66</v>
      </c>
      <c r="H101" s="263">
        <v>180.95</v>
      </c>
      <c r="I101" s="263">
        <v>226.18</v>
      </c>
      <c r="J101" s="263">
        <v>20731.650000000001</v>
      </c>
      <c r="K101" s="264">
        <v>7.8259492193546148E-3</v>
      </c>
    </row>
    <row r="102" spans="2:11" ht="51" x14ac:dyDescent="0.2">
      <c r="B102" s="260" t="s">
        <v>1284</v>
      </c>
      <c r="C102" s="260" t="s">
        <v>1285</v>
      </c>
      <c r="D102" s="260" t="s">
        <v>43</v>
      </c>
      <c r="E102" s="260" t="s">
        <v>1286</v>
      </c>
      <c r="F102" s="261" t="s">
        <v>45</v>
      </c>
      <c r="G102" s="262">
        <v>10.56</v>
      </c>
      <c r="H102" s="263">
        <v>282.55</v>
      </c>
      <c r="I102" s="263">
        <v>353.18</v>
      </c>
      <c r="J102" s="263">
        <v>3729.58</v>
      </c>
      <c r="K102" s="264">
        <v>1.4078717173751528E-3</v>
      </c>
    </row>
    <row r="103" spans="2:11" ht="51" x14ac:dyDescent="0.2">
      <c r="B103" s="260" t="s">
        <v>1287</v>
      </c>
      <c r="C103" s="260" t="s">
        <v>1288</v>
      </c>
      <c r="D103" s="260" t="s">
        <v>43</v>
      </c>
      <c r="E103" s="260" t="s">
        <v>1289</v>
      </c>
      <c r="F103" s="261" t="s">
        <v>45</v>
      </c>
      <c r="G103" s="262">
        <v>50.5</v>
      </c>
      <c r="H103" s="263">
        <v>255.59</v>
      </c>
      <c r="I103" s="263">
        <v>319.48</v>
      </c>
      <c r="J103" s="263">
        <v>16133.74</v>
      </c>
      <c r="K103" s="264">
        <v>6.0902933417393366E-3</v>
      </c>
    </row>
    <row r="104" spans="2:11" ht="25.5" x14ac:dyDescent="0.2">
      <c r="B104" s="260" t="s">
        <v>1290</v>
      </c>
      <c r="C104" s="260" t="s">
        <v>1291</v>
      </c>
      <c r="D104" s="260" t="s">
        <v>44</v>
      </c>
      <c r="E104" s="260" t="s">
        <v>1292</v>
      </c>
      <c r="F104" s="261" t="s">
        <v>47</v>
      </c>
      <c r="G104" s="262">
        <v>77.94</v>
      </c>
      <c r="H104" s="263">
        <v>30.95</v>
      </c>
      <c r="I104" s="263">
        <v>38.68</v>
      </c>
      <c r="J104" s="263">
        <v>3014.71</v>
      </c>
      <c r="K104" s="264">
        <v>1.1380168665340458E-3</v>
      </c>
    </row>
    <row r="105" spans="2:11" x14ac:dyDescent="0.2">
      <c r="B105" s="255" t="s">
        <v>1293</v>
      </c>
      <c r="C105" s="255" t="s">
        <v>751</v>
      </c>
      <c r="D105" s="255"/>
      <c r="E105" s="255" t="s">
        <v>1294</v>
      </c>
      <c r="F105" s="256"/>
      <c r="G105" s="257">
        <v>1</v>
      </c>
      <c r="H105" s="257" t="s">
        <v>14</v>
      </c>
      <c r="I105" s="258">
        <v>15896.6</v>
      </c>
      <c r="J105" s="258">
        <v>15896.6</v>
      </c>
      <c r="K105" s="259">
        <v>6.0007758359991881E-3</v>
      </c>
    </row>
    <row r="106" spans="2:11" ht="38.25" x14ac:dyDescent="0.2">
      <c r="B106" s="260" t="s">
        <v>1295</v>
      </c>
      <c r="C106" s="260" t="s">
        <v>1296</v>
      </c>
      <c r="D106" s="260" t="s">
        <v>44</v>
      </c>
      <c r="E106" s="260" t="s">
        <v>1297</v>
      </c>
      <c r="F106" s="261" t="s">
        <v>45</v>
      </c>
      <c r="G106" s="262">
        <v>36.380000000000003</v>
      </c>
      <c r="H106" s="263">
        <v>349.57</v>
      </c>
      <c r="I106" s="263">
        <v>436.96</v>
      </c>
      <c r="J106" s="263">
        <v>15896.6</v>
      </c>
      <c r="K106" s="264">
        <v>6.0007758359991881E-3</v>
      </c>
    </row>
    <row r="107" spans="2:11" x14ac:dyDescent="0.2">
      <c r="B107" s="255" t="s">
        <v>31</v>
      </c>
      <c r="C107" s="255" t="s">
        <v>751</v>
      </c>
      <c r="D107" s="255"/>
      <c r="E107" s="255" t="s">
        <v>32</v>
      </c>
      <c r="F107" s="256"/>
      <c r="G107" s="257">
        <v>1</v>
      </c>
      <c r="H107" s="257" t="s">
        <v>14</v>
      </c>
      <c r="I107" s="258">
        <v>98886.73</v>
      </c>
      <c r="J107" s="258">
        <v>98886.73</v>
      </c>
      <c r="K107" s="259">
        <v>3.7328554526438108E-2</v>
      </c>
    </row>
    <row r="108" spans="2:11" x14ac:dyDescent="0.2">
      <c r="B108" s="255" t="s">
        <v>61</v>
      </c>
      <c r="C108" s="255" t="s">
        <v>751</v>
      </c>
      <c r="D108" s="255"/>
      <c r="E108" s="255" t="s">
        <v>1113</v>
      </c>
      <c r="F108" s="256"/>
      <c r="G108" s="257">
        <v>1</v>
      </c>
      <c r="H108" s="257" t="s">
        <v>14</v>
      </c>
      <c r="I108" s="258">
        <v>30691.31</v>
      </c>
      <c r="J108" s="258">
        <v>30691.31</v>
      </c>
      <c r="K108" s="259">
        <v>1.1585601413079542E-2</v>
      </c>
    </row>
    <row r="109" spans="2:11" ht="63.75" x14ac:dyDescent="0.2">
      <c r="B109" s="260" t="s">
        <v>1298</v>
      </c>
      <c r="C109" s="260" t="s">
        <v>1299</v>
      </c>
      <c r="D109" s="260" t="s">
        <v>44</v>
      </c>
      <c r="E109" s="260" t="s">
        <v>1300</v>
      </c>
      <c r="F109" s="261" t="s">
        <v>45</v>
      </c>
      <c r="G109" s="262">
        <v>490.12</v>
      </c>
      <c r="H109" s="263">
        <v>26.21</v>
      </c>
      <c r="I109" s="263">
        <v>32.76</v>
      </c>
      <c r="J109" s="263">
        <v>16056.33</v>
      </c>
      <c r="K109" s="264">
        <v>6.0610719951957551E-3</v>
      </c>
    </row>
    <row r="110" spans="2:11" ht="51" x14ac:dyDescent="0.2">
      <c r="B110" s="260" t="s">
        <v>1301</v>
      </c>
      <c r="C110" s="260" t="s">
        <v>1302</v>
      </c>
      <c r="D110" s="260" t="s">
        <v>44</v>
      </c>
      <c r="E110" s="260" t="s">
        <v>1303</v>
      </c>
      <c r="F110" s="261" t="s">
        <v>45</v>
      </c>
      <c r="G110" s="262">
        <v>490.12</v>
      </c>
      <c r="H110" s="263">
        <v>23.89</v>
      </c>
      <c r="I110" s="263">
        <v>29.86</v>
      </c>
      <c r="J110" s="263">
        <v>14634.98</v>
      </c>
      <c r="K110" s="264">
        <v>5.5245294178837868E-3</v>
      </c>
    </row>
    <row r="111" spans="2:11" x14ac:dyDescent="0.2">
      <c r="B111" s="255" t="s">
        <v>62</v>
      </c>
      <c r="C111" s="255" t="s">
        <v>751</v>
      </c>
      <c r="D111" s="255"/>
      <c r="E111" s="255" t="s">
        <v>1304</v>
      </c>
      <c r="F111" s="256"/>
      <c r="G111" s="257">
        <v>1</v>
      </c>
      <c r="H111" s="257" t="s">
        <v>14</v>
      </c>
      <c r="I111" s="258">
        <v>28623</v>
      </c>
      <c r="J111" s="258">
        <v>28623</v>
      </c>
      <c r="K111" s="259">
        <v>1.0804839195413155E-2</v>
      </c>
    </row>
    <row r="112" spans="2:11" ht="51" x14ac:dyDescent="0.2">
      <c r="B112" s="260" t="s">
        <v>1305</v>
      </c>
      <c r="C112" s="260" t="s">
        <v>1306</v>
      </c>
      <c r="D112" s="260" t="s">
        <v>44</v>
      </c>
      <c r="E112" s="260" t="s">
        <v>1307</v>
      </c>
      <c r="F112" s="261" t="s">
        <v>45</v>
      </c>
      <c r="G112" s="262">
        <v>490.12</v>
      </c>
      <c r="H112" s="263">
        <v>46.72</v>
      </c>
      <c r="I112" s="263">
        <v>58.4</v>
      </c>
      <c r="J112" s="263">
        <v>28623</v>
      </c>
      <c r="K112" s="264">
        <v>1.0804839195413155E-2</v>
      </c>
    </row>
    <row r="113" spans="2:11" x14ac:dyDescent="0.2">
      <c r="B113" s="255" t="s">
        <v>593</v>
      </c>
      <c r="C113" s="255" t="s">
        <v>751</v>
      </c>
      <c r="D113" s="255"/>
      <c r="E113" s="255" t="s">
        <v>1308</v>
      </c>
      <c r="F113" s="256"/>
      <c r="G113" s="257">
        <v>1</v>
      </c>
      <c r="H113" s="257" t="s">
        <v>14</v>
      </c>
      <c r="I113" s="258">
        <v>39572.42</v>
      </c>
      <c r="J113" s="258">
        <v>39572.42</v>
      </c>
      <c r="K113" s="259">
        <v>1.493811391794541E-2</v>
      </c>
    </row>
    <row r="114" spans="2:11" ht="38.25" x14ac:dyDescent="0.2">
      <c r="B114" s="260" t="s">
        <v>1309</v>
      </c>
      <c r="C114" s="260" t="s">
        <v>1310</v>
      </c>
      <c r="D114" s="260" t="s">
        <v>44</v>
      </c>
      <c r="E114" s="260" t="s">
        <v>1311</v>
      </c>
      <c r="F114" s="261" t="s">
        <v>47</v>
      </c>
      <c r="G114" s="262">
        <v>154.4</v>
      </c>
      <c r="H114" s="263">
        <v>146.82</v>
      </c>
      <c r="I114" s="263">
        <v>183.52</v>
      </c>
      <c r="J114" s="263">
        <v>28335.48</v>
      </c>
      <c r="K114" s="264">
        <v>1.0696303843931299E-2</v>
      </c>
    </row>
    <row r="115" spans="2:11" ht="25.5" x14ac:dyDescent="0.2">
      <c r="B115" s="260" t="s">
        <v>1312</v>
      </c>
      <c r="C115" s="260" t="s">
        <v>922</v>
      </c>
      <c r="D115" s="260" t="s">
        <v>44</v>
      </c>
      <c r="E115" s="260" t="s">
        <v>923</v>
      </c>
      <c r="F115" s="261" t="s">
        <v>47</v>
      </c>
      <c r="G115" s="262">
        <v>53.63</v>
      </c>
      <c r="H115" s="263">
        <v>46.03</v>
      </c>
      <c r="I115" s="263">
        <v>57.53</v>
      </c>
      <c r="J115" s="263">
        <v>3085.33</v>
      </c>
      <c r="K115" s="264">
        <v>1.1646750695169644E-3</v>
      </c>
    </row>
    <row r="116" spans="2:11" ht="25.5" x14ac:dyDescent="0.2">
      <c r="B116" s="260" t="s">
        <v>1313</v>
      </c>
      <c r="C116" s="260" t="s">
        <v>1314</v>
      </c>
      <c r="D116" s="260" t="s">
        <v>44</v>
      </c>
      <c r="E116" s="260" t="s">
        <v>1315</v>
      </c>
      <c r="F116" s="261" t="s">
        <v>47</v>
      </c>
      <c r="G116" s="262">
        <v>74.2</v>
      </c>
      <c r="H116" s="263">
        <v>87.89</v>
      </c>
      <c r="I116" s="263">
        <v>109.86</v>
      </c>
      <c r="J116" s="263">
        <v>8151.61</v>
      </c>
      <c r="K116" s="264">
        <v>3.077135004497147E-3</v>
      </c>
    </row>
    <row r="117" spans="2:11" x14ac:dyDescent="0.2">
      <c r="B117" s="255" t="s">
        <v>33</v>
      </c>
      <c r="C117" s="255" t="s">
        <v>751</v>
      </c>
      <c r="D117" s="255"/>
      <c r="E117" s="255" t="s">
        <v>1115</v>
      </c>
      <c r="F117" s="256"/>
      <c r="G117" s="257">
        <v>1</v>
      </c>
      <c r="H117" s="257" t="s">
        <v>14</v>
      </c>
      <c r="I117" s="258">
        <v>38895.46</v>
      </c>
      <c r="J117" s="258">
        <v>38895.46</v>
      </c>
      <c r="K117" s="259">
        <v>1.4682569637411332E-2</v>
      </c>
    </row>
    <row r="118" spans="2:11" ht="25.5" x14ac:dyDescent="0.2">
      <c r="B118" s="260" t="s">
        <v>63</v>
      </c>
      <c r="C118" s="260" t="s">
        <v>1316</v>
      </c>
      <c r="D118" s="260" t="s">
        <v>44</v>
      </c>
      <c r="E118" s="260" t="s">
        <v>1317</v>
      </c>
      <c r="F118" s="261" t="s">
        <v>45</v>
      </c>
      <c r="G118" s="262">
        <v>107.01</v>
      </c>
      <c r="H118" s="263">
        <v>53.6</v>
      </c>
      <c r="I118" s="263">
        <v>67</v>
      </c>
      <c r="J118" s="263">
        <v>7169.67</v>
      </c>
      <c r="K118" s="264">
        <v>2.7064644318966508E-3</v>
      </c>
    </row>
    <row r="119" spans="2:11" ht="38.25" x14ac:dyDescent="0.2">
      <c r="B119" s="260" t="s">
        <v>66</v>
      </c>
      <c r="C119" s="260" t="s">
        <v>1318</v>
      </c>
      <c r="D119" s="260" t="s">
        <v>44</v>
      </c>
      <c r="E119" s="260" t="s">
        <v>1319</v>
      </c>
      <c r="F119" s="261" t="s">
        <v>45</v>
      </c>
      <c r="G119" s="262">
        <v>222.3</v>
      </c>
      <c r="H119" s="263">
        <v>56.72</v>
      </c>
      <c r="I119" s="263">
        <v>70.900000000000006</v>
      </c>
      <c r="J119" s="263">
        <v>15761.07</v>
      </c>
      <c r="K119" s="264">
        <v>5.9496148865475461E-3</v>
      </c>
    </row>
    <row r="120" spans="2:11" ht="25.5" x14ac:dyDescent="0.2">
      <c r="B120" s="260" t="s">
        <v>921</v>
      </c>
      <c r="C120" s="260" t="s">
        <v>917</v>
      </c>
      <c r="D120" s="260" t="s">
        <v>44</v>
      </c>
      <c r="E120" s="260" t="s">
        <v>918</v>
      </c>
      <c r="F120" s="261" t="s">
        <v>45</v>
      </c>
      <c r="G120" s="262">
        <v>416.29</v>
      </c>
      <c r="H120" s="263">
        <v>30.68</v>
      </c>
      <c r="I120" s="263">
        <v>38.35</v>
      </c>
      <c r="J120" s="263">
        <v>15964.72</v>
      </c>
      <c r="K120" s="264">
        <v>6.0264903189671355E-3</v>
      </c>
    </row>
    <row r="121" spans="2:11" x14ac:dyDescent="0.2">
      <c r="B121" s="255" t="s">
        <v>35</v>
      </c>
      <c r="C121" s="255" t="s">
        <v>751</v>
      </c>
      <c r="D121" s="255"/>
      <c r="E121" s="255" t="s">
        <v>34</v>
      </c>
      <c r="F121" s="256"/>
      <c r="G121" s="257">
        <v>1</v>
      </c>
      <c r="H121" s="257" t="s">
        <v>14</v>
      </c>
      <c r="I121" s="258">
        <v>229739.92</v>
      </c>
      <c r="J121" s="258">
        <v>229739.92</v>
      </c>
      <c r="K121" s="259">
        <v>8.6724064296792178E-2</v>
      </c>
    </row>
    <row r="122" spans="2:11" x14ac:dyDescent="0.2">
      <c r="B122" s="255" t="s">
        <v>67</v>
      </c>
      <c r="C122" s="255" t="s">
        <v>751</v>
      </c>
      <c r="D122" s="255"/>
      <c r="E122" s="255" t="s">
        <v>1320</v>
      </c>
      <c r="F122" s="256"/>
      <c r="G122" s="257">
        <v>1</v>
      </c>
      <c r="H122" s="257" t="s">
        <v>14</v>
      </c>
      <c r="I122" s="258">
        <v>68586.490000000005</v>
      </c>
      <c r="J122" s="258">
        <v>68586.490000000005</v>
      </c>
      <c r="K122" s="259">
        <v>2.5890577347860547E-2</v>
      </c>
    </row>
    <row r="123" spans="2:11" x14ac:dyDescent="0.2">
      <c r="B123" s="255" t="s">
        <v>754</v>
      </c>
      <c r="C123" s="255" t="s">
        <v>751</v>
      </c>
      <c r="D123" s="255"/>
      <c r="E123" s="255" t="s">
        <v>1321</v>
      </c>
      <c r="F123" s="256"/>
      <c r="G123" s="257">
        <v>1</v>
      </c>
      <c r="H123" s="257" t="s">
        <v>14</v>
      </c>
      <c r="I123" s="258">
        <v>68586.490000000005</v>
      </c>
      <c r="J123" s="258">
        <v>68586.490000000005</v>
      </c>
      <c r="K123" s="259">
        <v>2.5890577347860547E-2</v>
      </c>
    </row>
    <row r="124" spans="2:11" ht="63.75" x14ac:dyDescent="0.2">
      <c r="B124" s="260" t="s">
        <v>1322</v>
      </c>
      <c r="C124" s="260" t="s">
        <v>1323</v>
      </c>
      <c r="D124" s="260" t="s">
        <v>44</v>
      </c>
      <c r="E124" s="260" t="s">
        <v>1324</v>
      </c>
      <c r="F124" s="261" t="s">
        <v>48</v>
      </c>
      <c r="G124" s="262">
        <v>12</v>
      </c>
      <c r="H124" s="263">
        <v>1233.3699999999999</v>
      </c>
      <c r="I124" s="263">
        <v>1541.71</v>
      </c>
      <c r="J124" s="263">
        <v>18500.52</v>
      </c>
      <c r="K124" s="264">
        <v>6.9837244045531559E-3</v>
      </c>
    </row>
    <row r="125" spans="2:11" ht="63.75" x14ac:dyDescent="0.2">
      <c r="B125" s="260" t="s">
        <v>1325</v>
      </c>
      <c r="C125" s="260" t="s">
        <v>1326</v>
      </c>
      <c r="D125" s="260" t="s">
        <v>44</v>
      </c>
      <c r="E125" s="260" t="s">
        <v>1327</v>
      </c>
      <c r="F125" s="261" t="s">
        <v>48</v>
      </c>
      <c r="G125" s="262">
        <v>8</v>
      </c>
      <c r="H125" s="263">
        <v>1132.6199999999999</v>
      </c>
      <c r="I125" s="263">
        <v>1415.77</v>
      </c>
      <c r="J125" s="263">
        <v>11326.16</v>
      </c>
      <c r="K125" s="264">
        <v>4.2754895539084186E-3</v>
      </c>
    </row>
    <row r="126" spans="2:11" x14ac:dyDescent="0.2">
      <c r="B126" s="260" t="s">
        <v>1328</v>
      </c>
      <c r="C126" s="260" t="s">
        <v>1329</v>
      </c>
      <c r="D126" s="260" t="s">
        <v>43</v>
      </c>
      <c r="E126" s="260" t="s">
        <v>1330</v>
      </c>
      <c r="F126" s="261" t="s">
        <v>45</v>
      </c>
      <c r="G126" s="262">
        <v>7.98</v>
      </c>
      <c r="H126" s="263">
        <v>3885.7</v>
      </c>
      <c r="I126" s="263">
        <v>4857.12</v>
      </c>
      <c r="J126" s="263">
        <v>38759.81</v>
      </c>
      <c r="K126" s="264">
        <v>1.4631363389398971E-2</v>
      </c>
    </row>
    <row r="127" spans="2:11" x14ac:dyDescent="0.2">
      <c r="B127" s="255" t="s">
        <v>68</v>
      </c>
      <c r="C127" s="255" t="s">
        <v>751</v>
      </c>
      <c r="D127" s="255"/>
      <c r="E127" s="255" t="s">
        <v>1331</v>
      </c>
      <c r="F127" s="256"/>
      <c r="G127" s="257">
        <v>1</v>
      </c>
      <c r="H127" s="257" t="s">
        <v>14</v>
      </c>
      <c r="I127" s="258">
        <v>122834.55</v>
      </c>
      <c r="J127" s="258">
        <v>122834.55</v>
      </c>
      <c r="K127" s="259">
        <v>4.6368569346013244E-2</v>
      </c>
    </row>
    <row r="128" spans="2:11" x14ac:dyDescent="0.2">
      <c r="B128" s="255" t="s">
        <v>763</v>
      </c>
      <c r="C128" s="255" t="s">
        <v>751</v>
      </c>
      <c r="D128" s="255"/>
      <c r="E128" s="255" t="s">
        <v>1332</v>
      </c>
      <c r="F128" s="256"/>
      <c r="G128" s="257">
        <v>1</v>
      </c>
      <c r="H128" s="257" t="s">
        <v>14</v>
      </c>
      <c r="I128" s="258">
        <v>94099.83</v>
      </c>
      <c r="J128" s="258">
        <v>94099.83</v>
      </c>
      <c r="K128" s="259">
        <v>3.5521557190571033E-2</v>
      </c>
    </row>
    <row r="129" spans="2:11" x14ac:dyDescent="0.2">
      <c r="B129" s="260" t="s">
        <v>1333</v>
      </c>
      <c r="C129" s="260" t="s">
        <v>1334</v>
      </c>
      <c r="D129" s="260" t="s">
        <v>43</v>
      </c>
      <c r="E129" s="260" t="s">
        <v>1335</v>
      </c>
      <c r="F129" s="261" t="s">
        <v>45</v>
      </c>
      <c r="G129" s="262">
        <v>24.01</v>
      </c>
      <c r="H129" s="263">
        <v>148.81</v>
      </c>
      <c r="I129" s="263">
        <v>186.01</v>
      </c>
      <c r="J129" s="263">
        <v>4466.1000000000004</v>
      </c>
      <c r="K129" s="264">
        <v>1.685899183545914E-3</v>
      </c>
    </row>
    <row r="130" spans="2:11" ht="25.5" x14ac:dyDescent="0.2">
      <c r="B130" s="260" t="s">
        <v>1336</v>
      </c>
      <c r="C130" s="260" t="s">
        <v>1337</v>
      </c>
      <c r="D130" s="260" t="s">
        <v>43</v>
      </c>
      <c r="E130" s="260" t="s">
        <v>1338</v>
      </c>
      <c r="F130" s="261" t="s">
        <v>45</v>
      </c>
      <c r="G130" s="262">
        <v>2</v>
      </c>
      <c r="H130" s="263">
        <v>73.12</v>
      </c>
      <c r="I130" s="263">
        <v>91.4</v>
      </c>
      <c r="J130" s="263">
        <v>182.8</v>
      </c>
      <c r="K130" s="264">
        <v>6.9004807494725388E-5</v>
      </c>
    </row>
    <row r="131" spans="2:11" x14ac:dyDescent="0.2">
      <c r="B131" s="260" t="s">
        <v>1339</v>
      </c>
      <c r="C131" s="260" t="s">
        <v>1340</v>
      </c>
      <c r="D131" s="260" t="s">
        <v>43</v>
      </c>
      <c r="E131" s="260" t="s">
        <v>1341</v>
      </c>
      <c r="F131" s="261" t="s">
        <v>45</v>
      </c>
      <c r="G131" s="262">
        <v>1.68</v>
      </c>
      <c r="H131" s="263">
        <v>1399.87</v>
      </c>
      <c r="I131" s="263">
        <v>1749.83</v>
      </c>
      <c r="J131" s="263">
        <v>2939.71</v>
      </c>
      <c r="K131" s="264">
        <v>1.1097052660848971E-3</v>
      </c>
    </row>
    <row r="132" spans="2:11" ht="25.5" x14ac:dyDescent="0.2">
      <c r="B132" s="260" t="s">
        <v>1342</v>
      </c>
      <c r="C132" s="260" t="s">
        <v>1343</v>
      </c>
      <c r="D132" s="260" t="s">
        <v>43</v>
      </c>
      <c r="E132" s="260" t="s">
        <v>1344</v>
      </c>
      <c r="F132" s="261" t="s">
        <v>45</v>
      </c>
      <c r="G132" s="262">
        <v>44.5</v>
      </c>
      <c r="H132" s="263">
        <v>1372.96</v>
      </c>
      <c r="I132" s="263">
        <v>1716.2</v>
      </c>
      <c r="J132" s="263">
        <v>76370.899999999994</v>
      </c>
      <c r="K132" s="264">
        <v>2.882909875655866E-2</v>
      </c>
    </row>
    <row r="133" spans="2:11" ht="25.5" x14ac:dyDescent="0.2">
      <c r="B133" s="260" t="s">
        <v>1345</v>
      </c>
      <c r="C133" s="260" t="s">
        <v>1346</v>
      </c>
      <c r="D133" s="260" t="s">
        <v>43</v>
      </c>
      <c r="E133" s="260" t="s">
        <v>1347</v>
      </c>
      <c r="F133" s="261" t="s">
        <v>45</v>
      </c>
      <c r="G133" s="262">
        <v>8.74</v>
      </c>
      <c r="H133" s="263">
        <v>928.18</v>
      </c>
      <c r="I133" s="263">
        <v>1160.22</v>
      </c>
      <c r="J133" s="263">
        <v>10140.32</v>
      </c>
      <c r="K133" s="264">
        <v>3.8278491768868367E-3</v>
      </c>
    </row>
    <row r="134" spans="2:11" x14ac:dyDescent="0.2">
      <c r="B134" s="255" t="s">
        <v>764</v>
      </c>
      <c r="C134" s="255" t="s">
        <v>751</v>
      </c>
      <c r="D134" s="255"/>
      <c r="E134" s="255" t="s">
        <v>1348</v>
      </c>
      <c r="F134" s="256"/>
      <c r="G134" s="257">
        <v>1</v>
      </c>
      <c r="H134" s="257" t="s">
        <v>14</v>
      </c>
      <c r="I134" s="258">
        <v>28734.720000000001</v>
      </c>
      <c r="J134" s="258">
        <v>28734.720000000001</v>
      </c>
      <c r="K134" s="259">
        <v>1.0847012155442207E-2</v>
      </c>
    </row>
    <row r="135" spans="2:11" ht="63.75" x14ac:dyDescent="0.2">
      <c r="B135" s="260" t="s">
        <v>1349</v>
      </c>
      <c r="C135" s="260" t="s">
        <v>653</v>
      </c>
      <c r="D135" s="260" t="s">
        <v>44</v>
      </c>
      <c r="E135" s="260" t="s">
        <v>753</v>
      </c>
      <c r="F135" s="261" t="s">
        <v>45</v>
      </c>
      <c r="G135" s="262">
        <v>28.64</v>
      </c>
      <c r="H135" s="263">
        <v>789.46</v>
      </c>
      <c r="I135" s="263">
        <v>986.82</v>
      </c>
      <c r="J135" s="263">
        <v>28262.52</v>
      </c>
      <c r="K135" s="264">
        <v>1.0668762319014367E-2</v>
      </c>
    </row>
    <row r="136" spans="2:11" ht="76.5" x14ac:dyDescent="0.2">
      <c r="B136" s="260" t="s">
        <v>1350</v>
      </c>
      <c r="C136" s="260" t="s">
        <v>926</v>
      </c>
      <c r="D136" s="260" t="s">
        <v>44</v>
      </c>
      <c r="E136" s="260" t="s">
        <v>927</v>
      </c>
      <c r="F136" s="261" t="s">
        <v>45</v>
      </c>
      <c r="G136" s="262">
        <v>0.9</v>
      </c>
      <c r="H136" s="263">
        <v>419.74</v>
      </c>
      <c r="I136" s="263">
        <v>524.66999999999996</v>
      </c>
      <c r="J136" s="263">
        <v>472.2</v>
      </c>
      <c r="K136" s="264">
        <v>1.7824983642784098E-4</v>
      </c>
    </row>
    <row r="137" spans="2:11" x14ac:dyDescent="0.2">
      <c r="B137" s="255" t="s">
        <v>928</v>
      </c>
      <c r="C137" s="255" t="s">
        <v>751</v>
      </c>
      <c r="D137" s="255"/>
      <c r="E137" s="255" t="s">
        <v>1351</v>
      </c>
      <c r="F137" s="256"/>
      <c r="G137" s="257">
        <v>1</v>
      </c>
      <c r="H137" s="257" t="s">
        <v>14</v>
      </c>
      <c r="I137" s="258">
        <v>2629.71</v>
      </c>
      <c r="J137" s="258">
        <v>2629.71</v>
      </c>
      <c r="K137" s="259">
        <v>9.9268398422841519E-4</v>
      </c>
    </row>
    <row r="138" spans="2:11" x14ac:dyDescent="0.2">
      <c r="B138" s="255" t="s">
        <v>929</v>
      </c>
      <c r="C138" s="255" t="s">
        <v>751</v>
      </c>
      <c r="D138" s="255"/>
      <c r="E138" s="255" t="s">
        <v>1352</v>
      </c>
      <c r="F138" s="256"/>
      <c r="G138" s="257">
        <v>1</v>
      </c>
      <c r="H138" s="257" t="s">
        <v>14</v>
      </c>
      <c r="I138" s="258">
        <v>2629.71</v>
      </c>
      <c r="J138" s="258">
        <v>2629.71</v>
      </c>
      <c r="K138" s="259">
        <v>9.9268398422841519E-4</v>
      </c>
    </row>
    <row r="139" spans="2:11" ht="63.75" x14ac:dyDescent="0.2">
      <c r="B139" s="260" t="s">
        <v>1353</v>
      </c>
      <c r="C139" s="260" t="s">
        <v>1354</v>
      </c>
      <c r="D139" s="260" t="s">
        <v>43</v>
      </c>
      <c r="E139" s="260" t="s">
        <v>1355</v>
      </c>
      <c r="F139" s="261" t="s">
        <v>45</v>
      </c>
      <c r="G139" s="262">
        <v>3.15</v>
      </c>
      <c r="H139" s="263">
        <v>667.87</v>
      </c>
      <c r="I139" s="263">
        <v>834.83</v>
      </c>
      <c r="J139" s="263">
        <v>2629.71</v>
      </c>
      <c r="K139" s="264">
        <v>9.9268398422841519E-4</v>
      </c>
    </row>
    <row r="140" spans="2:11" x14ac:dyDescent="0.2">
      <c r="B140" s="255" t="s">
        <v>1064</v>
      </c>
      <c r="C140" s="255" t="s">
        <v>751</v>
      </c>
      <c r="D140" s="255"/>
      <c r="E140" s="255" t="s">
        <v>1356</v>
      </c>
      <c r="F140" s="256"/>
      <c r="G140" s="257">
        <v>1</v>
      </c>
      <c r="H140" s="257" t="s">
        <v>14</v>
      </c>
      <c r="I140" s="258">
        <v>35689.17</v>
      </c>
      <c r="J140" s="258">
        <v>35689.17</v>
      </c>
      <c r="K140" s="259">
        <v>1.3472233618689981E-2</v>
      </c>
    </row>
    <row r="141" spans="2:11" ht="25.5" x14ac:dyDescent="0.2">
      <c r="B141" s="260" t="s">
        <v>1065</v>
      </c>
      <c r="C141" s="260" t="s">
        <v>1357</v>
      </c>
      <c r="D141" s="260" t="s">
        <v>43</v>
      </c>
      <c r="E141" s="260" t="s">
        <v>1358</v>
      </c>
      <c r="F141" s="261" t="s">
        <v>48</v>
      </c>
      <c r="G141" s="262">
        <v>4</v>
      </c>
      <c r="H141" s="263">
        <v>74.45</v>
      </c>
      <c r="I141" s="263">
        <v>93.06</v>
      </c>
      <c r="J141" s="263">
        <v>372.24</v>
      </c>
      <c r="K141" s="264">
        <v>1.4051613534921543E-4</v>
      </c>
    </row>
    <row r="142" spans="2:11" x14ac:dyDescent="0.2">
      <c r="B142" s="260" t="s">
        <v>1359</v>
      </c>
      <c r="C142" s="260" t="s">
        <v>1360</v>
      </c>
      <c r="D142" s="260" t="s">
        <v>43</v>
      </c>
      <c r="E142" s="260" t="s">
        <v>1361</v>
      </c>
      <c r="F142" s="261" t="s">
        <v>47</v>
      </c>
      <c r="G142" s="262">
        <v>106.6</v>
      </c>
      <c r="H142" s="263">
        <v>117.22</v>
      </c>
      <c r="I142" s="263">
        <v>146.52000000000001</v>
      </c>
      <c r="J142" s="263">
        <v>15619.03</v>
      </c>
      <c r="K142" s="264">
        <v>5.8959964901769187E-3</v>
      </c>
    </row>
    <row r="143" spans="2:11" x14ac:dyDescent="0.2">
      <c r="B143" s="260" t="s">
        <v>1362</v>
      </c>
      <c r="C143" s="260" t="s">
        <v>1363</v>
      </c>
      <c r="D143" s="260" t="s">
        <v>43</v>
      </c>
      <c r="E143" s="260" t="s">
        <v>1364</v>
      </c>
      <c r="F143" s="261" t="s">
        <v>48</v>
      </c>
      <c r="G143" s="262">
        <v>4</v>
      </c>
      <c r="H143" s="263">
        <v>1822.27</v>
      </c>
      <c r="I143" s="263">
        <v>2277.83</v>
      </c>
      <c r="J143" s="263">
        <v>9111.32</v>
      </c>
      <c r="K143" s="264">
        <v>3.439414018724515E-3</v>
      </c>
    </row>
    <row r="144" spans="2:11" ht="25.5" x14ac:dyDescent="0.2">
      <c r="B144" s="260" t="s">
        <v>1365</v>
      </c>
      <c r="C144" s="260" t="s">
        <v>1366</v>
      </c>
      <c r="D144" s="260" t="s">
        <v>43</v>
      </c>
      <c r="E144" s="260" t="s">
        <v>1367</v>
      </c>
      <c r="F144" s="261" t="s">
        <v>48</v>
      </c>
      <c r="G144" s="262">
        <v>21</v>
      </c>
      <c r="H144" s="263">
        <v>71.41</v>
      </c>
      <c r="I144" s="263">
        <v>89.26</v>
      </c>
      <c r="J144" s="263">
        <v>1874.46</v>
      </c>
      <c r="K144" s="264">
        <v>7.0758616770548661E-4</v>
      </c>
    </row>
    <row r="145" spans="2:11" x14ac:dyDescent="0.2">
      <c r="B145" s="260" t="s">
        <v>1368</v>
      </c>
      <c r="C145" s="260" t="s">
        <v>1369</v>
      </c>
      <c r="D145" s="260" t="s">
        <v>43</v>
      </c>
      <c r="E145" s="260" t="s">
        <v>1370</v>
      </c>
      <c r="F145" s="261" t="s">
        <v>45</v>
      </c>
      <c r="G145" s="262">
        <v>0.5</v>
      </c>
      <c r="H145" s="263">
        <v>628.11</v>
      </c>
      <c r="I145" s="263">
        <v>785.13</v>
      </c>
      <c r="J145" s="263">
        <v>392.56</v>
      </c>
      <c r="K145" s="264">
        <v>1.481866916309048E-4</v>
      </c>
    </row>
    <row r="146" spans="2:11" ht="25.5" x14ac:dyDescent="0.2">
      <c r="B146" s="260" t="s">
        <v>1371</v>
      </c>
      <c r="C146" s="260" t="s">
        <v>1372</v>
      </c>
      <c r="D146" s="260" t="s">
        <v>44</v>
      </c>
      <c r="E146" s="260" t="s">
        <v>1373</v>
      </c>
      <c r="F146" s="261" t="s">
        <v>48</v>
      </c>
      <c r="G146" s="262">
        <v>15</v>
      </c>
      <c r="H146" s="263">
        <v>87.63</v>
      </c>
      <c r="I146" s="263">
        <v>109.53</v>
      </c>
      <c r="J146" s="263">
        <v>1642.95</v>
      </c>
      <c r="K146" s="264">
        <v>6.2019391943905408E-4</v>
      </c>
    </row>
    <row r="147" spans="2:11" ht="38.25" x14ac:dyDescent="0.2">
      <c r="B147" s="260" t="s">
        <v>1374</v>
      </c>
      <c r="C147" s="260" t="s">
        <v>1375</v>
      </c>
      <c r="D147" s="260" t="s">
        <v>43</v>
      </c>
      <c r="E147" s="260" t="s">
        <v>1376</v>
      </c>
      <c r="F147" s="261" t="s">
        <v>48</v>
      </c>
      <c r="G147" s="262">
        <v>43</v>
      </c>
      <c r="H147" s="263">
        <v>124.22</v>
      </c>
      <c r="I147" s="263">
        <v>155.27000000000001</v>
      </c>
      <c r="J147" s="263">
        <v>6676.61</v>
      </c>
      <c r="K147" s="264">
        <v>2.5203401956638868E-3</v>
      </c>
    </row>
    <row r="148" spans="2:11" x14ac:dyDescent="0.2">
      <c r="B148" s="255" t="s">
        <v>36</v>
      </c>
      <c r="C148" s="255" t="s">
        <v>751</v>
      </c>
      <c r="D148" s="255"/>
      <c r="E148" s="255" t="s">
        <v>1116</v>
      </c>
      <c r="F148" s="256"/>
      <c r="G148" s="257">
        <v>1</v>
      </c>
      <c r="H148" s="257" t="s">
        <v>14</v>
      </c>
      <c r="I148" s="258">
        <v>107041.4</v>
      </c>
      <c r="J148" s="258">
        <v>107041.4</v>
      </c>
      <c r="K148" s="259">
        <v>4.040684464423358E-2</v>
      </c>
    </row>
    <row r="149" spans="2:11" x14ac:dyDescent="0.2">
      <c r="B149" s="255" t="s">
        <v>71</v>
      </c>
      <c r="C149" s="255" t="s">
        <v>751</v>
      </c>
      <c r="D149" s="255"/>
      <c r="E149" s="255" t="s">
        <v>1377</v>
      </c>
      <c r="F149" s="256"/>
      <c r="G149" s="257">
        <v>1</v>
      </c>
      <c r="H149" s="257" t="s">
        <v>14</v>
      </c>
      <c r="I149" s="258">
        <v>68679.12</v>
      </c>
      <c r="J149" s="258">
        <v>68679.12</v>
      </c>
      <c r="K149" s="259">
        <v>2.5925544061855276E-2</v>
      </c>
    </row>
    <row r="150" spans="2:11" ht="51" x14ac:dyDescent="0.2">
      <c r="B150" s="260" t="s">
        <v>766</v>
      </c>
      <c r="C150" s="260" t="s">
        <v>60</v>
      </c>
      <c r="D150" s="260" t="s">
        <v>44</v>
      </c>
      <c r="E150" s="260" t="s">
        <v>1378</v>
      </c>
      <c r="F150" s="261" t="s">
        <v>45</v>
      </c>
      <c r="G150" s="262">
        <v>1777.54</v>
      </c>
      <c r="H150" s="263">
        <v>7.96</v>
      </c>
      <c r="I150" s="263">
        <v>9.9499999999999993</v>
      </c>
      <c r="J150" s="263">
        <v>17686.52</v>
      </c>
      <c r="K150" s="264">
        <v>6.6764491676783947E-3</v>
      </c>
    </row>
    <row r="151" spans="2:11" ht="38.25" x14ac:dyDescent="0.2">
      <c r="B151" s="260" t="s">
        <v>767</v>
      </c>
      <c r="C151" s="260" t="s">
        <v>1379</v>
      </c>
      <c r="D151" s="260" t="s">
        <v>44</v>
      </c>
      <c r="E151" s="260" t="s">
        <v>1380</v>
      </c>
      <c r="F151" s="261" t="s">
        <v>45</v>
      </c>
      <c r="G151" s="262">
        <v>1591.19</v>
      </c>
      <c r="H151" s="263">
        <v>23.02</v>
      </c>
      <c r="I151" s="263">
        <v>28.77</v>
      </c>
      <c r="J151" s="263">
        <v>45778.53</v>
      </c>
      <c r="K151" s="264">
        <v>1.7280846006791636E-2</v>
      </c>
    </row>
    <row r="152" spans="2:11" ht="38.25" x14ac:dyDescent="0.2">
      <c r="B152" s="260" t="s">
        <v>768</v>
      </c>
      <c r="C152" s="260" t="s">
        <v>1381</v>
      </c>
      <c r="D152" s="260" t="s">
        <v>44</v>
      </c>
      <c r="E152" s="260" t="s">
        <v>1382</v>
      </c>
      <c r="F152" s="261" t="s">
        <v>45</v>
      </c>
      <c r="G152" s="262">
        <v>186.35</v>
      </c>
      <c r="H152" s="263">
        <v>22.39</v>
      </c>
      <c r="I152" s="263">
        <v>27.98</v>
      </c>
      <c r="J152" s="263">
        <v>5214.07</v>
      </c>
      <c r="K152" s="264">
        <v>1.9682488873852453E-3</v>
      </c>
    </row>
    <row r="153" spans="2:11" x14ac:dyDescent="0.2">
      <c r="B153" s="255" t="s">
        <v>684</v>
      </c>
      <c r="C153" s="255" t="s">
        <v>751</v>
      </c>
      <c r="D153" s="255"/>
      <c r="E153" s="255" t="s">
        <v>1383</v>
      </c>
      <c r="F153" s="256"/>
      <c r="G153" s="257">
        <v>1</v>
      </c>
      <c r="H153" s="257" t="s">
        <v>14</v>
      </c>
      <c r="I153" s="258">
        <v>38362.28</v>
      </c>
      <c r="J153" s="258">
        <v>38362.28</v>
      </c>
      <c r="K153" s="259">
        <v>1.4481300582378303E-2</v>
      </c>
    </row>
    <row r="154" spans="2:11" ht="38.25" x14ac:dyDescent="0.2">
      <c r="B154" s="260" t="s">
        <v>772</v>
      </c>
      <c r="C154" s="260" t="s">
        <v>1384</v>
      </c>
      <c r="D154" s="260" t="s">
        <v>44</v>
      </c>
      <c r="E154" s="260" t="s">
        <v>1385</v>
      </c>
      <c r="F154" s="261" t="s">
        <v>45</v>
      </c>
      <c r="G154" s="262">
        <v>300.48</v>
      </c>
      <c r="H154" s="263">
        <v>102.14</v>
      </c>
      <c r="I154" s="263">
        <v>127.67</v>
      </c>
      <c r="J154" s="263">
        <v>38362.28</v>
      </c>
      <c r="K154" s="264">
        <v>1.4481300582378303E-2</v>
      </c>
    </row>
    <row r="155" spans="2:11" x14ac:dyDescent="0.2">
      <c r="B155" s="255" t="s">
        <v>37</v>
      </c>
      <c r="C155" s="255" t="s">
        <v>751</v>
      </c>
      <c r="D155" s="255"/>
      <c r="E155" s="255" t="s">
        <v>1117</v>
      </c>
      <c r="F155" s="256"/>
      <c r="G155" s="257">
        <v>1</v>
      </c>
      <c r="H155" s="257" t="s">
        <v>14</v>
      </c>
      <c r="I155" s="258">
        <v>146517.41</v>
      </c>
      <c r="J155" s="258">
        <v>146517.41</v>
      </c>
      <c r="K155" s="259">
        <v>5.530856494352162E-2</v>
      </c>
    </row>
    <row r="156" spans="2:11" x14ac:dyDescent="0.2">
      <c r="B156" s="255" t="s">
        <v>418</v>
      </c>
      <c r="C156" s="255" t="s">
        <v>751</v>
      </c>
      <c r="D156" s="255"/>
      <c r="E156" s="255" t="s">
        <v>1377</v>
      </c>
      <c r="F156" s="256"/>
      <c r="G156" s="257">
        <v>1</v>
      </c>
      <c r="H156" s="257" t="s">
        <v>14</v>
      </c>
      <c r="I156" s="258">
        <v>88232.17</v>
      </c>
      <c r="J156" s="258">
        <v>88232.17</v>
      </c>
      <c r="K156" s="259">
        <v>3.3306585917351667E-2</v>
      </c>
    </row>
    <row r="157" spans="2:11" ht="38.25" x14ac:dyDescent="0.2">
      <c r="B157" s="260" t="s">
        <v>936</v>
      </c>
      <c r="C157" s="260" t="s">
        <v>1386</v>
      </c>
      <c r="D157" s="260" t="s">
        <v>44</v>
      </c>
      <c r="E157" s="260" t="s">
        <v>1387</v>
      </c>
      <c r="F157" s="261" t="s">
        <v>45</v>
      </c>
      <c r="G157" s="262">
        <v>568.25</v>
      </c>
      <c r="H157" s="263">
        <v>91.98</v>
      </c>
      <c r="I157" s="263">
        <v>114.97</v>
      </c>
      <c r="J157" s="263">
        <v>65331.7</v>
      </c>
      <c r="K157" s="264">
        <v>2.4661933160848745E-2</v>
      </c>
    </row>
    <row r="158" spans="2:11" ht="25.5" x14ac:dyDescent="0.2">
      <c r="B158" s="260" t="s">
        <v>937</v>
      </c>
      <c r="C158" s="260" t="s">
        <v>1388</v>
      </c>
      <c r="D158" s="260" t="s">
        <v>43</v>
      </c>
      <c r="E158" s="260" t="s">
        <v>1389</v>
      </c>
      <c r="F158" s="261" t="s">
        <v>45</v>
      </c>
      <c r="G158" s="262">
        <v>568.25</v>
      </c>
      <c r="H158" s="263">
        <v>32.24</v>
      </c>
      <c r="I158" s="263">
        <v>40.299999999999997</v>
      </c>
      <c r="J158" s="263">
        <v>22900.47</v>
      </c>
      <c r="K158" s="264">
        <v>8.6446527565029203E-3</v>
      </c>
    </row>
    <row r="159" spans="2:11" x14ac:dyDescent="0.2">
      <c r="B159" s="255" t="s">
        <v>685</v>
      </c>
      <c r="C159" s="255" t="s">
        <v>751</v>
      </c>
      <c r="D159" s="255"/>
      <c r="E159" s="255" t="s">
        <v>1390</v>
      </c>
      <c r="F159" s="256"/>
      <c r="G159" s="257">
        <v>1</v>
      </c>
      <c r="H159" s="257" t="s">
        <v>14</v>
      </c>
      <c r="I159" s="258">
        <v>50803.07</v>
      </c>
      <c r="J159" s="258">
        <v>50803.07</v>
      </c>
      <c r="K159" s="259">
        <v>1.9177549592401852E-2</v>
      </c>
    </row>
    <row r="160" spans="2:11" ht="25.5" x14ac:dyDescent="0.2">
      <c r="B160" s="260" t="s">
        <v>940</v>
      </c>
      <c r="C160" s="260" t="s">
        <v>1391</v>
      </c>
      <c r="D160" s="260" t="s">
        <v>43</v>
      </c>
      <c r="E160" s="260" t="s">
        <v>1392</v>
      </c>
      <c r="F160" s="261" t="s">
        <v>45</v>
      </c>
      <c r="G160" s="262">
        <v>457.67</v>
      </c>
      <c r="H160" s="263">
        <v>78.400000000000006</v>
      </c>
      <c r="I160" s="263">
        <v>98</v>
      </c>
      <c r="J160" s="263">
        <v>44851.66</v>
      </c>
      <c r="K160" s="264">
        <v>1.6930963698680936E-2</v>
      </c>
    </row>
    <row r="161" spans="2:11" ht="38.25" x14ac:dyDescent="0.2">
      <c r="B161" s="260" t="s">
        <v>941</v>
      </c>
      <c r="C161" s="260" t="s">
        <v>1393</v>
      </c>
      <c r="D161" s="260" t="s">
        <v>43</v>
      </c>
      <c r="E161" s="260" t="s">
        <v>1394</v>
      </c>
      <c r="F161" s="261" t="s">
        <v>45</v>
      </c>
      <c r="G161" s="262">
        <v>110.58</v>
      </c>
      <c r="H161" s="263">
        <v>43.06</v>
      </c>
      <c r="I161" s="263">
        <v>53.82</v>
      </c>
      <c r="J161" s="263">
        <v>5951.41</v>
      </c>
      <c r="K161" s="264">
        <v>2.2465858937209169E-3</v>
      </c>
    </row>
    <row r="162" spans="2:11" x14ac:dyDescent="0.2">
      <c r="B162" s="255" t="s">
        <v>686</v>
      </c>
      <c r="C162" s="255" t="s">
        <v>751</v>
      </c>
      <c r="D162" s="255"/>
      <c r="E162" s="255" t="s">
        <v>1395</v>
      </c>
      <c r="F162" s="256"/>
      <c r="G162" s="257">
        <v>1</v>
      </c>
      <c r="H162" s="257" t="s">
        <v>14</v>
      </c>
      <c r="I162" s="258">
        <v>7482.17</v>
      </c>
      <c r="J162" s="258">
        <v>7482.17</v>
      </c>
      <c r="K162" s="259">
        <v>2.8244294337681042E-3</v>
      </c>
    </row>
    <row r="163" spans="2:11" x14ac:dyDescent="0.2">
      <c r="B163" s="260" t="s">
        <v>946</v>
      </c>
      <c r="C163" s="260" t="s">
        <v>1396</v>
      </c>
      <c r="D163" s="260" t="s">
        <v>43</v>
      </c>
      <c r="E163" s="260" t="s">
        <v>1397</v>
      </c>
      <c r="F163" s="261" t="s">
        <v>47</v>
      </c>
      <c r="G163" s="262">
        <v>290.57</v>
      </c>
      <c r="H163" s="263">
        <v>20.6</v>
      </c>
      <c r="I163" s="263">
        <v>25.75</v>
      </c>
      <c r="J163" s="263">
        <v>7482.17</v>
      </c>
      <c r="K163" s="264">
        <v>2.8244294337681042E-3</v>
      </c>
    </row>
    <row r="164" spans="2:11" x14ac:dyDescent="0.2">
      <c r="B164" s="255" t="s">
        <v>38</v>
      </c>
      <c r="C164" s="255" t="s">
        <v>751</v>
      </c>
      <c r="D164" s="255"/>
      <c r="E164" s="255" t="s">
        <v>1118</v>
      </c>
      <c r="F164" s="256"/>
      <c r="G164" s="257">
        <v>1</v>
      </c>
      <c r="H164" s="257" t="s">
        <v>14</v>
      </c>
      <c r="I164" s="258">
        <v>39170.559999999998</v>
      </c>
      <c r="J164" s="258">
        <v>39170.559999999998</v>
      </c>
      <c r="K164" s="259">
        <v>1.478641658785881E-2</v>
      </c>
    </row>
    <row r="165" spans="2:11" x14ac:dyDescent="0.2">
      <c r="B165" s="255" t="s">
        <v>72</v>
      </c>
      <c r="C165" s="255" t="s">
        <v>751</v>
      </c>
      <c r="D165" s="255"/>
      <c r="E165" s="255" t="s">
        <v>1377</v>
      </c>
      <c r="F165" s="256"/>
      <c r="G165" s="257">
        <v>1</v>
      </c>
      <c r="H165" s="257" t="s">
        <v>14</v>
      </c>
      <c r="I165" s="258">
        <v>39170.559999999998</v>
      </c>
      <c r="J165" s="258">
        <v>39170.559999999998</v>
      </c>
      <c r="K165" s="259">
        <v>1.478641658785881E-2</v>
      </c>
    </row>
    <row r="166" spans="2:11" ht="38.25" x14ac:dyDescent="0.2">
      <c r="B166" s="260" t="s">
        <v>948</v>
      </c>
      <c r="C166" s="260" t="s">
        <v>1398</v>
      </c>
      <c r="D166" s="260" t="s">
        <v>44</v>
      </c>
      <c r="E166" s="260" t="s">
        <v>1399</v>
      </c>
      <c r="F166" s="261" t="s">
        <v>51</v>
      </c>
      <c r="G166" s="262">
        <v>40.450000000000003</v>
      </c>
      <c r="H166" s="263">
        <v>774.7</v>
      </c>
      <c r="I166" s="263">
        <v>968.37</v>
      </c>
      <c r="J166" s="263">
        <v>39170.559999999998</v>
      </c>
      <c r="K166" s="264">
        <v>1.478641658785881E-2</v>
      </c>
    </row>
    <row r="167" spans="2:11" x14ac:dyDescent="0.2">
      <c r="B167" s="255" t="s">
        <v>39</v>
      </c>
      <c r="C167" s="255" t="s">
        <v>751</v>
      </c>
      <c r="D167" s="255"/>
      <c r="E167" s="255" t="s">
        <v>1119</v>
      </c>
      <c r="F167" s="256"/>
      <c r="G167" s="257">
        <v>1</v>
      </c>
      <c r="H167" s="257" t="s">
        <v>14</v>
      </c>
      <c r="I167" s="258">
        <v>45136.83</v>
      </c>
      <c r="J167" s="258">
        <v>45136.83</v>
      </c>
      <c r="K167" s="259">
        <v>1.7038611953348718E-2</v>
      </c>
    </row>
    <row r="168" spans="2:11" x14ac:dyDescent="0.2">
      <c r="B168" s="255" t="s">
        <v>73</v>
      </c>
      <c r="C168" s="255" t="s">
        <v>751</v>
      </c>
      <c r="D168" s="255"/>
      <c r="E168" s="255" t="s">
        <v>1400</v>
      </c>
      <c r="F168" s="256"/>
      <c r="G168" s="257">
        <v>1</v>
      </c>
      <c r="H168" s="257" t="s">
        <v>14</v>
      </c>
      <c r="I168" s="258">
        <v>45136.83</v>
      </c>
      <c r="J168" s="258">
        <v>45136.83</v>
      </c>
      <c r="K168" s="259">
        <v>1.7038611953348718E-2</v>
      </c>
    </row>
    <row r="169" spans="2:11" ht="25.5" x14ac:dyDescent="0.2">
      <c r="B169" s="260" t="s">
        <v>1401</v>
      </c>
      <c r="C169" s="260" t="s">
        <v>1402</v>
      </c>
      <c r="D169" s="260" t="s">
        <v>44</v>
      </c>
      <c r="E169" s="260" t="s">
        <v>1403</v>
      </c>
      <c r="F169" s="261" t="s">
        <v>45</v>
      </c>
      <c r="G169" s="262">
        <v>502.19</v>
      </c>
      <c r="H169" s="263">
        <v>71.91</v>
      </c>
      <c r="I169" s="263">
        <v>89.88</v>
      </c>
      <c r="J169" s="263">
        <v>45136.83</v>
      </c>
      <c r="K169" s="264">
        <v>1.7038611953348718E-2</v>
      </c>
    </row>
    <row r="170" spans="2:11" x14ac:dyDescent="0.2">
      <c r="B170" s="255" t="s">
        <v>40</v>
      </c>
      <c r="C170" s="255" t="s">
        <v>751</v>
      </c>
      <c r="D170" s="255"/>
      <c r="E170" s="255" t="s">
        <v>41</v>
      </c>
      <c r="F170" s="256"/>
      <c r="G170" s="257">
        <v>1</v>
      </c>
      <c r="H170" s="257" t="s">
        <v>14</v>
      </c>
      <c r="I170" s="258">
        <v>88858.89</v>
      </c>
      <c r="J170" s="258">
        <v>88858.89</v>
      </c>
      <c r="K170" s="259">
        <v>3.3543165200464874E-2</v>
      </c>
    </row>
    <row r="171" spans="2:11" x14ac:dyDescent="0.2">
      <c r="B171" s="255" t="s">
        <v>739</v>
      </c>
      <c r="C171" s="255" t="s">
        <v>751</v>
      </c>
      <c r="D171" s="255"/>
      <c r="E171" s="255" t="s">
        <v>947</v>
      </c>
      <c r="F171" s="256"/>
      <c r="G171" s="257">
        <v>1</v>
      </c>
      <c r="H171" s="257" t="s">
        <v>14</v>
      </c>
      <c r="I171" s="258">
        <v>62459.199999999997</v>
      </c>
      <c r="J171" s="258">
        <v>62459.199999999997</v>
      </c>
      <c r="K171" s="259">
        <v>2.3577598863646347E-2</v>
      </c>
    </row>
    <row r="172" spans="2:11" ht="25.5" x14ac:dyDescent="0.2">
      <c r="B172" s="260" t="s">
        <v>1404</v>
      </c>
      <c r="C172" s="260" t="s">
        <v>651</v>
      </c>
      <c r="D172" s="260" t="s">
        <v>44</v>
      </c>
      <c r="E172" s="260" t="s">
        <v>652</v>
      </c>
      <c r="F172" s="261" t="s">
        <v>45</v>
      </c>
      <c r="G172" s="262">
        <v>553.80999999999995</v>
      </c>
      <c r="H172" s="263">
        <v>3.86</v>
      </c>
      <c r="I172" s="263">
        <v>4.82</v>
      </c>
      <c r="J172" s="263">
        <v>2669.36</v>
      </c>
      <c r="K172" s="264">
        <v>1.0076513836658652E-3</v>
      </c>
    </row>
    <row r="173" spans="2:11" ht="25.5" x14ac:dyDescent="0.2">
      <c r="B173" s="260" t="s">
        <v>1405</v>
      </c>
      <c r="C173" s="260" t="s">
        <v>1406</v>
      </c>
      <c r="D173" s="260" t="s">
        <v>44</v>
      </c>
      <c r="E173" s="260" t="s">
        <v>1407</v>
      </c>
      <c r="F173" s="261" t="s">
        <v>45</v>
      </c>
      <c r="G173" s="262">
        <v>1442.83</v>
      </c>
      <c r="H173" s="263">
        <v>11.78</v>
      </c>
      <c r="I173" s="263">
        <v>14.72</v>
      </c>
      <c r="J173" s="263">
        <v>21238.45</v>
      </c>
      <c r="K173" s="264">
        <v>8.0172601407896629E-3</v>
      </c>
    </row>
    <row r="174" spans="2:11" ht="25.5" x14ac:dyDescent="0.2">
      <c r="B174" s="260" t="s">
        <v>1408</v>
      </c>
      <c r="C174" s="260" t="s">
        <v>1409</v>
      </c>
      <c r="D174" s="260" t="s">
        <v>44</v>
      </c>
      <c r="E174" s="260" t="s">
        <v>1410</v>
      </c>
      <c r="F174" s="261" t="s">
        <v>45</v>
      </c>
      <c r="G174" s="262">
        <v>553.80999999999995</v>
      </c>
      <c r="H174" s="263">
        <v>19.39</v>
      </c>
      <c r="I174" s="263">
        <v>24.23</v>
      </c>
      <c r="J174" s="263">
        <v>13418.81</v>
      </c>
      <c r="K174" s="264">
        <v>5.0654398296405686E-3</v>
      </c>
    </row>
    <row r="175" spans="2:11" ht="25.5" x14ac:dyDescent="0.2">
      <c r="B175" s="260" t="s">
        <v>1411</v>
      </c>
      <c r="C175" s="260" t="s">
        <v>1412</v>
      </c>
      <c r="D175" s="260" t="s">
        <v>44</v>
      </c>
      <c r="E175" s="260" t="s">
        <v>1413</v>
      </c>
      <c r="F175" s="261" t="s">
        <v>45</v>
      </c>
      <c r="G175" s="262">
        <v>1442.83</v>
      </c>
      <c r="H175" s="263">
        <v>8.98</v>
      </c>
      <c r="I175" s="263">
        <v>11.22</v>
      </c>
      <c r="J175" s="263">
        <v>16188.55</v>
      </c>
      <c r="K175" s="264">
        <v>6.1109834593475751E-3</v>
      </c>
    </row>
    <row r="176" spans="2:11" ht="25.5" x14ac:dyDescent="0.2">
      <c r="B176" s="260" t="s">
        <v>1414</v>
      </c>
      <c r="C176" s="260" t="s">
        <v>1415</v>
      </c>
      <c r="D176" s="260" t="s">
        <v>44</v>
      </c>
      <c r="E176" s="260" t="s">
        <v>1416</v>
      </c>
      <c r="F176" s="261" t="s">
        <v>45</v>
      </c>
      <c r="G176" s="262">
        <v>553.80999999999995</v>
      </c>
      <c r="H176" s="263">
        <v>12.92</v>
      </c>
      <c r="I176" s="263">
        <v>16.149999999999999</v>
      </c>
      <c r="J176" s="263">
        <v>8944.0300000000007</v>
      </c>
      <c r="K176" s="264">
        <v>3.3762640502026735E-3</v>
      </c>
    </row>
    <row r="177" spans="2:11" x14ac:dyDescent="0.2">
      <c r="B177" s="255" t="s">
        <v>740</v>
      </c>
      <c r="C177" s="255" t="s">
        <v>751</v>
      </c>
      <c r="D177" s="255"/>
      <c r="E177" s="255" t="s">
        <v>1073</v>
      </c>
      <c r="F177" s="256"/>
      <c r="G177" s="257">
        <v>1</v>
      </c>
      <c r="H177" s="257" t="s">
        <v>14</v>
      </c>
      <c r="I177" s="258">
        <v>20343.7</v>
      </c>
      <c r="J177" s="258">
        <v>20343.7</v>
      </c>
      <c r="K177" s="259">
        <v>7.6795027474313177E-3</v>
      </c>
    </row>
    <row r="178" spans="2:11" ht="25.5" x14ac:dyDescent="0.2">
      <c r="B178" s="260" t="s">
        <v>1417</v>
      </c>
      <c r="C178" s="260" t="s">
        <v>1418</v>
      </c>
      <c r="D178" s="260" t="s">
        <v>44</v>
      </c>
      <c r="E178" s="260" t="s">
        <v>1419</v>
      </c>
      <c r="F178" s="261" t="s">
        <v>45</v>
      </c>
      <c r="G178" s="262">
        <v>502.19</v>
      </c>
      <c r="H178" s="263">
        <v>21.13</v>
      </c>
      <c r="I178" s="263">
        <v>26.41</v>
      </c>
      <c r="J178" s="263">
        <v>13262.83</v>
      </c>
      <c r="K178" s="264">
        <v>5.006559250466459E-3</v>
      </c>
    </row>
    <row r="179" spans="2:11" ht="25.5" x14ac:dyDescent="0.2">
      <c r="B179" s="260" t="s">
        <v>1420</v>
      </c>
      <c r="C179" s="260" t="s">
        <v>1421</v>
      </c>
      <c r="D179" s="260" t="s">
        <v>44</v>
      </c>
      <c r="E179" s="260" t="s">
        <v>1422</v>
      </c>
      <c r="F179" s="261" t="s">
        <v>45</v>
      </c>
      <c r="G179" s="262">
        <v>502.19</v>
      </c>
      <c r="H179" s="263">
        <v>11.28</v>
      </c>
      <c r="I179" s="263">
        <v>14.1</v>
      </c>
      <c r="J179" s="263">
        <v>7080.87</v>
      </c>
      <c r="K179" s="264">
        <v>2.6729434969648587E-3</v>
      </c>
    </row>
    <row r="180" spans="2:11" x14ac:dyDescent="0.2">
      <c r="B180" s="255" t="s">
        <v>741</v>
      </c>
      <c r="C180" s="255" t="s">
        <v>751</v>
      </c>
      <c r="D180" s="255"/>
      <c r="E180" s="255" t="s">
        <v>34</v>
      </c>
      <c r="F180" s="256"/>
      <c r="G180" s="257">
        <v>1</v>
      </c>
      <c r="H180" s="257" t="s">
        <v>14</v>
      </c>
      <c r="I180" s="258">
        <v>6055.99</v>
      </c>
      <c r="J180" s="258">
        <v>6055.99</v>
      </c>
      <c r="K180" s="259">
        <v>2.2860635893872101E-3</v>
      </c>
    </row>
    <row r="181" spans="2:11" ht="25.5" x14ac:dyDescent="0.2">
      <c r="B181" s="260" t="s">
        <v>1423</v>
      </c>
      <c r="C181" s="260" t="s">
        <v>1424</v>
      </c>
      <c r="D181" s="260" t="s">
        <v>44</v>
      </c>
      <c r="E181" s="260" t="s">
        <v>1425</v>
      </c>
      <c r="F181" s="261" t="s">
        <v>45</v>
      </c>
      <c r="G181" s="262">
        <v>107.83</v>
      </c>
      <c r="H181" s="263">
        <v>28.39</v>
      </c>
      <c r="I181" s="263">
        <v>35.479999999999997</v>
      </c>
      <c r="J181" s="263">
        <v>3825.8</v>
      </c>
      <c r="K181" s="264">
        <v>1.4441936133113807E-3</v>
      </c>
    </row>
    <row r="182" spans="2:11" ht="25.5" x14ac:dyDescent="0.2">
      <c r="B182" s="260" t="s">
        <v>1426</v>
      </c>
      <c r="C182" s="260" t="s">
        <v>1074</v>
      </c>
      <c r="D182" s="260" t="s">
        <v>44</v>
      </c>
      <c r="E182" s="260" t="s">
        <v>1075</v>
      </c>
      <c r="F182" s="261" t="s">
        <v>45</v>
      </c>
      <c r="G182" s="262">
        <v>106.81</v>
      </c>
      <c r="H182" s="263">
        <v>16.71</v>
      </c>
      <c r="I182" s="263">
        <v>20.88</v>
      </c>
      <c r="J182" s="263">
        <v>2230.19</v>
      </c>
      <c r="K182" s="264">
        <v>8.418699760758294E-4</v>
      </c>
    </row>
    <row r="183" spans="2:11" x14ac:dyDescent="0.2">
      <c r="B183" s="255" t="s">
        <v>412</v>
      </c>
      <c r="C183" s="255" t="s">
        <v>751</v>
      </c>
      <c r="D183" s="255"/>
      <c r="E183" s="255" t="s">
        <v>1120</v>
      </c>
      <c r="F183" s="256"/>
      <c r="G183" s="257">
        <v>1</v>
      </c>
      <c r="H183" s="257" t="s">
        <v>14</v>
      </c>
      <c r="I183" s="258">
        <v>24962.46</v>
      </c>
      <c r="J183" s="258">
        <v>24962.46</v>
      </c>
      <c r="K183" s="259">
        <v>9.4230292499714596E-3</v>
      </c>
    </row>
    <row r="184" spans="2:11" x14ac:dyDescent="0.2">
      <c r="B184" s="260" t="s">
        <v>413</v>
      </c>
      <c r="C184" s="260" t="s">
        <v>1427</v>
      </c>
      <c r="D184" s="260" t="s">
        <v>43</v>
      </c>
      <c r="E184" s="260" t="s">
        <v>1428</v>
      </c>
      <c r="F184" s="261" t="s">
        <v>45</v>
      </c>
      <c r="G184" s="262">
        <v>19.02</v>
      </c>
      <c r="H184" s="263">
        <v>671.66</v>
      </c>
      <c r="I184" s="263">
        <v>839.57</v>
      </c>
      <c r="J184" s="263">
        <v>15968.62</v>
      </c>
      <c r="K184" s="264">
        <v>6.0279625221904909E-3</v>
      </c>
    </row>
    <row r="185" spans="2:11" ht="25.5" x14ac:dyDescent="0.2">
      <c r="B185" s="260" t="s">
        <v>779</v>
      </c>
      <c r="C185" s="260" t="s">
        <v>1429</v>
      </c>
      <c r="D185" s="260" t="s">
        <v>44</v>
      </c>
      <c r="E185" s="260" t="s">
        <v>1430</v>
      </c>
      <c r="F185" s="261" t="s">
        <v>47</v>
      </c>
      <c r="G185" s="262">
        <v>40.4</v>
      </c>
      <c r="H185" s="263">
        <v>178.1</v>
      </c>
      <c r="I185" s="263">
        <v>222.62</v>
      </c>
      <c r="J185" s="263">
        <v>8993.84</v>
      </c>
      <c r="K185" s="264">
        <v>3.3950667277809683E-3</v>
      </c>
    </row>
    <row r="186" spans="2:11" x14ac:dyDescent="0.2">
      <c r="B186" s="255" t="s">
        <v>443</v>
      </c>
      <c r="C186" s="255" t="s">
        <v>751</v>
      </c>
      <c r="D186" s="255"/>
      <c r="E186" s="255" t="s">
        <v>1121</v>
      </c>
      <c r="F186" s="256"/>
      <c r="G186" s="257">
        <v>1</v>
      </c>
      <c r="H186" s="257" t="s">
        <v>14</v>
      </c>
      <c r="I186" s="258">
        <v>62575.96</v>
      </c>
      <c r="J186" s="258">
        <v>62575.96</v>
      </c>
      <c r="K186" s="259">
        <v>2.362167436322558E-2</v>
      </c>
    </row>
    <row r="187" spans="2:11" x14ac:dyDescent="0.2">
      <c r="B187" s="255" t="s">
        <v>462</v>
      </c>
      <c r="C187" s="255" t="s">
        <v>751</v>
      </c>
      <c r="D187" s="255"/>
      <c r="E187" s="255" t="s">
        <v>1431</v>
      </c>
      <c r="F187" s="256"/>
      <c r="G187" s="257">
        <v>1</v>
      </c>
      <c r="H187" s="257" t="s">
        <v>14</v>
      </c>
      <c r="I187" s="258">
        <v>425.19</v>
      </c>
      <c r="J187" s="258">
        <v>425.19</v>
      </c>
      <c r="K187" s="259">
        <v>1.6050412526631447E-4</v>
      </c>
    </row>
    <row r="188" spans="2:11" ht="25.5" x14ac:dyDescent="0.2">
      <c r="B188" s="260" t="s">
        <v>1432</v>
      </c>
      <c r="C188" s="260" t="s">
        <v>1433</v>
      </c>
      <c r="D188" s="260" t="s">
        <v>44</v>
      </c>
      <c r="E188" s="260" t="s">
        <v>1434</v>
      </c>
      <c r="F188" s="261" t="s">
        <v>48</v>
      </c>
      <c r="G188" s="262">
        <v>3</v>
      </c>
      <c r="H188" s="263">
        <v>113.39</v>
      </c>
      <c r="I188" s="263">
        <v>141.72999999999999</v>
      </c>
      <c r="J188" s="263">
        <v>425.19</v>
      </c>
      <c r="K188" s="264">
        <v>1.6050412526631447E-4</v>
      </c>
    </row>
    <row r="189" spans="2:11" x14ac:dyDescent="0.2">
      <c r="B189" s="255" t="s">
        <v>463</v>
      </c>
      <c r="C189" s="255" t="s">
        <v>751</v>
      </c>
      <c r="D189" s="255"/>
      <c r="E189" s="255" t="s">
        <v>1435</v>
      </c>
      <c r="F189" s="256"/>
      <c r="G189" s="257">
        <v>1</v>
      </c>
      <c r="H189" s="257" t="s">
        <v>14</v>
      </c>
      <c r="I189" s="258">
        <v>24645.200000000001</v>
      </c>
      <c r="J189" s="258">
        <v>24645.200000000001</v>
      </c>
      <c r="K189" s="259">
        <v>9.3032674051914989E-3</v>
      </c>
    </row>
    <row r="190" spans="2:11" ht="38.25" x14ac:dyDescent="0.2">
      <c r="B190" s="260" t="s">
        <v>1436</v>
      </c>
      <c r="C190" s="260" t="s">
        <v>1437</v>
      </c>
      <c r="D190" s="260" t="s">
        <v>44</v>
      </c>
      <c r="E190" s="260" t="s">
        <v>1438</v>
      </c>
      <c r="F190" s="261" t="s">
        <v>48</v>
      </c>
      <c r="G190" s="262">
        <v>14</v>
      </c>
      <c r="H190" s="263">
        <v>606.89</v>
      </c>
      <c r="I190" s="263">
        <v>758.61</v>
      </c>
      <c r="J190" s="263">
        <v>10620.54</v>
      </c>
      <c r="K190" s="264">
        <v>4.0091264671227068E-3</v>
      </c>
    </row>
    <row r="191" spans="2:11" ht="51" x14ac:dyDescent="0.2">
      <c r="B191" s="260" t="s">
        <v>1439</v>
      </c>
      <c r="C191" s="260" t="s">
        <v>1440</v>
      </c>
      <c r="D191" s="260" t="s">
        <v>44</v>
      </c>
      <c r="E191" s="260" t="s">
        <v>1441</v>
      </c>
      <c r="F191" s="261" t="s">
        <v>48</v>
      </c>
      <c r="G191" s="262">
        <v>9</v>
      </c>
      <c r="H191" s="263">
        <v>448.73</v>
      </c>
      <c r="I191" s="263">
        <v>560.91</v>
      </c>
      <c r="J191" s="263">
        <v>5048.1899999999996</v>
      </c>
      <c r="K191" s="264">
        <v>1.9056311769518478E-3</v>
      </c>
    </row>
    <row r="192" spans="2:11" ht="51" x14ac:dyDescent="0.2">
      <c r="B192" s="260" t="s">
        <v>1442</v>
      </c>
      <c r="C192" s="260" t="s">
        <v>1443</v>
      </c>
      <c r="D192" s="260" t="s">
        <v>44</v>
      </c>
      <c r="E192" s="260" t="s">
        <v>1444</v>
      </c>
      <c r="F192" s="261" t="s">
        <v>48</v>
      </c>
      <c r="G192" s="262">
        <v>3</v>
      </c>
      <c r="H192" s="263">
        <v>996.57</v>
      </c>
      <c r="I192" s="263">
        <v>1245.71</v>
      </c>
      <c r="J192" s="263">
        <v>3737.13</v>
      </c>
      <c r="K192" s="264">
        <v>1.410721751820367E-3</v>
      </c>
    </row>
    <row r="193" spans="2:11" ht="25.5" x14ac:dyDescent="0.2">
      <c r="B193" s="260" t="s">
        <v>1445</v>
      </c>
      <c r="C193" s="260" t="s">
        <v>1446</v>
      </c>
      <c r="D193" s="260" t="s">
        <v>44</v>
      </c>
      <c r="E193" s="260" t="s">
        <v>1447</v>
      </c>
      <c r="F193" s="261" t="s">
        <v>48</v>
      </c>
      <c r="G193" s="262">
        <v>2</v>
      </c>
      <c r="H193" s="263">
        <v>648</v>
      </c>
      <c r="I193" s="263">
        <v>810</v>
      </c>
      <c r="J193" s="263">
        <v>1620</v>
      </c>
      <c r="K193" s="264">
        <v>6.1153056970161455E-4</v>
      </c>
    </row>
    <row r="194" spans="2:11" ht="25.5" x14ac:dyDescent="0.2">
      <c r="B194" s="260" t="s">
        <v>1448</v>
      </c>
      <c r="C194" s="260" t="s">
        <v>1449</v>
      </c>
      <c r="D194" s="260" t="s">
        <v>43</v>
      </c>
      <c r="E194" s="260" t="s">
        <v>1450</v>
      </c>
      <c r="F194" s="261" t="s">
        <v>48</v>
      </c>
      <c r="G194" s="262">
        <v>1</v>
      </c>
      <c r="H194" s="263">
        <v>746.53</v>
      </c>
      <c r="I194" s="263">
        <v>933.16</v>
      </c>
      <c r="J194" s="263">
        <v>933.16</v>
      </c>
      <c r="K194" s="264">
        <v>3.522567076683695E-4</v>
      </c>
    </row>
    <row r="195" spans="2:11" ht="25.5" x14ac:dyDescent="0.2">
      <c r="B195" s="260" t="s">
        <v>1451</v>
      </c>
      <c r="C195" s="260" t="s">
        <v>780</v>
      </c>
      <c r="D195" s="260" t="s">
        <v>44</v>
      </c>
      <c r="E195" s="260" t="s">
        <v>781</v>
      </c>
      <c r="F195" s="261" t="s">
        <v>48</v>
      </c>
      <c r="G195" s="262">
        <v>14</v>
      </c>
      <c r="H195" s="263">
        <v>153.5</v>
      </c>
      <c r="I195" s="263">
        <v>191.87</v>
      </c>
      <c r="J195" s="263">
        <v>2686.18</v>
      </c>
      <c r="K195" s="264">
        <v>1.0140007319265943E-3</v>
      </c>
    </row>
    <row r="196" spans="2:11" x14ac:dyDescent="0.2">
      <c r="B196" s="255" t="s">
        <v>784</v>
      </c>
      <c r="C196" s="255" t="s">
        <v>751</v>
      </c>
      <c r="D196" s="255"/>
      <c r="E196" s="255" t="s">
        <v>1452</v>
      </c>
      <c r="F196" s="256"/>
      <c r="G196" s="257">
        <v>1</v>
      </c>
      <c r="H196" s="257" t="s">
        <v>14</v>
      </c>
      <c r="I196" s="258">
        <v>37505.57</v>
      </c>
      <c r="J196" s="258">
        <v>37505.57</v>
      </c>
      <c r="K196" s="259">
        <v>1.4157902832767766E-2</v>
      </c>
    </row>
    <row r="197" spans="2:11" ht="25.5" x14ac:dyDescent="0.2">
      <c r="B197" s="260" t="s">
        <v>1453</v>
      </c>
      <c r="C197" s="260" t="s">
        <v>1454</v>
      </c>
      <c r="D197" s="260" t="s">
        <v>43</v>
      </c>
      <c r="E197" s="260" t="s">
        <v>1455</v>
      </c>
      <c r="F197" s="261" t="s">
        <v>45</v>
      </c>
      <c r="G197" s="262">
        <v>1.48</v>
      </c>
      <c r="H197" s="263">
        <v>247.33</v>
      </c>
      <c r="I197" s="263">
        <v>309.16000000000003</v>
      </c>
      <c r="J197" s="263">
        <v>457.55</v>
      </c>
      <c r="K197" s="264">
        <v>1.7271963714010722E-4</v>
      </c>
    </row>
    <row r="198" spans="2:11" ht="25.5" x14ac:dyDescent="0.2">
      <c r="B198" s="260" t="s">
        <v>1456</v>
      </c>
      <c r="C198" s="260" t="s">
        <v>1457</v>
      </c>
      <c r="D198" s="260" t="s">
        <v>43</v>
      </c>
      <c r="E198" s="260" t="s">
        <v>1458</v>
      </c>
      <c r="F198" s="261" t="s">
        <v>48</v>
      </c>
      <c r="G198" s="262">
        <v>1</v>
      </c>
      <c r="H198" s="263">
        <v>2454.08</v>
      </c>
      <c r="I198" s="263">
        <v>3067.6</v>
      </c>
      <c r="J198" s="263">
        <v>3067.6</v>
      </c>
      <c r="K198" s="264">
        <v>1.1579822071707856E-3</v>
      </c>
    </row>
    <row r="199" spans="2:11" ht="25.5" x14ac:dyDescent="0.2">
      <c r="B199" s="260" t="s">
        <v>1459</v>
      </c>
      <c r="C199" s="260" t="s">
        <v>826</v>
      </c>
      <c r="D199" s="260" t="s">
        <v>44</v>
      </c>
      <c r="E199" s="260" t="s">
        <v>827</v>
      </c>
      <c r="F199" s="261" t="s">
        <v>48</v>
      </c>
      <c r="G199" s="262">
        <v>10</v>
      </c>
      <c r="H199" s="263">
        <v>219.72</v>
      </c>
      <c r="I199" s="263">
        <v>274.64999999999998</v>
      </c>
      <c r="J199" s="263">
        <v>2746.5</v>
      </c>
      <c r="K199" s="264">
        <v>1.0367708084478297E-3</v>
      </c>
    </row>
    <row r="200" spans="2:11" ht="38.25" x14ac:dyDescent="0.2">
      <c r="B200" s="260" t="s">
        <v>1460</v>
      </c>
      <c r="C200" s="260" t="s">
        <v>951</v>
      </c>
      <c r="D200" s="260" t="s">
        <v>44</v>
      </c>
      <c r="E200" s="260" t="s">
        <v>952</v>
      </c>
      <c r="F200" s="261" t="s">
        <v>48</v>
      </c>
      <c r="G200" s="262">
        <v>5</v>
      </c>
      <c r="H200" s="263">
        <v>144.71</v>
      </c>
      <c r="I200" s="263">
        <v>180.88</v>
      </c>
      <c r="J200" s="263">
        <v>904.4</v>
      </c>
      <c r="K200" s="264">
        <v>3.4140015261613588E-4</v>
      </c>
    </row>
    <row r="201" spans="2:11" ht="25.5" x14ac:dyDescent="0.2">
      <c r="B201" s="260" t="s">
        <v>1461</v>
      </c>
      <c r="C201" s="260" t="s">
        <v>1462</v>
      </c>
      <c r="D201" s="260" t="s">
        <v>44</v>
      </c>
      <c r="E201" s="260" t="s">
        <v>1463</v>
      </c>
      <c r="F201" s="261" t="s">
        <v>48</v>
      </c>
      <c r="G201" s="262">
        <v>4</v>
      </c>
      <c r="H201" s="263">
        <v>60.85</v>
      </c>
      <c r="I201" s="263">
        <v>76.06</v>
      </c>
      <c r="J201" s="263">
        <v>304.24</v>
      </c>
      <c r="K201" s="264">
        <v>1.1484695094198716E-4</v>
      </c>
    </row>
    <row r="202" spans="2:11" x14ac:dyDescent="0.2">
      <c r="B202" s="260" t="s">
        <v>1464</v>
      </c>
      <c r="C202" s="260" t="s">
        <v>1465</v>
      </c>
      <c r="D202" s="260" t="s">
        <v>43</v>
      </c>
      <c r="E202" s="260" t="s">
        <v>1466</v>
      </c>
      <c r="F202" s="261" t="s">
        <v>48</v>
      </c>
      <c r="G202" s="262">
        <v>3</v>
      </c>
      <c r="H202" s="263">
        <v>18.760000000000002</v>
      </c>
      <c r="I202" s="263">
        <v>23.45</v>
      </c>
      <c r="J202" s="263">
        <v>70.349999999999994</v>
      </c>
      <c r="K202" s="264">
        <v>2.6556281221301591E-5</v>
      </c>
    </row>
    <row r="203" spans="2:11" ht="25.5" x14ac:dyDescent="0.2">
      <c r="B203" s="260" t="s">
        <v>1467</v>
      </c>
      <c r="C203" s="260" t="s">
        <v>1468</v>
      </c>
      <c r="D203" s="260" t="s">
        <v>43</v>
      </c>
      <c r="E203" s="260" t="s">
        <v>1469</v>
      </c>
      <c r="F203" s="261" t="s">
        <v>48</v>
      </c>
      <c r="G203" s="262">
        <v>6</v>
      </c>
      <c r="H203" s="263">
        <v>67.319999999999993</v>
      </c>
      <c r="I203" s="263">
        <v>84.15</v>
      </c>
      <c r="J203" s="263">
        <v>504.9</v>
      </c>
      <c r="K203" s="264">
        <v>1.9059369422366984E-4</v>
      </c>
    </row>
    <row r="204" spans="2:11" ht="25.5" x14ac:dyDescent="0.2">
      <c r="B204" s="260" t="s">
        <v>1470</v>
      </c>
      <c r="C204" s="260" t="s">
        <v>1471</v>
      </c>
      <c r="D204" s="260" t="s">
        <v>43</v>
      </c>
      <c r="E204" s="260" t="s">
        <v>1472</v>
      </c>
      <c r="F204" s="261" t="s">
        <v>48</v>
      </c>
      <c r="G204" s="262">
        <v>24</v>
      </c>
      <c r="H204" s="263">
        <v>247.07</v>
      </c>
      <c r="I204" s="263">
        <v>308.83</v>
      </c>
      <c r="J204" s="263">
        <v>7411.92</v>
      </c>
      <c r="K204" s="264">
        <v>2.7979109013474015E-3</v>
      </c>
    </row>
    <row r="205" spans="2:11" ht="38.25" x14ac:dyDescent="0.2">
      <c r="B205" s="260" t="s">
        <v>1473</v>
      </c>
      <c r="C205" s="260" t="s">
        <v>1474</v>
      </c>
      <c r="D205" s="260" t="s">
        <v>43</v>
      </c>
      <c r="E205" s="260" t="s">
        <v>1475</v>
      </c>
      <c r="F205" s="261" t="s">
        <v>48</v>
      </c>
      <c r="G205" s="262">
        <v>5</v>
      </c>
      <c r="H205" s="263">
        <v>416.86</v>
      </c>
      <c r="I205" s="263">
        <v>521.07000000000005</v>
      </c>
      <c r="J205" s="263">
        <v>2605.35</v>
      </c>
      <c r="K205" s="264">
        <v>9.8348837640253178E-4</v>
      </c>
    </row>
    <row r="206" spans="2:11" ht="25.5" x14ac:dyDescent="0.2">
      <c r="B206" s="260" t="s">
        <v>1476</v>
      </c>
      <c r="C206" s="260" t="s">
        <v>1477</v>
      </c>
      <c r="D206" s="260" t="s">
        <v>43</v>
      </c>
      <c r="E206" s="260" t="s">
        <v>1478</v>
      </c>
      <c r="F206" s="261" t="s">
        <v>48</v>
      </c>
      <c r="G206" s="262">
        <v>2</v>
      </c>
      <c r="H206" s="263">
        <v>814.73</v>
      </c>
      <c r="I206" s="263">
        <v>1018.41</v>
      </c>
      <c r="J206" s="263">
        <v>2036.82</v>
      </c>
      <c r="K206" s="264">
        <v>7.6887512035780394E-4</v>
      </c>
    </row>
    <row r="207" spans="2:11" ht="38.25" x14ac:dyDescent="0.2">
      <c r="B207" s="260" t="s">
        <v>1479</v>
      </c>
      <c r="C207" s="260" t="s">
        <v>689</v>
      </c>
      <c r="D207" s="260" t="s">
        <v>44</v>
      </c>
      <c r="E207" s="260" t="s">
        <v>1480</v>
      </c>
      <c r="F207" s="261" t="s">
        <v>48</v>
      </c>
      <c r="G207" s="262">
        <v>5</v>
      </c>
      <c r="H207" s="263">
        <v>347.28</v>
      </c>
      <c r="I207" s="263">
        <v>434.1</v>
      </c>
      <c r="J207" s="263">
        <v>2170.5</v>
      </c>
      <c r="K207" s="264">
        <v>8.1933771699836677E-4</v>
      </c>
    </row>
    <row r="208" spans="2:11" ht="25.5" x14ac:dyDescent="0.2">
      <c r="B208" s="260" t="s">
        <v>1481</v>
      </c>
      <c r="C208" s="260" t="s">
        <v>1482</v>
      </c>
      <c r="D208" s="260" t="s">
        <v>43</v>
      </c>
      <c r="E208" s="260" t="s">
        <v>1483</v>
      </c>
      <c r="F208" s="261" t="s">
        <v>48</v>
      </c>
      <c r="G208" s="262">
        <v>4</v>
      </c>
      <c r="H208" s="263">
        <v>112.15</v>
      </c>
      <c r="I208" s="263">
        <v>140.18</v>
      </c>
      <c r="J208" s="263">
        <v>560.72</v>
      </c>
      <c r="K208" s="264">
        <v>2.1166507471795634E-4</v>
      </c>
    </row>
    <row r="209" spans="2:11" ht="38.25" x14ac:dyDescent="0.2">
      <c r="B209" s="260" t="s">
        <v>1484</v>
      </c>
      <c r="C209" s="260" t="s">
        <v>688</v>
      </c>
      <c r="D209" s="260" t="s">
        <v>44</v>
      </c>
      <c r="E209" s="260" t="s">
        <v>1485</v>
      </c>
      <c r="F209" s="261" t="s">
        <v>48</v>
      </c>
      <c r="G209" s="262">
        <v>24</v>
      </c>
      <c r="H209" s="263">
        <v>334.64</v>
      </c>
      <c r="I209" s="263">
        <v>418.3</v>
      </c>
      <c r="J209" s="263">
        <v>10039.200000000001</v>
      </c>
      <c r="K209" s="264">
        <v>3.7896775897212644E-3</v>
      </c>
    </row>
    <row r="210" spans="2:11" ht="25.5" x14ac:dyDescent="0.2">
      <c r="B210" s="260" t="s">
        <v>1486</v>
      </c>
      <c r="C210" s="260" t="s">
        <v>1487</v>
      </c>
      <c r="D210" s="260" t="s">
        <v>44</v>
      </c>
      <c r="E210" s="260" t="s">
        <v>1488</v>
      </c>
      <c r="F210" s="261" t="s">
        <v>48</v>
      </c>
      <c r="G210" s="262">
        <v>1</v>
      </c>
      <c r="H210" s="263">
        <v>1072.81</v>
      </c>
      <c r="I210" s="263">
        <v>1341.01</v>
      </c>
      <c r="J210" s="263">
        <v>1341.01</v>
      </c>
      <c r="K210" s="264">
        <v>5.0621519091084081E-4</v>
      </c>
    </row>
    <row r="211" spans="2:11" ht="25.5" x14ac:dyDescent="0.2">
      <c r="B211" s="260" t="s">
        <v>1489</v>
      </c>
      <c r="C211" s="260" t="s">
        <v>1490</v>
      </c>
      <c r="D211" s="260" t="s">
        <v>43</v>
      </c>
      <c r="E211" s="260" t="s">
        <v>1491</v>
      </c>
      <c r="F211" s="261" t="s">
        <v>48</v>
      </c>
      <c r="G211" s="262">
        <v>19</v>
      </c>
      <c r="H211" s="263">
        <v>111.85</v>
      </c>
      <c r="I211" s="263">
        <v>139.81</v>
      </c>
      <c r="J211" s="263">
        <v>2656.39</v>
      </c>
      <c r="K211" s="264">
        <v>1.0027553642281925E-3</v>
      </c>
    </row>
    <row r="212" spans="2:11" ht="38.25" x14ac:dyDescent="0.2">
      <c r="B212" s="260" t="s">
        <v>1492</v>
      </c>
      <c r="C212" s="260" t="s">
        <v>1493</v>
      </c>
      <c r="D212" s="260" t="s">
        <v>43</v>
      </c>
      <c r="E212" s="260" t="s">
        <v>1494</v>
      </c>
      <c r="F212" s="261" t="s">
        <v>48</v>
      </c>
      <c r="G212" s="262">
        <v>2</v>
      </c>
      <c r="H212" s="263">
        <v>251.25</v>
      </c>
      <c r="I212" s="263">
        <v>314.06</v>
      </c>
      <c r="J212" s="263">
        <v>628.12</v>
      </c>
      <c r="K212" s="264">
        <v>2.3710776632159141E-4</v>
      </c>
    </row>
    <row r="213" spans="2:11" x14ac:dyDescent="0.2">
      <c r="B213" s="255" t="s">
        <v>444</v>
      </c>
      <c r="C213" s="255" t="s">
        <v>751</v>
      </c>
      <c r="D213" s="255"/>
      <c r="E213" s="255" t="s">
        <v>442</v>
      </c>
      <c r="F213" s="256"/>
      <c r="G213" s="257">
        <v>1</v>
      </c>
      <c r="H213" s="257" t="s">
        <v>14</v>
      </c>
      <c r="I213" s="258">
        <v>203998.97</v>
      </c>
      <c r="J213" s="258">
        <v>203998.97</v>
      </c>
      <c r="K213" s="259">
        <v>7.7007164409038625E-2</v>
      </c>
    </row>
    <row r="214" spans="2:11" x14ac:dyDescent="0.2">
      <c r="B214" s="255" t="s">
        <v>597</v>
      </c>
      <c r="C214" s="255" t="s">
        <v>751</v>
      </c>
      <c r="D214" s="255"/>
      <c r="E214" s="255" t="s">
        <v>765</v>
      </c>
      <c r="F214" s="256"/>
      <c r="G214" s="257">
        <v>1</v>
      </c>
      <c r="H214" s="257" t="s">
        <v>14</v>
      </c>
      <c r="I214" s="258">
        <v>110051.98</v>
      </c>
      <c r="J214" s="258">
        <v>110051.98</v>
      </c>
      <c r="K214" s="259">
        <v>4.1543302485302892E-2</v>
      </c>
    </row>
    <row r="215" spans="2:11" x14ac:dyDescent="0.2">
      <c r="B215" s="260" t="s">
        <v>1495</v>
      </c>
      <c r="C215" s="260" t="s">
        <v>1496</v>
      </c>
      <c r="D215" s="260" t="s">
        <v>43</v>
      </c>
      <c r="E215" s="260" t="s">
        <v>1497</v>
      </c>
      <c r="F215" s="261" t="s">
        <v>48</v>
      </c>
      <c r="G215" s="262">
        <v>1</v>
      </c>
      <c r="H215" s="263">
        <v>74.760000000000005</v>
      </c>
      <c r="I215" s="263">
        <v>93.45</v>
      </c>
      <c r="J215" s="263">
        <v>93.45</v>
      </c>
      <c r="K215" s="264">
        <v>3.5276254159639426E-5</v>
      </c>
    </row>
    <row r="216" spans="2:11" x14ac:dyDescent="0.2">
      <c r="B216" s="260" t="s">
        <v>1498</v>
      </c>
      <c r="C216" s="260" t="s">
        <v>1499</v>
      </c>
      <c r="D216" s="260" t="s">
        <v>43</v>
      </c>
      <c r="E216" s="260" t="s">
        <v>1500</v>
      </c>
      <c r="F216" s="261" t="s">
        <v>48</v>
      </c>
      <c r="G216" s="262">
        <v>1</v>
      </c>
      <c r="H216" s="263">
        <v>57.7</v>
      </c>
      <c r="I216" s="263">
        <v>72.12</v>
      </c>
      <c r="J216" s="263">
        <v>72.12</v>
      </c>
      <c r="K216" s="264">
        <v>2.7224434991901503E-5</v>
      </c>
    </row>
    <row r="217" spans="2:11" ht="25.5" x14ac:dyDescent="0.2">
      <c r="B217" s="260" t="s">
        <v>1501</v>
      </c>
      <c r="C217" s="260" t="s">
        <v>1502</v>
      </c>
      <c r="D217" s="260" t="s">
        <v>44</v>
      </c>
      <c r="E217" s="260" t="s">
        <v>1503</v>
      </c>
      <c r="F217" s="261" t="s">
        <v>48</v>
      </c>
      <c r="G217" s="262">
        <v>1</v>
      </c>
      <c r="H217" s="263">
        <v>61.99</v>
      </c>
      <c r="I217" s="263">
        <v>77.48</v>
      </c>
      <c r="J217" s="263">
        <v>77.48</v>
      </c>
      <c r="K217" s="264">
        <v>2.9247770704000673E-5</v>
      </c>
    </row>
    <row r="218" spans="2:11" ht="25.5" x14ac:dyDescent="0.2">
      <c r="B218" s="260" t="s">
        <v>1504</v>
      </c>
      <c r="C218" s="260" t="s">
        <v>1505</v>
      </c>
      <c r="D218" s="260" t="s">
        <v>44</v>
      </c>
      <c r="E218" s="260" t="s">
        <v>1506</v>
      </c>
      <c r="F218" s="261" t="s">
        <v>48</v>
      </c>
      <c r="G218" s="262">
        <v>4</v>
      </c>
      <c r="H218" s="263">
        <v>56.4</v>
      </c>
      <c r="I218" s="263">
        <v>70.5</v>
      </c>
      <c r="J218" s="263">
        <v>282</v>
      </c>
      <c r="K218" s="264">
        <v>1.0645161768879956E-4</v>
      </c>
    </row>
    <row r="219" spans="2:11" ht="38.25" x14ac:dyDescent="0.2">
      <c r="B219" s="260" t="s">
        <v>1507</v>
      </c>
      <c r="C219" s="260" t="s">
        <v>1508</v>
      </c>
      <c r="D219" s="260" t="s">
        <v>44</v>
      </c>
      <c r="E219" s="260" t="s">
        <v>1509</v>
      </c>
      <c r="F219" s="261" t="s">
        <v>48</v>
      </c>
      <c r="G219" s="262">
        <v>1</v>
      </c>
      <c r="H219" s="263">
        <v>51.35</v>
      </c>
      <c r="I219" s="263">
        <v>64.180000000000007</v>
      </c>
      <c r="J219" s="263">
        <v>64.180000000000007</v>
      </c>
      <c r="K219" s="264">
        <v>2.4227180224351617E-5</v>
      </c>
    </row>
    <row r="220" spans="2:11" ht="38.25" x14ac:dyDescent="0.2">
      <c r="B220" s="260" t="s">
        <v>1510</v>
      </c>
      <c r="C220" s="260" t="s">
        <v>687</v>
      </c>
      <c r="D220" s="260" t="s">
        <v>44</v>
      </c>
      <c r="E220" s="260" t="s">
        <v>737</v>
      </c>
      <c r="F220" s="261" t="s">
        <v>48</v>
      </c>
      <c r="G220" s="262">
        <v>3</v>
      </c>
      <c r="H220" s="263">
        <v>11.23</v>
      </c>
      <c r="I220" s="263">
        <v>14.03</v>
      </c>
      <c r="J220" s="263">
        <v>42.09</v>
      </c>
      <c r="K220" s="264">
        <v>1.5888470172062316E-5</v>
      </c>
    </row>
    <row r="221" spans="2:11" ht="38.25" x14ac:dyDescent="0.2">
      <c r="B221" s="260" t="s">
        <v>1511</v>
      </c>
      <c r="C221" s="260" t="s">
        <v>770</v>
      </c>
      <c r="D221" s="260" t="s">
        <v>44</v>
      </c>
      <c r="E221" s="260" t="s">
        <v>771</v>
      </c>
      <c r="F221" s="261" t="s">
        <v>48</v>
      </c>
      <c r="G221" s="262">
        <v>16</v>
      </c>
      <c r="H221" s="263">
        <v>28.87</v>
      </c>
      <c r="I221" s="263">
        <v>36.08</v>
      </c>
      <c r="J221" s="263">
        <v>577.28</v>
      </c>
      <c r="K221" s="264">
        <v>2.1791627609712841E-4</v>
      </c>
    </row>
    <row r="222" spans="2:11" ht="38.25" x14ac:dyDescent="0.2">
      <c r="B222" s="260" t="s">
        <v>1512</v>
      </c>
      <c r="C222" s="260" t="s">
        <v>1513</v>
      </c>
      <c r="D222" s="260" t="s">
        <v>44</v>
      </c>
      <c r="E222" s="260" t="s">
        <v>1514</v>
      </c>
      <c r="F222" s="261" t="s">
        <v>47</v>
      </c>
      <c r="G222" s="262">
        <v>148.37</v>
      </c>
      <c r="H222" s="263">
        <v>31</v>
      </c>
      <c r="I222" s="263">
        <v>38.75</v>
      </c>
      <c r="J222" s="263">
        <v>5749.33</v>
      </c>
      <c r="K222" s="264">
        <v>2.1703031174707304E-3</v>
      </c>
    </row>
    <row r="223" spans="2:11" ht="38.25" x14ac:dyDescent="0.2">
      <c r="B223" s="260" t="s">
        <v>1515</v>
      </c>
      <c r="C223" s="260" t="s">
        <v>1516</v>
      </c>
      <c r="D223" s="260" t="s">
        <v>44</v>
      </c>
      <c r="E223" s="260" t="s">
        <v>1517</v>
      </c>
      <c r="F223" s="261" t="s">
        <v>48</v>
      </c>
      <c r="G223" s="262">
        <v>7</v>
      </c>
      <c r="H223" s="263">
        <v>32.869999999999997</v>
      </c>
      <c r="I223" s="263">
        <v>41.08</v>
      </c>
      <c r="J223" s="263">
        <v>287.56</v>
      </c>
      <c r="K223" s="264">
        <v>1.0855045100209646E-4</v>
      </c>
    </row>
    <row r="224" spans="2:11" ht="38.25" x14ac:dyDescent="0.2">
      <c r="B224" s="260" t="s">
        <v>1518</v>
      </c>
      <c r="C224" s="260" t="s">
        <v>1519</v>
      </c>
      <c r="D224" s="260" t="s">
        <v>44</v>
      </c>
      <c r="E224" s="260" t="s">
        <v>1520</v>
      </c>
      <c r="F224" s="261" t="s">
        <v>48</v>
      </c>
      <c r="G224" s="262">
        <v>1</v>
      </c>
      <c r="H224" s="263">
        <v>134.06</v>
      </c>
      <c r="I224" s="263">
        <v>167.57</v>
      </c>
      <c r="J224" s="263">
        <v>167.57</v>
      </c>
      <c r="K224" s="264">
        <v>6.3255665163518236E-5</v>
      </c>
    </row>
    <row r="225" spans="2:11" ht="38.25" x14ac:dyDescent="0.2">
      <c r="B225" s="260" t="s">
        <v>1521</v>
      </c>
      <c r="C225" s="260" t="s">
        <v>949</v>
      </c>
      <c r="D225" s="260" t="s">
        <v>44</v>
      </c>
      <c r="E225" s="260" t="s">
        <v>950</v>
      </c>
      <c r="F225" s="261" t="s">
        <v>48</v>
      </c>
      <c r="G225" s="262">
        <v>25</v>
      </c>
      <c r="H225" s="263">
        <v>75.83</v>
      </c>
      <c r="I225" s="263">
        <v>94.78</v>
      </c>
      <c r="J225" s="263">
        <v>2369.5</v>
      </c>
      <c r="K225" s="264">
        <v>8.9445783019010837E-4</v>
      </c>
    </row>
    <row r="226" spans="2:11" ht="38.25" x14ac:dyDescent="0.2">
      <c r="B226" s="260" t="s">
        <v>1522</v>
      </c>
      <c r="C226" s="260" t="s">
        <v>1523</v>
      </c>
      <c r="D226" s="260" t="s">
        <v>44</v>
      </c>
      <c r="E226" s="260" t="s">
        <v>1524</v>
      </c>
      <c r="F226" s="261" t="s">
        <v>48</v>
      </c>
      <c r="G226" s="262">
        <v>4</v>
      </c>
      <c r="H226" s="263">
        <v>72.13</v>
      </c>
      <c r="I226" s="263">
        <v>90.16</v>
      </c>
      <c r="J226" s="263">
        <v>360.64</v>
      </c>
      <c r="K226" s="264">
        <v>1.3613727447974708E-4</v>
      </c>
    </row>
    <row r="227" spans="2:11" ht="38.25" x14ac:dyDescent="0.2">
      <c r="B227" s="260" t="s">
        <v>1525</v>
      </c>
      <c r="C227" s="260" t="s">
        <v>1526</v>
      </c>
      <c r="D227" s="260" t="s">
        <v>44</v>
      </c>
      <c r="E227" s="260" t="s">
        <v>1527</v>
      </c>
      <c r="F227" s="261" t="s">
        <v>47</v>
      </c>
      <c r="G227" s="262">
        <v>1</v>
      </c>
      <c r="H227" s="263">
        <v>110.54</v>
      </c>
      <c r="I227" s="263">
        <v>138.16999999999999</v>
      </c>
      <c r="J227" s="263">
        <v>138.16999999999999</v>
      </c>
      <c r="K227" s="264">
        <v>5.2157517787451901E-5</v>
      </c>
    </row>
    <row r="228" spans="2:11" ht="38.25" x14ac:dyDescent="0.2">
      <c r="B228" s="260" t="s">
        <v>1528</v>
      </c>
      <c r="C228" s="260" t="s">
        <v>1529</v>
      </c>
      <c r="D228" s="260" t="s">
        <v>44</v>
      </c>
      <c r="E228" s="260" t="s">
        <v>1530</v>
      </c>
      <c r="F228" s="261" t="s">
        <v>48</v>
      </c>
      <c r="G228" s="262">
        <v>4</v>
      </c>
      <c r="H228" s="263">
        <v>7.23</v>
      </c>
      <c r="I228" s="263">
        <v>9.0299999999999994</v>
      </c>
      <c r="J228" s="263">
        <v>36.119999999999997</v>
      </c>
      <c r="K228" s="264">
        <v>1.3634866776310071E-5</v>
      </c>
    </row>
    <row r="229" spans="2:11" ht="38.25" x14ac:dyDescent="0.2">
      <c r="B229" s="260" t="s">
        <v>1531</v>
      </c>
      <c r="C229" s="260" t="s">
        <v>769</v>
      </c>
      <c r="D229" s="260" t="s">
        <v>44</v>
      </c>
      <c r="E229" s="260" t="s">
        <v>1532</v>
      </c>
      <c r="F229" s="261" t="s">
        <v>48</v>
      </c>
      <c r="G229" s="262">
        <v>54</v>
      </c>
      <c r="H229" s="263">
        <v>3.53</v>
      </c>
      <c r="I229" s="263">
        <v>4.41</v>
      </c>
      <c r="J229" s="263">
        <v>238.14</v>
      </c>
      <c r="K229" s="264">
        <v>8.989499374613733E-5</v>
      </c>
    </row>
    <row r="230" spans="2:11" ht="51" x14ac:dyDescent="0.2">
      <c r="B230" s="260" t="s">
        <v>1533</v>
      </c>
      <c r="C230" s="260" t="s">
        <v>1534</v>
      </c>
      <c r="D230" s="260" t="s">
        <v>44</v>
      </c>
      <c r="E230" s="260" t="s">
        <v>1535</v>
      </c>
      <c r="F230" s="261" t="s">
        <v>48</v>
      </c>
      <c r="G230" s="262">
        <v>1</v>
      </c>
      <c r="H230" s="263">
        <v>18.2</v>
      </c>
      <c r="I230" s="263">
        <v>22.75</v>
      </c>
      <c r="J230" s="263">
        <v>22.75</v>
      </c>
      <c r="K230" s="264">
        <v>8.5878521362418088E-6</v>
      </c>
    </row>
    <row r="231" spans="2:11" ht="38.25" x14ac:dyDescent="0.2">
      <c r="B231" s="260" t="s">
        <v>1536</v>
      </c>
      <c r="C231" s="260" t="s">
        <v>1537</v>
      </c>
      <c r="D231" s="260" t="s">
        <v>44</v>
      </c>
      <c r="E231" s="260" t="s">
        <v>1538</v>
      </c>
      <c r="F231" s="261" t="s">
        <v>48</v>
      </c>
      <c r="G231" s="262">
        <v>6</v>
      </c>
      <c r="H231" s="263">
        <v>7.95</v>
      </c>
      <c r="I231" s="263">
        <v>9.93</v>
      </c>
      <c r="J231" s="263">
        <v>59.58</v>
      </c>
      <c r="K231" s="264">
        <v>2.2490735396803823E-5</v>
      </c>
    </row>
    <row r="232" spans="2:11" ht="38.25" x14ac:dyDescent="0.2">
      <c r="B232" s="260" t="s">
        <v>1539</v>
      </c>
      <c r="C232" s="260" t="s">
        <v>1540</v>
      </c>
      <c r="D232" s="260" t="s">
        <v>44</v>
      </c>
      <c r="E232" s="260" t="s">
        <v>1541</v>
      </c>
      <c r="F232" s="261" t="s">
        <v>48</v>
      </c>
      <c r="G232" s="262">
        <v>1</v>
      </c>
      <c r="H232" s="263">
        <v>10.130000000000001</v>
      </c>
      <c r="I232" s="263">
        <v>12.66</v>
      </c>
      <c r="J232" s="263">
        <v>12.66</v>
      </c>
      <c r="K232" s="264">
        <v>4.7789981558163209E-6</v>
      </c>
    </row>
    <row r="233" spans="2:11" ht="38.25" x14ac:dyDescent="0.2">
      <c r="B233" s="260" t="s">
        <v>1542</v>
      </c>
      <c r="C233" s="260" t="s">
        <v>1543</v>
      </c>
      <c r="D233" s="260" t="s">
        <v>44</v>
      </c>
      <c r="E233" s="260" t="s">
        <v>1544</v>
      </c>
      <c r="F233" s="261" t="s">
        <v>48</v>
      </c>
      <c r="G233" s="262">
        <v>3</v>
      </c>
      <c r="H233" s="263">
        <v>15.18</v>
      </c>
      <c r="I233" s="263">
        <v>18.97</v>
      </c>
      <c r="J233" s="263">
        <v>56.91</v>
      </c>
      <c r="K233" s="264">
        <v>2.1482842420814125E-5</v>
      </c>
    </row>
    <row r="234" spans="2:11" ht="25.5" x14ac:dyDescent="0.2">
      <c r="B234" s="260" t="s">
        <v>1545</v>
      </c>
      <c r="C234" s="260" t="s">
        <v>1546</v>
      </c>
      <c r="D234" s="260" t="s">
        <v>44</v>
      </c>
      <c r="E234" s="260" t="s">
        <v>1547</v>
      </c>
      <c r="F234" s="261" t="s">
        <v>48</v>
      </c>
      <c r="G234" s="262">
        <v>2</v>
      </c>
      <c r="H234" s="263">
        <v>7.38</v>
      </c>
      <c r="I234" s="263">
        <v>9.2200000000000006</v>
      </c>
      <c r="J234" s="263">
        <v>18.440000000000001</v>
      </c>
      <c r="K234" s="264">
        <v>6.9608788304307232E-6</v>
      </c>
    </row>
    <row r="235" spans="2:11" ht="25.5" x14ac:dyDescent="0.2">
      <c r="B235" s="260" t="s">
        <v>1548</v>
      </c>
      <c r="C235" s="260" t="s">
        <v>1549</v>
      </c>
      <c r="D235" s="260" t="s">
        <v>44</v>
      </c>
      <c r="E235" s="260" t="s">
        <v>1550</v>
      </c>
      <c r="F235" s="261" t="s">
        <v>48</v>
      </c>
      <c r="G235" s="262">
        <v>75</v>
      </c>
      <c r="H235" s="263">
        <v>7.98</v>
      </c>
      <c r="I235" s="263">
        <v>9.9700000000000006</v>
      </c>
      <c r="J235" s="263">
        <v>747.75</v>
      </c>
      <c r="K235" s="264">
        <v>2.8226665647801375E-4</v>
      </c>
    </row>
    <row r="236" spans="2:11" ht="38.25" x14ac:dyDescent="0.2">
      <c r="B236" s="260" t="s">
        <v>1551</v>
      </c>
      <c r="C236" s="260" t="s">
        <v>1552</v>
      </c>
      <c r="D236" s="260" t="s">
        <v>44</v>
      </c>
      <c r="E236" s="260" t="s">
        <v>1553</v>
      </c>
      <c r="F236" s="261" t="s">
        <v>48</v>
      </c>
      <c r="G236" s="262">
        <v>1</v>
      </c>
      <c r="H236" s="263">
        <v>13.64</v>
      </c>
      <c r="I236" s="263">
        <v>17.05</v>
      </c>
      <c r="J236" s="263">
        <v>17.05</v>
      </c>
      <c r="K236" s="264">
        <v>6.4361705021064985E-6</v>
      </c>
    </row>
    <row r="237" spans="2:11" ht="38.25" x14ac:dyDescent="0.2">
      <c r="B237" s="260" t="s">
        <v>1554</v>
      </c>
      <c r="C237" s="260" t="s">
        <v>1555</v>
      </c>
      <c r="D237" s="260" t="s">
        <v>44</v>
      </c>
      <c r="E237" s="260" t="s">
        <v>1556</v>
      </c>
      <c r="F237" s="261" t="s">
        <v>48</v>
      </c>
      <c r="G237" s="262">
        <v>6</v>
      </c>
      <c r="H237" s="263">
        <v>8.65</v>
      </c>
      <c r="I237" s="263">
        <v>10.81</v>
      </c>
      <c r="J237" s="263">
        <v>64.86</v>
      </c>
      <c r="K237" s="264">
        <v>2.4483872068423899E-5</v>
      </c>
    </row>
    <row r="238" spans="2:11" ht="25.5" x14ac:dyDescent="0.2">
      <c r="B238" s="260" t="s">
        <v>1557</v>
      </c>
      <c r="C238" s="260" t="s">
        <v>1558</v>
      </c>
      <c r="D238" s="260" t="s">
        <v>44</v>
      </c>
      <c r="E238" s="260" t="s">
        <v>1559</v>
      </c>
      <c r="F238" s="261" t="s">
        <v>48</v>
      </c>
      <c r="G238" s="262">
        <v>25</v>
      </c>
      <c r="H238" s="263">
        <v>17.28</v>
      </c>
      <c r="I238" s="263">
        <v>21.6</v>
      </c>
      <c r="J238" s="263">
        <v>540</v>
      </c>
      <c r="K238" s="264">
        <v>2.0384352323387151E-4</v>
      </c>
    </row>
    <row r="239" spans="2:11" ht="25.5" x14ac:dyDescent="0.2">
      <c r="B239" s="260" t="s">
        <v>1560</v>
      </c>
      <c r="C239" s="260" t="s">
        <v>1561</v>
      </c>
      <c r="D239" s="260" t="s">
        <v>44</v>
      </c>
      <c r="E239" s="260" t="s">
        <v>1562</v>
      </c>
      <c r="F239" s="261" t="s">
        <v>48</v>
      </c>
      <c r="G239" s="262">
        <v>1</v>
      </c>
      <c r="H239" s="263">
        <v>39.11</v>
      </c>
      <c r="I239" s="263">
        <v>48.88</v>
      </c>
      <c r="J239" s="263">
        <v>48.88</v>
      </c>
      <c r="K239" s="264">
        <v>1.8451613732725258E-5</v>
      </c>
    </row>
    <row r="240" spans="2:11" ht="25.5" x14ac:dyDescent="0.2">
      <c r="B240" s="260" t="s">
        <v>1563</v>
      </c>
      <c r="C240" s="260" t="s">
        <v>449</v>
      </c>
      <c r="D240" s="260" t="s">
        <v>44</v>
      </c>
      <c r="E240" s="260" t="s">
        <v>736</v>
      </c>
      <c r="F240" s="261" t="s">
        <v>47</v>
      </c>
      <c r="G240" s="262">
        <v>261.14999999999998</v>
      </c>
      <c r="H240" s="263">
        <v>23.38</v>
      </c>
      <c r="I240" s="263">
        <v>29.22</v>
      </c>
      <c r="J240" s="263">
        <v>7630.8</v>
      </c>
      <c r="K240" s="264">
        <v>2.8805354760981974E-3</v>
      </c>
    </row>
    <row r="241" spans="2:11" ht="25.5" x14ac:dyDescent="0.2">
      <c r="B241" s="260" t="s">
        <v>1564</v>
      </c>
      <c r="C241" s="260" t="s">
        <v>1565</v>
      </c>
      <c r="D241" s="260" t="s">
        <v>44</v>
      </c>
      <c r="E241" s="260" t="s">
        <v>1566</v>
      </c>
      <c r="F241" s="261" t="s">
        <v>47</v>
      </c>
      <c r="G241" s="262">
        <v>52.56</v>
      </c>
      <c r="H241" s="263">
        <v>32.58</v>
      </c>
      <c r="I241" s="263">
        <v>40.72</v>
      </c>
      <c r="J241" s="263">
        <v>2140.2399999999998</v>
      </c>
      <c r="K241" s="264">
        <v>8.0791492993715025E-4</v>
      </c>
    </row>
    <row r="242" spans="2:11" ht="25.5" x14ac:dyDescent="0.2">
      <c r="B242" s="260" t="s">
        <v>1567</v>
      </c>
      <c r="C242" s="260" t="s">
        <v>1568</v>
      </c>
      <c r="D242" s="260" t="s">
        <v>44</v>
      </c>
      <c r="E242" s="260" t="s">
        <v>1569</v>
      </c>
      <c r="F242" s="261" t="s">
        <v>47</v>
      </c>
      <c r="G242" s="262">
        <v>7.0000000000000007E-2</v>
      </c>
      <c r="H242" s="263">
        <v>17.829999999999998</v>
      </c>
      <c r="I242" s="263">
        <v>22.28</v>
      </c>
      <c r="J242" s="263">
        <v>1.55</v>
      </c>
      <c r="K242" s="264">
        <v>5.8510640928240891E-7</v>
      </c>
    </row>
    <row r="243" spans="2:11" ht="25.5" x14ac:dyDescent="0.2">
      <c r="B243" s="260" t="s">
        <v>1570</v>
      </c>
      <c r="C243" s="260" t="s">
        <v>576</v>
      </c>
      <c r="D243" s="260" t="s">
        <v>44</v>
      </c>
      <c r="E243" s="260" t="s">
        <v>577</v>
      </c>
      <c r="F243" s="261" t="s">
        <v>48</v>
      </c>
      <c r="G243" s="262">
        <v>41</v>
      </c>
      <c r="H243" s="263">
        <v>10.28</v>
      </c>
      <c r="I243" s="263">
        <v>12.85</v>
      </c>
      <c r="J243" s="263">
        <v>526.85</v>
      </c>
      <c r="K243" s="264">
        <v>1.9887955595512073E-4</v>
      </c>
    </row>
    <row r="244" spans="2:11" ht="38.25" x14ac:dyDescent="0.2">
      <c r="B244" s="260" t="s">
        <v>1571</v>
      </c>
      <c r="C244" s="260" t="s">
        <v>1572</v>
      </c>
      <c r="D244" s="260" t="s">
        <v>44</v>
      </c>
      <c r="E244" s="260" t="s">
        <v>1573</v>
      </c>
      <c r="F244" s="261" t="s">
        <v>48</v>
      </c>
      <c r="G244" s="262">
        <v>10</v>
      </c>
      <c r="H244" s="263">
        <v>20.47</v>
      </c>
      <c r="I244" s="263">
        <v>25.58</v>
      </c>
      <c r="J244" s="263">
        <v>255.8</v>
      </c>
      <c r="K244" s="264">
        <v>9.6561431931896905E-5</v>
      </c>
    </row>
    <row r="245" spans="2:11" ht="25.5" x14ac:dyDescent="0.2">
      <c r="B245" s="260" t="s">
        <v>1574</v>
      </c>
      <c r="C245" s="260" t="s">
        <v>1575</v>
      </c>
      <c r="D245" s="260" t="s">
        <v>44</v>
      </c>
      <c r="E245" s="260" t="s">
        <v>1576</v>
      </c>
      <c r="F245" s="261" t="s">
        <v>48</v>
      </c>
      <c r="G245" s="262">
        <v>10</v>
      </c>
      <c r="H245" s="263">
        <v>21.04</v>
      </c>
      <c r="I245" s="263">
        <v>26.3</v>
      </c>
      <c r="J245" s="263">
        <v>263</v>
      </c>
      <c r="K245" s="264">
        <v>9.9279345575015187E-5</v>
      </c>
    </row>
    <row r="246" spans="2:11" ht="38.25" x14ac:dyDescent="0.2">
      <c r="B246" s="260" t="s">
        <v>1577</v>
      </c>
      <c r="C246" s="260" t="s">
        <v>1578</v>
      </c>
      <c r="D246" s="260" t="s">
        <v>44</v>
      </c>
      <c r="E246" s="260" t="s">
        <v>1579</v>
      </c>
      <c r="F246" s="261" t="s">
        <v>48</v>
      </c>
      <c r="G246" s="262">
        <v>9</v>
      </c>
      <c r="H246" s="263">
        <v>16.940000000000001</v>
      </c>
      <c r="I246" s="263">
        <v>21.17</v>
      </c>
      <c r="J246" s="263">
        <v>190.53</v>
      </c>
      <c r="K246" s="264">
        <v>7.1922789781017664E-5</v>
      </c>
    </row>
    <row r="247" spans="2:11" ht="38.25" x14ac:dyDescent="0.2">
      <c r="B247" s="260" t="s">
        <v>1580</v>
      </c>
      <c r="C247" s="260" t="s">
        <v>450</v>
      </c>
      <c r="D247" s="260" t="s">
        <v>44</v>
      </c>
      <c r="E247" s="260" t="s">
        <v>1581</v>
      </c>
      <c r="F247" s="261" t="s">
        <v>48</v>
      </c>
      <c r="G247" s="262">
        <v>59</v>
      </c>
      <c r="H247" s="263">
        <v>13.41</v>
      </c>
      <c r="I247" s="263">
        <v>16.760000000000002</v>
      </c>
      <c r="J247" s="263">
        <v>988.84</v>
      </c>
      <c r="K247" s="264">
        <v>3.7327523984181758E-4</v>
      </c>
    </row>
    <row r="248" spans="2:11" ht="25.5" x14ac:dyDescent="0.2">
      <c r="B248" s="260" t="s">
        <v>1582</v>
      </c>
      <c r="C248" s="260" t="s">
        <v>1583</v>
      </c>
      <c r="D248" s="260" t="s">
        <v>43</v>
      </c>
      <c r="E248" s="260" t="s">
        <v>1584</v>
      </c>
      <c r="F248" s="261" t="s">
        <v>48</v>
      </c>
      <c r="G248" s="262">
        <v>1</v>
      </c>
      <c r="H248" s="263">
        <v>12456.5</v>
      </c>
      <c r="I248" s="263">
        <v>15570.62</v>
      </c>
      <c r="J248" s="263">
        <v>15570.62</v>
      </c>
      <c r="K248" s="264">
        <v>5.8777222958070075E-3</v>
      </c>
    </row>
    <row r="249" spans="2:11" ht="25.5" x14ac:dyDescent="0.2">
      <c r="B249" s="260" t="s">
        <v>1585</v>
      </c>
      <c r="C249" s="260" t="s">
        <v>1586</v>
      </c>
      <c r="D249" s="260" t="s">
        <v>43</v>
      </c>
      <c r="E249" s="260" t="s">
        <v>1587</v>
      </c>
      <c r="F249" s="261" t="s">
        <v>48</v>
      </c>
      <c r="G249" s="262">
        <v>1</v>
      </c>
      <c r="H249" s="263">
        <v>51944.79</v>
      </c>
      <c r="I249" s="263">
        <v>64930.98</v>
      </c>
      <c r="J249" s="263">
        <v>64930.98</v>
      </c>
      <c r="K249" s="264">
        <v>2.4510666167088972E-2</v>
      </c>
    </row>
    <row r="250" spans="2:11" ht="25.5" x14ac:dyDescent="0.2">
      <c r="B250" s="260" t="s">
        <v>1588</v>
      </c>
      <c r="C250" s="260" t="s">
        <v>1589</v>
      </c>
      <c r="D250" s="260" t="s">
        <v>44</v>
      </c>
      <c r="E250" s="260" t="s">
        <v>1590</v>
      </c>
      <c r="F250" s="261" t="s">
        <v>48</v>
      </c>
      <c r="G250" s="262">
        <v>2</v>
      </c>
      <c r="H250" s="263">
        <v>40.1</v>
      </c>
      <c r="I250" s="263">
        <v>50.12</v>
      </c>
      <c r="J250" s="263">
        <v>100.24</v>
      </c>
      <c r="K250" s="264">
        <v>3.7839397720302365E-5</v>
      </c>
    </row>
    <row r="251" spans="2:11" ht="38.25" x14ac:dyDescent="0.2">
      <c r="B251" s="260" t="s">
        <v>1591</v>
      </c>
      <c r="C251" s="260" t="s">
        <v>1592</v>
      </c>
      <c r="D251" s="260" t="s">
        <v>44</v>
      </c>
      <c r="E251" s="260" t="s">
        <v>1593</v>
      </c>
      <c r="F251" s="261" t="s">
        <v>48</v>
      </c>
      <c r="G251" s="262">
        <v>5</v>
      </c>
      <c r="H251" s="263">
        <v>16.75</v>
      </c>
      <c r="I251" s="263">
        <v>20.93</v>
      </c>
      <c r="J251" s="263">
        <v>104.65</v>
      </c>
      <c r="K251" s="264">
        <v>3.9504119826712321E-5</v>
      </c>
    </row>
    <row r="252" spans="2:11" ht="25.5" x14ac:dyDescent="0.2">
      <c r="B252" s="260" t="s">
        <v>1594</v>
      </c>
      <c r="C252" s="260" t="s">
        <v>1595</v>
      </c>
      <c r="D252" s="260" t="s">
        <v>43</v>
      </c>
      <c r="E252" s="260" t="s">
        <v>1596</v>
      </c>
      <c r="F252" s="261" t="s">
        <v>48</v>
      </c>
      <c r="G252" s="262">
        <v>1</v>
      </c>
      <c r="H252" s="263">
        <v>4082.06</v>
      </c>
      <c r="I252" s="263">
        <v>5102.57</v>
      </c>
      <c r="J252" s="263">
        <v>5102.57</v>
      </c>
      <c r="K252" s="264">
        <v>1.9261589747175106E-3</v>
      </c>
    </row>
    <row r="253" spans="2:11" ht="38.25" x14ac:dyDescent="0.2">
      <c r="B253" s="260" t="s">
        <v>1597</v>
      </c>
      <c r="C253" s="260" t="s">
        <v>1598</v>
      </c>
      <c r="D253" s="260" t="s">
        <v>43</v>
      </c>
      <c r="E253" s="260" t="s">
        <v>1599</v>
      </c>
      <c r="F253" s="261" t="s">
        <v>125</v>
      </c>
      <c r="G253" s="262">
        <v>1</v>
      </c>
      <c r="H253" s="263">
        <v>80.64</v>
      </c>
      <c r="I253" s="263">
        <v>100.8</v>
      </c>
      <c r="J253" s="263">
        <v>100.8</v>
      </c>
      <c r="K253" s="264">
        <v>3.8050791003656011E-5</v>
      </c>
    </row>
    <row r="254" spans="2:11" x14ac:dyDescent="0.2">
      <c r="B254" s="255" t="s">
        <v>598</v>
      </c>
      <c r="C254" s="255" t="s">
        <v>751</v>
      </c>
      <c r="D254" s="255"/>
      <c r="E254" s="255" t="s">
        <v>1600</v>
      </c>
      <c r="F254" s="256"/>
      <c r="G254" s="257">
        <v>1</v>
      </c>
      <c r="H254" s="257" t="s">
        <v>14</v>
      </c>
      <c r="I254" s="258">
        <v>44901.18</v>
      </c>
      <c r="J254" s="258">
        <v>44901.18</v>
      </c>
      <c r="K254" s="259">
        <v>1.6949656904737494E-2</v>
      </c>
    </row>
    <row r="255" spans="2:11" ht="38.25" x14ac:dyDescent="0.2">
      <c r="B255" s="260" t="s">
        <v>1601</v>
      </c>
      <c r="C255" s="260" t="s">
        <v>1602</v>
      </c>
      <c r="D255" s="260" t="s">
        <v>44</v>
      </c>
      <c r="E255" s="260" t="s">
        <v>1603</v>
      </c>
      <c r="F255" s="261" t="s">
        <v>48</v>
      </c>
      <c r="G255" s="262">
        <v>1</v>
      </c>
      <c r="H255" s="263">
        <v>785.44</v>
      </c>
      <c r="I255" s="263">
        <v>981.8</v>
      </c>
      <c r="J255" s="263">
        <v>981.8</v>
      </c>
      <c r="K255" s="264">
        <v>3.7061772427965747E-4</v>
      </c>
    </row>
    <row r="256" spans="2:11" ht="38.25" x14ac:dyDescent="0.2">
      <c r="B256" s="260" t="s">
        <v>1604</v>
      </c>
      <c r="C256" s="260" t="s">
        <v>1605</v>
      </c>
      <c r="D256" s="260" t="s">
        <v>44</v>
      </c>
      <c r="E256" s="260" t="s">
        <v>1606</v>
      </c>
      <c r="F256" s="261" t="s">
        <v>48</v>
      </c>
      <c r="G256" s="262">
        <v>7</v>
      </c>
      <c r="H256" s="263">
        <v>547.23</v>
      </c>
      <c r="I256" s="263">
        <v>684.03</v>
      </c>
      <c r="J256" s="263">
        <v>4788.21</v>
      </c>
      <c r="K256" s="264">
        <v>1.8074918451549183E-3</v>
      </c>
    </row>
    <row r="257" spans="2:11" ht="38.25" x14ac:dyDescent="0.2">
      <c r="B257" s="260" t="s">
        <v>1607</v>
      </c>
      <c r="C257" s="260" t="s">
        <v>1608</v>
      </c>
      <c r="D257" s="260" t="s">
        <v>44</v>
      </c>
      <c r="E257" s="260" t="s">
        <v>1609</v>
      </c>
      <c r="F257" s="261" t="s">
        <v>48</v>
      </c>
      <c r="G257" s="262">
        <v>17</v>
      </c>
      <c r="H257" s="263">
        <v>70.319999999999993</v>
      </c>
      <c r="I257" s="263">
        <v>87.9</v>
      </c>
      <c r="J257" s="263">
        <v>1494.3</v>
      </c>
      <c r="K257" s="264">
        <v>5.6408032734884107E-4</v>
      </c>
    </row>
    <row r="258" spans="2:11" ht="38.25" x14ac:dyDescent="0.2">
      <c r="B258" s="260" t="s">
        <v>1610</v>
      </c>
      <c r="C258" s="260" t="s">
        <v>1611</v>
      </c>
      <c r="D258" s="260" t="s">
        <v>44</v>
      </c>
      <c r="E258" s="260" t="s">
        <v>1612</v>
      </c>
      <c r="F258" s="261" t="s">
        <v>48</v>
      </c>
      <c r="G258" s="262">
        <v>3</v>
      </c>
      <c r="H258" s="263">
        <v>104.36</v>
      </c>
      <c r="I258" s="263">
        <v>130.44999999999999</v>
      </c>
      <c r="J258" s="263">
        <v>391.35</v>
      </c>
      <c r="K258" s="264">
        <v>1.4772993114365855E-4</v>
      </c>
    </row>
    <row r="259" spans="2:11" ht="38.25" x14ac:dyDescent="0.2">
      <c r="B259" s="260" t="s">
        <v>1613</v>
      </c>
      <c r="C259" s="260" t="s">
        <v>1614</v>
      </c>
      <c r="D259" s="260" t="s">
        <v>44</v>
      </c>
      <c r="E259" s="260" t="s">
        <v>1615</v>
      </c>
      <c r="F259" s="261" t="s">
        <v>48</v>
      </c>
      <c r="G259" s="262">
        <v>3</v>
      </c>
      <c r="H259" s="263">
        <v>20.83</v>
      </c>
      <c r="I259" s="263">
        <v>26.03</v>
      </c>
      <c r="J259" s="263">
        <v>78.09</v>
      </c>
      <c r="K259" s="264">
        <v>2.9478038387653751E-5</v>
      </c>
    </row>
    <row r="260" spans="2:11" ht="25.5" x14ac:dyDescent="0.2">
      <c r="B260" s="260" t="s">
        <v>1616</v>
      </c>
      <c r="C260" s="260" t="s">
        <v>1617</v>
      </c>
      <c r="D260" s="260" t="s">
        <v>44</v>
      </c>
      <c r="E260" s="260" t="s">
        <v>1618</v>
      </c>
      <c r="F260" s="261" t="s">
        <v>48</v>
      </c>
      <c r="G260" s="262">
        <v>31</v>
      </c>
      <c r="H260" s="263">
        <v>12.91</v>
      </c>
      <c r="I260" s="263">
        <v>16.13</v>
      </c>
      <c r="J260" s="263">
        <v>500.03</v>
      </c>
      <c r="K260" s="264">
        <v>1.8875532763450512E-4</v>
      </c>
    </row>
    <row r="261" spans="2:11" ht="25.5" x14ac:dyDescent="0.2">
      <c r="B261" s="260" t="s">
        <v>1619</v>
      </c>
      <c r="C261" s="260" t="s">
        <v>1620</v>
      </c>
      <c r="D261" s="260" t="s">
        <v>44</v>
      </c>
      <c r="E261" s="260" t="s">
        <v>1621</v>
      </c>
      <c r="F261" s="261" t="s">
        <v>48</v>
      </c>
      <c r="G261" s="262">
        <v>6</v>
      </c>
      <c r="H261" s="263">
        <v>23.84</v>
      </c>
      <c r="I261" s="263">
        <v>29.8</v>
      </c>
      <c r="J261" s="263">
        <v>178.8</v>
      </c>
      <c r="K261" s="264">
        <v>6.7494855470770788E-5</v>
      </c>
    </row>
    <row r="262" spans="2:11" x14ac:dyDescent="0.2">
      <c r="B262" s="260" t="s">
        <v>1622</v>
      </c>
      <c r="C262" s="260" t="s">
        <v>1623</v>
      </c>
      <c r="D262" s="260" t="s">
        <v>43</v>
      </c>
      <c r="E262" s="260" t="s">
        <v>1624</v>
      </c>
      <c r="F262" s="261" t="s">
        <v>48</v>
      </c>
      <c r="G262" s="262">
        <v>2</v>
      </c>
      <c r="H262" s="263">
        <v>213.25</v>
      </c>
      <c r="I262" s="263">
        <v>266.56</v>
      </c>
      <c r="J262" s="263">
        <v>533.12</v>
      </c>
      <c r="K262" s="264">
        <v>2.0124640575266959E-4</v>
      </c>
    </row>
    <row r="263" spans="2:11" ht="25.5" x14ac:dyDescent="0.2">
      <c r="B263" s="260" t="s">
        <v>1625</v>
      </c>
      <c r="C263" s="260" t="s">
        <v>594</v>
      </c>
      <c r="D263" s="260" t="s">
        <v>44</v>
      </c>
      <c r="E263" s="260" t="s">
        <v>738</v>
      </c>
      <c r="F263" s="261" t="s">
        <v>48</v>
      </c>
      <c r="G263" s="262">
        <v>37</v>
      </c>
      <c r="H263" s="263">
        <v>10.11</v>
      </c>
      <c r="I263" s="263">
        <v>12.63</v>
      </c>
      <c r="J263" s="263">
        <v>467.31</v>
      </c>
      <c r="K263" s="264">
        <v>1.7640392007855647E-4</v>
      </c>
    </row>
    <row r="264" spans="2:11" ht="25.5" x14ac:dyDescent="0.2">
      <c r="B264" s="260" t="s">
        <v>1626</v>
      </c>
      <c r="C264" s="260" t="s">
        <v>1627</v>
      </c>
      <c r="D264" s="260" t="s">
        <v>44</v>
      </c>
      <c r="E264" s="260" t="s">
        <v>1628</v>
      </c>
      <c r="F264" s="261" t="s">
        <v>48</v>
      </c>
      <c r="G264" s="262">
        <v>11</v>
      </c>
      <c r="H264" s="263">
        <v>72.81</v>
      </c>
      <c r="I264" s="263">
        <v>91.01</v>
      </c>
      <c r="J264" s="263">
        <v>1001.11</v>
      </c>
      <c r="K264" s="264">
        <v>3.7790701767529832E-4</v>
      </c>
    </row>
    <row r="265" spans="2:11" ht="38.25" x14ac:dyDescent="0.2">
      <c r="B265" s="260" t="s">
        <v>1629</v>
      </c>
      <c r="C265" s="260" t="s">
        <v>773</v>
      </c>
      <c r="D265" s="260" t="s">
        <v>44</v>
      </c>
      <c r="E265" s="260" t="s">
        <v>774</v>
      </c>
      <c r="F265" s="261" t="s">
        <v>48</v>
      </c>
      <c r="G265" s="262">
        <v>15</v>
      </c>
      <c r="H265" s="263">
        <v>46</v>
      </c>
      <c r="I265" s="263">
        <v>57.5</v>
      </c>
      <c r="J265" s="263">
        <v>862.5</v>
      </c>
      <c r="K265" s="264">
        <v>3.2558340516521144E-4</v>
      </c>
    </row>
    <row r="266" spans="2:11" ht="38.25" x14ac:dyDescent="0.2">
      <c r="B266" s="260" t="s">
        <v>1630</v>
      </c>
      <c r="C266" s="260" t="s">
        <v>595</v>
      </c>
      <c r="D266" s="260" t="s">
        <v>44</v>
      </c>
      <c r="E266" s="260" t="s">
        <v>596</v>
      </c>
      <c r="F266" s="261" t="s">
        <v>48</v>
      </c>
      <c r="G266" s="262">
        <v>38</v>
      </c>
      <c r="H266" s="263">
        <v>13.76</v>
      </c>
      <c r="I266" s="263">
        <v>17.2</v>
      </c>
      <c r="J266" s="263">
        <v>653.6</v>
      </c>
      <c r="K266" s="264">
        <v>2.4672616071418226E-4</v>
      </c>
    </row>
    <row r="267" spans="2:11" ht="38.25" x14ac:dyDescent="0.2">
      <c r="B267" s="260" t="s">
        <v>1631</v>
      </c>
      <c r="C267" s="260" t="s">
        <v>777</v>
      </c>
      <c r="D267" s="260" t="s">
        <v>44</v>
      </c>
      <c r="E267" s="260" t="s">
        <v>778</v>
      </c>
      <c r="F267" s="261" t="s">
        <v>48</v>
      </c>
      <c r="G267" s="262">
        <v>1</v>
      </c>
      <c r="H267" s="263">
        <v>29.04</v>
      </c>
      <c r="I267" s="263">
        <v>36.299999999999997</v>
      </c>
      <c r="J267" s="263">
        <v>36.299999999999997</v>
      </c>
      <c r="K267" s="264">
        <v>1.3702814617388028E-5</v>
      </c>
    </row>
    <row r="268" spans="2:11" ht="38.25" x14ac:dyDescent="0.2">
      <c r="B268" s="260" t="s">
        <v>1632</v>
      </c>
      <c r="C268" s="260" t="s">
        <v>451</v>
      </c>
      <c r="D268" s="260" t="s">
        <v>44</v>
      </c>
      <c r="E268" s="260" t="s">
        <v>452</v>
      </c>
      <c r="F268" s="261" t="s">
        <v>48</v>
      </c>
      <c r="G268" s="262">
        <v>35</v>
      </c>
      <c r="H268" s="263">
        <v>10.77</v>
      </c>
      <c r="I268" s="263">
        <v>13.46</v>
      </c>
      <c r="J268" s="263">
        <v>471.1</v>
      </c>
      <c r="K268" s="264">
        <v>1.7783459962125345E-4</v>
      </c>
    </row>
    <row r="269" spans="2:11" ht="38.25" x14ac:dyDescent="0.2">
      <c r="B269" s="260" t="s">
        <v>1633</v>
      </c>
      <c r="C269" s="260" t="s">
        <v>1634</v>
      </c>
      <c r="D269" s="260" t="s">
        <v>44</v>
      </c>
      <c r="E269" s="260" t="s">
        <v>1635</v>
      </c>
      <c r="F269" s="261" t="s">
        <v>48</v>
      </c>
      <c r="G269" s="262">
        <v>40</v>
      </c>
      <c r="H269" s="263">
        <v>15.78</v>
      </c>
      <c r="I269" s="263">
        <v>19.72</v>
      </c>
      <c r="J269" s="263">
        <v>788.8</v>
      </c>
      <c r="K269" s="264">
        <v>2.9776253912384786E-4</v>
      </c>
    </row>
    <row r="270" spans="2:11" ht="38.25" x14ac:dyDescent="0.2">
      <c r="B270" s="260" t="s">
        <v>1636</v>
      </c>
      <c r="C270" s="260" t="s">
        <v>1637</v>
      </c>
      <c r="D270" s="260" t="s">
        <v>44</v>
      </c>
      <c r="E270" s="260" t="s">
        <v>1638</v>
      </c>
      <c r="F270" s="261" t="s">
        <v>48</v>
      </c>
      <c r="G270" s="262">
        <v>3</v>
      </c>
      <c r="H270" s="263">
        <v>24.08</v>
      </c>
      <c r="I270" s="263">
        <v>30.1</v>
      </c>
      <c r="J270" s="263">
        <v>90.3</v>
      </c>
      <c r="K270" s="264">
        <v>3.4087166940775176E-5</v>
      </c>
    </row>
    <row r="271" spans="2:11" ht="38.25" x14ac:dyDescent="0.2">
      <c r="B271" s="260" t="s">
        <v>1639</v>
      </c>
      <c r="C271" s="260" t="s">
        <v>654</v>
      </c>
      <c r="D271" s="260" t="s">
        <v>44</v>
      </c>
      <c r="E271" s="260" t="s">
        <v>655</v>
      </c>
      <c r="F271" s="261" t="s">
        <v>48</v>
      </c>
      <c r="G271" s="262">
        <v>35</v>
      </c>
      <c r="H271" s="263">
        <v>10.52</v>
      </c>
      <c r="I271" s="263">
        <v>13.15</v>
      </c>
      <c r="J271" s="263">
        <v>460.25</v>
      </c>
      <c r="K271" s="264">
        <v>1.7373885475627658E-4</v>
      </c>
    </row>
    <row r="272" spans="2:11" ht="38.25" x14ac:dyDescent="0.2">
      <c r="B272" s="260" t="s">
        <v>1640</v>
      </c>
      <c r="C272" s="260" t="s">
        <v>453</v>
      </c>
      <c r="D272" s="260" t="s">
        <v>44</v>
      </c>
      <c r="E272" s="260" t="s">
        <v>454</v>
      </c>
      <c r="F272" s="261" t="s">
        <v>48</v>
      </c>
      <c r="G272" s="262">
        <v>59</v>
      </c>
      <c r="H272" s="263">
        <v>14.97</v>
      </c>
      <c r="I272" s="263">
        <v>18.71</v>
      </c>
      <c r="J272" s="263">
        <v>1103.8900000000001</v>
      </c>
      <c r="K272" s="264">
        <v>4.1670523493081185E-4</v>
      </c>
    </row>
    <row r="273" spans="2:11" ht="51" x14ac:dyDescent="0.2">
      <c r="B273" s="260" t="s">
        <v>1641</v>
      </c>
      <c r="C273" s="260" t="s">
        <v>1642</v>
      </c>
      <c r="D273" s="260" t="s">
        <v>44</v>
      </c>
      <c r="E273" s="260" t="s">
        <v>1643</v>
      </c>
      <c r="F273" s="261" t="s">
        <v>48</v>
      </c>
      <c r="G273" s="262">
        <v>1</v>
      </c>
      <c r="H273" s="263">
        <v>49.93</v>
      </c>
      <c r="I273" s="263">
        <v>62.41</v>
      </c>
      <c r="J273" s="263">
        <v>62.41</v>
      </c>
      <c r="K273" s="264">
        <v>2.3559026453751705E-5</v>
      </c>
    </row>
    <row r="274" spans="2:11" ht="51" x14ac:dyDescent="0.2">
      <c r="B274" s="260" t="s">
        <v>1644</v>
      </c>
      <c r="C274" s="260" t="s">
        <v>944</v>
      </c>
      <c r="D274" s="260" t="s">
        <v>44</v>
      </c>
      <c r="E274" s="260" t="s">
        <v>945</v>
      </c>
      <c r="F274" s="261" t="s">
        <v>48</v>
      </c>
      <c r="G274" s="262">
        <v>7</v>
      </c>
      <c r="H274" s="263">
        <v>44.49</v>
      </c>
      <c r="I274" s="263">
        <v>55.61</v>
      </c>
      <c r="J274" s="263">
        <v>389.27</v>
      </c>
      <c r="K274" s="264">
        <v>1.4694475609120213E-4</v>
      </c>
    </row>
    <row r="275" spans="2:11" ht="38.25" x14ac:dyDescent="0.2">
      <c r="B275" s="260" t="s">
        <v>1645</v>
      </c>
      <c r="C275" s="260" t="s">
        <v>656</v>
      </c>
      <c r="D275" s="260" t="s">
        <v>44</v>
      </c>
      <c r="E275" s="260" t="s">
        <v>657</v>
      </c>
      <c r="F275" s="261" t="s">
        <v>48</v>
      </c>
      <c r="G275" s="262">
        <v>8</v>
      </c>
      <c r="H275" s="263">
        <v>53.49</v>
      </c>
      <c r="I275" s="263">
        <v>66.86</v>
      </c>
      <c r="J275" s="263">
        <v>534.88</v>
      </c>
      <c r="K275" s="264">
        <v>2.0191078464320961E-4</v>
      </c>
    </row>
    <row r="276" spans="2:11" ht="38.25" x14ac:dyDescent="0.2">
      <c r="B276" s="260" t="s">
        <v>1646</v>
      </c>
      <c r="C276" s="260" t="s">
        <v>658</v>
      </c>
      <c r="D276" s="260" t="s">
        <v>44</v>
      </c>
      <c r="E276" s="260" t="s">
        <v>659</v>
      </c>
      <c r="F276" s="261" t="s">
        <v>48</v>
      </c>
      <c r="G276" s="262">
        <v>11</v>
      </c>
      <c r="H276" s="263">
        <v>15.44</v>
      </c>
      <c r="I276" s="263">
        <v>19.3</v>
      </c>
      <c r="J276" s="263">
        <v>212.3</v>
      </c>
      <c r="K276" s="264">
        <v>8.0140703671390594E-5</v>
      </c>
    </row>
    <row r="277" spans="2:11" ht="38.25" x14ac:dyDescent="0.2">
      <c r="B277" s="260" t="s">
        <v>1647</v>
      </c>
      <c r="C277" s="260" t="s">
        <v>455</v>
      </c>
      <c r="D277" s="260" t="s">
        <v>44</v>
      </c>
      <c r="E277" s="260" t="s">
        <v>456</v>
      </c>
      <c r="F277" s="261" t="s">
        <v>48</v>
      </c>
      <c r="G277" s="262">
        <v>1</v>
      </c>
      <c r="H277" s="263">
        <v>27.23</v>
      </c>
      <c r="I277" s="263">
        <v>34.03</v>
      </c>
      <c r="J277" s="263">
        <v>34.03</v>
      </c>
      <c r="K277" s="264">
        <v>1.284591684379379E-5</v>
      </c>
    </row>
    <row r="278" spans="2:11" ht="38.25" x14ac:dyDescent="0.2">
      <c r="B278" s="260" t="s">
        <v>1648</v>
      </c>
      <c r="C278" s="260" t="s">
        <v>1649</v>
      </c>
      <c r="D278" s="260" t="s">
        <v>44</v>
      </c>
      <c r="E278" s="260" t="s">
        <v>1650</v>
      </c>
      <c r="F278" s="261" t="s">
        <v>48</v>
      </c>
      <c r="G278" s="262">
        <v>3</v>
      </c>
      <c r="H278" s="263">
        <v>31.08</v>
      </c>
      <c r="I278" s="263">
        <v>38.85</v>
      </c>
      <c r="J278" s="263">
        <v>116.55</v>
      </c>
      <c r="K278" s="264">
        <v>4.3996227097977268E-5</v>
      </c>
    </row>
    <row r="279" spans="2:11" ht="38.25" x14ac:dyDescent="0.2">
      <c r="B279" s="260" t="s">
        <v>1651</v>
      </c>
      <c r="C279" s="260" t="s">
        <v>1652</v>
      </c>
      <c r="D279" s="260" t="s">
        <v>44</v>
      </c>
      <c r="E279" s="260" t="s">
        <v>1653</v>
      </c>
      <c r="F279" s="261" t="s">
        <v>48</v>
      </c>
      <c r="G279" s="262">
        <v>2</v>
      </c>
      <c r="H279" s="263">
        <v>42.37</v>
      </c>
      <c r="I279" s="263">
        <v>52.96</v>
      </c>
      <c r="J279" s="263">
        <v>105.92</v>
      </c>
      <c r="K279" s="264">
        <v>3.9983529594317903E-5</v>
      </c>
    </row>
    <row r="280" spans="2:11" ht="38.25" x14ac:dyDescent="0.2">
      <c r="B280" s="260" t="s">
        <v>1654</v>
      </c>
      <c r="C280" s="260" t="s">
        <v>1655</v>
      </c>
      <c r="D280" s="260" t="s">
        <v>44</v>
      </c>
      <c r="E280" s="260" t="s">
        <v>1656</v>
      </c>
      <c r="F280" s="261" t="s">
        <v>48</v>
      </c>
      <c r="G280" s="262">
        <v>5</v>
      </c>
      <c r="H280" s="263">
        <v>19.72</v>
      </c>
      <c r="I280" s="263">
        <v>24.65</v>
      </c>
      <c r="J280" s="263">
        <v>123.25</v>
      </c>
      <c r="K280" s="264">
        <v>4.6525396738101226E-5</v>
      </c>
    </row>
    <row r="281" spans="2:11" ht="38.25" x14ac:dyDescent="0.2">
      <c r="B281" s="260" t="s">
        <v>1657</v>
      </c>
      <c r="C281" s="260" t="s">
        <v>1658</v>
      </c>
      <c r="D281" s="260" t="s">
        <v>43</v>
      </c>
      <c r="E281" s="260" t="s">
        <v>1659</v>
      </c>
      <c r="F281" s="261" t="s">
        <v>47</v>
      </c>
      <c r="G281" s="262">
        <v>125.08</v>
      </c>
      <c r="H281" s="263">
        <v>56.41</v>
      </c>
      <c r="I281" s="263">
        <v>70.510000000000005</v>
      </c>
      <c r="J281" s="263">
        <v>8819.39</v>
      </c>
      <c r="K281" s="264">
        <v>3.329213945136248E-3</v>
      </c>
    </row>
    <row r="282" spans="2:11" ht="38.25" x14ac:dyDescent="0.2">
      <c r="B282" s="260" t="s">
        <v>1660</v>
      </c>
      <c r="C282" s="260" t="s">
        <v>1661</v>
      </c>
      <c r="D282" s="260" t="s">
        <v>43</v>
      </c>
      <c r="E282" s="260" t="s">
        <v>1662</v>
      </c>
      <c r="F282" s="261" t="s">
        <v>47</v>
      </c>
      <c r="G282" s="262">
        <v>108.78</v>
      </c>
      <c r="H282" s="263">
        <v>31.07</v>
      </c>
      <c r="I282" s="263">
        <v>38.83</v>
      </c>
      <c r="J282" s="263">
        <v>4223.92</v>
      </c>
      <c r="K282" s="264">
        <v>1.5944791382555823E-3</v>
      </c>
    </row>
    <row r="283" spans="2:11" ht="38.25" x14ac:dyDescent="0.2">
      <c r="B283" s="260" t="s">
        <v>1663</v>
      </c>
      <c r="C283" s="260" t="s">
        <v>1664</v>
      </c>
      <c r="D283" s="260" t="s">
        <v>43</v>
      </c>
      <c r="E283" s="260" t="s">
        <v>1665</v>
      </c>
      <c r="F283" s="261" t="s">
        <v>47</v>
      </c>
      <c r="G283" s="262">
        <v>30.57</v>
      </c>
      <c r="H283" s="263">
        <v>59.18</v>
      </c>
      <c r="I283" s="263">
        <v>73.97</v>
      </c>
      <c r="J283" s="263">
        <v>2261.2600000000002</v>
      </c>
      <c r="K283" s="264">
        <v>8.5359852842189674E-4</v>
      </c>
    </row>
    <row r="284" spans="2:11" ht="25.5" x14ac:dyDescent="0.2">
      <c r="B284" s="260" t="s">
        <v>1666</v>
      </c>
      <c r="C284" s="260" t="s">
        <v>1667</v>
      </c>
      <c r="D284" s="260" t="s">
        <v>43</v>
      </c>
      <c r="E284" s="260" t="s">
        <v>1668</v>
      </c>
      <c r="F284" s="261" t="s">
        <v>47</v>
      </c>
      <c r="G284" s="262">
        <v>69.23</v>
      </c>
      <c r="H284" s="263">
        <v>24.25</v>
      </c>
      <c r="I284" s="263">
        <v>30.31</v>
      </c>
      <c r="J284" s="263">
        <v>2098.36</v>
      </c>
      <c r="K284" s="264">
        <v>7.9210573224634557E-4</v>
      </c>
    </row>
    <row r="285" spans="2:11" ht="25.5" x14ac:dyDescent="0.2">
      <c r="B285" s="260" t="s">
        <v>1669</v>
      </c>
      <c r="C285" s="260" t="s">
        <v>1670</v>
      </c>
      <c r="D285" s="260" t="s">
        <v>43</v>
      </c>
      <c r="E285" s="260" t="s">
        <v>1671</v>
      </c>
      <c r="F285" s="261" t="s">
        <v>47</v>
      </c>
      <c r="G285" s="262">
        <v>21</v>
      </c>
      <c r="H285" s="263">
        <v>26.06</v>
      </c>
      <c r="I285" s="263">
        <v>32.57</v>
      </c>
      <c r="J285" s="263">
        <v>683.97</v>
      </c>
      <c r="K285" s="264">
        <v>2.5819047145605756E-4</v>
      </c>
    </row>
    <row r="286" spans="2:11" ht="25.5" x14ac:dyDescent="0.2">
      <c r="B286" s="260" t="s">
        <v>1672</v>
      </c>
      <c r="C286" s="260" t="s">
        <v>1673</v>
      </c>
      <c r="D286" s="260" t="s">
        <v>43</v>
      </c>
      <c r="E286" s="260" t="s">
        <v>1674</v>
      </c>
      <c r="F286" s="261" t="s">
        <v>47</v>
      </c>
      <c r="G286" s="262">
        <v>120.34</v>
      </c>
      <c r="H286" s="263">
        <v>26.06</v>
      </c>
      <c r="I286" s="263">
        <v>32.57</v>
      </c>
      <c r="J286" s="263">
        <v>3919.47</v>
      </c>
      <c r="K286" s="264">
        <v>1.4795529148323376E-3</v>
      </c>
    </row>
    <row r="287" spans="2:11" ht="38.25" x14ac:dyDescent="0.2">
      <c r="B287" s="260" t="s">
        <v>1675</v>
      </c>
      <c r="C287" s="260" t="s">
        <v>1676</v>
      </c>
      <c r="D287" s="260" t="s">
        <v>44</v>
      </c>
      <c r="E287" s="260" t="s">
        <v>1677</v>
      </c>
      <c r="F287" s="261" t="s">
        <v>48</v>
      </c>
      <c r="G287" s="262">
        <v>3</v>
      </c>
      <c r="H287" s="263">
        <v>15.33</v>
      </c>
      <c r="I287" s="263">
        <v>19.16</v>
      </c>
      <c r="J287" s="263">
        <v>57.48</v>
      </c>
      <c r="K287" s="264">
        <v>2.1698010584227655E-5</v>
      </c>
    </row>
    <row r="288" spans="2:11" ht="51" x14ac:dyDescent="0.2">
      <c r="B288" s="260" t="s">
        <v>1678</v>
      </c>
      <c r="C288" s="260" t="s">
        <v>1679</v>
      </c>
      <c r="D288" s="260" t="s">
        <v>44</v>
      </c>
      <c r="E288" s="260" t="s">
        <v>1680</v>
      </c>
      <c r="F288" s="261" t="s">
        <v>48</v>
      </c>
      <c r="G288" s="262">
        <v>1</v>
      </c>
      <c r="H288" s="263">
        <v>49.72</v>
      </c>
      <c r="I288" s="263">
        <v>62.15</v>
      </c>
      <c r="J288" s="263">
        <v>62.15</v>
      </c>
      <c r="K288" s="264">
        <v>2.3460879572194656E-5</v>
      </c>
    </row>
    <row r="289" spans="2:11" ht="38.25" x14ac:dyDescent="0.2">
      <c r="B289" s="260" t="s">
        <v>1681</v>
      </c>
      <c r="C289" s="260" t="s">
        <v>457</v>
      </c>
      <c r="D289" s="260" t="s">
        <v>44</v>
      </c>
      <c r="E289" s="260" t="s">
        <v>458</v>
      </c>
      <c r="F289" s="261" t="s">
        <v>48</v>
      </c>
      <c r="G289" s="262">
        <v>4</v>
      </c>
      <c r="H289" s="263">
        <v>9.7100000000000009</v>
      </c>
      <c r="I289" s="263">
        <v>12.13</v>
      </c>
      <c r="J289" s="263">
        <v>48.52</v>
      </c>
      <c r="K289" s="264">
        <v>1.8315718050569342E-5</v>
      </c>
    </row>
    <row r="290" spans="2:11" ht="25.5" x14ac:dyDescent="0.2">
      <c r="B290" s="260" t="s">
        <v>1682</v>
      </c>
      <c r="C290" s="260" t="s">
        <v>1683</v>
      </c>
      <c r="D290" s="260" t="s">
        <v>43</v>
      </c>
      <c r="E290" s="260" t="s">
        <v>1684</v>
      </c>
      <c r="F290" s="261" t="s">
        <v>48</v>
      </c>
      <c r="G290" s="262">
        <v>1</v>
      </c>
      <c r="H290" s="263">
        <v>66.27</v>
      </c>
      <c r="I290" s="263">
        <v>82.83</v>
      </c>
      <c r="J290" s="263">
        <v>82.83</v>
      </c>
      <c r="K290" s="264">
        <v>3.1267331536039958E-5</v>
      </c>
    </row>
    <row r="291" spans="2:11" ht="25.5" x14ac:dyDescent="0.2">
      <c r="B291" s="260" t="s">
        <v>1685</v>
      </c>
      <c r="C291" s="260" t="s">
        <v>1686</v>
      </c>
      <c r="D291" s="260" t="s">
        <v>43</v>
      </c>
      <c r="E291" s="260" t="s">
        <v>1687</v>
      </c>
      <c r="F291" s="261" t="s">
        <v>48</v>
      </c>
      <c r="G291" s="262">
        <v>5</v>
      </c>
      <c r="H291" s="263">
        <v>4.32</v>
      </c>
      <c r="I291" s="263">
        <v>5.4</v>
      </c>
      <c r="J291" s="263">
        <v>27</v>
      </c>
      <c r="K291" s="264">
        <v>1.0192176161693575E-5</v>
      </c>
    </row>
    <row r="292" spans="2:11" ht="25.5" x14ac:dyDescent="0.2">
      <c r="B292" s="260" t="s">
        <v>1688</v>
      </c>
      <c r="C292" s="260" t="s">
        <v>1689</v>
      </c>
      <c r="D292" s="260" t="s">
        <v>43</v>
      </c>
      <c r="E292" s="260" t="s">
        <v>1690</v>
      </c>
      <c r="F292" s="261" t="s">
        <v>48</v>
      </c>
      <c r="G292" s="262">
        <v>4</v>
      </c>
      <c r="H292" s="263">
        <v>22.34</v>
      </c>
      <c r="I292" s="263">
        <v>27.92</v>
      </c>
      <c r="J292" s="263">
        <v>111.68</v>
      </c>
      <c r="K292" s="264">
        <v>4.2157860508812538E-5</v>
      </c>
    </row>
    <row r="293" spans="2:11" ht="25.5" x14ac:dyDescent="0.2">
      <c r="B293" s="260" t="s">
        <v>1691</v>
      </c>
      <c r="C293" s="260" t="s">
        <v>1692</v>
      </c>
      <c r="D293" s="260" t="s">
        <v>43</v>
      </c>
      <c r="E293" s="260" t="s">
        <v>1693</v>
      </c>
      <c r="F293" s="261" t="s">
        <v>48</v>
      </c>
      <c r="G293" s="262">
        <v>1</v>
      </c>
      <c r="H293" s="263">
        <v>3992.23</v>
      </c>
      <c r="I293" s="263">
        <v>4990.28</v>
      </c>
      <c r="J293" s="263">
        <v>4990.28</v>
      </c>
      <c r="K293" s="264">
        <v>1.8837708465250448E-3</v>
      </c>
    </row>
    <row r="294" spans="2:11" ht="38.25" x14ac:dyDescent="0.2">
      <c r="B294" s="260" t="s">
        <v>1694</v>
      </c>
      <c r="C294" s="260" t="s">
        <v>1695</v>
      </c>
      <c r="D294" s="260" t="s">
        <v>44</v>
      </c>
      <c r="E294" s="260" t="s">
        <v>1696</v>
      </c>
      <c r="F294" s="261" t="s">
        <v>51</v>
      </c>
      <c r="G294" s="262">
        <v>0.34</v>
      </c>
      <c r="H294" s="263">
        <v>398.05</v>
      </c>
      <c r="I294" s="263">
        <v>497.56</v>
      </c>
      <c r="J294" s="263">
        <v>169.17</v>
      </c>
      <c r="K294" s="264">
        <v>6.385964597310007E-5</v>
      </c>
    </row>
    <row r="295" spans="2:11" ht="38.25" x14ac:dyDescent="0.2">
      <c r="B295" s="260" t="s">
        <v>1697</v>
      </c>
      <c r="C295" s="260" t="s">
        <v>459</v>
      </c>
      <c r="D295" s="260" t="s">
        <v>44</v>
      </c>
      <c r="E295" s="260" t="s">
        <v>460</v>
      </c>
      <c r="F295" s="261" t="s">
        <v>48</v>
      </c>
      <c r="G295" s="262">
        <v>19</v>
      </c>
      <c r="H295" s="263">
        <v>12.21</v>
      </c>
      <c r="I295" s="263">
        <v>15.26</v>
      </c>
      <c r="J295" s="263">
        <v>289.94</v>
      </c>
      <c r="K295" s="264">
        <v>1.0944887245634945E-4</v>
      </c>
    </row>
    <row r="296" spans="2:11" ht="38.25" x14ac:dyDescent="0.2">
      <c r="B296" s="260" t="s">
        <v>1698</v>
      </c>
      <c r="C296" s="260" t="s">
        <v>1699</v>
      </c>
      <c r="D296" s="260" t="s">
        <v>44</v>
      </c>
      <c r="E296" s="260" t="s">
        <v>1700</v>
      </c>
      <c r="F296" s="261" t="s">
        <v>48</v>
      </c>
      <c r="G296" s="262">
        <v>1</v>
      </c>
      <c r="H296" s="263">
        <v>41.03</v>
      </c>
      <c r="I296" s="263">
        <v>51.28</v>
      </c>
      <c r="J296" s="263">
        <v>51.28</v>
      </c>
      <c r="K296" s="264">
        <v>1.935758494709802E-5</v>
      </c>
    </row>
    <row r="297" spans="2:11" ht="38.25" x14ac:dyDescent="0.2">
      <c r="B297" s="260" t="s">
        <v>1701</v>
      </c>
      <c r="C297" s="260" t="s">
        <v>743</v>
      </c>
      <c r="D297" s="260" t="s">
        <v>44</v>
      </c>
      <c r="E297" s="260" t="s">
        <v>744</v>
      </c>
      <c r="F297" s="261" t="s">
        <v>48</v>
      </c>
      <c r="G297" s="262">
        <v>18</v>
      </c>
      <c r="H297" s="263">
        <v>17.97</v>
      </c>
      <c r="I297" s="263">
        <v>22.46</v>
      </c>
      <c r="J297" s="263">
        <v>404.28</v>
      </c>
      <c r="K297" s="264">
        <v>1.5261085106109179E-4</v>
      </c>
    </row>
    <row r="298" spans="2:11" ht="38.25" x14ac:dyDescent="0.2">
      <c r="B298" s="260" t="s">
        <v>1702</v>
      </c>
      <c r="C298" s="260" t="s">
        <v>1703</v>
      </c>
      <c r="D298" s="260" t="s">
        <v>44</v>
      </c>
      <c r="E298" s="260" t="s">
        <v>1704</v>
      </c>
      <c r="F298" s="261" t="s">
        <v>48</v>
      </c>
      <c r="G298" s="262">
        <v>3</v>
      </c>
      <c r="H298" s="263">
        <v>37.53</v>
      </c>
      <c r="I298" s="263">
        <v>46.91</v>
      </c>
      <c r="J298" s="263">
        <v>140.72999999999999</v>
      </c>
      <c r="K298" s="264">
        <v>5.3123887082782847E-5</v>
      </c>
    </row>
    <row r="299" spans="2:11" x14ac:dyDescent="0.2">
      <c r="B299" s="255" t="s">
        <v>953</v>
      </c>
      <c r="C299" s="255" t="s">
        <v>751</v>
      </c>
      <c r="D299" s="255"/>
      <c r="E299" s="255" t="s">
        <v>461</v>
      </c>
      <c r="F299" s="256"/>
      <c r="G299" s="257">
        <v>1</v>
      </c>
      <c r="H299" s="257" t="s">
        <v>14</v>
      </c>
      <c r="I299" s="258">
        <v>42492.07</v>
      </c>
      <c r="J299" s="258">
        <v>42492.07</v>
      </c>
      <c r="K299" s="259">
        <v>1.6040246774630174E-2</v>
      </c>
    </row>
    <row r="300" spans="2:11" ht="38.25" x14ac:dyDescent="0.2">
      <c r="B300" s="260" t="s">
        <v>1705</v>
      </c>
      <c r="C300" s="260" t="s">
        <v>1706</v>
      </c>
      <c r="D300" s="260" t="s">
        <v>43</v>
      </c>
      <c r="E300" s="260" t="s">
        <v>1707</v>
      </c>
      <c r="F300" s="261" t="s">
        <v>1076</v>
      </c>
      <c r="G300" s="262">
        <v>5</v>
      </c>
      <c r="H300" s="263">
        <v>728.62</v>
      </c>
      <c r="I300" s="263">
        <v>910.77</v>
      </c>
      <c r="J300" s="263">
        <v>4553.8500000000004</v>
      </c>
      <c r="K300" s="264">
        <v>1.719023756071418E-3</v>
      </c>
    </row>
    <row r="301" spans="2:11" ht="25.5" x14ac:dyDescent="0.2">
      <c r="B301" s="260" t="s">
        <v>1708</v>
      </c>
      <c r="C301" s="260" t="s">
        <v>1709</v>
      </c>
      <c r="D301" s="260" t="s">
        <v>43</v>
      </c>
      <c r="E301" s="260" t="s">
        <v>1710</v>
      </c>
      <c r="F301" s="261" t="s">
        <v>48</v>
      </c>
      <c r="G301" s="262">
        <v>2</v>
      </c>
      <c r="H301" s="263">
        <v>535.79</v>
      </c>
      <c r="I301" s="263">
        <v>669.73</v>
      </c>
      <c r="J301" s="263">
        <v>1339.46</v>
      </c>
      <c r="K301" s="264">
        <v>5.0563008450155839E-4</v>
      </c>
    </row>
    <row r="302" spans="2:11" ht="25.5" x14ac:dyDescent="0.2">
      <c r="B302" s="260" t="s">
        <v>1711</v>
      </c>
      <c r="C302" s="260" t="s">
        <v>1627</v>
      </c>
      <c r="D302" s="260" t="s">
        <v>44</v>
      </c>
      <c r="E302" s="260" t="s">
        <v>1628</v>
      </c>
      <c r="F302" s="261" t="s">
        <v>48</v>
      </c>
      <c r="G302" s="262">
        <v>23</v>
      </c>
      <c r="H302" s="263">
        <v>72.81</v>
      </c>
      <c r="I302" s="263">
        <v>91.01</v>
      </c>
      <c r="J302" s="263">
        <v>2093.23</v>
      </c>
      <c r="K302" s="264">
        <v>7.9016921877562377E-4</v>
      </c>
    </row>
    <row r="303" spans="2:11" ht="38.25" x14ac:dyDescent="0.2">
      <c r="B303" s="260" t="s">
        <v>1712</v>
      </c>
      <c r="C303" s="260" t="s">
        <v>773</v>
      </c>
      <c r="D303" s="260" t="s">
        <v>44</v>
      </c>
      <c r="E303" s="260" t="s">
        <v>774</v>
      </c>
      <c r="F303" s="261" t="s">
        <v>48</v>
      </c>
      <c r="G303" s="262">
        <v>50</v>
      </c>
      <c r="H303" s="263">
        <v>46</v>
      </c>
      <c r="I303" s="263">
        <v>57.5</v>
      </c>
      <c r="J303" s="263">
        <v>2875</v>
      </c>
      <c r="K303" s="264">
        <v>1.0852780172173715E-3</v>
      </c>
    </row>
    <row r="304" spans="2:11" ht="38.25" x14ac:dyDescent="0.2">
      <c r="B304" s="260" t="s">
        <v>1713</v>
      </c>
      <c r="C304" s="260" t="s">
        <v>1714</v>
      </c>
      <c r="D304" s="260" t="s">
        <v>44</v>
      </c>
      <c r="E304" s="260" t="s">
        <v>1715</v>
      </c>
      <c r="F304" s="261" t="s">
        <v>48</v>
      </c>
      <c r="G304" s="262">
        <v>2</v>
      </c>
      <c r="H304" s="263">
        <v>116.59</v>
      </c>
      <c r="I304" s="263">
        <v>145.72999999999999</v>
      </c>
      <c r="J304" s="263">
        <v>291.45999999999998</v>
      </c>
      <c r="K304" s="264">
        <v>1.100226542254522E-4</v>
      </c>
    </row>
    <row r="305" spans="2:11" ht="38.25" x14ac:dyDescent="0.2">
      <c r="B305" s="260" t="s">
        <v>1716</v>
      </c>
      <c r="C305" s="260" t="s">
        <v>656</v>
      </c>
      <c r="D305" s="260" t="s">
        <v>44</v>
      </c>
      <c r="E305" s="260" t="s">
        <v>657</v>
      </c>
      <c r="F305" s="261" t="s">
        <v>48</v>
      </c>
      <c r="G305" s="262">
        <v>17</v>
      </c>
      <c r="H305" s="263">
        <v>53.49</v>
      </c>
      <c r="I305" s="263">
        <v>66.86</v>
      </c>
      <c r="J305" s="263">
        <v>1136.6199999999999</v>
      </c>
      <c r="K305" s="264">
        <v>4.290604173668204E-4</v>
      </c>
    </row>
    <row r="306" spans="2:11" ht="38.25" x14ac:dyDescent="0.2">
      <c r="B306" s="260" t="s">
        <v>1717</v>
      </c>
      <c r="C306" s="260" t="s">
        <v>1718</v>
      </c>
      <c r="D306" s="260" t="s">
        <v>44</v>
      </c>
      <c r="E306" s="260" t="s">
        <v>1719</v>
      </c>
      <c r="F306" s="261" t="s">
        <v>48</v>
      </c>
      <c r="G306" s="262">
        <v>50</v>
      </c>
      <c r="H306" s="263">
        <v>34.64</v>
      </c>
      <c r="I306" s="263">
        <v>43.3</v>
      </c>
      <c r="J306" s="263">
        <v>2165</v>
      </c>
      <c r="K306" s="264">
        <v>8.1726153296542928E-4</v>
      </c>
    </row>
    <row r="307" spans="2:11" ht="25.5" x14ac:dyDescent="0.2">
      <c r="B307" s="260" t="s">
        <v>1720</v>
      </c>
      <c r="C307" s="260" t="s">
        <v>1721</v>
      </c>
      <c r="D307" s="260" t="s">
        <v>43</v>
      </c>
      <c r="E307" s="260" t="s">
        <v>1722</v>
      </c>
      <c r="F307" s="261" t="s">
        <v>48</v>
      </c>
      <c r="G307" s="262">
        <v>5</v>
      </c>
      <c r="H307" s="263">
        <v>107.3</v>
      </c>
      <c r="I307" s="263">
        <v>134.12</v>
      </c>
      <c r="J307" s="263">
        <v>670.6</v>
      </c>
      <c r="K307" s="264">
        <v>2.5314345681598933E-4</v>
      </c>
    </row>
    <row r="308" spans="2:11" ht="38.25" x14ac:dyDescent="0.2">
      <c r="B308" s="260" t="s">
        <v>1723</v>
      </c>
      <c r="C308" s="260" t="s">
        <v>1658</v>
      </c>
      <c r="D308" s="260" t="s">
        <v>43</v>
      </c>
      <c r="E308" s="260" t="s">
        <v>1659</v>
      </c>
      <c r="F308" s="261" t="s">
        <v>47</v>
      </c>
      <c r="G308" s="262">
        <v>55.85</v>
      </c>
      <c r="H308" s="263">
        <v>56.41</v>
      </c>
      <c r="I308" s="263">
        <v>70.510000000000005</v>
      </c>
      <c r="J308" s="263">
        <v>3937.98</v>
      </c>
      <c r="K308" s="264">
        <v>1.4865402178231876E-3</v>
      </c>
    </row>
    <row r="309" spans="2:11" ht="38.25" x14ac:dyDescent="0.2">
      <c r="B309" s="260" t="s">
        <v>1724</v>
      </c>
      <c r="C309" s="260" t="s">
        <v>1725</v>
      </c>
      <c r="D309" s="260" t="s">
        <v>43</v>
      </c>
      <c r="E309" s="260" t="s">
        <v>1726</v>
      </c>
      <c r="F309" s="261" t="s">
        <v>47</v>
      </c>
      <c r="G309" s="262">
        <v>10.62</v>
      </c>
      <c r="H309" s="263">
        <v>65.069999999999993</v>
      </c>
      <c r="I309" s="263">
        <v>81.33</v>
      </c>
      <c r="J309" s="263">
        <v>863.72</v>
      </c>
      <c r="K309" s="264">
        <v>3.2604394053251757E-4</v>
      </c>
    </row>
    <row r="310" spans="2:11" ht="38.25" x14ac:dyDescent="0.2">
      <c r="B310" s="260" t="s">
        <v>1727</v>
      </c>
      <c r="C310" s="260" t="s">
        <v>1728</v>
      </c>
      <c r="D310" s="260" t="s">
        <v>44</v>
      </c>
      <c r="E310" s="260" t="s">
        <v>1729</v>
      </c>
      <c r="F310" s="261" t="s">
        <v>47</v>
      </c>
      <c r="G310" s="262">
        <v>187.06</v>
      </c>
      <c r="H310" s="263">
        <v>50.19</v>
      </c>
      <c r="I310" s="263">
        <v>62.73</v>
      </c>
      <c r="J310" s="263">
        <v>11734.27</v>
      </c>
      <c r="K310" s="264">
        <v>4.4295461840324468E-3</v>
      </c>
    </row>
    <row r="311" spans="2:11" ht="38.25" x14ac:dyDescent="0.2">
      <c r="B311" s="260" t="s">
        <v>1730</v>
      </c>
      <c r="C311" s="260" t="s">
        <v>1731</v>
      </c>
      <c r="D311" s="260" t="s">
        <v>44</v>
      </c>
      <c r="E311" s="260" t="s">
        <v>1732</v>
      </c>
      <c r="F311" s="261" t="s">
        <v>47</v>
      </c>
      <c r="G311" s="262">
        <v>38.92</v>
      </c>
      <c r="H311" s="263">
        <v>160.72999999999999</v>
      </c>
      <c r="I311" s="263">
        <v>200.91</v>
      </c>
      <c r="J311" s="263">
        <v>7819.41</v>
      </c>
      <c r="K311" s="264">
        <v>2.951733488907717E-3</v>
      </c>
    </row>
    <row r="312" spans="2:11" ht="38.25" x14ac:dyDescent="0.2">
      <c r="B312" s="260" t="s">
        <v>1733</v>
      </c>
      <c r="C312" s="260" t="s">
        <v>1734</v>
      </c>
      <c r="D312" s="260" t="s">
        <v>44</v>
      </c>
      <c r="E312" s="260" t="s">
        <v>1735</v>
      </c>
      <c r="F312" s="261" t="s">
        <v>48</v>
      </c>
      <c r="G312" s="262">
        <v>1</v>
      </c>
      <c r="H312" s="263">
        <v>46.14</v>
      </c>
      <c r="I312" s="263">
        <v>57.67</v>
      </c>
      <c r="J312" s="263">
        <v>57.67</v>
      </c>
      <c r="K312" s="264">
        <v>2.1769733305365497E-5</v>
      </c>
    </row>
    <row r="313" spans="2:11" ht="25.5" x14ac:dyDescent="0.2">
      <c r="B313" s="260" t="s">
        <v>1736</v>
      </c>
      <c r="C313" s="260" t="s">
        <v>1549</v>
      </c>
      <c r="D313" s="260" t="s">
        <v>44</v>
      </c>
      <c r="E313" s="260" t="s">
        <v>1550</v>
      </c>
      <c r="F313" s="261" t="s">
        <v>48</v>
      </c>
      <c r="G313" s="262">
        <v>1</v>
      </c>
      <c r="H313" s="263">
        <v>7.98</v>
      </c>
      <c r="I313" s="263">
        <v>9.9700000000000006</v>
      </c>
      <c r="J313" s="263">
        <v>9.9700000000000006</v>
      </c>
      <c r="K313" s="264">
        <v>3.7635554197068499E-6</v>
      </c>
    </row>
    <row r="314" spans="2:11" ht="38.25" x14ac:dyDescent="0.2">
      <c r="B314" s="260" t="s">
        <v>1737</v>
      </c>
      <c r="C314" s="260" t="s">
        <v>1555</v>
      </c>
      <c r="D314" s="260" t="s">
        <v>44</v>
      </c>
      <c r="E314" s="260" t="s">
        <v>1556</v>
      </c>
      <c r="F314" s="261" t="s">
        <v>48</v>
      </c>
      <c r="G314" s="262">
        <v>12</v>
      </c>
      <c r="H314" s="263">
        <v>8.65</v>
      </c>
      <c r="I314" s="263">
        <v>10.81</v>
      </c>
      <c r="J314" s="263">
        <v>129.72</v>
      </c>
      <c r="K314" s="264">
        <v>4.8967744136847797E-5</v>
      </c>
    </row>
    <row r="315" spans="2:11" ht="25.5" x14ac:dyDescent="0.2">
      <c r="B315" s="260" t="s">
        <v>1738</v>
      </c>
      <c r="C315" s="260" t="s">
        <v>449</v>
      </c>
      <c r="D315" s="260" t="s">
        <v>44</v>
      </c>
      <c r="E315" s="260" t="s">
        <v>736</v>
      </c>
      <c r="F315" s="261" t="s">
        <v>47</v>
      </c>
      <c r="G315" s="262">
        <v>91.91</v>
      </c>
      <c r="H315" s="263">
        <v>23.38</v>
      </c>
      <c r="I315" s="263">
        <v>29.22</v>
      </c>
      <c r="J315" s="263">
        <v>2685.61</v>
      </c>
      <c r="K315" s="264">
        <v>1.0137855637631808E-3</v>
      </c>
    </row>
    <row r="316" spans="2:11" ht="25.5" x14ac:dyDescent="0.2">
      <c r="B316" s="260" t="s">
        <v>1739</v>
      </c>
      <c r="C316" s="260" t="s">
        <v>576</v>
      </c>
      <c r="D316" s="260" t="s">
        <v>44</v>
      </c>
      <c r="E316" s="260" t="s">
        <v>577</v>
      </c>
      <c r="F316" s="261" t="s">
        <v>48</v>
      </c>
      <c r="G316" s="262">
        <v>10</v>
      </c>
      <c r="H316" s="263">
        <v>10.28</v>
      </c>
      <c r="I316" s="263">
        <v>12.85</v>
      </c>
      <c r="J316" s="263">
        <v>128.5</v>
      </c>
      <c r="K316" s="264">
        <v>4.8507208769541641E-5</v>
      </c>
    </row>
    <row r="317" spans="2:11" x14ac:dyDescent="0.2">
      <c r="B317" s="255" t="s">
        <v>954</v>
      </c>
      <c r="C317" s="255" t="s">
        <v>751</v>
      </c>
      <c r="D317" s="255"/>
      <c r="E317" s="255" t="s">
        <v>1740</v>
      </c>
      <c r="F317" s="256"/>
      <c r="G317" s="257">
        <v>1</v>
      </c>
      <c r="H317" s="257" t="s">
        <v>14</v>
      </c>
      <c r="I317" s="258">
        <v>6553.74</v>
      </c>
      <c r="J317" s="258">
        <v>6553.74</v>
      </c>
      <c r="K317" s="259">
        <v>2.473958244368061E-3</v>
      </c>
    </row>
    <row r="318" spans="2:11" ht="25.5" x14ac:dyDescent="0.2">
      <c r="B318" s="260" t="s">
        <v>1741</v>
      </c>
      <c r="C318" s="260" t="s">
        <v>1742</v>
      </c>
      <c r="D318" s="260" t="s">
        <v>43</v>
      </c>
      <c r="E318" s="260" t="s">
        <v>1743</v>
      </c>
      <c r="F318" s="261" t="s">
        <v>48</v>
      </c>
      <c r="G318" s="262">
        <v>7</v>
      </c>
      <c r="H318" s="263">
        <v>18.75</v>
      </c>
      <c r="I318" s="263">
        <v>23.43</v>
      </c>
      <c r="J318" s="263">
        <v>164.01</v>
      </c>
      <c r="K318" s="264">
        <v>6.1911807862198643E-5</v>
      </c>
    </row>
    <row r="319" spans="2:11" ht="25.5" x14ac:dyDescent="0.2">
      <c r="B319" s="260" t="s">
        <v>1744</v>
      </c>
      <c r="C319" s="260" t="s">
        <v>1745</v>
      </c>
      <c r="D319" s="260" t="s">
        <v>44</v>
      </c>
      <c r="E319" s="260" t="s">
        <v>1746</v>
      </c>
      <c r="F319" s="261" t="s">
        <v>48</v>
      </c>
      <c r="G319" s="262">
        <v>8</v>
      </c>
      <c r="H319" s="263">
        <v>332.98</v>
      </c>
      <c r="I319" s="263">
        <v>416.22</v>
      </c>
      <c r="J319" s="263">
        <v>3329.76</v>
      </c>
      <c r="K319" s="264">
        <v>1.2569444628207703E-3</v>
      </c>
    </row>
    <row r="320" spans="2:11" ht="25.5" x14ac:dyDescent="0.2">
      <c r="B320" s="260" t="s">
        <v>1747</v>
      </c>
      <c r="C320" s="260" t="s">
        <v>1748</v>
      </c>
      <c r="D320" s="260" t="s">
        <v>43</v>
      </c>
      <c r="E320" s="260" t="s">
        <v>1749</v>
      </c>
      <c r="F320" s="261" t="s">
        <v>48</v>
      </c>
      <c r="G320" s="262">
        <v>8</v>
      </c>
      <c r="H320" s="263">
        <v>17.39</v>
      </c>
      <c r="I320" s="263">
        <v>21.73</v>
      </c>
      <c r="J320" s="263">
        <v>173.84</v>
      </c>
      <c r="K320" s="264">
        <v>6.5622514961067078E-5</v>
      </c>
    </row>
    <row r="321" spans="2:11" x14ac:dyDescent="0.2">
      <c r="B321" s="260" t="s">
        <v>1750</v>
      </c>
      <c r="C321" s="260" t="s">
        <v>1751</v>
      </c>
      <c r="D321" s="260" t="s">
        <v>43</v>
      </c>
      <c r="E321" s="260" t="s">
        <v>1752</v>
      </c>
      <c r="F321" s="261" t="s">
        <v>48</v>
      </c>
      <c r="G321" s="262">
        <v>1</v>
      </c>
      <c r="H321" s="263">
        <v>4.0599999999999996</v>
      </c>
      <c r="I321" s="263">
        <v>5.07</v>
      </c>
      <c r="J321" s="263">
        <v>5.07</v>
      </c>
      <c r="K321" s="264">
        <v>1.9138641903624601E-6</v>
      </c>
    </row>
    <row r="322" spans="2:11" ht="51" x14ac:dyDescent="0.2">
      <c r="B322" s="260" t="s">
        <v>1753</v>
      </c>
      <c r="C322" s="260" t="s">
        <v>1754</v>
      </c>
      <c r="D322" s="260" t="s">
        <v>43</v>
      </c>
      <c r="E322" s="260" t="s">
        <v>1755</v>
      </c>
      <c r="F322" s="261" t="s">
        <v>48</v>
      </c>
      <c r="G322" s="262">
        <v>6</v>
      </c>
      <c r="H322" s="263">
        <v>40.83</v>
      </c>
      <c r="I322" s="263">
        <v>51.03</v>
      </c>
      <c r="J322" s="263">
        <v>306.18</v>
      </c>
      <c r="K322" s="264">
        <v>1.1557927767360514E-4</v>
      </c>
    </row>
    <row r="323" spans="2:11" ht="25.5" x14ac:dyDescent="0.2">
      <c r="B323" s="260" t="s">
        <v>1756</v>
      </c>
      <c r="C323" s="260" t="s">
        <v>1757</v>
      </c>
      <c r="D323" s="260" t="s">
        <v>43</v>
      </c>
      <c r="E323" s="260" t="s">
        <v>1758</v>
      </c>
      <c r="F323" s="261" t="s">
        <v>48</v>
      </c>
      <c r="G323" s="262">
        <v>2</v>
      </c>
      <c r="H323" s="263">
        <v>7.05</v>
      </c>
      <c r="I323" s="263">
        <v>8.81</v>
      </c>
      <c r="J323" s="263">
        <v>17.62</v>
      </c>
      <c r="K323" s="264">
        <v>6.6513386655200292E-6</v>
      </c>
    </row>
    <row r="324" spans="2:11" ht="25.5" x14ac:dyDescent="0.2">
      <c r="B324" s="260" t="s">
        <v>1759</v>
      </c>
      <c r="C324" s="260" t="s">
        <v>1760</v>
      </c>
      <c r="D324" s="260" t="s">
        <v>43</v>
      </c>
      <c r="E324" s="260" t="s">
        <v>1761</v>
      </c>
      <c r="F324" s="261" t="s">
        <v>48</v>
      </c>
      <c r="G324" s="262">
        <v>2</v>
      </c>
      <c r="H324" s="263">
        <v>50.39</v>
      </c>
      <c r="I324" s="263">
        <v>62.98</v>
      </c>
      <c r="J324" s="263">
        <v>125.96</v>
      </c>
      <c r="K324" s="264">
        <v>4.7548389234330469E-5</v>
      </c>
    </row>
    <row r="325" spans="2:11" ht="38.25" x14ac:dyDescent="0.2">
      <c r="B325" s="260" t="s">
        <v>1762</v>
      </c>
      <c r="C325" s="260" t="s">
        <v>1763</v>
      </c>
      <c r="D325" s="260" t="s">
        <v>43</v>
      </c>
      <c r="E325" s="260" t="s">
        <v>1764</v>
      </c>
      <c r="F325" s="261" t="s">
        <v>48</v>
      </c>
      <c r="G325" s="262">
        <v>38</v>
      </c>
      <c r="H325" s="263">
        <v>24.53</v>
      </c>
      <c r="I325" s="263">
        <v>30.66</v>
      </c>
      <c r="J325" s="263">
        <v>1165.08</v>
      </c>
      <c r="K325" s="264">
        <v>4.3980372601725744E-4</v>
      </c>
    </row>
    <row r="326" spans="2:11" ht="25.5" x14ac:dyDescent="0.2">
      <c r="B326" s="260" t="s">
        <v>1765</v>
      </c>
      <c r="C326" s="260" t="s">
        <v>1766</v>
      </c>
      <c r="D326" s="260" t="s">
        <v>43</v>
      </c>
      <c r="E326" s="260" t="s">
        <v>1767</v>
      </c>
      <c r="F326" s="261" t="s">
        <v>48</v>
      </c>
      <c r="G326" s="262">
        <v>2</v>
      </c>
      <c r="H326" s="263">
        <v>471.29</v>
      </c>
      <c r="I326" s="263">
        <v>589.11</v>
      </c>
      <c r="J326" s="263">
        <v>1178.22</v>
      </c>
      <c r="K326" s="264">
        <v>4.4476391841594831E-4</v>
      </c>
    </row>
    <row r="327" spans="2:11" ht="38.25" x14ac:dyDescent="0.2">
      <c r="B327" s="260" t="s">
        <v>1768</v>
      </c>
      <c r="C327" s="260" t="s">
        <v>1769</v>
      </c>
      <c r="D327" s="260" t="s">
        <v>43</v>
      </c>
      <c r="E327" s="260" t="s">
        <v>1770</v>
      </c>
      <c r="F327" s="261" t="s">
        <v>48</v>
      </c>
      <c r="G327" s="262">
        <v>2</v>
      </c>
      <c r="H327" s="263">
        <v>29.38</v>
      </c>
      <c r="I327" s="263">
        <v>36.72</v>
      </c>
      <c r="J327" s="263">
        <v>73.44</v>
      </c>
      <c r="K327" s="264">
        <v>2.7722719159806525E-5</v>
      </c>
    </row>
    <row r="328" spans="2:11" ht="63.75" x14ac:dyDescent="0.2">
      <c r="B328" s="260" t="s">
        <v>1771</v>
      </c>
      <c r="C328" s="260" t="s">
        <v>1772</v>
      </c>
      <c r="D328" s="260" t="s">
        <v>43</v>
      </c>
      <c r="E328" s="260" t="s">
        <v>1773</v>
      </c>
      <c r="F328" s="261" t="s">
        <v>48</v>
      </c>
      <c r="G328" s="262">
        <v>1</v>
      </c>
      <c r="H328" s="263">
        <v>11.65</v>
      </c>
      <c r="I328" s="263">
        <v>14.56</v>
      </c>
      <c r="J328" s="263">
        <v>14.56</v>
      </c>
      <c r="K328" s="264">
        <v>5.4962253671947577E-6</v>
      </c>
    </row>
    <row r="329" spans="2:11" x14ac:dyDescent="0.2">
      <c r="B329" s="255" t="s">
        <v>445</v>
      </c>
      <c r="C329" s="255" t="s">
        <v>751</v>
      </c>
      <c r="D329" s="255"/>
      <c r="E329" s="255" t="s">
        <v>1122</v>
      </c>
      <c r="F329" s="256"/>
      <c r="G329" s="257">
        <v>1</v>
      </c>
      <c r="H329" s="257" t="s">
        <v>14</v>
      </c>
      <c r="I329" s="258">
        <v>307910.59999999998</v>
      </c>
      <c r="J329" s="258">
        <v>307910.59999999998</v>
      </c>
      <c r="K329" s="259">
        <v>0.11623255841676911</v>
      </c>
    </row>
    <row r="330" spans="2:11" x14ac:dyDescent="0.2">
      <c r="B330" s="255" t="s">
        <v>464</v>
      </c>
      <c r="C330" s="255" t="s">
        <v>751</v>
      </c>
      <c r="D330" s="255"/>
      <c r="E330" s="255" t="s">
        <v>1774</v>
      </c>
      <c r="F330" s="256"/>
      <c r="G330" s="257">
        <v>1</v>
      </c>
      <c r="H330" s="257" t="s">
        <v>14</v>
      </c>
      <c r="I330" s="258">
        <v>230443.12</v>
      </c>
      <c r="J330" s="258">
        <v>230443.12</v>
      </c>
      <c r="K330" s="259">
        <v>8.698951386260341E-2</v>
      </c>
    </row>
    <row r="331" spans="2:11" ht="25.5" x14ac:dyDescent="0.2">
      <c r="B331" s="260" t="s">
        <v>1775</v>
      </c>
      <c r="C331" s="260" t="s">
        <v>1776</v>
      </c>
      <c r="D331" s="260" t="s">
        <v>43</v>
      </c>
      <c r="E331" s="260" t="s">
        <v>1777</v>
      </c>
      <c r="F331" s="261" t="s">
        <v>48</v>
      </c>
      <c r="G331" s="262">
        <v>1</v>
      </c>
      <c r="H331" s="263">
        <v>2.09</v>
      </c>
      <c r="I331" s="263">
        <v>2.61</v>
      </c>
      <c r="J331" s="263">
        <v>2.61</v>
      </c>
      <c r="K331" s="264">
        <v>9.8524369563037898E-7</v>
      </c>
    </row>
    <row r="332" spans="2:11" ht="25.5" x14ac:dyDescent="0.2">
      <c r="B332" s="260" t="s">
        <v>1778</v>
      </c>
      <c r="C332" s="260" t="s">
        <v>1779</v>
      </c>
      <c r="D332" s="260" t="s">
        <v>44</v>
      </c>
      <c r="E332" s="260" t="s">
        <v>1780</v>
      </c>
      <c r="F332" s="261" t="s">
        <v>48</v>
      </c>
      <c r="G332" s="262">
        <v>242</v>
      </c>
      <c r="H332" s="263">
        <v>17.61</v>
      </c>
      <c r="I332" s="263">
        <v>22.01</v>
      </c>
      <c r="J332" s="263">
        <v>5326.42</v>
      </c>
      <c r="K332" s="264">
        <v>2.0106596648580702E-3</v>
      </c>
    </row>
    <row r="333" spans="2:11" ht="25.5" x14ac:dyDescent="0.2">
      <c r="B333" s="260" t="s">
        <v>1781</v>
      </c>
      <c r="C333" s="260" t="s">
        <v>69</v>
      </c>
      <c r="D333" s="260" t="s">
        <v>44</v>
      </c>
      <c r="E333" s="260" t="s">
        <v>426</v>
      </c>
      <c r="F333" s="261" t="s">
        <v>48</v>
      </c>
      <c r="G333" s="262">
        <v>95</v>
      </c>
      <c r="H333" s="263">
        <v>14.76</v>
      </c>
      <c r="I333" s="263">
        <v>18.45</v>
      </c>
      <c r="J333" s="263">
        <v>1752.75</v>
      </c>
      <c r="K333" s="264">
        <v>6.6164210249660793E-4</v>
      </c>
    </row>
    <row r="334" spans="2:11" ht="38.25" x14ac:dyDescent="0.2">
      <c r="B334" s="260" t="s">
        <v>1782</v>
      </c>
      <c r="C334" s="260" t="s">
        <v>1783</v>
      </c>
      <c r="D334" s="260" t="s">
        <v>44</v>
      </c>
      <c r="E334" s="260" t="s">
        <v>1784</v>
      </c>
      <c r="F334" s="261" t="s">
        <v>48</v>
      </c>
      <c r="G334" s="262">
        <v>2</v>
      </c>
      <c r="H334" s="263">
        <v>17.190000000000001</v>
      </c>
      <c r="I334" s="263">
        <v>21.48</v>
      </c>
      <c r="J334" s="263">
        <v>42.96</v>
      </c>
      <c r="K334" s="264">
        <v>1.6216884737272443E-5</v>
      </c>
    </row>
    <row r="335" spans="2:11" ht="38.25" x14ac:dyDescent="0.2">
      <c r="B335" s="260" t="s">
        <v>1785</v>
      </c>
      <c r="C335" s="260" t="s">
        <v>1786</v>
      </c>
      <c r="D335" s="260" t="s">
        <v>44</v>
      </c>
      <c r="E335" s="260" t="s">
        <v>1787</v>
      </c>
      <c r="F335" s="261" t="s">
        <v>48</v>
      </c>
      <c r="G335" s="262">
        <v>1</v>
      </c>
      <c r="H335" s="263">
        <v>22.59</v>
      </c>
      <c r="I335" s="263">
        <v>28.23</v>
      </c>
      <c r="J335" s="263">
        <v>28.23</v>
      </c>
      <c r="K335" s="264">
        <v>1.0656486409059616E-5</v>
      </c>
    </row>
    <row r="336" spans="2:11" x14ac:dyDescent="0.2">
      <c r="B336" s="260" t="s">
        <v>1788</v>
      </c>
      <c r="C336" s="260" t="s">
        <v>1789</v>
      </c>
      <c r="D336" s="260" t="s">
        <v>43</v>
      </c>
      <c r="E336" s="260" t="s">
        <v>1790</v>
      </c>
      <c r="F336" s="261" t="s">
        <v>125</v>
      </c>
      <c r="G336" s="262">
        <v>646</v>
      </c>
      <c r="H336" s="263">
        <v>4.5999999999999996</v>
      </c>
      <c r="I336" s="263">
        <v>5.75</v>
      </c>
      <c r="J336" s="263">
        <v>3714.5</v>
      </c>
      <c r="K336" s="264">
        <v>1.4021791982448439E-3</v>
      </c>
    </row>
    <row r="337" spans="2:11" x14ac:dyDescent="0.2">
      <c r="B337" s="260" t="s">
        <v>1791</v>
      </c>
      <c r="C337" s="260" t="s">
        <v>1792</v>
      </c>
      <c r="D337" s="260" t="s">
        <v>43</v>
      </c>
      <c r="E337" s="260" t="s">
        <v>1793</v>
      </c>
      <c r="F337" s="261" t="s">
        <v>125</v>
      </c>
      <c r="G337" s="262">
        <v>87</v>
      </c>
      <c r="H337" s="263">
        <v>6.12</v>
      </c>
      <c r="I337" s="263">
        <v>7.65</v>
      </c>
      <c r="J337" s="263">
        <v>665.55</v>
      </c>
      <c r="K337" s="264">
        <v>2.5123714238574661E-4</v>
      </c>
    </row>
    <row r="338" spans="2:11" x14ac:dyDescent="0.2">
      <c r="B338" s="260" t="s">
        <v>1794</v>
      </c>
      <c r="C338" s="260" t="s">
        <v>1795</v>
      </c>
      <c r="D338" s="260" t="s">
        <v>43</v>
      </c>
      <c r="E338" s="260" t="s">
        <v>1796</v>
      </c>
      <c r="F338" s="261" t="s">
        <v>48</v>
      </c>
      <c r="G338" s="262">
        <v>87</v>
      </c>
      <c r="H338" s="263">
        <v>11.04</v>
      </c>
      <c r="I338" s="263">
        <v>13.8</v>
      </c>
      <c r="J338" s="263">
        <v>1200.5999999999999</v>
      </c>
      <c r="K338" s="264">
        <v>4.5321209998997429E-4</v>
      </c>
    </row>
    <row r="339" spans="2:11" x14ac:dyDescent="0.2">
      <c r="B339" s="260" t="s">
        <v>1797</v>
      </c>
      <c r="C339" s="260" t="s">
        <v>1798</v>
      </c>
      <c r="D339" s="260" t="s">
        <v>43</v>
      </c>
      <c r="E339" s="260" t="s">
        <v>1799</v>
      </c>
      <c r="F339" s="261" t="s">
        <v>48</v>
      </c>
      <c r="G339" s="262">
        <v>384</v>
      </c>
      <c r="H339" s="263">
        <v>1.1599999999999999</v>
      </c>
      <c r="I339" s="263">
        <v>1.45</v>
      </c>
      <c r="J339" s="263">
        <v>556.79999999999995</v>
      </c>
      <c r="K339" s="264">
        <v>2.1018532173448082E-4</v>
      </c>
    </row>
    <row r="340" spans="2:11" ht="25.5" x14ac:dyDescent="0.2">
      <c r="B340" s="260" t="s">
        <v>1800</v>
      </c>
      <c r="C340" s="260" t="s">
        <v>1801</v>
      </c>
      <c r="D340" s="260" t="s">
        <v>43</v>
      </c>
      <c r="E340" s="260" t="s">
        <v>1802</v>
      </c>
      <c r="F340" s="261" t="s">
        <v>48</v>
      </c>
      <c r="G340" s="262">
        <v>87</v>
      </c>
      <c r="H340" s="263">
        <v>5.4</v>
      </c>
      <c r="I340" s="263">
        <v>6.75</v>
      </c>
      <c r="J340" s="263">
        <v>587.25</v>
      </c>
      <c r="K340" s="264">
        <v>2.2167983151683525E-4</v>
      </c>
    </row>
    <row r="341" spans="2:11" ht="25.5" x14ac:dyDescent="0.2">
      <c r="B341" s="260" t="s">
        <v>1803</v>
      </c>
      <c r="C341" s="260" t="s">
        <v>1804</v>
      </c>
      <c r="D341" s="260" t="s">
        <v>43</v>
      </c>
      <c r="E341" s="260" t="s">
        <v>1805</v>
      </c>
      <c r="F341" s="261" t="s">
        <v>47</v>
      </c>
      <c r="G341" s="262">
        <v>87</v>
      </c>
      <c r="H341" s="263">
        <v>19.600000000000001</v>
      </c>
      <c r="I341" s="263">
        <v>24.5</v>
      </c>
      <c r="J341" s="263">
        <v>2131.5</v>
      </c>
      <c r="K341" s="264">
        <v>8.0461568476480948E-4</v>
      </c>
    </row>
    <row r="342" spans="2:11" ht="38.25" x14ac:dyDescent="0.2">
      <c r="B342" s="260" t="s">
        <v>1806</v>
      </c>
      <c r="C342" s="260" t="s">
        <v>756</v>
      </c>
      <c r="D342" s="260" t="s">
        <v>44</v>
      </c>
      <c r="E342" s="260" t="s">
        <v>757</v>
      </c>
      <c r="F342" s="261" t="s">
        <v>47</v>
      </c>
      <c r="G342" s="262">
        <v>32</v>
      </c>
      <c r="H342" s="263">
        <v>57.47</v>
      </c>
      <c r="I342" s="263">
        <v>71.83</v>
      </c>
      <c r="J342" s="263">
        <v>2298.56</v>
      </c>
      <c r="K342" s="264">
        <v>8.6767883104527349E-4</v>
      </c>
    </row>
    <row r="343" spans="2:11" ht="38.25" x14ac:dyDescent="0.2">
      <c r="B343" s="260" t="s">
        <v>1807</v>
      </c>
      <c r="C343" s="260" t="s">
        <v>1808</v>
      </c>
      <c r="D343" s="260" t="s">
        <v>44</v>
      </c>
      <c r="E343" s="260" t="s">
        <v>1809</v>
      </c>
      <c r="F343" s="261" t="s">
        <v>47</v>
      </c>
      <c r="G343" s="262">
        <v>137.6</v>
      </c>
      <c r="H343" s="263">
        <v>102.9</v>
      </c>
      <c r="I343" s="263">
        <v>128.62</v>
      </c>
      <c r="J343" s="263">
        <v>17698.11</v>
      </c>
      <c r="K343" s="264">
        <v>6.680824253667803E-3</v>
      </c>
    </row>
    <row r="344" spans="2:11" ht="25.5" x14ac:dyDescent="0.2">
      <c r="B344" s="260" t="s">
        <v>1810</v>
      </c>
      <c r="C344" s="260" t="s">
        <v>1811</v>
      </c>
      <c r="D344" s="260" t="s">
        <v>44</v>
      </c>
      <c r="E344" s="260" t="s">
        <v>1812</v>
      </c>
      <c r="F344" s="261" t="s">
        <v>47</v>
      </c>
      <c r="G344" s="262">
        <v>447.4</v>
      </c>
      <c r="H344" s="263">
        <v>16.309999999999999</v>
      </c>
      <c r="I344" s="263">
        <v>20.38</v>
      </c>
      <c r="J344" s="263">
        <v>9118.01</v>
      </c>
      <c r="K344" s="264">
        <v>3.4419394134845788E-3</v>
      </c>
    </row>
    <row r="345" spans="2:11" ht="38.25" x14ac:dyDescent="0.2">
      <c r="B345" s="260" t="s">
        <v>1813</v>
      </c>
      <c r="C345" s="260" t="s">
        <v>1814</v>
      </c>
      <c r="D345" s="260" t="s">
        <v>44</v>
      </c>
      <c r="E345" s="260" t="s">
        <v>1815</v>
      </c>
      <c r="F345" s="261" t="s">
        <v>47</v>
      </c>
      <c r="G345" s="262">
        <v>24.4</v>
      </c>
      <c r="H345" s="263">
        <v>25.51</v>
      </c>
      <c r="I345" s="263">
        <v>31.88</v>
      </c>
      <c r="J345" s="263">
        <v>777.87</v>
      </c>
      <c r="K345" s="264">
        <v>2.9363659521839189E-4</v>
      </c>
    </row>
    <row r="346" spans="2:11" ht="38.25" x14ac:dyDescent="0.2">
      <c r="B346" s="260" t="s">
        <v>1816</v>
      </c>
      <c r="C346" s="260" t="s">
        <v>1817</v>
      </c>
      <c r="D346" s="260" t="s">
        <v>44</v>
      </c>
      <c r="E346" s="260" t="s">
        <v>1818</v>
      </c>
      <c r="F346" s="261" t="s">
        <v>47</v>
      </c>
      <c r="G346" s="262">
        <v>113.2</v>
      </c>
      <c r="H346" s="263">
        <v>39.590000000000003</v>
      </c>
      <c r="I346" s="263">
        <v>49.48</v>
      </c>
      <c r="J346" s="263">
        <v>5601.13</v>
      </c>
      <c r="K346" s="264">
        <v>2.1143593949832125E-3</v>
      </c>
    </row>
    <row r="347" spans="2:11" ht="38.25" x14ac:dyDescent="0.2">
      <c r="B347" s="260" t="s">
        <v>1819</v>
      </c>
      <c r="C347" s="260" t="s">
        <v>1820</v>
      </c>
      <c r="D347" s="260" t="s">
        <v>44</v>
      </c>
      <c r="E347" s="260" t="s">
        <v>1821</v>
      </c>
      <c r="F347" s="261" t="s">
        <v>47</v>
      </c>
      <c r="G347" s="262">
        <v>3065.4</v>
      </c>
      <c r="H347" s="263">
        <v>3.06</v>
      </c>
      <c r="I347" s="263">
        <v>3.82</v>
      </c>
      <c r="J347" s="263">
        <v>11709.82</v>
      </c>
      <c r="K347" s="264">
        <v>4.4203166022860245E-3</v>
      </c>
    </row>
    <row r="348" spans="2:11" ht="38.25" x14ac:dyDescent="0.2">
      <c r="B348" s="260" t="s">
        <v>1822</v>
      </c>
      <c r="C348" s="260" t="s">
        <v>70</v>
      </c>
      <c r="D348" s="260" t="s">
        <v>44</v>
      </c>
      <c r="E348" s="260" t="s">
        <v>425</v>
      </c>
      <c r="F348" s="261" t="s">
        <v>47</v>
      </c>
      <c r="G348" s="262">
        <v>4032.9</v>
      </c>
      <c r="H348" s="263">
        <v>4.4400000000000004</v>
      </c>
      <c r="I348" s="263">
        <v>5.55</v>
      </c>
      <c r="J348" s="263">
        <v>22382.59</v>
      </c>
      <c r="K348" s="264">
        <v>8.4491592679615188E-3</v>
      </c>
    </row>
    <row r="349" spans="2:11" ht="38.25" x14ac:dyDescent="0.2">
      <c r="B349" s="260" t="s">
        <v>1823</v>
      </c>
      <c r="C349" s="260" t="s">
        <v>690</v>
      </c>
      <c r="D349" s="260" t="s">
        <v>44</v>
      </c>
      <c r="E349" s="260" t="s">
        <v>691</v>
      </c>
      <c r="F349" s="261" t="s">
        <v>47</v>
      </c>
      <c r="G349" s="262">
        <v>982.2</v>
      </c>
      <c r="H349" s="263">
        <v>6.89</v>
      </c>
      <c r="I349" s="263">
        <v>8.61</v>
      </c>
      <c r="J349" s="263">
        <v>8456.74</v>
      </c>
      <c r="K349" s="264">
        <v>3.1923179197644639E-3</v>
      </c>
    </row>
    <row r="350" spans="2:11" ht="38.25" x14ac:dyDescent="0.2">
      <c r="B350" s="260" t="s">
        <v>1824</v>
      </c>
      <c r="C350" s="260" t="s">
        <v>1825</v>
      </c>
      <c r="D350" s="260" t="s">
        <v>44</v>
      </c>
      <c r="E350" s="260" t="s">
        <v>1826</v>
      </c>
      <c r="F350" s="261" t="s">
        <v>47</v>
      </c>
      <c r="G350" s="262">
        <v>213.1</v>
      </c>
      <c r="H350" s="263">
        <v>9.61</v>
      </c>
      <c r="I350" s="263">
        <v>12.01</v>
      </c>
      <c r="J350" s="263">
        <v>2559.33</v>
      </c>
      <c r="K350" s="264">
        <v>9.6611637836693397E-4</v>
      </c>
    </row>
    <row r="351" spans="2:11" ht="25.5" x14ac:dyDescent="0.2">
      <c r="B351" s="260" t="s">
        <v>1827</v>
      </c>
      <c r="C351" s="260" t="s">
        <v>1828</v>
      </c>
      <c r="D351" s="260" t="s">
        <v>43</v>
      </c>
      <c r="E351" s="260" t="s">
        <v>1829</v>
      </c>
      <c r="F351" s="261" t="s">
        <v>48</v>
      </c>
      <c r="G351" s="262">
        <v>1</v>
      </c>
      <c r="H351" s="263">
        <v>126.17</v>
      </c>
      <c r="I351" s="263">
        <v>157.71</v>
      </c>
      <c r="J351" s="263">
        <v>157.71</v>
      </c>
      <c r="K351" s="264">
        <v>5.9533633424470137E-5</v>
      </c>
    </row>
    <row r="352" spans="2:11" ht="25.5" x14ac:dyDescent="0.2">
      <c r="B352" s="260" t="s">
        <v>1830</v>
      </c>
      <c r="C352" s="260" t="s">
        <v>1831</v>
      </c>
      <c r="D352" s="260" t="s">
        <v>43</v>
      </c>
      <c r="E352" s="260" t="s">
        <v>1832</v>
      </c>
      <c r="F352" s="261" t="s">
        <v>48</v>
      </c>
      <c r="G352" s="262">
        <v>6</v>
      </c>
      <c r="H352" s="263">
        <v>249.1</v>
      </c>
      <c r="I352" s="263">
        <v>311.37</v>
      </c>
      <c r="J352" s="263">
        <v>1868.22</v>
      </c>
      <c r="K352" s="264">
        <v>7.0523064254811741E-4</v>
      </c>
    </row>
    <row r="353" spans="2:11" ht="25.5" x14ac:dyDescent="0.2">
      <c r="B353" s="260" t="s">
        <v>1833</v>
      </c>
      <c r="C353" s="260" t="s">
        <v>1834</v>
      </c>
      <c r="D353" s="260" t="s">
        <v>44</v>
      </c>
      <c r="E353" s="260" t="s">
        <v>1835</v>
      </c>
      <c r="F353" s="261" t="s">
        <v>48</v>
      </c>
      <c r="G353" s="262">
        <v>1</v>
      </c>
      <c r="H353" s="263">
        <v>48.03</v>
      </c>
      <c r="I353" s="263">
        <v>60.03</v>
      </c>
      <c r="J353" s="263">
        <v>60.03</v>
      </c>
      <c r="K353" s="264">
        <v>2.2660604999498714E-5</v>
      </c>
    </row>
    <row r="354" spans="2:11" ht="25.5" x14ac:dyDescent="0.2">
      <c r="B354" s="260" t="s">
        <v>1836</v>
      </c>
      <c r="C354" s="260" t="s">
        <v>1837</v>
      </c>
      <c r="D354" s="260" t="s">
        <v>44</v>
      </c>
      <c r="E354" s="260" t="s">
        <v>1838</v>
      </c>
      <c r="F354" s="261" t="s">
        <v>48</v>
      </c>
      <c r="G354" s="262">
        <v>13</v>
      </c>
      <c r="H354" s="263">
        <v>34.880000000000003</v>
      </c>
      <c r="I354" s="263">
        <v>43.6</v>
      </c>
      <c r="J354" s="263">
        <v>566.79999999999995</v>
      </c>
      <c r="K354" s="264">
        <v>2.1396020179436734E-4</v>
      </c>
    </row>
    <row r="355" spans="2:11" ht="38.25" x14ac:dyDescent="0.2">
      <c r="B355" s="260" t="s">
        <v>1839</v>
      </c>
      <c r="C355" s="260" t="s">
        <v>1840</v>
      </c>
      <c r="D355" s="260" t="s">
        <v>44</v>
      </c>
      <c r="E355" s="260" t="s">
        <v>1841</v>
      </c>
      <c r="F355" s="261" t="s">
        <v>48</v>
      </c>
      <c r="G355" s="262">
        <v>2</v>
      </c>
      <c r="H355" s="263">
        <v>49.67</v>
      </c>
      <c r="I355" s="263">
        <v>62.08</v>
      </c>
      <c r="J355" s="263">
        <v>124.16</v>
      </c>
      <c r="K355" s="264">
        <v>4.6868910823550899E-5</v>
      </c>
    </row>
    <row r="356" spans="2:11" ht="25.5" x14ac:dyDescent="0.2">
      <c r="B356" s="260" t="s">
        <v>1842</v>
      </c>
      <c r="C356" s="260" t="s">
        <v>446</v>
      </c>
      <c r="D356" s="260" t="s">
        <v>44</v>
      </c>
      <c r="E356" s="260" t="s">
        <v>447</v>
      </c>
      <c r="F356" s="261" t="s">
        <v>48</v>
      </c>
      <c r="G356" s="262">
        <v>14</v>
      </c>
      <c r="H356" s="263">
        <v>28.62</v>
      </c>
      <c r="I356" s="263">
        <v>35.770000000000003</v>
      </c>
      <c r="J356" s="263">
        <v>500.78</v>
      </c>
      <c r="K356" s="264">
        <v>1.8903844363899662E-4</v>
      </c>
    </row>
    <row r="357" spans="2:11" ht="25.5" x14ac:dyDescent="0.2">
      <c r="B357" s="260" t="s">
        <v>1843</v>
      </c>
      <c r="C357" s="260" t="s">
        <v>1844</v>
      </c>
      <c r="D357" s="260" t="s">
        <v>43</v>
      </c>
      <c r="E357" s="260" t="s">
        <v>1845</v>
      </c>
      <c r="F357" s="261" t="s">
        <v>48</v>
      </c>
      <c r="G357" s="262">
        <v>41</v>
      </c>
      <c r="H357" s="263">
        <v>16.48</v>
      </c>
      <c r="I357" s="263">
        <v>20.6</v>
      </c>
      <c r="J357" s="263">
        <v>844.6</v>
      </c>
      <c r="K357" s="264">
        <v>3.1882636985801458E-4</v>
      </c>
    </row>
    <row r="358" spans="2:11" ht="25.5" x14ac:dyDescent="0.2">
      <c r="B358" s="260" t="s">
        <v>1846</v>
      </c>
      <c r="C358" s="260" t="s">
        <v>1847</v>
      </c>
      <c r="D358" s="260" t="s">
        <v>43</v>
      </c>
      <c r="E358" s="260" t="s">
        <v>1848</v>
      </c>
      <c r="F358" s="261" t="s">
        <v>48</v>
      </c>
      <c r="G358" s="262">
        <v>170</v>
      </c>
      <c r="H358" s="263">
        <v>9.85</v>
      </c>
      <c r="I358" s="263">
        <v>12.31</v>
      </c>
      <c r="J358" s="263">
        <v>2092.6999999999998</v>
      </c>
      <c r="K358" s="264">
        <v>7.8996915013244983E-4</v>
      </c>
    </row>
    <row r="359" spans="2:11" ht="25.5" x14ac:dyDescent="0.2">
      <c r="B359" s="260" t="s">
        <v>1849</v>
      </c>
      <c r="C359" s="260" t="s">
        <v>571</v>
      </c>
      <c r="D359" s="260" t="s">
        <v>44</v>
      </c>
      <c r="E359" s="260" t="s">
        <v>572</v>
      </c>
      <c r="F359" s="261" t="s">
        <v>48</v>
      </c>
      <c r="G359" s="262">
        <v>6</v>
      </c>
      <c r="H359" s="263">
        <v>33.9</v>
      </c>
      <c r="I359" s="263">
        <v>42.37</v>
      </c>
      <c r="J359" s="263">
        <v>254.22</v>
      </c>
      <c r="K359" s="264">
        <v>9.5965000882434839E-5</v>
      </c>
    </row>
    <row r="360" spans="2:11" ht="25.5" x14ac:dyDescent="0.2">
      <c r="B360" s="260" t="s">
        <v>1850</v>
      </c>
      <c r="C360" s="260" t="s">
        <v>573</v>
      </c>
      <c r="D360" s="260" t="s">
        <v>44</v>
      </c>
      <c r="E360" s="260" t="s">
        <v>574</v>
      </c>
      <c r="F360" s="261" t="s">
        <v>48</v>
      </c>
      <c r="G360" s="262">
        <v>2</v>
      </c>
      <c r="H360" s="263">
        <v>35.79</v>
      </c>
      <c r="I360" s="263">
        <v>44.73</v>
      </c>
      <c r="J360" s="263">
        <v>89.46</v>
      </c>
      <c r="K360" s="264">
        <v>3.377007701574471E-5</v>
      </c>
    </row>
    <row r="361" spans="2:11" ht="38.25" x14ac:dyDescent="0.2">
      <c r="B361" s="260" t="s">
        <v>1851</v>
      </c>
      <c r="C361" s="260" t="s">
        <v>1852</v>
      </c>
      <c r="D361" s="260" t="s">
        <v>44</v>
      </c>
      <c r="E361" s="260" t="s">
        <v>1853</v>
      </c>
      <c r="F361" s="261" t="s">
        <v>48</v>
      </c>
      <c r="G361" s="262">
        <v>1</v>
      </c>
      <c r="H361" s="263">
        <v>44.48</v>
      </c>
      <c r="I361" s="263">
        <v>55.6</v>
      </c>
      <c r="J361" s="263">
        <v>55.6</v>
      </c>
      <c r="K361" s="264">
        <v>2.0988333132968991E-5</v>
      </c>
    </row>
    <row r="362" spans="2:11" ht="25.5" x14ac:dyDescent="0.2">
      <c r="B362" s="260" t="s">
        <v>1854</v>
      </c>
      <c r="C362" s="260" t="s">
        <v>488</v>
      </c>
      <c r="D362" s="260" t="s">
        <v>44</v>
      </c>
      <c r="E362" s="260" t="s">
        <v>489</v>
      </c>
      <c r="F362" s="261" t="s">
        <v>48</v>
      </c>
      <c r="G362" s="262">
        <v>1</v>
      </c>
      <c r="H362" s="263">
        <v>18.100000000000001</v>
      </c>
      <c r="I362" s="263">
        <v>22.62</v>
      </c>
      <c r="J362" s="263">
        <v>22.62</v>
      </c>
      <c r="K362" s="264">
        <v>8.5387786954632845E-6</v>
      </c>
    </row>
    <row r="363" spans="2:11" ht="38.25" x14ac:dyDescent="0.2">
      <c r="B363" s="260" t="s">
        <v>1855</v>
      </c>
      <c r="C363" s="260" t="s">
        <v>1856</v>
      </c>
      <c r="D363" s="260" t="s">
        <v>44</v>
      </c>
      <c r="E363" s="260" t="s">
        <v>1857</v>
      </c>
      <c r="F363" s="261" t="s">
        <v>48</v>
      </c>
      <c r="G363" s="262">
        <v>12</v>
      </c>
      <c r="H363" s="263">
        <v>38.17</v>
      </c>
      <c r="I363" s="263">
        <v>47.71</v>
      </c>
      <c r="J363" s="263">
        <v>572.52</v>
      </c>
      <c r="K363" s="264">
        <v>2.1611943318862242E-4</v>
      </c>
    </row>
    <row r="364" spans="2:11" ht="38.25" x14ac:dyDescent="0.2">
      <c r="B364" s="260" t="s">
        <v>1858</v>
      </c>
      <c r="C364" s="260" t="s">
        <v>1003</v>
      </c>
      <c r="D364" s="260" t="s">
        <v>44</v>
      </c>
      <c r="E364" s="260" t="s">
        <v>1004</v>
      </c>
      <c r="F364" s="261" t="s">
        <v>48</v>
      </c>
      <c r="G364" s="262">
        <v>31</v>
      </c>
      <c r="H364" s="263">
        <v>43.5</v>
      </c>
      <c r="I364" s="263">
        <v>54.37</v>
      </c>
      <c r="J364" s="263">
        <v>1685.47</v>
      </c>
      <c r="K364" s="264">
        <v>6.3624470945369143E-4</v>
      </c>
    </row>
    <row r="365" spans="2:11" ht="38.25" x14ac:dyDescent="0.2">
      <c r="B365" s="260" t="s">
        <v>1859</v>
      </c>
      <c r="C365" s="260" t="s">
        <v>797</v>
      </c>
      <c r="D365" s="260" t="s">
        <v>44</v>
      </c>
      <c r="E365" s="260" t="s">
        <v>798</v>
      </c>
      <c r="F365" s="261" t="s">
        <v>48</v>
      </c>
      <c r="G365" s="262">
        <v>42</v>
      </c>
      <c r="H365" s="263">
        <v>47.28</v>
      </c>
      <c r="I365" s="263">
        <v>59.1</v>
      </c>
      <c r="J365" s="263">
        <v>2482.1999999999998</v>
      </c>
      <c r="K365" s="264">
        <v>9.370007284650293E-4</v>
      </c>
    </row>
    <row r="366" spans="2:11" ht="38.25" x14ac:dyDescent="0.2">
      <c r="B366" s="260" t="s">
        <v>1860</v>
      </c>
      <c r="C366" s="260" t="s">
        <v>1861</v>
      </c>
      <c r="D366" s="260" t="s">
        <v>44</v>
      </c>
      <c r="E366" s="260" t="s">
        <v>1862</v>
      </c>
      <c r="F366" s="261" t="s">
        <v>48</v>
      </c>
      <c r="G366" s="262">
        <v>3</v>
      </c>
      <c r="H366" s="263">
        <v>63.59</v>
      </c>
      <c r="I366" s="263">
        <v>79.48</v>
      </c>
      <c r="J366" s="263">
        <v>238.44</v>
      </c>
      <c r="K366" s="264">
        <v>9.0008240147933924E-5</v>
      </c>
    </row>
    <row r="367" spans="2:11" ht="25.5" x14ac:dyDescent="0.2">
      <c r="B367" s="260" t="s">
        <v>1863</v>
      </c>
      <c r="C367" s="260" t="s">
        <v>578</v>
      </c>
      <c r="D367" s="260" t="s">
        <v>44</v>
      </c>
      <c r="E367" s="260" t="s">
        <v>579</v>
      </c>
      <c r="F367" s="261" t="s">
        <v>48</v>
      </c>
      <c r="G367" s="262">
        <v>25</v>
      </c>
      <c r="H367" s="263">
        <v>23.38</v>
      </c>
      <c r="I367" s="263">
        <v>29.22</v>
      </c>
      <c r="J367" s="263">
        <v>730.5</v>
      </c>
      <c r="K367" s="264">
        <v>2.7575498837470951E-4</v>
      </c>
    </row>
    <row r="368" spans="2:11" ht="25.5" x14ac:dyDescent="0.2">
      <c r="B368" s="260" t="s">
        <v>1864</v>
      </c>
      <c r="C368" s="260" t="s">
        <v>580</v>
      </c>
      <c r="D368" s="260" t="s">
        <v>44</v>
      </c>
      <c r="E368" s="260" t="s">
        <v>581</v>
      </c>
      <c r="F368" s="261" t="s">
        <v>48</v>
      </c>
      <c r="G368" s="262">
        <v>50</v>
      </c>
      <c r="H368" s="263">
        <v>25.27</v>
      </c>
      <c r="I368" s="263">
        <v>31.58</v>
      </c>
      <c r="J368" s="263">
        <v>1579</v>
      </c>
      <c r="K368" s="264">
        <v>5.960535614560798E-4</v>
      </c>
    </row>
    <row r="369" spans="2:11" ht="25.5" x14ac:dyDescent="0.2">
      <c r="B369" s="260" t="s">
        <v>1865</v>
      </c>
      <c r="C369" s="260" t="s">
        <v>1866</v>
      </c>
      <c r="D369" s="260" t="s">
        <v>43</v>
      </c>
      <c r="E369" s="260" t="s">
        <v>1867</v>
      </c>
      <c r="F369" s="261" t="s">
        <v>48</v>
      </c>
      <c r="G369" s="262">
        <v>1</v>
      </c>
      <c r="H369" s="263">
        <v>244.12</v>
      </c>
      <c r="I369" s="263">
        <v>305.14999999999998</v>
      </c>
      <c r="J369" s="263">
        <v>305.14999999999998</v>
      </c>
      <c r="K369" s="264">
        <v>1.1519046502743683E-4</v>
      </c>
    </row>
    <row r="370" spans="2:11" ht="25.5" x14ac:dyDescent="0.2">
      <c r="B370" s="260" t="s">
        <v>1868</v>
      </c>
      <c r="C370" s="260" t="s">
        <v>1869</v>
      </c>
      <c r="D370" s="260" t="s">
        <v>44</v>
      </c>
      <c r="E370" s="260" t="s">
        <v>1870</v>
      </c>
      <c r="F370" s="261" t="s">
        <v>48</v>
      </c>
      <c r="G370" s="262">
        <v>9</v>
      </c>
      <c r="H370" s="263">
        <v>33.33</v>
      </c>
      <c r="I370" s="263">
        <v>41.66</v>
      </c>
      <c r="J370" s="263">
        <v>374.94</v>
      </c>
      <c r="K370" s="264">
        <v>1.4153535296538476E-4</v>
      </c>
    </row>
    <row r="371" spans="2:11" ht="25.5" x14ac:dyDescent="0.2">
      <c r="B371" s="260" t="s">
        <v>1871</v>
      </c>
      <c r="C371" s="260" t="s">
        <v>1872</v>
      </c>
      <c r="D371" s="260" t="s">
        <v>43</v>
      </c>
      <c r="E371" s="260" t="s">
        <v>1873</v>
      </c>
      <c r="F371" s="261" t="s">
        <v>48</v>
      </c>
      <c r="G371" s="262">
        <v>9</v>
      </c>
      <c r="H371" s="263">
        <v>52.44</v>
      </c>
      <c r="I371" s="263">
        <v>65.55</v>
      </c>
      <c r="J371" s="263">
        <v>589.95000000000005</v>
      </c>
      <c r="K371" s="264">
        <v>2.2269904913300461E-4</v>
      </c>
    </row>
    <row r="372" spans="2:11" ht="25.5" x14ac:dyDescent="0.2">
      <c r="B372" s="260" t="s">
        <v>1874</v>
      </c>
      <c r="C372" s="260" t="s">
        <v>448</v>
      </c>
      <c r="D372" s="260" t="s">
        <v>44</v>
      </c>
      <c r="E372" s="260" t="s">
        <v>1875</v>
      </c>
      <c r="F372" s="261" t="s">
        <v>48</v>
      </c>
      <c r="G372" s="262">
        <v>41</v>
      </c>
      <c r="H372" s="263">
        <v>58.01</v>
      </c>
      <c r="I372" s="263">
        <v>72.510000000000005</v>
      </c>
      <c r="J372" s="263">
        <v>2972.91</v>
      </c>
      <c r="K372" s="264">
        <v>1.1222378678837203E-3</v>
      </c>
    </row>
    <row r="373" spans="2:11" ht="25.5" x14ac:dyDescent="0.2">
      <c r="B373" s="260" t="s">
        <v>1876</v>
      </c>
      <c r="C373" s="260" t="s">
        <v>1877</v>
      </c>
      <c r="D373" s="260" t="s">
        <v>43</v>
      </c>
      <c r="E373" s="260" t="s">
        <v>1878</v>
      </c>
      <c r="F373" s="261" t="s">
        <v>48</v>
      </c>
      <c r="G373" s="262">
        <v>4</v>
      </c>
      <c r="H373" s="263">
        <v>31.46</v>
      </c>
      <c r="I373" s="263">
        <v>39.32</v>
      </c>
      <c r="J373" s="263">
        <v>157.28</v>
      </c>
      <c r="K373" s="264">
        <v>5.937131358189502E-5</v>
      </c>
    </row>
    <row r="374" spans="2:11" ht="25.5" x14ac:dyDescent="0.2">
      <c r="B374" s="260" t="s">
        <v>1879</v>
      </c>
      <c r="C374" s="260" t="s">
        <v>1880</v>
      </c>
      <c r="D374" s="260" t="s">
        <v>43</v>
      </c>
      <c r="E374" s="260" t="s">
        <v>1881</v>
      </c>
      <c r="F374" s="261" t="s">
        <v>48</v>
      </c>
      <c r="G374" s="262">
        <v>2</v>
      </c>
      <c r="H374" s="263">
        <v>233.58</v>
      </c>
      <c r="I374" s="263">
        <v>291.97000000000003</v>
      </c>
      <c r="J374" s="263">
        <v>583.94000000000005</v>
      </c>
      <c r="K374" s="264">
        <v>2.2043034621701282E-4</v>
      </c>
    </row>
    <row r="375" spans="2:11" ht="25.5" x14ac:dyDescent="0.2">
      <c r="B375" s="260" t="s">
        <v>1882</v>
      </c>
      <c r="C375" s="260" t="s">
        <v>1883</v>
      </c>
      <c r="D375" s="260" t="s">
        <v>44</v>
      </c>
      <c r="E375" s="260" t="s">
        <v>1884</v>
      </c>
      <c r="F375" s="261" t="s">
        <v>48</v>
      </c>
      <c r="G375" s="262">
        <v>4</v>
      </c>
      <c r="H375" s="263">
        <v>158.72999999999999</v>
      </c>
      <c r="I375" s="263">
        <v>198.41</v>
      </c>
      <c r="J375" s="263">
        <v>793.64</v>
      </c>
      <c r="K375" s="264">
        <v>2.9958958107283292E-4</v>
      </c>
    </row>
    <row r="376" spans="2:11" ht="25.5" x14ac:dyDescent="0.2">
      <c r="B376" s="260" t="s">
        <v>1885</v>
      </c>
      <c r="C376" s="260" t="s">
        <v>575</v>
      </c>
      <c r="D376" s="260" t="s">
        <v>44</v>
      </c>
      <c r="E376" s="260" t="s">
        <v>1886</v>
      </c>
      <c r="F376" s="261" t="s">
        <v>48</v>
      </c>
      <c r="G376" s="262">
        <v>7</v>
      </c>
      <c r="H376" s="263">
        <v>58.01</v>
      </c>
      <c r="I376" s="263">
        <v>72.510000000000005</v>
      </c>
      <c r="J376" s="263">
        <v>507.57</v>
      </c>
      <c r="K376" s="264">
        <v>1.9160158719965954E-4</v>
      </c>
    </row>
    <row r="377" spans="2:11" ht="25.5" x14ac:dyDescent="0.2">
      <c r="B377" s="260" t="s">
        <v>1887</v>
      </c>
      <c r="C377" s="260" t="s">
        <v>1888</v>
      </c>
      <c r="D377" s="260" t="s">
        <v>44</v>
      </c>
      <c r="E377" s="260" t="s">
        <v>1889</v>
      </c>
      <c r="F377" s="261" t="s">
        <v>48</v>
      </c>
      <c r="G377" s="262">
        <v>14</v>
      </c>
      <c r="H377" s="263">
        <v>59.91</v>
      </c>
      <c r="I377" s="263">
        <v>74.88</v>
      </c>
      <c r="J377" s="263">
        <v>1048.32</v>
      </c>
      <c r="K377" s="264">
        <v>3.9572822643802255E-4</v>
      </c>
    </row>
    <row r="378" spans="2:11" ht="25.5" x14ac:dyDescent="0.2">
      <c r="B378" s="260" t="s">
        <v>1890</v>
      </c>
      <c r="C378" s="260" t="s">
        <v>1891</v>
      </c>
      <c r="D378" s="260" t="s">
        <v>44</v>
      </c>
      <c r="E378" s="260" t="s">
        <v>1892</v>
      </c>
      <c r="F378" s="261" t="s">
        <v>48</v>
      </c>
      <c r="G378" s="262">
        <v>1</v>
      </c>
      <c r="H378" s="263">
        <v>61.71</v>
      </c>
      <c r="I378" s="263">
        <v>77.13</v>
      </c>
      <c r="J378" s="263">
        <v>77.13</v>
      </c>
      <c r="K378" s="264">
        <v>2.9115649901904646E-5</v>
      </c>
    </row>
    <row r="379" spans="2:11" ht="25.5" x14ac:dyDescent="0.2">
      <c r="B379" s="260" t="s">
        <v>1893</v>
      </c>
      <c r="C379" s="260" t="s">
        <v>1894</v>
      </c>
      <c r="D379" s="260" t="s">
        <v>44</v>
      </c>
      <c r="E379" s="260" t="s">
        <v>1895</v>
      </c>
      <c r="F379" s="261" t="s">
        <v>48</v>
      </c>
      <c r="G379" s="262">
        <v>4</v>
      </c>
      <c r="H379" s="263">
        <v>68.37</v>
      </c>
      <c r="I379" s="263">
        <v>85.46</v>
      </c>
      <c r="J379" s="263">
        <v>341.84</v>
      </c>
      <c r="K379" s="264">
        <v>1.2904049996716044E-4</v>
      </c>
    </row>
    <row r="380" spans="2:11" ht="25.5" x14ac:dyDescent="0.2">
      <c r="B380" s="260" t="s">
        <v>1896</v>
      </c>
      <c r="C380" s="260" t="s">
        <v>1897</v>
      </c>
      <c r="D380" s="260" t="s">
        <v>44</v>
      </c>
      <c r="E380" s="260" t="s">
        <v>1898</v>
      </c>
      <c r="F380" s="261" t="s">
        <v>48</v>
      </c>
      <c r="G380" s="262">
        <v>7</v>
      </c>
      <c r="H380" s="263">
        <v>93.43</v>
      </c>
      <c r="I380" s="263">
        <v>116.78</v>
      </c>
      <c r="J380" s="263">
        <v>817.46</v>
      </c>
      <c r="K380" s="264">
        <v>3.085813453754826E-4</v>
      </c>
    </row>
    <row r="381" spans="2:11" ht="25.5" x14ac:dyDescent="0.2">
      <c r="B381" s="260" t="s">
        <v>1899</v>
      </c>
      <c r="C381" s="260" t="s">
        <v>1900</v>
      </c>
      <c r="D381" s="260" t="s">
        <v>44</v>
      </c>
      <c r="E381" s="260" t="s">
        <v>1901</v>
      </c>
      <c r="F381" s="261" t="s">
        <v>48</v>
      </c>
      <c r="G381" s="262">
        <v>1</v>
      </c>
      <c r="H381" s="263">
        <v>72.73</v>
      </c>
      <c r="I381" s="263">
        <v>90.91</v>
      </c>
      <c r="J381" s="263">
        <v>90.91</v>
      </c>
      <c r="K381" s="264">
        <v>3.4317434624428254E-5</v>
      </c>
    </row>
    <row r="382" spans="2:11" ht="38.25" x14ac:dyDescent="0.2">
      <c r="B382" s="260" t="s">
        <v>1902</v>
      </c>
      <c r="C382" s="260" t="s">
        <v>1903</v>
      </c>
      <c r="D382" s="260" t="s">
        <v>43</v>
      </c>
      <c r="E382" s="260" t="s">
        <v>1904</v>
      </c>
      <c r="F382" s="261" t="s">
        <v>48</v>
      </c>
      <c r="G382" s="262">
        <v>1</v>
      </c>
      <c r="H382" s="263">
        <v>520.45000000000005</v>
      </c>
      <c r="I382" s="263">
        <v>650.55999999999995</v>
      </c>
      <c r="J382" s="263">
        <v>650.55999999999995</v>
      </c>
      <c r="K382" s="264">
        <v>2.4557859717597673E-4</v>
      </c>
    </row>
    <row r="383" spans="2:11" ht="25.5" x14ac:dyDescent="0.2">
      <c r="B383" s="260" t="s">
        <v>1905</v>
      </c>
      <c r="C383" s="260" t="s">
        <v>1906</v>
      </c>
      <c r="D383" s="260" t="s">
        <v>43</v>
      </c>
      <c r="E383" s="260" t="s">
        <v>1907</v>
      </c>
      <c r="F383" s="261" t="s">
        <v>48</v>
      </c>
      <c r="G383" s="262">
        <v>18</v>
      </c>
      <c r="H383" s="263">
        <v>448.95</v>
      </c>
      <c r="I383" s="263">
        <v>561.17999999999995</v>
      </c>
      <c r="J383" s="263">
        <v>10101.24</v>
      </c>
      <c r="K383" s="264">
        <v>3.8130969456128001E-3</v>
      </c>
    </row>
    <row r="384" spans="2:11" ht="38.25" x14ac:dyDescent="0.2">
      <c r="B384" s="260" t="s">
        <v>1908</v>
      </c>
      <c r="C384" s="260" t="s">
        <v>1909</v>
      </c>
      <c r="D384" s="260" t="s">
        <v>43</v>
      </c>
      <c r="E384" s="260" t="s">
        <v>1910</v>
      </c>
      <c r="F384" s="261" t="s">
        <v>48</v>
      </c>
      <c r="G384" s="262">
        <v>8</v>
      </c>
      <c r="H384" s="263">
        <v>20.72</v>
      </c>
      <c r="I384" s="263">
        <v>25.9</v>
      </c>
      <c r="J384" s="263">
        <v>207.2</v>
      </c>
      <c r="K384" s="264">
        <v>7.821551484084847E-5</v>
      </c>
    </row>
    <row r="385" spans="2:11" ht="25.5" x14ac:dyDescent="0.2">
      <c r="B385" s="260" t="s">
        <v>1911</v>
      </c>
      <c r="C385" s="260" t="s">
        <v>1912</v>
      </c>
      <c r="D385" s="260" t="s">
        <v>43</v>
      </c>
      <c r="E385" s="260" t="s">
        <v>1913</v>
      </c>
      <c r="F385" s="261" t="s">
        <v>48</v>
      </c>
      <c r="G385" s="262">
        <v>18</v>
      </c>
      <c r="H385" s="263">
        <v>168.44</v>
      </c>
      <c r="I385" s="263">
        <v>210.55</v>
      </c>
      <c r="J385" s="263">
        <v>3789.9</v>
      </c>
      <c r="K385" s="264">
        <v>1.4306417938963882E-3</v>
      </c>
    </row>
    <row r="386" spans="2:11" ht="25.5" x14ac:dyDescent="0.2">
      <c r="B386" s="260" t="s">
        <v>1914</v>
      </c>
      <c r="C386" s="260" t="s">
        <v>1915</v>
      </c>
      <c r="D386" s="260" t="s">
        <v>43</v>
      </c>
      <c r="E386" s="260" t="s">
        <v>1916</v>
      </c>
      <c r="F386" s="261" t="s">
        <v>48</v>
      </c>
      <c r="G386" s="262">
        <v>3</v>
      </c>
      <c r="H386" s="263">
        <v>352.8</v>
      </c>
      <c r="I386" s="263">
        <v>441</v>
      </c>
      <c r="J386" s="263">
        <v>1323</v>
      </c>
      <c r="K386" s="264">
        <v>4.9941663192298522E-4</v>
      </c>
    </row>
    <row r="387" spans="2:11" ht="25.5" x14ac:dyDescent="0.2">
      <c r="B387" s="260" t="s">
        <v>1917</v>
      </c>
      <c r="C387" s="260" t="s">
        <v>1918</v>
      </c>
      <c r="D387" s="260" t="s">
        <v>43</v>
      </c>
      <c r="E387" s="260" t="s">
        <v>1919</v>
      </c>
      <c r="F387" s="261" t="s">
        <v>48</v>
      </c>
      <c r="G387" s="262">
        <v>11</v>
      </c>
      <c r="H387" s="263">
        <v>14.12</v>
      </c>
      <c r="I387" s="263">
        <v>17.649999999999999</v>
      </c>
      <c r="J387" s="263">
        <v>194.15</v>
      </c>
      <c r="K387" s="264">
        <v>7.3289296362696573E-5</v>
      </c>
    </row>
    <row r="388" spans="2:11" ht="25.5" x14ac:dyDescent="0.2">
      <c r="B388" s="260" t="s">
        <v>1920</v>
      </c>
      <c r="C388" s="260" t="s">
        <v>1921</v>
      </c>
      <c r="D388" s="260" t="s">
        <v>43</v>
      </c>
      <c r="E388" s="260" t="s">
        <v>1922</v>
      </c>
      <c r="F388" s="261" t="s">
        <v>48</v>
      </c>
      <c r="G388" s="262">
        <v>33</v>
      </c>
      <c r="H388" s="263">
        <v>12.12</v>
      </c>
      <c r="I388" s="263">
        <v>15.15</v>
      </c>
      <c r="J388" s="263">
        <v>499.95</v>
      </c>
      <c r="K388" s="264">
        <v>1.8872512859402602E-4</v>
      </c>
    </row>
    <row r="389" spans="2:11" ht="25.5" x14ac:dyDescent="0.2">
      <c r="B389" s="260" t="s">
        <v>1923</v>
      </c>
      <c r="C389" s="260" t="s">
        <v>1924</v>
      </c>
      <c r="D389" s="260" t="s">
        <v>43</v>
      </c>
      <c r="E389" s="260" t="s">
        <v>1925</v>
      </c>
      <c r="F389" s="261" t="s">
        <v>48</v>
      </c>
      <c r="G389" s="262">
        <v>4</v>
      </c>
      <c r="H389" s="263">
        <v>50.31</v>
      </c>
      <c r="I389" s="263">
        <v>62.88</v>
      </c>
      <c r="J389" s="263">
        <v>251.52</v>
      </c>
      <c r="K389" s="264">
        <v>9.494578326626548E-5</v>
      </c>
    </row>
    <row r="390" spans="2:11" ht="25.5" x14ac:dyDescent="0.2">
      <c r="B390" s="260" t="s">
        <v>1926</v>
      </c>
      <c r="C390" s="260" t="s">
        <v>1927</v>
      </c>
      <c r="D390" s="260" t="s">
        <v>43</v>
      </c>
      <c r="E390" s="260" t="s">
        <v>1928</v>
      </c>
      <c r="F390" s="261" t="s">
        <v>47</v>
      </c>
      <c r="G390" s="262">
        <v>88.6</v>
      </c>
      <c r="H390" s="263">
        <v>53.45</v>
      </c>
      <c r="I390" s="263">
        <v>66.81</v>
      </c>
      <c r="J390" s="263">
        <v>5919.36</v>
      </c>
      <c r="K390" s="264">
        <v>2.2344874031289806E-3</v>
      </c>
    </row>
    <row r="391" spans="2:11" ht="25.5" x14ac:dyDescent="0.2">
      <c r="B391" s="260" t="s">
        <v>1929</v>
      </c>
      <c r="C391" s="260" t="s">
        <v>1930</v>
      </c>
      <c r="D391" s="260" t="s">
        <v>43</v>
      </c>
      <c r="E391" s="260" t="s">
        <v>1931</v>
      </c>
      <c r="F391" s="261" t="s">
        <v>48</v>
      </c>
      <c r="G391" s="262">
        <v>87</v>
      </c>
      <c r="H391" s="263">
        <v>26.85</v>
      </c>
      <c r="I391" s="263">
        <v>33.56</v>
      </c>
      <c r="J391" s="263">
        <v>2919.72</v>
      </c>
      <c r="K391" s="264">
        <v>1.1021592808451838E-3</v>
      </c>
    </row>
    <row r="392" spans="2:11" ht="25.5" x14ac:dyDescent="0.2">
      <c r="B392" s="260" t="s">
        <v>1932</v>
      </c>
      <c r="C392" s="260" t="s">
        <v>1933</v>
      </c>
      <c r="D392" s="260" t="s">
        <v>43</v>
      </c>
      <c r="E392" s="260" t="s">
        <v>1934</v>
      </c>
      <c r="F392" s="261" t="s">
        <v>48</v>
      </c>
      <c r="G392" s="262">
        <v>7</v>
      </c>
      <c r="H392" s="263">
        <v>92.06</v>
      </c>
      <c r="I392" s="263">
        <v>115.07</v>
      </c>
      <c r="J392" s="263">
        <v>805.49</v>
      </c>
      <c r="K392" s="264">
        <v>3.0406281394379845E-4</v>
      </c>
    </row>
    <row r="393" spans="2:11" ht="25.5" x14ac:dyDescent="0.2">
      <c r="B393" s="260" t="s">
        <v>1935</v>
      </c>
      <c r="C393" s="260" t="s">
        <v>1936</v>
      </c>
      <c r="D393" s="260" t="s">
        <v>43</v>
      </c>
      <c r="E393" s="260" t="s">
        <v>1937</v>
      </c>
      <c r="F393" s="261" t="s">
        <v>48</v>
      </c>
      <c r="G393" s="262">
        <v>96</v>
      </c>
      <c r="H393" s="263">
        <v>13.49</v>
      </c>
      <c r="I393" s="263">
        <v>16.86</v>
      </c>
      <c r="J393" s="263">
        <v>1618.56</v>
      </c>
      <c r="K393" s="264">
        <v>6.1098698697299085E-4</v>
      </c>
    </row>
    <row r="394" spans="2:11" ht="25.5" x14ac:dyDescent="0.2">
      <c r="B394" s="260" t="s">
        <v>1938</v>
      </c>
      <c r="C394" s="260" t="s">
        <v>1939</v>
      </c>
      <c r="D394" s="260" t="s">
        <v>43</v>
      </c>
      <c r="E394" s="260" t="s">
        <v>1940</v>
      </c>
      <c r="F394" s="261" t="s">
        <v>48</v>
      </c>
      <c r="G394" s="262">
        <v>5</v>
      </c>
      <c r="H394" s="263">
        <v>13.62</v>
      </c>
      <c r="I394" s="263">
        <v>17.02</v>
      </c>
      <c r="J394" s="263">
        <v>85.1</v>
      </c>
      <c r="K394" s="264">
        <v>3.2124229309634194E-5</v>
      </c>
    </row>
    <row r="395" spans="2:11" ht="38.25" x14ac:dyDescent="0.2">
      <c r="B395" s="260" t="s">
        <v>1941</v>
      </c>
      <c r="C395" s="260" t="s">
        <v>1942</v>
      </c>
      <c r="D395" s="260" t="s">
        <v>44</v>
      </c>
      <c r="E395" s="260" t="s">
        <v>1943</v>
      </c>
      <c r="F395" s="261" t="s">
        <v>47</v>
      </c>
      <c r="G395" s="262">
        <v>23.9</v>
      </c>
      <c r="H395" s="263">
        <v>26.13</v>
      </c>
      <c r="I395" s="263">
        <v>32.659999999999997</v>
      </c>
      <c r="J395" s="263">
        <v>780.57</v>
      </c>
      <c r="K395" s="264">
        <v>2.9465581283456127E-4</v>
      </c>
    </row>
    <row r="396" spans="2:11" ht="38.25" x14ac:dyDescent="0.2">
      <c r="B396" s="260" t="s">
        <v>1944</v>
      </c>
      <c r="C396" s="260" t="s">
        <v>759</v>
      </c>
      <c r="D396" s="260" t="s">
        <v>44</v>
      </c>
      <c r="E396" s="260" t="s">
        <v>760</v>
      </c>
      <c r="F396" s="261" t="s">
        <v>47</v>
      </c>
      <c r="G396" s="262">
        <v>1046.5</v>
      </c>
      <c r="H396" s="263">
        <v>21.08</v>
      </c>
      <c r="I396" s="263">
        <v>26.35</v>
      </c>
      <c r="J396" s="263">
        <v>27575.27</v>
      </c>
      <c r="K396" s="264">
        <v>1.0409333686898666E-2</v>
      </c>
    </row>
    <row r="397" spans="2:11" ht="38.25" x14ac:dyDescent="0.2">
      <c r="B397" s="260" t="s">
        <v>1945</v>
      </c>
      <c r="C397" s="260" t="s">
        <v>1946</v>
      </c>
      <c r="D397" s="260" t="s">
        <v>44</v>
      </c>
      <c r="E397" s="260" t="s">
        <v>1947</v>
      </c>
      <c r="F397" s="261" t="s">
        <v>47</v>
      </c>
      <c r="G397" s="262">
        <v>11.3</v>
      </c>
      <c r="H397" s="263">
        <v>19.18</v>
      </c>
      <c r="I397" s="263">
        <v>23.97</v>
      </c>
      <c r="J397" s="263">
        <v>270.86</v>
      </c>
      <c r="K397" s="264">
        <v>1.0224640130208599E-4</v>
      </c>
    </row>
    <row r="398" spans="2:11" ht="38.25" x14ac:dyDescent="0.2">
      <c r="B398" s="260" t="s">
        <v>1948</v>
      </c>
      <c r="C398" s="260" t="s">
        <v>1949</v>
      </c>
      <c r="D398" s="260" t="s">
        <v>44</v>
      </c>
      <c r="E398" s="260" t="s">
        <v>1950</v>
      </c>
      <c r="F398" s="261" t="s">
        <v>47</v>
      </c>
      <c r="G398" s="262">
        <v>225</v>
      </c>
      <c r="H398" s="263">
        <v>19.670000000000002</v>
      </c>
      <c r="I398" s="263">
        <v>24.58</v>
      </c>
      <c r="J398" s="263">
        <v>5530.5</v>
      </c>
      <c r="K398" s="264">
        <v>2.0876974171202341E-3</v>
      </c>
    </row>
    <row r="399" spans="2:11" ht="38.25" x14ac:dyDescent="0.2">
      <c r="B399" s="260" t="s">
        <v>1951</v>
      </c>
      <c r="C399" s="260" t="s">
        <v>1952</v>
      </c>
      <c r="D399" s="260" t="s">
        <v>44</v>
      </c>
      <c r="E399" s="260" t="s">
        <v>1953</v>
      </c>
      <c r="F399" s="261" t="s">
        <v>47</v>
      </c>
      <c r="G399" s="262">
        <v>4.8</v>
      </c>
      <c r="H399" s="263">
        <v>28.5</v>
      </c>
      <c r="I399" s="263">
        <v>35.619999999999997</v>
      </c>
      <c r="J399" s="263">
        <v>170.97</v>
      </c>
      <c r="K399" s="264">
        <v>6.4539124383879647E-5</v>
      </c>
    </row>
    <row r="400" spans="2:11" ht="38.25" x14ac:dyDescent="0.2">
      <c r="B400" s="260" t="s">
        <v>1954</v>
      </c>
      <c r="C400" s="260" t="s">
        <v>761</v>
      </c>
      <c r="D400" s="260" t="s">
        <v>44</v>
      </c>
      <c r="E400" s="260" t="s">
        <v>762</v>
      </c>
      <c r="F400" s="261" t="s">
        <v>47</v>
      </c>
      <c r="G400" s="262">
        <v>9.1999999999999993</v>
      </c>
      <c r="H400" s="263">
        <v>48.74</v>
      </c>
      <c r="I400" s="263">
        <v>60.92</v>
      </c>
      <c r="J400" s="263">
        <v>560.46</v>
      </c>
      <c r="K400" s="264">
        <v>2.1156692783639929E-4</v>
      </c>
    </row>
    <row r="401" spans="2:11" ht="38.25" x14ac:dyDescent="0.2">
      <c r="B401" s="260" t="s">
        <v>1955</v>
      </c>
      <c r="C401" s="260" t="s">
        <v>1956</v>
      </c>
      <c r="D401" s="260" t="s">
        <v>44</v>
      </c>
      <c r="E401" s="260" t="s">
        <v>1957</v>
      </c>
      <c r="F401" s="261" t="s">
        <v>47</v>
      </c>
      <c r="G401" s="262">
        <v>22.8</v>
      </c>
      <c r="H401" s="263">
        <v>73.87</v>
      </c>
      <c r="I401" s="263">
        <v>92.33</v>
      </c>
      <c r="J401" s="263">
        <v>2105.12</v>
      </c>
      <c r="K401" s="264">
        <v>7.946575511668288E-4</v>
      </c>
    </row>
    <row r="402" spans="2:11" ht="25.5" x14ac:dyDescent="0.2">
      <c r="B402" s="260" t="s">
        <v>1958</v>
      </c>
      <c r="C402" s="260" t="s">
        <v>1959</v>
      </c>
      <c r="D402" s="260" t="s">
        <v>43</v>
      </c>
      <c r="E402" s="260" t="s">
        <v>1960</v>
      </c>
      <c r="F402" s="261" t="s">
        <v>47</v>
      </c>
      <c r="G402" s="262">
        <v>1</v>
      </c>
      <c r="H402" s="263">
        <v>41.95</v>
      </c>
      <c r="I402" s="263">
        <v>52.43</v>
      </c>
      <c r="J402" s="263">
        <v>52.43</v>
      </c>
      <c r="K402" s="264">
        <v>1.9791696153984967E-5</v>
      </c>
    </row>
    <row r="403" spans="2:11" ht="38.25" x14ac:dyDescent="0.2">
      <c r="B403" s="260" t="s">
        <v>1961</v>
      </c>
      <c r="C403" s="260" t="s">
        <v>1962</v>
      </c>
      <c r="D403" s="260" t="s">
        <v>43</v>
      </c>
      <c r="E403" s="260" t="s">
        <v>1963</v>
      </c>
      <c r="F403" s="261" t="s">
        <v>48</v>
      </c>
      <c r="G403" s="262">
        <v>3</v>
      </c>
      <c r="H403" s="263">
        <v>173.85</v>
      </c>
      <c r="I403" s="263">
        <v>217.31</v>
      </c>
      <c r="J403" s="263">
        <v>651.92999999999995</v>
      </c>
      <c r="K403" s="264">
        <v>2.4609575574418121E-4</v>
      </c>
    </row>
    <row r="404" spans="2:11" ht="25.5" x14ac:dyDescent="0.2">
      <c r="B404" s="260" t="s">
        <v>1964</v>
      </c>
      <c r="C404" s="260" t="s">
        <v>1965</v>
      </c>
      <c r="D404" s="260" t="s">
        <v>43</v>
      </c>
      <c r="E404" s="260" t="s">
        <v>1960</v>
      </c>
      <c r="F404" s="261" t="s">
        <v>47</v>
      </c>
      <c r="G404" s="262">
        <v>32</v>
      </c>
      <c r="H404" s="263">
        <v>16.43</v>
      </c>
      <c r="I404" s="263">
        <v>20.53</v>
      </c>
      <c r="J404" s="263">
        <v>656.96</v>
      </c>
      <c r="K404" s="264">
        <v>2.4799452041430412E-4</v>
      </c>
    </row>
    <row r="405" spans="2:11" ht="25.5" x14ac:dyDescent="0.2">
      <c r="B405" s="260" t="s">
        <v>1966</v>
      </c>
      <c r="C405" s="260" t="s">
        <v>1967</v>
      </c>
      <c r="D405" s="260" t="s">
        <v>43</v>
      </c>
      <c r="E405" s="260" t="s">
        <v>1968</v>
      </c>
      <c r="F405" s="261" t="s">
        <v>48</v>
      </c>
      <c r="G405" s="262">
        <v>102</v>
      </c>
      <c r="H405" s="263">
        <v>14.16</v>
      </c>
      <c r="I405" s="263">
        <v>17.7</v>
      </c>
      <c r="J405" s="263">
        <v>1805.4</v>
      </c>
      <c r="K405" s="264">
        <v>6.8151684601191033E-4</v>
      </c>
    </row>
    <row r="406" spans="2:11" ht="25.5" x14ac:dyDescent="0.2">
      <c r="B406" s="260" t="s">
        <v>1969</v>
      </c>
      <c r="C406" s="260" t="s">
        <v>1069</v>
      </c>
      <c r="D406" s="260" t="s">
        <v>44</v>
      </c>
      <c r="E406" s="260" t="s">
        <v>1070</v>
      </c>
      <c r="F406" s="261" t="s">
        <v>48</v>
      </c>
      <c r="G406" s="262">
        <v>2</v>
      </c>
      <c r="H406" s="263">
        <v>67.5</v>
      </c>
      <c r="I406" s="263">
        <v>84.37</v>
      </c>
      <c r="J406" s="263">
        <v>168.74</v>
      </c>
      <c r="K406" s="264">
        <v>6.3697326130524953E-5</v>
      </c>
    </row>
    <row r="407" spans="2:11" ht="25.5" x14ac:dyDescent="0.2">
      <c r="B407" s="260" t="s">
        <v>1970</v>
      </c>
      <c r="C407" s="260" t="s">
        <v>1971</v>
      </c>
      <c r="D407" s="260" t="s">
        <v>44</v>
      </c>
      <c r="E407" s="260" t="s">
        <v>1972</v>
      </c>
      <c r="F407" s="261" t="s">
        <v>48</v>
      </c>
      <c r="G407" s="262">
        <v>1</v>
      </c>
      <c r="H407" s="263">
        <v>8612.73</v>
      </c>
      <c r="I407" s="263">
        <v>10765.91</v>
      </c>
      <c r="J407" s="263">
        <v>10765.91</v>
      </c>
      <c r="K407" s="264">
        <v>4.0640018985532772E-3</v>
      </c>
    </row>
    <row r="408" spans="2:11" ht="38.25" x14ac:dyDescent="0.2">
      <c r="B408" s="260" t="s">
        <v>1973</v>
      </c>
      <c r="C408" s="260" t="s">
        <v>1974</v>
      </c>
      <c r="D408" s="260" t="s">
        <v>43</v>
      </c>
      <c r="E408" s="260" t="s">
        <v>1975</v>
      </c>
      <c r="F408" s="261" t="s">
        <v>48</v>
      </c>
      <c r="G408" s="262">
        <v>1</v>
      </c>
      <c r="H408" s="263">
        <v>2487.65</v>
      </c>
      <c r="I408" s="263">
        <v>3109.56</v>
      </c>
      <c r="J408" s="263">
        <v>3109.56</v>
      </c>
      <c r="K408" s="264">
        <v>1.1738216039020694E-3</v>
      </c>
    </row>
    <row r="409" spans="2:11" ht="38.25" x14ac:dyDescent="0.2">
      <c r="B409" s="260" t="s">
        <v>1976</v>
      </c>
      <c r="C409" s="260" t="s">
        <v>1977</v>
      </c>
      <c r="D409" s="260" t="s">
        <v>43</v>
      </c>
      <c r="E409" s="260" t="s">
        <v>1978</v>
      </c>
      <c r="F409" s="261" t="s">
        <v>48</v>
      </c>
      <c r="G409" s="262">
        <v>1</v>
      </c>
      <c r="H409" s="263">
        <v>584.03</v>
      </c>
      <c r="I409" s="263">
        <v>730.03</v>
      </c>
      <c r="J409" s="263">
        <v>730.03</v>
      </c>
      <c r="K409" s="264">
        <v>2.7557756901189483E-4</v>
      </c>
    </row>
    <row r="410" spans="2:11" ht="51" x14ac:dyDescent="0.2">
      <c r="B410" s="260" t="s">
        <v>1979</v>
      </c>
      <c r="C410" s="260" t="s">
        <v>1980</v>
      </c>
      <c r="D410" s="260" t="s">
        <v>44</v>
      </c>
      <c r="E410" s="260" t="s">
        <v>1981</v>
      </c>
      <c r="F410" s="261" t="s">
        <v>48</v>
      </c>
      <c r="G410" s="262">
        <v>2</v>
      </c>
      <c r="H410" s="263">
        <v>870.06</v>
      </c>
      <c r="I410" s="263">
        <v>1087.57</v>
      </c>
      <c r="J410" s="263">
        <v>2175.14</v>
      </c>
      <c r="K410" s="264">
        <v>8.2108926134615413E-4</v>
      </c>
    </row>
    <row r="411" spans="2:11" ht="38.25" x14ac:dyDescent="0.2">
      <c r="B411" s="260" t="s">
        <v>1982</v>
      </c>
      <c r="C411" s="260" t="s">
        <v>1983</v>
      </c>
      <c r="D411" s="260" t="s">
        <v>43</v>
      </c>
      <c r="E411" s="260" t="s">
        <v>1984</v>
      </c>
      <c r="F411" s="261" t="s">
        <v>48</v>
      </c>
      <c r="G411" s="262">
        <v>2</v>
      </c>
      <c r="H411" s="263">
        <v>10308.049999999999</v>
      </c>
      <c r="I411" s="263">
        <v>12885.06</v>
      </c>
      <c r="J411" s="263">
        <v>25770.12</v>
      </c>
      <c r="K411" s="264">
        <v>9.7279112128882527E-3</v>
      </c>
    </row>
    <row r="412" spans="2:11" x14ac:dyDescent="0.2">
      <c r="B412" s="255" t="s">
        <v>742</v>
      </c>
      <c r="C412" s="255" t="s">
        <v>751</v>
      </c>
      <c r="D412" s="255"/>
      <c r="E412" s="255" t="s">
        <v>1985</v>
      </c>
      <c r="F412" s="256"/>
      <c r="G412" s="257">
        <v>1</v>
      </c>
      <c r="H412" s="257" t="s">
        <v>14</v>
      </c>
      <c r="I412" s="258">
        <v>32611.94</v>
      </c>
      <c r="J412" s="258">
        <v>32611.94</v>
      </c>
      <c r="K412" s="259">
        <v>1.2310616202021524E-2</v>
      </c>
    </row>
    <row r="413" spans="2:11" x14ac:dyDescent="0.2">
      <c r="B413" s="260" t="s">
        <v>1986</v>
      </c>
      <c r="C413" s="260" t="s">
        <v>1987</v>
      </c>
      <c r="D413" s="260" t="s">
        <v>43</v>
      </c>
      <c r="E413" s="260" t="s">
        <v>1988</v>
      </c>
      <c r="F413" s="261" t="s">
        <v>48</v>
      </c>
      <c r="G413" s="262">
        <v>1</v>
      </c>
      <c r="H413" s="263">
        <v>86.06</v>
      </c>
      <c r="I413" s="263">
        <v>107.57</v>
      </c>
      <c r="J413" s="263">
        <v>107.57</v>
      </c>
      <c r="K413" s="264">
        <v>4.0606384804199176E-5</v>
      </c>
    </row>
    <row r="414" spans="2:11" ht="38.25" x14ac:dyDescent="0.2">
      <c r="B414" s="260" t="s">
        <v>1989</v>
      </c>
      <c r="C414" s="260" t="s">
        <v>1990</v>
      </c>
      <c r="D414" s="260" t="s">
        <v>43</v>
      </c>
      <c r="E414" s="260" t="s">
        <v>1991</v>
      </c>
      <c r="F414" s="261" t="s">
        <v>48</v>
      </c>
      <c r="G414" s="262">
        <v>71</v>
      </c>
      <c r="H414" s="263">
        <v>220.26</v>
      </c>
      <c r="I414" s="263">
        <v>275.32</v>
      </c>
      <c r="J414" s="263">
        <v>19547.72</v>
      </c>
      <c r="K414" s="264">
        <v>7.3790298444244718E-3</v>
      </c>
    </row>
    <row r="415" spans="2:11" ht="38.25" x14ac:dyDescent="0.2">
      <c r="B415" s="260" t="s">
        <v>1992</v>
      </c>
      <c r="C415" s="260" t="s">
        <v>1993</v>
      </c>
      <c r="D415" s="260" t="s">
        <v>43</v>
      </c>
      <c r="E415" s="260" t="s">
        <v>1068</v>
      </c>
      <c r="F415" s="261" t="s">
        <v>48</v>
      </c>
      <c r="G415" s="262">
        <v>2</v>
      </c>
      <c r="H415" s="263">
        <v>186.87</v>
      </c>
      <c r="I415" s="263">
        <v>233.58</v>
      </c>
      <c r="J415" s="263">
        <v>467.16</v>
      </c>
      <c r="K415" s="264">
        <v>1.7634729687765816E-4</v>
      </c>
    </row>
    <row r="416" spans="2:11" ht="76.5" x14ac:dyDescent="0.2">
      <c r="B416" s="260" t="s">
        <v>1994</v>
      </c>
      <c r="C416" s="260" t="s">
        <v>1995</v>
      </c>
      <c r="D416" s="260" t="s">
        <v>43</v>
      </c>
      <c r="E416" s="260" t="s">
        <v>1996</v>
      </c>
      <c r="F416" s="261" t="s">
        <v>48</v>
      </c>
      <c r="G416" s="262">
        <v>19</v>
      </c>
      <c r="H416" s="263">
        <v>158.06</v>
      </c>
      <c r="I416" s="263">
        <v>197.57</v>
      </c>
      <c r="J416" s="263">
        <v>3753.83</v>
      </c>
      <c r="K416" s="264">
        <v>1.4170258015203776E-3</v>
      </c>
    </row>
    <row r="417" spans="2:11" ht="25.5" x14ac:dyDescent="0.2">
      <c r="B417" s="260" t="s">
        <v>1997</v>
      </c>
      <c r="C417" s="260" t="s">
        <v>1998</v>
      </c>
      <c r="D417" s="260" t="s">
        <v>43</v>
      </c>
      <c r="E417" s="260" t="s">
        <v>1999</v>
      </c>
      <c r="F417" s="261" t="s">
        <v>48</v>
      </c>
      <c r="G417" s="262">
        <v>1</v>
      </c>
      <c r="H417" s="263">
        <v>77.510000000000005</v>
      </c>
      <c r="I417" s="263">
        <v>96.88</v>
      </c>
      <c r="J417" s="263">
        <v>96.88</v>
      </c>
      <c r="K417" s="264">
        <v>3.6571038020180502E-5</v>
      </c>
    </row>
    <row r="418" spans="2:11" ht="25.5" x14ac:dyDescent="0.2">
      <c r="B418" s="260" t="s">
        <v>2000</v>
      </c>
      <c r="C418" s="260" t="s">
        <v>2001</v>
      </c>
      <c r="D418" s="260" t="s">
        <v>43</v>
      </c>
      <c r="E418" s="260" t="s">
        <v>2002</v>
      </c>
      <c r="F418" s="261" t="s">
        <v>48</v>
      </c>
      <c r="G418" s="262">
        <v>21</v>
      </c>
      <c r="H418" s="263">
        <v>221.98</v>
      </c>
      <c r="I418" s="263">
        <v>277.47000000000003</v>
      </c>
      <c r="J418" s="263">
        <v>5826.87</v>
      </c>
      <c r="K418" s="264">
        <v>2.1995735374550902E-3</v>
      </c>
    </row>
    <row r="419" spans="2:11" x14ac:dyDescent="0.2">
      <c r="B419" s="260" t="s">
        <v>2003</v>
      </c>
      <c r="C419" s="260" t="s">
        <v>2004</v>
      </c>
      <c r="D419" s="260" t="s">
        <v>43</v>
      </c>
      <c r="E419" s="260" t="s">
        <v>2005</v>
      </c>
      <c r="F419" s="261" t="s">
        <v>48</v>
      </c>
      <c r="G419" s="262">
        <v>14</v>
      </c>
      <c r="H419" s="263">
        <v>104.36</v>
      </c>
      <c r="I419" s="263">
        <v>130.44999999999999</v>
      </c>
      <c r="J419" s="263">
        <v>1826.3</v>
      </c>
      <c r="K419" s="264">
        <v>6.8940634533707322E-4</v>
      </c>
    </row>
    <row r="420" spans="2:11" ht="25.5" x14ac:dyDescent="0.2">
      <c r="B420" s="260" t="s">
        <v>2006</v>
      </c>
      <c r="C420" s="260" t="s">
        <v>2007</v>
      </c>
      <c r="D420" s="260" t="s">
        <v>43</v>
      </c>
      <c r="E420" s="260" t="s">
        <v>2008</v>
      </c>
      <c r="F420" s="261" t="s">
        <v>48</v>
      </c>
      <c r="G420" s="262">
        <v>7</v>
      </c>
      <c r="H420" s="263">
        <v>37.56</v>
      </c>
      <c r="I420" s="263">
        <v>46.95</v>
      </c>
      <c r="J420" s="263">
        <v>328.65</v>
      </c>
      <c r="K420" s="264">
        <v>1.2406143316817013E-4</v>
      </c>
    </row>
    <row r="421" spans="2:11" ht="25.5" x14ac:dyDescent="0.2">
      <c r="B421" s="260" t="s">
        <v>2009</v>
      </c>
      <c r="C421" s="260" t="s">
        <v>1965</v>
      </c>
      <c r="D421" s="260" t="s">
        <v>43</v>
      </c>
      <c r="E421" s="260" t="s">
        <v>1960</v>
      </c>
      <c r="F421" s="261" t="s">
        <v>47</v>
      </c>
      <c r="G421" s="262">
        <v>32</v>
      </c>
      <c r="H421" s="263">
        <v>16.43</v>
      </c>
      <c r="I421" s="263">
        <v>20.53</v>
      </c>
      <c r="J421" s="263">
        <v>656.96</v>
      </c>
      <c r="K421" s="264">
        <v>2.4799452041430412E-4</v>
      </c>
    </row>
    <row r="422" spans="2:11" x14ac:dyDescent="0.2">
      <c r="B422" s="255" t="s">
        <v>2010</v>
      </c>
      <c r="C422" s="255" t="s">
        <v>751</v>
      </c>
      <c r="D422" s="255"/>
      <c r="E422" s="255" t="s">
        <v>2011</v>
      </c>
      <c r="F422" s="256"/>
      <c r="G422" s="257">
        <v>1</v>
      </c>
      <c r="H422" s="257" t="s">
        <v>14</v>
      </c>
      <c r="I422" s="258">
        <v>44855.54</v>
      </c>
      <c r="J422" s="258">
        <v>44855.54</v>
      </c>
      <c r="K422" s="259">
        <v>1.6932428352144171E-2</v>
      </c>
    </row>
    <row r="423" spans="2:11" ht="38.25" x14ac:dyDescent="0.2">
      <c r="B423" s="260" t="s">
        <v>2012</v>
      </c>
      <c r="C423" s="260" t="s">
        <v>2013</v>
      </c>
      <c r="D423" s="260" t="s">
        <v>43</v>
      </c>
      <c r="E423" s="260" t="s">
        <v>2014</v>
      </c>
      <c r="F423" s="261" t="s">
        <v>48</v>
      </c>
      <c r="G423" s="262">
        <v>1</v>
      </c>
      <c r="H423" s="263">
        <v>401.22</v>
      </c>
      <c r="I423" s="263">
        <v>501.52</v>
      </c>
      <c r="J423" s="263">
        <v>501.52</v>
      </c>
      <c r="K423" s="264">
        <v>1.8931778476342822E-4</v>
      </c>
    </row>
    <row r="424" spans="2:11" ht="38.25" x14ac:dyDescent="0.2">
      <c r="B424" s="260" t="s">
        <v>2015</v>
      </c>
      <c r="C424" s="260" t="s">
        <v>2016</v>
      </c>
      <c r="D424" s="260" t="s">
        <v>44</v>
      </c>
      <c r="E424" s="260" t="s">
        <v>2017</v>
      </c>
      <c r="F424" s="261" t="s">
        <v>48</v>
      </c>
      <c r="G424" s="262">
        <v>11</v>
      </c>
      <c r="H424" s="263">
        <v>1046.8699999999999</v>
      </c>
      <c r="I424" s="263">
        <v>1308.58</v>
      </c>
      <c r="J424" s="263">
        <v>14394.38</v>
      </c>
      <c r="K424" s="264">
        <v>5.4337058036429174E-3</v>
      </c>
    </row>
    <row r="425" spans="2:11" ht="25.5" x14ac:dyDescent="0.2">
      <c r="B425" s="260" t="s">
        <v>2018</v>
      </c>
      <c r="C425" s="260" t="s">
        <v>934</v>
      </c>
      <c r="D425" s="260" t="s">
        <v>44</v>
      </c>
      <c r="E425" s="260" t="s">
        <v>935</v>
      </c>
      <c r="F425" s="261" t="s">
        <v>48</v>
      </c>
      <c r="G425" s="262">
        <v>11</v>
      </c>
      <c r="H425" s="263">
        <v>100.71</v>
      </c>
      <c r="I425" s="263">
        <v>125.88</v>
      </c>
      <c r="J425" s="263">
        <v>1384.68</v>
      </c>
      <c r="K425" s="264">
        <v>5.2270009213236518E-4</v>
      </c>
    </row>
    <row r="426" spans="2:11" ht="25.5" x14ac:dyDescent="0.2">
      <c r="B426" s="260" t="s">
        <v>2019</v>
      </c>
      <c r="C426" s="260" t="s">
        <v>2020</v>
      </c>
      <c r="D426" s="260" t="s">
        <v>44</v>
      </c>
      <c r="E426" s="260" t="s">
        <v>2021</v>
      </c>
      <c r="F426" s="261" t="s">
        <v>48</v>
      </c>
      <c r="G426" s="262">
        <v>1</v>
      </c>
      <c r="H426" s="263">
        <v>152.85</v>
      </c>
      <c r="I426" s="263">
        <v>191.06</v>
      </c>
      <c r="J426" s="263">
        <v>191.06</v>
      </c>
      <c r="K426" s="264">
        <v>7.2122858424191646E-5</v>
      </c>
    </row>
    <row r="427" spans="2:11" ht="25.5" x14ac:dyDescent="0.2">
      <c r="B427" s="260" t="s">
        <v>2022</v>
      </c>
      <c r="C427" s="260" t="s">
        <v>2023</v>
      </c>
      <c r="D427" s="260" t="s">
        <v>44</v>
      </c>
      <c r="E427" s="260" t="s">
        <v>2024</v>
      </c>
      <c r="F427" s="261" t="s">
        <v>48</v>
      </c>
      <c r="G427" s="262">
        <v>2</v>
      </c>
      <c r="H427" s="263">
        <v>182.58</v>
      </c>
      <c r="I427" s="263">
        <v>228.22</v>
      </c>
      <c r="J427" s="263">
        <v>456.44</v>
      </c>
      <c r="K427" s="264">
        <v>1.7230062545345982E-4</v>
      </c>
    </row>
    <row r="428" spans="2:11" ht="25.5" x14ac:dyDescent="0.2">
      <c r="B428" s="260" t="s">
        <v>2025</v>
      </c>
      <c r="C428" s="260" t="s">
        <v>2026</v>
      </c>
      <c r="D428" s="260" t="s">
        <v>44</v>
      </c>
      <c r="E428" s="260" t="s">
        <v>2027</v>
      </c>
      <c r="F428" s="261" t="s">
        <v>48</v>
      </c>
      <c r="G428" s="262">
        <v>35</v>
      </c>
      <c r="H428" s="263">
        <v>28.2</v>
      </c>
      <c r="I428" s="263">
        <v>35.25</v>
      </c>
      <c r="J428" s="263">
        <v>1233.75</v>
      </c>
      <c r="K428" s="264">
        <v>4.6572582738849805E-4</v>
      </c>
    </row>
    <row r="429" spans="2:11" ht="25.5" x14ac:dyDescent="0.2">
      <c r="B429" s="260" t="s">
        <v>2028</v>
      </c>
      <c r="C429" s="260" t="s">
        <v>2029</v>
      </c>
      <c r="D429" s="260" t="s">
        <v>44</v>
      </c>
      <c r="E429" s="260" t="s">
        <v>2030</v>
      </c>
      <c r="F429" s="261" t="s">
        <v>48</v>
      </c>
      <c r="G429" s="262">
        <v>1</v>
      </c>
      <c r="H429" s="263">
        <v>127.91</v>
      </c>
      <c r="I429" s="263">
        <v>159.88</v>
      </c>
      <c r="J429" s="263">
        <v>159.88</v>
      </c>
      <c r="K429" s="264">
        <v>6.0352782397465508E-5</v>
      </c>
    </row>
    <row r="430" spans="2:11" ht="25.5" x14ac:dyDescent="0.2">
      <c r="B430" s="260" t="s">
        <v>2031</v>
      </c>
      <c r="C430" s="260" t="s">
        <v>2032</v>
      </c>
      <c r="D430" s="260" t="s">
        <v>44</v>
      </c>
      <c r="E430" s="260" t="s">
        <v>2033</v>
      </c>
      <c r="F430" s="261" t="s">
        <v>48</v>
      </c>
      <c r="G430" s="262">
        <v>1</v>
      </c>
      <c r="H430" s="263">
        <v>25.43</v>
      </c>
      <c r="I430" s="263">
        <v>31.78</v>
      </c>
      <c r="J430" s="263">
        <v>31.78</v>
      </c>
      <c r="K430" s="264">
        <v>1.1996568830319326E-5</v>
      </c>
    </row>
    <row r="431" spans="2:11" x14ac:dyDescent="0.2">
      <c r="B431" s="260" t="s">
        <v>2034</v>
      </c>
      <c r="C431" s="260" t="s">
        <v>2035</v>
      </c>
      <c r="D431" s="260" t="s">
        <v>43</v>
      </c>
      <c r="E431" s="260" t="s">
        <v>2036</v>
      </c>
      <c r="F431" s="261" t="s">
        <v>47</v>
      </c>
      <c r="G431" s="262">
        <v>307</v>
      </c>
      <c r="H431" s="263">
        <v>41.28</v>
      </c>
      <c r="I431" s="263">
        <v>51.6</v>
      </c>
      <c r="J431" s="263">
        <v>15841.2</v>
      </c>
      <c r="K431" s="264">
        <v>5.9798630004674171E-3</v>
      </c>
    </row>
    <row r="432" spans="2:11" ht="25.5" x14ac:dyDescent="0.2">
      <c r="B432" s="260" t="s">
        <v>2037</v>
      </c>
      <c r="C432" s="260" t="s">
        <v>2038</v>
      </c>
      <c r="D432" s="260" t="s">
        <v>43</v>
      </c>
      <c r="E432" s="260" t="s">
        <v>2039</v>
      </c>
      <c r="F432" s="261" t="s">
        <v>47</v>
      </c>
      <c r="G432" s="262">
        <v>132</v>
      </c>
      <c r="H432" s="263">
        <v>56.88</v>
      </c>
      <c r="I432" s="263">
        <v>71.099999999999994</v>
      </c>
      <c r="J432" s="263">
        <v>9385.2000000000007</v>
      </c>
      <c r="K432" s="264">
        <v>3.5428004338046866E-3</v>
      </c>
    </row>
    <row r="433" spans="2:11" ht="25.5" x14ac:dyDescent="0.2">
      <c r="B433" s="260" t="s">
        <v>2040</v>
      </c>
      <c r="C433" s="260" t="s">
        <v>2041</v>
      </c>
      <c r="D433" s="260" t="s">
        <v>44</v>
      </c>
      <c r="E433" s="260" t="s">
        <v>2042</v>
      </c>
      <c r="F433" s="261" t="s">
        <v>48</v>
      </c>
      <c r="G433" s="262">
        <v>15</v>
      </c>
      <c r="H433" s="263">
        <v>59</v>
      </c>
      <c r="I433" s="263">
        <v>73.75</v>
      </c>
      <c r="J433" s="263">
        <v>1106.25</v>
      </c>
      <c r="K433" s="264">
        <v>4.175961066249451E-4</v>
      </c>
    </row>
    <row r="434" spans="2:11" ht="25.5" x14ac:dyDescent="0.2">
      <c r="B434" s="260" t="s">
        <v>2043</v>
      </c>
      <c r="C434" s="260" t="s">
        <v>2044</v>
      </c>
      <c r="D434" s="260" t="s">
        <v>44</v>
      </c>
      <c r="E434" s="260" t="s">
        <v>2045</v>
      </c>
      <c r="F434" s="261" t="s">
        <v>48</v>
      </c>
      <c r="G434" s="262">
        <v>20</v>
      </c>
      <c r="H434" s="263">
        <v>6.78</v>
      </c>
      <c r="I434" s="263">
        <v>8.4700000000000006</v>
      </c>
      <c r="J434" s="263">
        <v>169.4</v>
      </c>
      <c r="K434" s="264">
        <v>6.3946468214477471E-5</v>
      </c>
    </row>
    <row r="435" spans="2:11" x14ac:dyDescent="0.2">
      <c r="B435" s="255" t="s">
        <v>873</v>
      </c>
      <c r="C435" s="255" t="s">
        <v>751</v>
      </c>
      <c r="D435" s="255"/>
      <c r="E435" s="255" t="s">
        <v>1123</v>
      </c>
      <c r="F435" s="256"/>
      <c r="G435" s="257">
        <v>1</v>
      </c>
      <c r="H435" s="257" t="s">
        <v>14</v>
      </c>
      <c r="I435" s="258">
        <v>173612.72</v>
      </c>
      <c r="J435" s="258">
        <v>173612.72</v>
      </c>
      <c r="K435" s="259">
        <v>6.5536719487065978E-2</v>
      </c>
    </row>
    <row r="436" spans="2:11" x14ac:dyDescent="0.2">
      <c r="B436" s="255" t="s">
        <v>955</v>
      </c>
      <c r="C436" s="255" t="s">
        <v>751</v>
      </c>
      <c r="D436" s="255"/>
      <c r="E436" s="255" t="s">
        <v>1774</v>
      </c>
      <c r="F436" s="256"/>
      <c r="G436" s="257">
        <v>1</v>
      </c>
      <c r="H436" s="257" t="s">
        <v>14</v>
      </c>
      <c r="I436" s="258">
        <v>119614.86</v>
      </c>
      <c r="J436" s="258">
        <v>119614.86</v>
      </c>
      <c r="K436" s="259">
        <v>4.5153174988011642E-2</v>
      </c>
    </row>
    <row r="437" spans="2:11" ht="38.25" x14ac:dyDescent="0.2">
      <c r="B437" s="260" t="s">
        <v>2046</v>
      </c>
      <c r="C437" s="260" t="s">
        <v>2047</v>
      </c>
      <c r="D437" s="260" t="s">
        <v>44</v>
      </c>
      <c r="E437" s="260" t="s">
        <v>2048</v>
      </c>
      <c r="F437" s="261" t="s">
        <v>47</v>
      </c>
      <c r="G437" s="262">
        <v>84</v>
      </c>
      <c r="H437" s="263">
        <v>32.28</v>
      </c>
      <c r="I437" s="263">
        <v>40.35</v>
      </c>
      <c r="J437" s="263">
        <v>3389.4</v>
      </c>
      <c r="K437" s="264">
        <v>1.2794578474979335E-3</v>
      </c>
    </row>
    <row r="438" spans="2:11" ht="38.25" x14ac:dyDescent="0.2">
      <c r="B438" s="260" t="s">
        <v>2049</v>
      </c>
      <c r="C438" s="260" t="s">
        <v>2050</v>
      </c>
      <c r="D438" s="260" t="s">
        <v>44</v>
      </c>
      <c r="E438" s="260" t="s">
        <v>2051</v>
      </c>
      <c r="F438" s="261" t="s">
        <v>47</v>
      </c>
      <c r="G438" s="262">
        <v>91</v>
      </c>
      <c r="H438" s="263">
        <v>50.31</v>
      </c>
      <c r="I438" s="263">
        <v>62.88</v>
      </c>
      <c r="J438" s="263">
        <v>5722.08</v>
      </c>
      <c r="K438" s="264">
        <v>2.1600165693075398E-3</v>
      </c>
    </row>
    <row r="439" spans="2:11" ht="38.25" x14ac:dyDescent="0.2">
      <c r="B439" s="260" t="s">
        <v>2052</v>
      </c>
      <c r="C439" s="260" t="s">
        <v>2053</v>
      </c>
      <c r="D439" s="260" t="s">
        <v>44</v>
      </c>
      <c r="E439" s="260" t="s">
        <v>2054</v>
      </c>
      <c r="F439" s="261" t="s">
        <v>47</v>
      </c>
      <c r="G439" s="262">
        <v>6</v>
      </c>
      <c r="H439" s="263">
        <v>63.37</v>
      </c>
      <c r="I439" s="263">
        <v>79.209999999999994</v>
      </c>
      <c r="J439" s="263">
        <v>475.26</v>
      </c>
      <c r="K439" s="264">
        <v>1.7940494972616623E-4</v>
      </c>
    </row>
    <row r="440" spans="2:11" ht="38.25" x14ac:dyDescent="0.2">
      <c r="B440" s="260" t="s">
        <v>2055</v>
      </c>
      <c r="C440" s="260" t="s">
        <v>2056</v>
      </c>
      <c r="D440" s="260" t="s">
        <v>44</v>
      </c>
      <c r="E440" s="260" t="s">
        <v>2057</v>
      </c>
      <c r="F440" s="261" t="s">
        <v>47</v>
      </c>
      <c r="G440" s="262">
        <v>35</v>
      </c>
      <c r="H440" s="263">
        <v>76.78</v>
      </c>
      <c r="I440" s="263">
        <v>95.97</v>
      </c>
      <c r="J440" s="263">
        <v>3358.95</v>
      </c>
      <c r="K440" s="264">
        <v>1.267963337715579E-3</v>
      </c>
    </row>
    <row r="441" spans="2:11" ht="25.5" x14ac:dyDescent="0.2">
      <c r="B441" s="260" t="s">
        <v>2058</v>
      </c>
      <c r="C441" s="260" t="s">
        <v>2059</v>
      </c>
      <c r="D441" s="260" t="s">
        <v>43</v>
      </c>
      <c r="E441" s="260" t="s">
        <v>2060</v>
      </c>
      <c r="F441" s="261" t="s">
        <v>47</v>
      </c>
      <c r="G441" s="262">
        <v>122</v>
      </c>
      <c r="H441" s="263">
        <v>16.66</v>
      </c>
      <c r="I441" s="263">
        <v>20.82</v>
      </c>
      <c r="J441" s="263">
        <v>2540.04</v>
      </c>
      <c r="K441" s="264">
        <v>9.5883463473141293E-4</v>
      </c>
    </row>
    <row r="442" spans="2:11" x14ac:dyDescent="0.2">
      <c r="B442" s="260" t="s">
        <v>2061</v>
      </c>
      <c r="C442" s="260" t="s">
        <v>2062</v>
      </c>
      <c r="D442" s="260" t="s">
        <v>43</v>
      </c>
      <c r="E442" s="260" t="s">
        <v>2063</v>
      </c>
      <c r="F442" s="261" t="s">
        <v>48</v>
      </c>
      <c r="G442" s="262">
        <v>14</v>
      </c>
      <c r="H442" s="263">
        <v>832.99</v>
      </c>
      <c r="I442" s="263">
        <v>1041.23</v>
      </c>
      <c r="J442" s="263">
        <v>14577.22</v>
      </c>
      <c r="K442" s="264">
        <v>5.5027257106578823E-3</v>
      </c>
    </row>
    <row r="443" spans="2:11" ht="25.5" x14ac:dyDescent="0.2">
      <c r="B443" s="260" t="s">
        <v>2064</v>
      </c>
      <c r="C443" s="260" t="s">
        <v>2065</v>
      </c>
      <c r="D443" s="260" t="s">
        <v>43</v>
      </c>
      <c r="E443" s="260" t="s">
        <v>2066</v>
      </c>
      <c r="F443" s="261" t="s">
        <v>48</v>
      </c>
      <c r="G443" s="262">
        <v>4</v>
      </c>
      <c r="H443" s="263">
        <v>986.23</v>
      </c>
      <c r="I443" s="263">
        <v>1232.78</v>
      </c>
      <c r="J443" s="263">
        <v>4931.12</v>
      </c>
      <c r="K443" s="264">
        <v>1.8614386560907564E-3</v>
      </c>
    </row>
    <row r="444" spans="2:11" ht="25.5" x14ac:dyDescent="0.2">
      <c r="B444" s="260" t="s">
        <v>2067</v>
      </c>
      <c r="C444" s="260" t="s">
        <v>2068</v>
      </c>
      <c r="D444" s="260" t="s">
        <v>43</v>
      </c>
      <c r="E444" s="260" t="s">
        <v>2069</v>
      </c>
      <c r="F444" s="261" t="s">
        <v>48</v>
      </c>
      <c r="G444" s="262">
        <v>1</v>
      </c>
      <c r="H444" s="263">
        <v>1207.7</v>
      </c>
      <c r="I444" s="263">
        <v>1509.62</v>
      </c>
      <c r="J444" s="263">
        <v>1509.62</v>
      </c>
      <c r="K444" s="264">
        <v>5.6986344360058724E-4</v>
      </c>
    </row>
    <row r="445" spans="2:11" ht="38.25" x14ac:dyDescent="0.2">
      <c r="B445" s="260" t="s">
        <v>2070</v>
      </c>
      <c r="C445" s="260" t="s">
        <v>64</v>
      </c>
      <c r="D445" s="260" t="s">
        <v>44</v>
      </c>
      <c r="E445" s="260" t="s">
        <v>65</v>
      </c>
      <c r="F445" s="261" t="s">
        <v>45</v>
      </c>
      <c r="G445" s="262">
        <v>0.22</v>
      </c>
      <c r="H445" s="263">
        <v>730.53</v>
      </c>
      <c r="I445" s="263">
        <v>913.16</v>
      </c>
      <c r="J445" s="263">
        <v>200.89</v>
      </c>
      <c r="K445" s="264">
        <v>7.583356552306008E-5</v>
      </c>
    </row>
    <row r="446" spans="2:11" ht="63.75" x14ac:dyDescent="0.2">
      <c r="B446" s="260" t="s">
        <v>2071</v>
      </c>
      <c r="C446" s="260" t="s">
        <v>2072</v>
      </c>
      <c r="D446" s="260" t="s">
        <v>43</v>
      </c>
      <c r="E446" s="260" t="s">
        <v>2073</v>
      </c>
      <c r="F446" s="261" t="s">
        <v>53</v>
      </c>
      <c r="G446" s="262">
        <v>750</v>
      </c>
      <c r="H446" s="263">
        <v>64.78</v>
      </c>
      <c r="I446" s="263">
        <v>80.97</v>
      </c>
      <c r="J446" s="263">
        <v>60727.5</v>
      </c>
      <c r="K446" s="264">
        <v>2.2923902883675799E-2</v>
      </c>
    </row>
    <row r="447" spans="2:11" ht="25.5" x14ac:dyDescent="0.2">
      <c r="B447" s="260" t="s">
        <v>2074</v>
      </c>
      <c r="C447" s="260" t="s">
        <v>2075</v>
      </c>
      <c r="D447" s="260" t="s">
        <v>43</v>
      </c>
      <c r="E447" s="260" t="s">
        <v>2076</v>
      </c>
      <c r="F447" s="261" t="s">
        <v>48</v>
      </c>
      <c r="G447" s="262">
        <v>24</v>
      </c>
      <c r="H447" s="263">
        <v>139.38</v>
      </c>
      <c r="I447" s="263">
        <v>174.22</v>
      </c>
      <c r="J447" s="263">
        <v>4181.28</v>
      </c>
      <c r="K447" s="264">
        <v>1.5783830496802263E-3</v>
      </c>
    </row>
    <row r="448" spans="2:11" ht="25.5" x14ac:dyDescent="0.2">
      <c r="B448" s="260" t="s">
        <v>2077</v>
      </c>
      <c r="C448" s="260" t="s">
        <v>2078</v>
      </c>
      <c r="D448" s="260" t="s">
        <v>43</v>
      </c>
      <c r="E448" s="260" t="s">
        <v>2079</v>
      </c>
      <c r="F448" s="261" t="s">
        <v>48</v>
      </c>
      <c r="G448" s="262">
        <v>140</v>
      </c>
      <c r="H448" s="263">
        <v>93.16</v>
      </c>
      <c r="I448" s="263">
        <v>116.45</v>
      </c>
      <c r="J448" s="263">
        <v>16303</v>
      </c>
      <c r="K448" s="264">
        <v>6.1541869616329762E-3</v>
      </c>
    </row>
    <row r="449" spans="2:11" ht="25.5" x14ac:dyDescent="0.2">
      <c r="B449" s="260" t="s">
        <v>2080</v>
      </c>
      <c r="C449" s="260" t="s">
        <v>2081</v>
      </c>
      <c r="D449" s="260" t="s">
        <v>43</v>
      </c>
      <c r="E449" s="260" t="s">
        <v>2082</v>
      </c>
      <c r="F449" s="261" t="s">
        <v>48</v>
      </c>
      <c r="G449" s="262">
        <v>72</v>
      </c>
      <c r="H449" s="263">
        <v>2.81</v>
      </c>
      <c r="I449" s="263">
        <v>3.51</v>
      </c>
      <c r="J449" s="263">
        <v>252.72</v>
      </c>
      <c r="K449" s="264">
        <v>9.5398768873451855E-5</v>
      </c>
    </row>
    <row r="450" spans="2:11" ht="38.25" x14ac:dyDescent="0.2">
      <c r="B450" s="260" t="s">
        <v>2083</v>
      </c>
      <c r="C450" s="260" t="s">
        <v>2084</v>
      </c>
      <c r="D450" s="260" t="s">
        <v>44</v>
      </c>
      <c r="E450" s="260" t="s">
        <v>2085</v>
      </c>
      <c r="F450" s="261" t="s">
        <v>47</v>
      </c>
      <c r="G450" s="262">
        <v>46</v>
      </c>
      <c r="H450" s="263">
        <v>25.15</v>
      </c>
      <c r="I450" s="263">
        <v>31.43</v>
      </c>
      <c r="J450" s="263">
        <v>1445.78</v>
      </c>
      <c r="K450" s="264">
        <v>5.4576460929827168E-4</v>
      </c>
    </row>
    <row r="451" spans="2:11" x14ac:dyDescent="0.2">
      <c r="B451" s="255" t="s">
        <v>956</v>
      </c>
      <c r="C451" s="255" t="s">
        <v>751</v>
      </c>
      <c r="D451" s="255"/>
      <c r="E451" s="255" t="s">
        <v>1431</v>
      </c>
      <c r="F451" s="256"/>
      <c r="G451" s="257">
        <v>1</v>
      </c>
      <c r="H451" s="257" t="s">
        <v>14</v>
      </c>
      <c r="I451" s="258">
        <v>53997.86</v>
      </c>
      <c r="J451" s="258">
        <v>53997.86</v>
      </c>
      <c r="K451" s="259">
        <v>2.0383544499054333E-2</v>
      </c>
    </row>
    <row r="452" spans="2:11" x14ac:dyDescent="0.2">
      <c r="B452" s="260" t="s">
        <v>2086</v>
      </c>
      <c r="C452" s="260" t="s">
        <v>2087</v>
      </c>
      <c r="D452" s="260" t="s">
        <v>43</v>
      </c>
      <c r="E452" s="260" t="s">
        <v>2088</v>
      </c>
      <c r="F452" s="261" t="s">
        <v>48</v>
      </c>
      <c r="G452" s="262">
        <v>3</v>
      </c>
      <c r="H452" s="263">
        <v>6346.98</v>
      </c>
      <c r="I452" s="263">
        <v>7933.72</v>
      </c>
      <c r="J452" s="263">
        <v>23801.16</v>
      </c>
      <c r="K452" s="264">
        <v>8.9846524286168392E-3</v>
      </c>
    </row>
    <row r="453" spans="2:11" x14ac:dyDescent="0.2">
      <c r="B453" s="260" t="s">
        <v>2089</v>
      </c>
      <c r="C453" s="260" t="s">
        <v>2090</v>
      </c>
      <c r="D453" s="260" t="s">
        <v>43</v>
      </c>
      <c r="E453" s="260" t="s">
        <v>2091</v>
      </c>
      <c r="F453" s="261" t="s">
        <v>48</v>
      </c>
      <c r="G453" s="262">
        <v>1</v>
      </c>
      <c r="H453" s="263">
        <v>7571.36</v>
      </c>
      <c r="I453" s="263">
        <v>9464.2000000000007</v>
      </c>
      <c r="J453" s="263">
        <v>9464.2000000000007</v>
      </c>
      <c r="K453" s="264">
        <v>3.5726219862777901E-3</v>
      </c>
    </row>
    <row r="454" spans="2:11" x14ac:dyDescent="0.2">
      <c r="B454" s="260" t="s">
        <v>2092</v>
      </c>
      <c r="C454" s="260" t="s">
        <v>2093</v>
      </c>
      <c r="D454" s="260" t="s">
        <v>43</v>
      </c>
      <c r="E454" s="260" t="s">
        <v>2094</v>
      </c>
      <c r="F454" s="261" t="s">
        <v>48</v>
      </c>
      <c r="G454" s="262">
        <v>2</v>
      </c>
      <c r="H454" s="263">
        <v>3170.98</v>
      </c>
      <c r="I454" s="263">
        <v>3963.72</v>
      </c>
      <c r="J454" s="263">
        <v>7927.44</v>
      </c>
      <c r="K454" s="264">
        <v>2.9925135181946708E-3</v>
      </c>
    </row>
    <row r="455" spans="2:11" ht="25.5" x14ac:dyDescent="0.2">
      <c r="B455" s="260" t="s">
        <v>2095</v>
      </c>
      <c r="C455" s="260" t="s">
        <v>2096</v>
      </c>
      <c r="D455" s="260" t="s">
        <v>43</v>
      </c>
      <c r="E455" s="260" t="s">
        <v>2097</v>
      </c>
      <c r="F455" s="261" t="s">
        <v>48</v>
      </c>
      <c r="G455" s="262">
        <v>1</v>
      </c>
      <c r="H455" s="263">
        <v>6092.43</v>
      </c>
      <c r="I455" s="263">
        <v>7615.53</v>
      </c>
      <c r="J455" s="263">
        <v>7615.53</v>
      </c>
      <c r="K455" s="264">
        <v>2.8747712342467508E-3</v>
      </c>
    </row>
    <row r="456" spans="2:11" ht="25.5" x14ac:dyDescent="0.2">
      <c r="B456" s="260" t="s">
        <v>2098</v>
      </c>
      <c r="C456" s="260" t="s">
        <v>2099</v>
      </c>
      <c r="D456" s="260" t="s">
        <v>43</v>
      </c>
      <c r="E456" s="260" t="s">
        <v>2100</v>
      </c>
      <c r="F456" s="261" t="s">
        <v>48</v>
      </c>
      <c r="G456" s="262">
        <v>1</v>
      </c>
      <c r="H456" s="263">
        <v>3894.94</v>
      </c>
      <c r="I456" s="263">
        <v>4868.67</v>
      </c>
      <c r="J456" s="263">
        <v>4868.67</v>
      </c>
      <c r="K456" s="264">
        <v>1.837864530116765E-3</v>
      </c>
    </row>
    <row r="457" spans="2:11" x14ac:dyDescent="0.2">
      <c r="B457" s="260" t="s">
        <v>2101</v>
      </c>
      <c r="C457" s="260" t="s">
        <v>2102</v>
      </c>
      <c r="D457" s="260" t="s">
        <v>43</v>
      </c>
      <c r="E457" s="260" t="s">
        <v>2103</v>
      </c>
      <c r="F457" s="261" t="s">
        <v>48</v>
      </c>
      <c r="G457" s="262">
        <v>1</v>
      </c>
      <c r="H457" s="263">
        <v>256.69</v>
      </c>
      <c r="I457" s="263">
        <v>320.86</v>
      </c>
      <c r="J457" s="263">
        <v>320.86</v>
      </c>
      <c r="K457" s="264">
        <v>1.2112080160151854E-4</v>
      </c>
    </row>
    <row r="458" spans="2:11" x14ac:dyDescent="0.2">
      <c r="B458" s="255" t="s">
        <v>874</v>
      </c>
      <c r="C458" s="255" t="s">
        <v>751</v>
      </c>
      <c r="D458" s="255"/>
      <c r="E458" s="255" t="s">
        <v>1124</v>
      </c>
      <c r="F458" s="256"/>
      <c r="G458" s="257">
        <v>1</v>
      </c>
      <c r="H458" s="257" t="s">
        <v>14</v>
      </c>
      <c r="I458" s="258">
        <v>21896.19</v>
      </c>
      <c r="J458" s="258">
        <v>21896.19</v>
      </c>
      <c r="K458" s="259">
        <v>8.2655491018486377E-3</v>
      </c>
    </row>
    <row r="459" spans="2:11" ht="25.5" x14ac:dyDescent="0.2">
      <c r="B459" s="260" t="s">
        <v>957</v>
      </c>
      <c r="C459" s="260" t="s">
        <v>1779</v>
      </c>
      <c r="D459" s="260" t="s">
        <v>44</v>
      </c>
      <c r="E459" s="260" t="s">
        <v>1780</v>
      </c>
      <c r="F459" s="261" t="s">
        <v>48</v>
      </c>
      <c r="G459" s="262">
        <v>32</v>
      </c>
      <c r="H459" s="263">
        <v>17.61</v>
      </c>
      <c r="I459" s="263">
        <v>22.01</v>
      </c>
      <c r="J459" s="263">
        <v>704.32</v>
      </c>
      <c r="K459" s="264">
        <v>2.6587235237792659E-4</v>
      </c>
    </row>
    <row r="460" spans="2:11" x14ac:dyDescent="0.2">
      <c r="B460" s="260" t="s">
        <v>958</v>
      </c>
      <c r="C460" s="260" t="s">
        <v>1789</v>
      </c>
      <c r="D460" s="260" t="s">
        <v>43</v>
      </c>
      <c r="E460" s="260" t="s">
        <v>1790</v>
      </c>
      <c r="F460" s="261" t="s">
        <v>125</v>
      </c>
      <c r="G460" s="262">
        <v>353</v>
      </c>
      <c r="H460" s="263">
        <v>4.5999999999999996</v>
      </c>
      <c r="I460" s="263">
        <v>5.75</v>
      </c>
      <c r="J460" s="263">
        <v>2029.75</v>
      </c>
      <c r="K460" s="264">
        <v>7.6620628015546422E-4</v>
      </c>
    </row>
    <row r="461" spans="2:11" x14ac:dyDescent="0.2">
      <c r="B461" s="260" t="s">
        <v>959</v>
      </c>
      <c r="C461" s="260" t="s">
        <v>1792</v>
      </c>
      <c r="D461" s="260" t="s">
        <v>43</v>
      </c>
      <c r="E461" s="260" t="s">
        <v>1793</v>
      </c>
      <c r="F461" s="261" t="s">
        <v>125</v>
      </c>
      <c r="G461" s="262">
        <v>52</v>
      </c>
      <c r="H461" s="263">
        <v>6.12</v>
      </c>
      <c r="I461" s="263">
        <v>7.65</v>
      </c>
      <c r="J461" s="263">
        <v>397.8</v>
      </c>
      <c r="K461" s="264">
        <v>1.5016472878228533E-4</v>
      </c>
    </row>
    <row r="462" spans="2:11" x14ac:dyDescent="0.2">
      <c r="B462" s="260" t="s">
        <v>960</v>
      </c>
      <c r="C462" s="260" t="s">
        <v>2104</v>
      </c>
      <c r="D462" s="260" t="s">
        <v>43</v>
      </c>
      <c r="E462" s="260" t="s">
        <v>2105</v>
      </c>
      <c r="F462" s="261" t="s">
        <v>48</v>
      </c>
      <c r="G462" s="262">
        <v>52</v>
      </c>
      <c r="H462" s="263">
        <v>13.32</v>
      </c>
      <c r="I462" s="263">
        <v>16.649999999999999</v>
      </c>
      <c r="J462" s="263">
        <v>865.8</v>
      </c>
      <c r="K462" s="264">
        <v>3.2682911558497399E-4</v>
      </c>
    </row>
    <row r="463" spans="2:11" x14ac:dyDescent="0.2">
      <c r="B463" s="260" t="s">
        <v>2106</v>
      </c>
      <c r="C463" s="260" t="s">
        <v>1798</v>
      </c>
      <c r="D463" s="260" t="s">
        <v>43</v>
      </c>
      <c r="E463" s="260" t="s">
        <v>1799</v>
      </c>
      <c r="F463" s="261" t="s">
        <v>48</v>
      </c>
      <c r="G463" s="262">
        <v>216</v>
      </c>
      <c r="H463" s="263">
        <v>1.1599999999999999</v>
      </c>
      <c r="I463" s="263">
        <v>1.45</v>
      </c>
      <c r="J463" s="263">
        <v>313.2</v>
      </c>
      <c r="K463" s="264">
        <v>1.1822924347564547E-4</v>
      </c>
    </row>
    <row r="464" spans="2:11" x14ac:dyDescent="0.2">
      <c r="B464" s="260" t="s">
        <v>2107</v>
      </c>
      <c r="C464" s="260" t="s">
        <v>1801</v>
      </c>
      <c r="D464" s="260" t="s">
        <v>43</v>
      </c>
      <c r="E464" s="260" t="s">
        <v>1802</v>
      </c>
      <c r="F464" s="261" t="s">
        <v>48</v>
      </c>
      <c r="G464" s="262">
        <v>52</v>
      </c>
      <c r="H464" s="263">
        <v>5.4</v>
      </c>
      <c r="I464" s="263">
        <v>6.75</v>
      </c>
      <c r="J464" s="263">
        <v>351</v>
      </c>
      <c r="K464" s="264">
        <v>1.3249829010201648E-4</v>
      </c>
    </row>
    <row r="465" spans="2:11" x14ac:dyDescent="0.2">
      <c r="B465" s="260" t="s">
        <v>2108</v>
      </c>
      <c r="C465" s="260" t="s">
        <v>1804</v>
      </c>
      <c r="D465" s="260" t="s">
        <v>43</v>
      </c>
      <c r="E465" s="260" t="s">
        <v>1805</v>
      </c>
      <c r="F465" s="261" t="s">
        <v>47</v>
      </c>
      <c r="G465" s="262">
        <v>52</v>
      </c>
      <c r="H465" s="263">
        <v>19.600000000000001</v>
      </c>
      <c r="I465" s="263">
        <v>24.5</v>
      </c>
      <c r="J465" s="263">
        <v>1274</v>
      </c>
      <c r="K465" s="264">
        <v>4.8091971962954129E-4</v>
      </c>
    </row>
    <row r="466" spans="2:11" x14ac:dyDescent="0.2">
      <c r="B466" s="260" t="s">
        <v>2109</v>
      </c>
      <c r="C466" s="260" t="s">
        <v>1831</v>
      </c>
      <c r="D466" s="260" t="s">
        <v>43</v>
      </c>
      <c r="E466" s="260" t="s">
        <v>1832</v>
      </c>
      <c r="F466" s="261" t="s">
        <v>48</v>
      </c>
      <c r="G466" s="262">
        <v>3</v>
      </c>
      <c r="H466" s="263">
        <v>249.1</v>
      </c>
      <c r="I466" s="263">
        <v>311.37</v>
      </c>
      <c r="J466" s="263">
        <v>934.11</v>
      </c>
      <c r="K466" s="264">
        <v>3.5261532127405871E-4</v>
      </c>
    </row>
    <row r="467" spans="2:11" x14ac:dyDescent="0.2">
      <c r="B467" s="260" t="s">
        <v>2110</v>
      </c>
      <c r="C467" s="260" t="s">
        <v>2111</v>
      </c>
      <c r="D467" s="260" t="s">
        <v>44</v>
      </c>
      <c r="E467" s="260" t="s">
        <v>2112</v>
      </c>
      <c r="F467" s="261" t="s">
        <v>48</v>
      </c>
      <c r="G467" s="262">
        <v>23</v>
      </c>
      <c r="H467" s="263">
        <v>51.1</v>
      </c>
      <c r="I467" s="263">
        <v>63.87</v>
      </c>
      <c r="J467" s="263">
        <v>1469.01</v>
      </c>
      <c r="K467" s="264">
        <v>5.545336556773881E-4</v>
      </c>
    </row>
    <row r="468" spans="2:11" x14ac:dyDescent="0.2">
      <c r="B468" s="260" t="s">
        <v>2113</v>
      </c>
      <c r="C468" s="260" t="s">
        <v>1918</v>
      </c>
      <c r="D468" s="260" t="s">
        <v>43</v>
      </c>
      <c r="E468" s="260" t="s">
        <v>1919</v>
      </c>
      <c r="F468" s="261" t="s">
        <v>48</v>
      </c>
      <c r="G468" s="262">
        <v>1</v>
      </c>
      <c r="H468" s="263">
        <v>14.12</v>
      </c>
      <c r="I468" s="263">
        <v>17.649999999999999</v>
      </c>
      <c r="J468" s="263">
        <v>17.649999999999999</v>
      </c>
      <c r="K468" s="264">
        <v>6.662663305699689E-6</v>
      </c>
    </row>
    <row r="469" spans="2:11" x14ac:dyDescent="0.2">
      <c r="B469" s="260" t="s">
        <v>2114</v>
      </c>
      <c r="C469" s="260" t="s">
        <v>1921</v>
      </c>
      <c r="D469" s="260" t="s">
        <v>43</v>
      </c>
      <c r="E469" s="260" t="s">
        <v>1922</v>
      </c>
      <c r="F469" s="261" t="s">
        <v>48</v>
      </c>
      <c r="G469" s="262">
        <v>26</v>
      </c>
      <c r="H469" s="263">
        <v>12.12</v>
      </c>
      <c r="I469" s="263">
        <v>15.15</v>
      </c>
      <c r="J469" s="263">
        <v>393.9</v>
      </c>
      <c r="K469" s="264">
        <v>1.4869252555892959E-4</v>
      </c>
    </row>
    <row r="470" spans="2:11" ht="25.5" x14ac:dyDescent="0.2">
      <c r="B470" s="260" t="s">
        <v>2115</v>
      </c>
      <c r="C470" s="260" t="s">
        <v>2116</v>
      </c>
      <c r="D470" s="260" t="s">
        <v>43</v>
      </c>
      <c r="E470" s="260" t="s">
        <v>2117</v>
      </c>
      <c r="F470" s="261" t="s">
        <v>48</v>
      </c>
      <c r="G470" s="262">
        <v>5</v>
      </c>
      <c r="H470" s="263">
        <v>32.69</v>
      </c>
      <c r="I470" s="263">
        <v>40.86</v>
      </c>
      <c r="J470" s="263">
        <v>204.3</v>
      </c>
      <c r="K470" s="264">
        <v>7.7120799623481382E-5</v>
      </c>
    </row>
    <row r="471" spans="2:11" ht="25.5" x14ac:dyDescent="0.2">
      <c r="B471" s="260" t="s">
        <v>2118</v>
      </c>
      <c r="C471" s="260" t="s">
        <v>2119</v>
      </c>
      <c r="D471" s="260" t="s">
        <v>43</v>
      </c>
      <c r="E471" s="260" t="s">
        <v>2120</v>
      </c>
      <c r="F471" s="261" t="s">
        <v>48</v>
      </c>
      <c r="G471" s="262">
        <v>46.2</v>
      </c>
      <c r="H471" s="263">
        <v>80.92</v>
      </c>
      <c r="I471" s="263">
        <v>101.15</v>
      </c>
      <c r="J471" s="263">
        <v>4673.13</v>
      </c>
      <c r="K471" s="264">
        <v>1.7640505254257442E-3</v>
      </c>
    </row>
    <row r="472" spans="2:11" ht="25.5" x14ac:dyDescent="0.2">
      <c r="B472" s="260" t="s">
        <v>2121</v>
      </c>
      <c r="C472" s="260" t="s">
        <v>2122</v>
      </c>
      <c r="D472" s="260" t="s">
        <v>43</v>
      </c>
      <c r="E472" s="260" t="s">
        <v>2123</v>
      </c>
      <c r="F472" s="261" t="s">
        <v>48</v>
      </c>
      <c r="G472" s="262">
        <v>52</v>
      </c>
      <c r="H472" s="263">
        <v>15.79</v>
      </c>
      <c r="I472" s="263">
        <v>19.73</v>
      </c>
      <c r="J472" s="263">
        <v>1025.96</v>
      </c>
      <c r="K472" s="264">
        <v>3.8728759462411632E-4</v>
      </c>
    </row>
    <row r="473" spans="2:11" x14ac:dyDescent="0.2">
      <c r="B473" s="260" t="s">
        <v>2124</v>
      </c>
      <c r="C473" s="260" t="s">
        <v>2125</v>
      </c>
      <c r="D473" s="260" t="s">
        <v>43</v>
      </c>
      <c r="E473" s="260" t="s">
        <v>2126</v>
      </c>
      <c r="F473" s="261" t="s">
        <v>48</v>
      </c>
      <c r="G473" s="262">
        <v>54</v>
      </c>
      <c r="H473" s="263">
        <v>10.49</v>
      </c>
      <c r="I473" s="263">
        <v>13.11</v>
      </c>
      <c r="J473" s="263">
        <v>707.94</v>
      </c>
      <c r="K473" s="264">
        <v>2.6723885895960553E-4</v>
      </c>
    </row>
    <row r="474" spans="2:11" ht="25.5" x14ac:dyDescent="0.2">
      <c r="B474" s="260" t="s">
        <v>2127</v>
      </c>
      <c r="C474" s="260" t="s">
        <v>2128</v>
      </c>
      <c r="D474" s="260" t="s">
        <v>43</v>
      </c>
      <c r="E474" s="260" t="s">
        <v>2129</v>
      </c>
      <c r="F474" s="261" t="s">
        <v>48</v>
      </c>
      <c r="G474" s="262">
        <v>3</v>
      </c>
      <c r="H474" s="263">
        <v>20.309999999999999</v>
      </c>
      <c r="I474" s="263">
        <v>25.38</v>
      </c>
      <c r="J474" s="263">
        <v>76.14</v>
      </c>
      <c r="K474" s="264">
        <v>2.874193677597588E-5</v>
      </c>
    </row>
    <row r="475" spans="2:11" ht="38.25" x14ac:dyDescent="0.2">
      <c r="B475" s="260" t="s">
        <v>2130</v>
      </c>
      <c r="C475" s="260" t="s">
        <v>1942</v>
      </c>
      <c r="D475" s="260" t="s">
        <v>44</v>
      </c>
      <c r="E475" s="260" t="s">
        <v>1943</v>
      </c>
      <c r="F475" s="261" t="s">
        <v>47</v>
      </c>
      <c r="G475" s="262">
        <v>121.1</v>
      </c>
      <c r="H475" s="263">
        <v>26.13</v>
      </c>
      <c r="I475" s="263">
        <v>32.659999999999997</v>
      </c>
      <c r="J475" s="263">
        <v>3955.12</v>
      </c>
      <c r="K475" s="264">
        <v>1.4930103622458331E-3</v>
      </c>
    </row>
    <row r="476" spans="2:11" ht="38.25" x14ac:dyDescent="0.2">
      <c r="B476" s="260" t="s">
        <v>2131</v>
      </c>
      <c r="C476" s="260" t="s">
        <v>759</v>
      </c>
      <c r="D476" s="260" t="s">
        <v>44</v>
      </c>
      <c r="E476" s="260" t="s">
        <v>760</v>
      </c>
      <c r="F476" s="261" t="s">
        <v>47</v>
      </c>
      <c r="G476" s="262">
        <v>72.2</v>
      </c>
      <c r="H476" s="263">
        <v>21.08</v>
      </c>
      <c r="I476" s="263">
        <v>26.35</v>
      </c>
      <c r="J476" s="263">
        <v>1902.47</v>
      </c>
      <c r="K476" s="264">
        <v>7.1815960675322872E-4</v>
      </c>
    </row>
    <row r="477" spans="2:11" ht="38.25" x14ac:dyDescent="0.2">
      <c r="B477" s="260" t="s">
        <v>2132</v>
      </c>
      <c r="C477" s="260" t="s">
        <v>1946</v>
      </c>
      <c r="D477" s="260" t="s">
        <v>44</v>
      </c>
      <c r="E477" s="260" t="s">
        <v>1947</v>
      </c>
      <c r="F477" s="261" t="s">
        <v>47</v>
      </c>
      <c r="G477" s="262">
        <v>14.6</v>
      </c>
      <c r="H477" s="263">
        <v>19.18</v>
      </c>
      <c r="I477" s="263">
        <v>23.97</v>
      </c>
      <c r="J477" s="263">
        <v>349.96</v>
      </c>
      <c r="K477" s="264">
        <v>1.3210570257578827E-4</v>
      </c>
    </row>
    <row r="478" spans="2:11" ht="38.25" x14ac:dyDescent="0.2">
      <c r="B478" s="260" t="s">
        <v>2133</v>
      </c>
      <c r="C478" s="260" t="s">
        <v>1949</v>
      </c>
      <c r="D478" s="260" t="s">
        <v>44</v>
      </c>
      <c r="E478" s="260" t="s">
        <v>1950</v>
      </c>
      <c r="F478" s="261" t="s">
        <v>47</v>
      </c>
      <c r="G478" s="262">
        <v>5.4</v>
      </c>
      <c r="H478" s="263">
        <v>19.670000000000002</v>
      </c>
      <c r="I478" s="263">
        <v>24.58</v>
      </c>
      <c r="J478" s="263">
        <v>132.72999999999999</v>
      </c>
      <c r="K478" s="264">
        <v>5.0103983034873634E-5</v>
      </c>
    </row>
    <row r="479" spans="2:11" x14ac:dyDescent="0.2">
      <c r="B479" s="260" t="s">
        <v>2134</v>
      </c>
      <c r="C479" s="260" t="s">
        <v>2135</v>
      </c>
      <c r="D479" s="260" t="s">
        <v>43</v>
      </c>
      <c r="E479" s="260" t="s">
        <v>2136</v>
      </c>
      <c r="F479" s="261" t="s">
        <v>48</v>
      </c>
      <c r="G479" s="262">
        <v>9</v>
      </c>
      <c r="H479" s="263">
        <v>10.48</v>
      </c>
      <c r="I479" s="263">
        <v>13.1</v>
      </c>
      <c r="J479" s="263">
        <v>117.9</v>
      </c>
      <c r="K479" s="264">
        <v>4.4505835906061941E-5</v>
      </c>
    </row>
    <row r="480" spans="2:11" x14ac:dyDescent="0.2">
      <c r="B480" s="255" t="s">
        <v>2137</v>
      </c>
      <c r="C480" s="255" t="s">
        <v>751</v>
      </c>
      <c r="D480" s="255"/>
      <c r="E480" s="255" t="s">
        <v>1125</v>
      </c>
      <c r="F480" s="256"/>
      <c r="G480" s="257">
        <v>1</v>
      </c>
      <c r="H480" s="257" t="s">
        <v>14</v>
      </c>
      <c r="I480" s="258">
        <v>15344.81</v>
      </c>
      <c r="J480" s="258">
        <v>15344.81</v>
      </c>
      <c r="K480" s="259">
        <v>5.7924817291747106E-3</v>
      </c>
    </row>
    <row r="481" spans="1:11" x14ac:dyDescent="0.2">
      <c r="B481" s="255" t="s">
        <v>2138</v>
      </c>
      <c r="C481" s="255" t="s">
        <v>751</v>
      </c>
      <c r="D481" s="255"/>
      <c r="E481" s="255" t="s">
        <v>2139</v>
      </c>
      <c r="F481" s="256"/>
      <c r="G481" s="257">
        <v>1</v>
      </c>
      <c r="H481" s="257" t="s">
        <v>14</v>
      </c>
      <c r="I481" s="258">
        <v>1328.02</v>
      </c>
      <c r="J481" s="258">
        <v>1328.02</v>
      </c>
      <c r="K481" s="259">
        <v>5.0131162171304817E-4</v>
      </c>
    </row>
    <row r="482" spans="1:11" ht="25.5" x14ac:dyDescent="0.2">
      <c r="B482" s="260" t="s">
        <v>2140</v>
      </c>
      <c r="C482" s="260" t="s">
        <v>2141</v>
      </c>
      <c r="D482" s="260" t="s">
        <v>44</v>
      </c>
      <c r="E482" s="260" t="s">
        <v>2142</v>
      </c>
      <c r="F482" s="261" t="s">
        <v>45</v>
      </c>
      <c r="G482" s="262">
        <v>6.32</v>
      </c>
      <c r="H482" s="263">
        <v>168.11</v>
      </c>
      <c r="I482" s="263">
        <v>210.13</v>
      </c>
      <c r="J482" s="263">
        <v>1328.02</v>
      </c>
      <c r="K482" s="264">
        <v>5.0131162171304817E-4</v>
      </c>
    </row>
    <row r="483" spans="1:11" x14ac:dyDescent="0.2">
      <c r="B483" s="255" t="s">
        <v>2143</v>
      </c>
      <c r="C483" s="255" t="s">
        <v>751</v>
      </c>
      <c r="D483" s="255"/>
      <c r="E483" s="255" t="s">
        <v>2144</v>
      </c>
      <c r="F483" s="256"/>
      <c r="G483" s="257">
        <v>1</v>
      </c>
      <c r="H483" s="257" t="s">
        <v>14</v>
      </c>
      <c r="I483" s="258">
        <v>7278.33</v>
      </c>
      <c r="J483" s="258">
        <v>7278.33</v>
      </c>
      <c r="K483" s="259">
        <v>2.7474822786273776E-3</v>
      </c>
    </row>
    <row r="484" spans="1:11" ht="25.5" x14ac:dyDescent="0.2">
      <c r="B484" s="260" t="s">
        <v>2145</v>
      </c>
      <c r="C484" s="260" t="s">
        <v>782</v>
      </c>
      <c r="D484" s="260" t="s">
        <v>44</v>
      </c>
      <c r="E484" s="260" t="s">
        <v>783</v>
      </c>
      <c r="F484" s="261" t="s">
        <v>45</v>
      </c>
      <c r="G484" s="262">
        <v>409.58550000000002</v>
      </c>
      <c r="H484" s="263">
        <v>14.22</v>
      </c>
      <c r="I484" s="263">
        <v>17.77</v>
      </c>
      <c r="J484" s="263">
        <v>7278.33</v>
      </c>
      <c r="K484" s="264">
        <v>2.7474822786273776E-3</v>
      </c>
    </row>
    <row r="485" spans="1:11" x14ac:dyDescent="0.2">
      <c r="B485" s="255" t="s">
        <v>2146</v>
      </c>
      <c r="C485" s="255" t="s">
        <v>751</v>
      </c>
      <c r="D485" s="255"/>
      <c r="E485" s="255" t="s">
        <v>2147</v>
      </c>
      <c r="F485" s="256"/>
      <c r="G485" s="257">
        <v>1</v>
      </c>
      <c r="H485" s="257" t="s">
        <v>14</v>
      </c>
      <c r="I485" s="258">
        <v>6738.46</v>
      </c>
      <c r="J485" s="258">
        <v>6738.46</v>
      </c>
      <c r="K485" s="259">
        <v>2.5436878288342848E-3</v>
      </c>
    </row>
    <row r="486" spans="1:11" x14ac:dyDescent="0.2">
      <c r="B486" s="260" t="s">
        <v>2148</v>
      </c>
      <c r="C486" s="260" t="s">
        <v>2149</v>
      </c>
      <c r="D486" s="260" t="s">
        <v>43</v>
      </c>
      <c r="E486" s="260" t="s">
        <v>2150</v>
      </c>
      <c r="F486" s="261" t="s">
        <v>48</v>
      </c>
      <c r="G486" s="262">
        <v>27</v>
      </c>
      <c r="H486" s="263">
        <v>100.41</v>
      </c>
      <c r="I486" s="263">
        <v>125.51</v>
      </c>
      <c r="J486" s="263">
        <v>3388.77</v>
      </c>
      <c r="K486" s="264">
        <v>1.2792200300541605E-3</v>
      </c>
    </row>
    <row r="487" spans="1:11" x14ac:dyDescent="0.2">
      <c r="B487" s="260" t="s">
        <v>2151</v>
      </c>
      <c r="C487" s="260" t="s">
        <v>2152</v>
      </c>
      <c r="D487" s="260" t="s">
        <v>43</v>
      </c>
      <c r="E487" s="260" t="s">
        <v>2153</v>
      </c>
      <c r="F487" s="261" t="s">
        <v>47</v>
      </c>
      <c r="G487" s="262">
        <v>3.6</v>
      </c>
      <c r="H487" s="263">
        <v>744.38</v>
      </c>
      <c r="I487" s="263">
        <v>930.47</v>
      </c>
      <c r="J487" s="263">
        <v>3349.69</v>
      </c>
      <c r="K487" s="264">
        <v>1.2644677987801241E-3</v>
      </c>
    </row>
    <row r="488" spans="1:11" x14ac:dyDescent="0.2">
      <c r="A488" s="29"/>
      <c r="B488" s="255" t="s">
        <v>2154</v>
      </c>
      <c r="C488" s="255" t="s">
        <v>751</v>
      </c>
      <c r="D488" s="255"/>
      <c r="E488" s="255" t="s">
        <v>3332</v>
      </c>
      <c r="F488" s="256"/>
      <c r="G488" s="257">
        <v>1</v>
      </c>
      <c r="H488" s="257" t="s">
        <v>14</v>
      </c>
      <c r="I488" s="258">
        <v>158843.22</v>
      </c>
      <c r="J488" s="258">
        <v>158843.22</v>
      </c>
      <c r="K488" s="259">
        <v>5.9961410382616598E-2</v>
      </c>
    </row>
    <row r="489" spans="1:11" ht="38.25" x14ac:dyDescent="0.2">
      <c r="A489" s="29"/>
      <c r="B489" s="260" t="s">
        <v>2155</v>
      </c>
      <c r="C489" s="260" t="s">
        <v>3333</v>
      </c>
      <c r="D489" s="260" t="s">
        <v>46</v>
      </c>
      <c r="E489" s="260" t="s">
        <v>3334</v>
      </c>
      <c r="F489" s="261" t="s">
        <v>47</v>
      </c>
      <c r="G489" s="262">
        <v>121.99</v>
      </c>
      <c r="H489" s="263">
        <v>752.8</v>
      </c>
      <c r="I489" s="263">
        <v>941</v>
      </c>
      <c r="J489" s="263">
        <v>114792.59</v>
      </c>
      <c r="K489" s="264">
        <v>4.3332825901372753E-2</v>
      </c>
    </row>
    <row r="490" spans="1:11" ht="25.5" x14ac:dyDescent="0.2">
      <c r="A490" s="29"/>
      <c r="B490" s="260" t="s">
        <v>2158</v>
      </c>
      <c r="C490" s="260" t="s">
        <v>651</v>
      </c>
      <c r="D490" s="260" t="s">
        <v>44</v>
      </c>
      <c r="E490" s="260" t="s">
        <v>652</v>
      </c>
      <c r="F490" s="261" t="s">
        <v>45</v>
      </c>
      <c r="G490" s="262">
        <v>487.96</v>
      </c>
      <c r="H490" s="263">
        <v>3.86</v>
      </c>
      <c r="I490" s="263">
        <v>4.82</v>
      </c>
      <c r="J490" s="263">
        <v>2351.96</v>
      </c>
      <c r="K490" s="264">
        <v>8.878366905650674E-4</v>
      </c>
    </row>
    <row r="491" spans="1:11" ht="25.5" x14ac:dyDescent="0.2">
      <c r="A491" s="29"/>
      <c r="B491" s="260" t="s">
        <v>3335</v>
      </c>
      <c r="C491" s="260" t="s">
        <v>1409</v>
      </c>
      <c r="D491" s="260" t="s">
        <v>44</v>
      </c>
      <c r="E491" s="260" t="s">
        <v>1410</v>
      </c>
      <c r="F491" s="261" t="s">
        <v>45</v>
      </c>
      <c r="G491" s="262">
        <v>487.96</v>
      </c>
      <c r="H491" s="263">
        <v>19.39</v>
      </c>
      <c r="I491" s="263">
        <v>24.23</v>
      </c>
      <c r="J491" s="263">
        <v>11823.27</v>
      </c>
      <c r="K491" s="264">
        <v>4.4631426165654365E-3</v>
      </c>
    </row>
    <row r="492" spans="1:11" ht="12.75" customHeight="1" x14ac:dyDescent="0.2">
      <c r="A492" s="29"/>
      <c r="B492" s="260" t="s">
        <v>3336</v>
      </c>
      <c r="C492" s="260" t="s">
        <v>1412</v>
      </c>
      <c r="D492" s="260" t="s">
        <v>44</v>
      </c>
      <c r="E492" s="260" t="s">
        <v>1413</v>
      </c>
      <c r="F492" s="261" t="s">
        <v>45</v>
      </c>
      <c r="G492" s="262">
        <v>487.96</v>
      </c>
      <c r="H492" s="263">
        <v>8.98</v>
      </c>
      <c r="I492" s="263">
        <v>11.22</v>
      </c>
      <c r="J492" s="263">
        <v>5474.91</v>
      </c>
      <c r="K492" s="264">
        <v>2.066712858867325E-3</v>
      </c>
    </row>
    <row r="493" spans="1:11" ht="12.75" customHeight="1" x14ac:dyDescent="0.2">
      <c r="A493" s="29"/>
      <c r="B493" s="260" t="s">
        <v>3337</v>
      </c>
      <c r="C493" s="260" t="s">
        <v>3338</v>
      </c>
      <c r="D493" s="260" t="s">
        <v>46</v>
      </c>
      <c r="E493" s="260" t="s">
        <v>3339</v>
      </c>
      <c r="F493" s="261" t="s">
        <v>45</v>
      </c>
      <c r="G493" s="262">
        <v>10</v>
      </c>
      <c r="H493" s="263">
        <v>732.78</v>
      </c>
      <c r="I493" s="263">
        <v>915.97</v>
      </c>
      <c r="J493" s="263">
        <v>9159.7000000000007</v>
      </c>
      <c r="K493" s="264">
        <v>3.4576768884542457E-3</v>
      </c>
    </row>
    <row r="494" spans="1:11" ht="12.75" customHeight="1" x14ac:dyDescent="0.2">
      <c r="B494" s="260" t="s">
        <v>3340</v>
      </c>
      <c r="C494" s="260" t="s">
        <v>3341</v>
      </c>
      <c r="D494" s="260" t="s">
        <v>46</v>
      </c>
      <c r="E494" s="260" t="s">
        <v>3342</v>
      </c>
      <c r="F494" s="261" t="s">
        <v>45</v>
      </c>
      <c r="G494" s="262">
        <v>42.601799999999997</v>
      </c>
      <c r="H494" s="263">
        <v>286.2</v>
      </c>
      <c r="I494" s="263">
        <v>357.75</v>
      </c>
      <c r="J494" s="263">
        <v>15240.79</v>
      </c>
      <c r="K494" s="264">
        <v>5.7532154267917711E-3</v>
      </c>
    </row>
    <row r="495" spans="1:11" ht="12.75" customHeight="1" x14ac:dyDescent="0.2">
      <c r="B495" s="255" t="s">
        <v>3343</v>
      </c>
      <c r="C495" s="255" t="s">
        <v>751</v>
      </c>
      <c r="D495" s="255"/>
      <c r="E495" s="255" t="s">
        <v>746</v>
      </c>
      <c r="F495" s="256"/>
      <c r="G495" s="257">
        <v>1</v>
      </c>
      <c r="H495" s="257" t="s">
        <v>14</v>
      </c>
      <c r="I495" s="258">
        <v>12533.22</v>
      </c>
      <c r="J495" s="258">
        <v>12533.22</v>
      </c>
      <c r="K495" s="259">
        <v>4.7311402264170795E-3</v>
      </c>
    </row>
    <row r="496" spans="1:11" x14ac:dyDescent="0.2">
      <c r="B496" s="260" t="s">
        <v>3344</v>
      </c>
      <c r="C496" s="260" t="s">
        <v>2156</v>
      </c>
      <c r="D496" s="260" t="s">
        <v>43</v>
      </c>
      <c r="E496" s="260" t="s">
        <v>2157</v>
      </c>
      <c r="F496" s="261" t="s">
        <v>45</v>
      </c>
      <c r="G496" s="262">
        <v>564.55999999999995</v>
      </c>
      <c r="H496" s="263">
        <v>12.43</v>
      </c>
      <c r="I496" s="263">
        <v>15.53</v>
      </c>
      <c r="J496" s="263">
        <v>8767.61</v>
      </c>
      <c r="K496" s="264">
        <v>3.3096676161861556E-3</v>
      </c>
    </row>
    <row r="497" spans="2:11" x14ac:dyDescent="0.2">
      <c r="B497" s="260" t="s">
        <v>3345</v>
      </c>
      <c r="C497" s="260" t="s">
        <v>2159</v>
      </c>
      <c r="D497" s="260" t="s">
        <v>43</v>
      </c>
      <c r="E497" s="260" t="s">
        <v>2160</v>
      </c>
      <c r="F497" s="261" t="s">
        <v>45</v>
      </c>
      <c r="G497" s="262">
        <v>564.55999999999995</v>
      </c>
      <c r="H497" s="263">
        <v>5.34</v>
      </c>
      <c r="I497" s="263">
        <v>6.67</v>
      </c>
      <c r="J497" s="263">
        <v>3765.61</v>
      </c>
      <c r="K497" s="264">
        <v>1.4214726102309237E-3</v>
      </c>
    </row>
    <row r="498" spans="2:11" x14ac:dyDescent="0.2">
      <c r="B498" s="267"/>
      <c r="C498" s="267"/>
      <c r="D498" s="267"/>
      <c r="E498" s="267"/>
      <c r="F498" s="267"/>
      <c r="G498" s="267"/>
      <c r="H498" s="267"/>
      <c r="I498" s="267"/>
      <c r="J498" s="267"/>
      <c r="K498" s="267"/>
    </row>
    <row r="499" spans="2:11" ht="12.75" customHeight="1" x14ac:dyDescent="0.2">
      <c r="B499" s="190"/>
      <c r="C499" s="190"/>
      <c r="D499" s="190"/>
      <c r="E499" s="266"/>
      <c r="F499" s="265"/>
      <c r="G499" s="191" t="s">
        <v>21</v>
      </c>
      <c r="H499" s="190"/>
      <c r="I499" s="192">
        <v>2119412.4300000002</v>
      </c>
      <c r="J499" s="190"/>
      <c r="K499" s="190"/>
    </row>
    <row r="500" spans="2:11" ht="12.75" customHeight="1" x14ac:dyDescent="0.2">
      <c r="B500" s="190"/>
      <c r="C500" s="190"/>
      <c r="D500" s="190"/>
      <c r="E500" s="266"/>
      <c r="F500" s="265"/>
      <c r="G500" s="191" t="s">
        <v>22</v>
      </c>
      <c r="H500" s="190"/>
      <c r="I500" s="192">
        <v>529678.36</v>
      </c>
      <c r="J500" s="190"/>
      <c r="K500" s="190"/>
    </row>
    <row r="501" spans="2:11" ht="177" customHeight="1" x14ac:dyDescent="0.2">
      <c r="B501" s="190"/>
      <c r="C501" s="190"/>
      <c r="D501" s="190"/>
      <c r="E501" s="266"/>
      <c r="F501" s="265"/>
      <c r="G501" s="191" t="s">
        <v>23</v>
      </c>
      <c r="H501" s="190"/>
      <c r="I501" s="192">
        <v>2649090.79</v>
      </c>
      <c r="J501" s="190"/>
      <c r="K501" s="190"/>
    </row>
    <row r="502" spans="2:11" x14ac:dyDescent="0.2">
      <c r="B502" s="188"/>
      <c r="C502" s="188"/>
      <c r="D502" s="188"/>
      <c r="E502" s="188"/>
      <c r="F502" s="188"/>
      <c r="G502" s="188"/>
      <c r="H502" s="188"/>
      <c r="I502" s="188"/>
      <c r="J502" s="188"/>
      <c r="K502" s="188"/>
    </row>
    <row r="503" spans="2:11" x14ac:dyDescent="0.2">
      <c r="B503" s="188"/>
      <c r="C503" s="188"/>
      <c r="D503" s="188"/>
      <c r="E503" s="188"/>
      <c r="F503" s="188"/>
      <c r="G503" s="188"/>
      <c r="H503" s="188"/>
      <c r="I503" s="188"/>
      <c r="J503" s="188"/>
      <c r="K503" s="188"/>
    </row>
    <row r="504" spans="2:11" x14ac:dyDescent="0.2">
      <c r="B504" s="188"/>
      <c r="C504" s="188"/>
      <c r="D504" s="188"/>
      <c r="E504" s="188"/>
      <c r="F504" s="188"/>
      <c r="G504" s="188"/>
      <c r="H504" s="188"/>
      <c r="I504" s="188"/>
      <c r="J504" s="188"/>
      <c r="K504" s="188"/>
    </row>
    <row r="505" spans="2:11" x14ac:dyDescent="0.2">
      <c r="B505" s="188"/>
      <c r="C505" s="188"/>
      <c r="D505" s="188"/>
      <c r="E505" s="188"/>
      <c r="F505" s="188"/>
      <c r="G505" s="188"/>
      <c r="H505" s="188"/>
      <c r="I505" s="188"/>
      <c r="J505" s="188"/>
      <c r="K505" s="188"/>
    </row>
  </sheetData>
  <mergeCells count="14">
    <mergeCell ref="B502:K505"/>
    <mergeCell ref="H2:I2"/>
    <mergeCell ref="B9:K9"/>
    <mergeCell ref="D5:E6"/>
    <mergeCell ref="D7:E7"/>
    <mergeCell ref="B501:D501"/>
    <mergeCell ref="G501:H501"/>
    <mergeCell ref="I501:K501"/>
    <mergeCell ref="B499:D499"/>
    <mergeCell ref="G499:H499"/>
    <mergeCell ref="I499:K499"/>
    <mergeCell ref="B500:D500"/>
    <mergeCell ref="G500:H500"/>
    <mergeCell ref="I500:K500"/>
  </mergeCells>
  <printOptions horizontalCentered="1"/>
  <pageMargins left="0.23622047244094491" right="0.23622047244094491" top="0.74803149606299213" bottom="0.9055118110236221" header="0.31496062992125984" footer="0"/>
  <pageSetup paperSize="9" scale="75" fitToHeight="11" orientation="landscape" r:id="rId1"/>
  <rowBreaks count="1" manualBreakCount="1">
    <brk id="48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2"/>
  <dimension ref="A2:K5870"/>
  <sheetViews>
    <sheetView showGridLines="0" view="pageBreakPreview" zoomScale="85" zoomScaleSheetLayoutView="85" workbookViewId="0">
      <pane ySplit="8" topLeftCell="A5870" activePane="bottomLeft" state="frozen"/>
      <selection activeCell="G4" sqref="G4:I4"/>
      <selection pane="bottomLeft" activeCell="I5912" sqref="I5912"/>
    </sheetView>
  </sheetViews>
  <sheetFormatPr defaultColWidth="9.140625" defaultRowHeight="12.75" x14ac:dyDescent="0.2"/>
  <cols>
    <col min="1" max="1" width="3" style="1" customWidth="1"/>
    <col min="2" max="2" width="13.5703125" style="1" customWidth="1"/>
    <col min="3" max="3" width="10.140625" style="1" customWidth="1"/>
    <col min="4" max="4" width="17.28515625" style="1" customWidth="1"/>
    <col min="5" max="5" width="60.7109375" style="1" customWidth="1"/>
    <col min="6" max="6" width="33.42578125" style="1" customWidth="1"/>
    <col min="7" max="7" width="7.85546875" style="1" customWidth="1"/>
    <col min="8" max="8" width="11.7109375" style="1" customWidth="1"/>
    <col min="9" max="9" width="18.28515625" style="1" customWidth="1"/>
    <col min="10" max="10" width="18.85546875" style="1" customWidth="1"/>
    <col min="11" max="11" width="21.5703125" style="1" customWidth="1"/>
    <col min="12" max="16384" width="9.140625" style="1"/>
  </cols>
  <sheetData>
    <row r="2" spans="1:11" x14ac:dyDescent="0.2">
      <c r="B2" s="6"/>
      <c r="C2" s="7"/>
      <c r="D2" s="7"/>
      <c r="E2" s="7"/>
      <c r="F2" s="7"/>
      <c r="G2" s="7"/>
      <c r="H2" s="7"/>
      <c r="I2" s="7"/>
      <c r="J2" s="7"/>
      <c r="K2" s="8"/>
    </row>
    <row r="3" spans="1:11" x14ac:dyDescent="0.2">
      <c r="B3" s="9"/>
      <c r="C3" s="33"/>
      <c r="D3" s="62" t="str">
        <f>'1 - Orçamento Resumido'!E2</f>
        <v>PREFEITURA MUNICIPAL DE JARDIM</v>
      </c>
      <c r="E3" s="33"/>
      <c r="F3" s="63"/>
      <c r="G3" s="203" t="s">
        <v>1</v>
      </c>
      <c r="H3" s="203"/>
      <c r="I3" s="203"/>
      <c r="J3" s="203"/>
      <c r="K3" s="19"/>
    </row>
    <row r="4" spans="1:11" x14ac:dyDescent="0.2">
      <c r="B4" s="9"/>
      <c r="C4" s="33"/>
      <c r="D4" s="34" t="str">
        <f>'1 - Orçamento Resumido'!E3</f>
        <v>RUA CORONEL JUVÊNCIO, Nº 547</v>
      </c>
      <c r="E4" s="33"/>
      <c r="F4" s="46" t="s">
        <v>0</v>
      </c>
      <c r="G4" s="203" t="str">
        <f>'1 - Orçamento Resumido'!H3</f>
        <v>SINAP 09/2025 - MS</v>
      </c>
      <c r="H4" s="203"/>
      <c r="I4" s="203" t="str">
        <f>'1 - Orçamento Resumido'!I3</f>
        <v>SBC 10/2025</v>
      </c>
      <c r="J4" s="203"/>
      <c r="K4" s="19"/>
    </row>
    <row r="5" spans="1:11" x14ac:dyDescent="0.2">
      <c r="B5" s="9"/>
      <c r="C5" s="33"/>
      <c r="D5" s="34" t="str">
        <f>'1 - Orçamento Resumido'!E4</f>
        <v>CNPJ: 03.162.047/0001-40</v>
      </c>
      <c r="E5" s="33"/>
      <c r="F5" s="46" t="str">
        <f>'1 - Orçamento Resumido'!G4</f>
        <v>SEM DESONERAÇÃO</v>
      </c>
      <c r="G5" s="203" t="str">
        <f>'1 - Orçamento Resumido'!H4</f>
        <v>AGESUL 06/2025</v>
      </c>
      <c r="H5" s="203"/>
      <c r="I5" s="203" t="str">
        <f>'1 - Orçamento Resumido'!I4</f>
        <v>SEINFRA 028</v>
      </c>
      <c r="J5" s="203"/>
      <c r="K5" s="19"/>
    </row>
    <row r="6" spans="1:11" x14ac:dyDescent="0.2">
      <c r="B6" s="11"/>
      <c r="C6" s="37"/>
      <c r="D6" s="176" t="str" cm="1">
        <f t="array" ref="D6:E7">'1 - Orçamento Resumido'!E5:F6</f>
        <v>OBRA: CONSTRUÇÃO DO CENTRO DE ATENÇÃO PSICOSSOCIAL I E II</v>
      </c>
      <c r="E6" s="176">
        <v>0</v>
      </c>
      <c r="F6" s="38"/>
      <c r="G6" s="203" t="str">
        <f>'1 - Orçamento Resumido'!H5</f>
        <v>ORSE 08/2025</v>
      </c>
      <c r="H6" s="203"/>
      <c r="I6" s="203" t="str">
        <f>'1 - Orçamento Resumido'!I5</f>
        <v>IOPS 07/2025</v>
      </c>
      <c r="J6" s="203"/>
      <c r="K6" s="19"/>
    </row>
    <row r="7" spans="1:11" x14ac:dyDescent="0.2">
      <c r="B7" s="9"/>
      <c r="C7" s="33"/>
      <c r="D7" s="176">
        <v>0</v>
      </c>
      <c r="E7" s="176">
        <v>0</v>
      </c>
      <c r="F7" s="46" t="str">
        <f>'1 - Orçamento Resumido'!G6</f>
        <v>HORISTA: 107,52%</v>
      </c>
      <c r="G7" s="203" t="str">
        <f>'1 - Orçamento Resumido'!H6</f>
        <v>CPOS 09/2025</v>
      </c>
      <c r="H7" s="203"/>
      <c r="I7" s="203" t="str">
        <f>'1 - Orçamento Resumido'!I6</f>
        <v>EMOP 09/2025</v>
      </c>
      <c r="J7" s="203"/>
      <c r="K7" s="19"/>
    </row>
    <row r="8" spans="1:11" x14ac:dyDescent="0.2">
      <c r="B8" s="12"/>
      <c r="C8" s="4"/>
      <c r="D8" s="177" t="str" cm="1">
        <f t="array" ref="D8:E8">'1 - Orçamento Resumido'!E7:F7</f>
        <v>LOCAL: RUA JOSÉ DE ALENCAR, ESQ. C/ RUA DÁLIA BERNADINO DA SILVA, JARDIM/MS</v>
      </c>
      <c r="E8" s="177">
        <v>0</v>
      </c>
      <c r="F8" s="31" t="str">
        <f>'1 - Orçamento Resumido'!G7</f>
        <v>MENSALISTA: 64,8%</v>
      </c>
      <c r="G8" s="206" t="str">
        <f>'1 - Orçamento Resumido'!H7</f>
        <v>AGETOP 06/2025</v>
      </c>
      <c r="H8" s="206"/>
      <c r="I8" s="207" t="str">
        <f>'1 - Orçamento Resumido'!I7</f>
        <v>BDI: 25,00%</v>
      </c>
      <c r="J8" s="207"/>
      <c r="K8" s="13"/>
    </row>
    <row r="9" spans="1:11" x14ac:dyDescent="0.2">
      <c r="B9" s="22"/>
      <c r="C9" s="5"/>
      <c r="D9" s="5"/>
      <c r="E9" s="5"/>
      <c r="F9" s="5"/>
      <c r="G9" s="5"/>
      <c r="H9" s="5"/>
      <c r="I9" s="5"/>
      <c r="J9" s="5"/>
      <c r="K9" s="13"/>
    </row>
    <row r="10" spans="1:11" x14ac:dyDescent="0.2">
      <c r="A10" s="2"/>
      <c r="B10" s="205" t="s">
        <v>19</v>
      </c>
      <c r="C10" s="205"/>
      <c r="D10" s="205"/>
      <c r="E10" s="205"/>
      <c r="F10" s="205"/>
      <c r="G10" s="205"/>
      <c r="H10" s="205"/>
      <c r="I10" s="205"/>
      <c r="J10" s="205"/>
      <c r="K10" s="205"/>
    </row>
    <row r="11" spans="1:11" x14ac:dyDescent="0.2">
      <c r="B11" s="3"/>
      <c r="C11" s="3"/>
      <c r="D11" s="3"/>
      <c r="E11" s="3"/>
      <c r="F11" s="3"/>
      <c r="G11" s="3"/>
      <c r="H11" s="3"/>
      <c r="I11" s="3"/>
      <c r="J11" s="3"/>
    </row>
    <row r="12" spans="1:11" s="15" customFormat="1" x14ac:dyDescent="0.25">
      <c r="B12" s="16" t="s">
        <v>3</v>
      </c>
      <c r="C12" s="16" t="s">
        <v>4</v>
      </c>
      <c r="D12" s="16" t="s">
        <v>5</v>
      </c>
      <c r="E12" s="16" t="s">
        <v>6</v>
      </c>
      <c r="F12" s="204" t="s">
        <v>18</v>
      </c>
      <c r="G12" s="204"/>
      <c r="H12" s="16" t="s">
        <v>7</v>
      </c>
      <c r="I12" s="16" t="s">
        <v>8</v>
      </c>
      <c r="J12" s="17" t="s">
        <v>9</v>
      </c>
      <c r="K12" s="16" t="s">
        <v>11</v>
      </c>
    </row>
    <row r="13" spans="1:11" x14ac:dyDescent="0.2">
      <c r="I13" s="14"/>
    </row>
    <row r="14" spans="1:11" ht="15" x14ac:dyDescent="0.2">
      <c r="B14" s="268" t="s">
        <v>1127</v>
      </c>
      <c r="C14" s="270" t="s">
        <v>78</v>
      </c>
      <c r="D14" s="268" t="s">
        <v>79</v>
      </c>
      <c r="E14" s="268" t="s">
        <v>24</v>
      </c>
      <c r="F14" s="196" t="s">
        <v>80</v>
      </c>
      <c r="G14" s="196"/>
      <c r="H14" s="269" t="s">
        <v>81</v>
      </c>
      <c r="I14" s="270" t="s">
        <v>82</v>
      </c>
      <c r="J14" s="270" t="s">
        <v>83</v>
      </c>
      <c r="K14" s="270" t="s">
        <v>84</v>
      </c>
    </row>
    <row r="15" spans="1:11" ht="25.5" x14ac:dyDescent="0.2">
      <c r="B15" s="271" t="s">
        <v>85</v>
      </c>
      <c r="C15" s="273" t="s">
        <v>1128</v>
      </c>
      <c r="D15" s="271" t="s">
        <v>43</v>
      </c>
      <c r="E15" s="271" t="s">
        <v>1129</v>
      </c>
      <c r="F15" s="197" t="s">
        <v>89</v>
      </c>
      <c r="G15" s="197"/>
      <c r="H15" s="272" t="s">
        <v>1130</v>
      </c>
      <c r="I15" s="275">
        <v>1</v>
      </c>
      <c r="J15" s="274">
        <v>88.07</v>
      </c>
      <c r="K15" s="274">
        <v>88.07</v>
      </c>
    </row>
    <row r="16" spans="1:11" ht="25.5" x14ac:dyDescent="0.2">
      <c r="B16" s="277" t="s">
        <v>86</v>
      </c>
      <c r="C16" s="279" t="s">
        <v>122</v>
      </c>
      <c r="D16" s="277" t="s">
        <v>44</v>
      </c>
      <c r="E16" s="277" t="s">
        <v>123</v>
      </c>
      <c r="F16" s="194" t="s">
        <v>2161</v>
      </c>
      <c r="G16" s="194"/>
      <c r="H16" s="278" t="s">
        <v>75</v>
      </c>
      <c r="I16" s="281">
        <v>1.32</v>
      </c>
      <c r="J16" s="280">
        <v>22.69</v>
      </c>
      <c r="K16" s="280">
        <v>29.95</v>
      </c>
    </row>
    <row r="17" spans="2:11" ht="25.5" x14ac:dyDescent="0.2">
      <c r="B17" s="277" t="s">
        <v>86</v>
      </c>
      <c r="C17" s="279" t="s">
        <v>120</v>
      </c>
      <c r="D17" s="277" t="s">
        <v>44</v>
      </c>
      <c r="E17" s="277" t="s">
        <v>121</v>
      </c>
      <c r="F17" s="194" t="s">
        <v>2161</v>
      </c>
      <c r="G17" s="194"/>
      <c r="H17" s="278" t="s">
        <v>75</v>
      </c>
      <c r="I17" s="281">
        <v>0.99</v>
      </c>
      <c r="J17" s="280">
        <v>29.75</v>
      </c>
      <c r="K17" s="280">
        <v>29.45</v>
      </c>
    </row>
    <row r="18" spans="2:11" ht="25.5" x14ac:dyDescent="0.2">
      <c r="B18" s="277" t="s">
        <v>86</v>
      </c>
      <c r="C18" s="279" t="s">
        <v>90</v>
      </c>
      <c r="D18" s="277" t="s">
        <v>44</v>
      </c>
      <c r="E18" s="277" t="s">
        <v>91</v>
      </c>
      <c r="F18" s="194" t="s">
        <v>2161</v>
      </c>
      <c r="G18" s="194"/>
      <c r="H18" s="278" t="s">
        <v>75</v>
      </c>
      <c r="I18" s="281">
        <v>1.32</v>
      </c>
      <c r="J18" s="280">
        <v>21.72</v>
      </c>
      <c r="K18" s="280">
        <v>28.67</v>
      </c>
    </row>
    <row r="19" spans="2:11" x14ac:dyDescent="0.2">
      <c r="B19" s="291"/>
      <c r="C19" s="291"/>
      <c r="D19" s="291"/>
      <c r="E19" s="291"/>
      <c r="F19" s="291" t="s">
        <v>97</v>
      </c>
      <c r="G19" s="292">
        <v>31.57</v>
      </c>
      <c r="H19" s="291" t="s">
        <v>98</v>
      </c>
      <c r="I19" s="292">
        <v>33.96</v>
      </c>
      <c r="J19" s="291" t="s">
        <v>99</v>
      </c>
      <c r="K19" s="292">
        <v>65.53</v>
      </c>
    </row>
    <row r="20" spans="2:11" ht="13.5" thickBot="1" x14ac:dyDescent="0.25">
      <c r="B20" s="291"/>
      <c r="C20" s="291"/>
      <c r="D20" s="291"/>
      <c r="E20" s="291"/>
      <c r="F20" s="291" t="s">
        <v>100</v>
      </c>
      <c r="G20" s="292">
        <v>22.01</v>
      </c>
      <c r="H20" s="291"/>
      <c r="I20" s="198" t="s">
        <v>101</v>
      </c>
      <c r="J20" s="198"/>
      <c r="K20" s="292">
        <v>110.08</v>
      </c>
    </row>
    <row r="21" spans="2:11" ht="13.5" thickTop="1" x14ac:dyDescent="0.2">
      <c r="B21" s="276"/>
      <c r="C21" s="276"/>
      <c r="D21" s="276"/>
      <c r="E21" s="276"/>
      <c r="F21" s="276"/>
      <c r="G21" s="276"/>
      <c r="H21" s="276"/>
      <c r="I21" s="276"/>
      <c r="J21" s="276"/>
      <c r="K21" s="276"/>
    </row>
    <row r="22" spans="2:11" ht="15" x14ac:dyDescent="0.2">
      <c r="B22" s="268" t="s">
        <v>1131</v>
      </c>
      <c r="C22" s="270" t="s">
        <v>78</v>
      </c>
      <c r="D22" s="268" t="s">
        <v>79</v>
      </c>
      <c r="E22" s="268" t="s">
        <v>24</v>
      </c>
      <c r="F22" s="196" t="s">
        <v>80</v>
      </c>
      <c r="G22" s="196"/>
      <c r="H22" s="269" t="s">
        <v>81</v>
      </c>
      <c r="I22" s="270" t="s">
        <v>82</v>
      </c>
      <c r="J22" s="270" t="s">
        <v>83</v>
      </c>
      <c r="K22" s="270" t="s">
        <v>84</v>
      </c>
    </row>
    <row r="23" spans="2:11" ht="38.25" x14ac:dyDescent="0.2">
      <c r="B23" s="271" t="s">
        <v>85</v>
      </c>
      <c r="C23" s="273" t="s">
        <v>1132</v>
      </c>
      <c r="D23" s="271" t="s">
        <v>43</v>
      </c>
      <c r="E23" s="271" t="s">
        <v>1133</v>
      </c>
      <c r="F23" s="197" t="s">
        <v>89</v>
      </c>
      <c r="G23" s="197"/>
      <c r="H23" s="272" t="s">
        <v>45</v>
      </c>
      <c r="I23" s="275">
        <v>1</v>
      </c>
      <c r="J23" s="274">
        <v>233.28</v>
      </c>
      <c r="K23" s="274">
        <v>233.28</v>
      </c>
    </row>
    <row r="24" spans="2:11" ht="38.25" x14ac:dyDescent="0.2">
      <c r="B24" s="277" t="s">
        <v>86</v>
      </c>
      <c r="C24" s="279" t="s">
        <v>2162</v>
      </c>
      <c r="D24" s="277" t="s">
        <v>44</v>
      </c>
      <c r="E24" s="277" t="s">
        <v>2163</v>
      </c>
      <c r="F24" s="194" t="s">
        <v>2164</v>
      </c>
      <c r="G24" s="194"/>
      <c r="H24" s="278" t="s">
        <v>45</v>
      </c>
      <c r="I24" s="281">
        <v>1</v>
      </c>
      <c r="J24" s="280">
        <v>3.32</v>
      </c>
      <c r="K24" s="280">
        <v>3.32</v>
      </c>
    </row>
    <row r="25" spans="2:11" ht="63.75" x14ac:dyDescent="0.2">
      <c r="B25" s="277" t="s">
        <v>86</v>
      </c>
      <c r="C25" s="279" t="s">
        <v>2165</v>
      </c>
      <c r="D25" s="277" t="s">
        <v>44</v>
      </c>
      <c r="E25" s="277" t="s">
        <v>2166</v>
      </c>
      <c r="F25" s="194" t="s">
        <v>2167</v>
      </c>
      <c r="G25" s="194"/>
      <c r="H25" s="278" t="s">
        <v>45</v>
      </c>
      <c r="I25" s="281">
        <v>1</v>
      </c>
      <c r="J25" s="280">
        <v>24.25</v>
      </c>
      <c r="K25" s="280">
        <v>24.25</v>
      </c>
    </row>
    <row r="26" spans="2:11" ht="51" x14ac:dyDescent="0.2">
      <c r="B26" s="277" t="s">
        <v>86</v>
      </c>
      <c r="C26" s="279" t="s">
        <v>2168</v>
      </c>
      <c r="D26" s="277" t="s">
        <v>44</v>
      </c>
      <c r="E26" s="277" t="s">
        <v>2169</v>
      </c>
      <c r="F26" s="194" t="s">
        <v>2167</v>
      </c>
      <c r="G26" s="194"/>
      <c r="H26" s="278" t="s">
        <v>48</v>
      </c>
      <c r="I26" s="281">
        <v>0.03</v>
      </c>
      <c r="J26" s="280">
        <v>2524.62</v>
      </c>
      <c r="K26" s="280">
        <v>75.73</v>
      </c>
    </row>
    <row r="27" spans="2:11" ht="25.5" x14ac:dyDescent="0.2">
      <c r="B27" s="277" t="s">
        <v>86</v>
      </c>
      <c r="C27" s="279" t="s">
        <v>2170</v>
      </c>
      <c r="D27" s="277" t="s">
        <v>44</v>
      </c>
      <c r="E27" s="277" t="s">
        <v>2171</v>
      </c>
      <c r="F27" s="194" t="s">
        <v>2172</v>
      </c>
      <c r="G27" s="194"/>
      <c r="H27" s="278" t="s">
        <v>45</v>
      </c>
      <c r="I27" s="281">
        <v>1</v>
      </c>
      <c r="J27" s="280">
        <v>83.26</v>
      </c>
      <c r="K27" s="280">
        <v>83.26</v>
      </c>
    </row>
    <row r="28" spans="2:11" ht="51" x14ac:dyDescent="0.2">
      <c r="B28" s="277" t="s">
        <v>86</v>
      </c>
      <c r="C28" s="279" t="s">
        <v>1306</v>
      </c>
      <c r="D28" s="277" t="s">
        <v>44</v>
      </c>
      <c r="E28" s="277" t="s">
        <v>1307</v>
      </c>
      <c r="F28" s="194" t="s">
        <v>2173</v>
      </c>
      <c r="G28" s="194"/>
      <c r="H28" s="278" t="s">
        <v>45</v>
      </c>
      <c r="I28" s="281">
        <v>1</v>
      </c>
      <c r="J28" s="280">
        <v>46.72</v>
      </c>
      <c r="K28" s="280">
        <v>46.72</v>
      </c>
    </row>
    <row r="29" spans="2:11" x14ac:dyDescent="0.2">
      <c r="B29" s="291"/>
      <c r="C29" s="291"/>
      <c r="D29" s="291"/>
      <c r="E29" s="291"/>
      <c r="F29" s="291" t="s">
        <v>97</v>
      </c>
      <c r="G29" s="292">
        <v>17.420000000000002</v>
      </c>
      <c r="H29" s="291" t="s">
        <v>98</v>
      </c>
      <c r="I29" s="292">
        <v>18.73</v>
      </c>
      <c r="J29" s="291" t="s">
        <v>99</v>
      </c>
      <c r="K29" s="292">
        <v>36.15</v>
      </c>
    </row>
    <row r="30" spans="2:11" ht="13.5" thickBot="1" x14ac:dyDescent="0.25">
      <c r="B30" s="291"/>
      <c r="C30" s="291"/>
      <c r="D30" s="291"/>
      <c r="E30" s="291"/>
      <c r="F30" s="291" t="s">
        <v>100</v>
      </c>
      <c r="G30" s="292">
        <v>58.32</v>
      </c>
      <c r="H30" s="291"/>
      <c r="I30" s="198" t="s">
        <v>101</v>
      </c>
      <c r="J30" s="198"/>
      <c r="K30" s="292">
        <v>291.60000000000002</v>
      </c>
    </row>
    <row r="31" spans="2:11" ht="13.5" thickTop="1" x14ac:dyDescent="0.2">
      <c r="B31" s="276"/>
      <c r="C31" s="276"/>
      <c r="D31" s="276"/>
      <c r="E31" s="276"/>
      <c r="F31" s="276"/>
      <c r="G31" s="276"/>
      <c r="H31" s="276"/>
      <c r="I31" s="276"/>
      <c r="J31" s="276"/>
      <c r="K31" s="276"/>
    </row>
    <row r="32" spans="2:11" ht="15" x14ac:dyDescent="0.2">
      <c r="B32" s="268" t="s">
        <v>1134</v>
      </c>
      <c r="C32" s="270" t="s">
        <v>78</v>
      </c>
      <c r="D32" s="268" t="s">
        <v>79</v>
      </c>
      <c r="E32" s="268" t="s">
        <v>24</v>
      </c>
      <c r="F32" s="196" t="s">
        <v>80</v>
      </c>
      <c r="G32" s="196"/>
      <c r="H32" s="269" t="s">
        <v>81</v>
      </c>
      <c r="I32" s="270" t="s">
        <v>82</v>
      </c>
      <c r="J32" s="270" t="s">
        <v>83</v>
      </c>
      <c r="K32" s="270" t="s">
        <v>84</v>
      </c>
    </row>
    <row r="33" spans="2:11" ht="25.5" x14ac:dyDescent="0.2">
      <c r="B33" s="271" t="s">
        <v>85</v>
      </c>
      <c r="C33" s="273" t="s">
        <v>1135</v>
      </c>
      <c r="D33" s="271" t="s">
        <v>43</v>
      </c>
      <c r="E33" s="271" t="s">
        <v>1136</v>
      </c>
      <c r="F33" s="197" t="s">
        <v>89</v>
      </c>
      <c r="G33" s="197"/>
      <c r="H33" s="272" t="s">
        <v>1137</v>
      </c>
      <c r="I33" s="275">
        <v>1</v>
      </c>
      <c r="J33" s="274">
        <v>962.26</v>
      </c>
      <c r="K33" s="274">
        <v>962.26</v>
      </c>
    </row>
    <row r="34" spans="2:11" ht="38.25" x14ac:dyDescent="0.2">
      <c r="B34" s="282" t="s">
        <v>93</v>
      </c>
      <c r="C34" s="284" t="s">
        <v>2174</v>
      </c>
      <c r="D34" s="282" t="s">
        <v>44</v>
      </c>
      <c r="E34" s="282" t="s">
        <v>2175</v>
      </c>
      <c r="F34" s="195" t="s">
        <v>113</v>
      </c>
      <c r="G34" s="195"/>
      <c r="H34" s="283" t="s">
        <v>1160</v>
      </c>
      <c r="I34" s="287">
        <v>1</v>
      </c>
      <c r="J34" s="285">
        <v>962.26</v>
      </c>
      <c r="K34" s="285">
        <v>962.26</v>
      </c>
    </row>
    <row r="35" spans="2:11" x14ac:dyDescent="0.2">
      <c r="B35" s="291"/>
      <c r="C35" s="291"/>
      <c r="D35" s="291"/>
      <c r="E35" s="291"/>
      <c r="F35" s="291" t="s">
        <v>97</v>
      </c>
      <c r="G35" s="292">
        <v>0</v>
      </c>
      <c r="H35" s="291" t="s">
        <v>98</v>
      </c>
      <c r="I35" s="292">
        <v>0</v>
      </c>
      <c r="J35" s="291" t="s">
        <v>99</v>
      </c>
      <c r="K35" s="292">
        <v>0</v>
      </c>
    </row>
    <row r="36" spans="2:11" ht="13.5" thickBot="1" x14ac:dyDescent="0.25">
      <c r="B36" s="291"/>
      <c r="C36" s="291"/>
      <c r="D36" s="291"/>
      <c r="E36" s="291"/>
      <c r="F36" s="291" t="s">
        <v>100</v>
      </c>
      <c r="G36" s="292">
        <v>240.56</v>
      </c>
      <c r="H36" s="291"/>
      <c r="I36" s="198" t="s">
        <v>101</v>
      </c>
      <c r="J36" s="198"/>
      <c r="K36" s="292">
        <v>1202.82</v>
      </c>
    </row>
    <row r="37" spans="2:11" ht="13.5" thickTop="1" x14ac:dyDescent="0.2">
      <c r="B37" s="276"/>
      <c r="C37" s="276"/>
      <c r="D37" s="276"/>
      <c r="E37" s="276"/>
      <c r="F37" s="276"/>
      <c r="G37" s="276"/>
      <c r="H37" s="276"/>
      <c r="I37" s="276"/>
      <c r="J37" s="276"/>
      <c r="K37" s="276"/>
    </row>
    <row r="38" spans="2:11" ht="15" x14ac:dyDescent="0.2">
      <c r="B38" s="268" t="s">
        <v>1138</v>
      </c>
      <c r="C38" s="270" t="s">
        <v>78</v>
      </c>
      <c r="D38" s="268" t="s">
        <v>79</v>
      </c>
      <c r="E38" s="268" t="s">
        <v>24</v>
      </c>
      <c r="F38" s="196" t="s">
        <v>80</v>
      </c>
      <c r="G38" s="196"/>
      <c r="H38" s="269" t="s">
        <v>81</v>
      </c>
      <c r="I38" s="270" t="s">
        <v>82</v>
      </c>
      <c r="J38" s="270" t="s">
        <v>83</v>
      </c>
      <c r="K38" s="270" t="s">
        <v>84</v>
      </c>
    </row>
    <row r="39" spans="2:11" x14ac:dyDescent="0.2">
      <c r="B39" s="271" t="s">
        <v>85</v>
      </c>
      <c r="C39" s="273" t="s">
        <v>1139</v>
      </c>
      <c r="D39" s="271" t="s">
        <v>43</v>
      </c>
      <c r="E39" s="271" t="s">
        <v>1140</v>
      </c>
      <c r="F39" s="197" t="s">
        <v>89</v>
      </c>
      <c r="G39" s="197"/>
      <c r="H39" s="272" t="s">
        <v>45</v>
      </c>
      <c r="I39" s="275">
        <v>1</v>
      </c>
      <c r="J39" s="274">
        <v>1028.55</v>
      </c>
      <c r="K39" s="274">
        <v>1028.55</v>
      </c>
    </row>
    <row r="40" spans="2:11" ht="25.5" x14ac:dyDescent="0.2">
      <c r="B40" s="277" t="s">
        <v>86</v>
      </c>
      <c r="C40" s="279" t="s">
        <v>90</v>
      </c>
      <c r="D40" s="277" t="s">
        <v>44</v>
      </c>
      <c r="E40" s="277" t="s">
        <v>91</v>
      </c>
      <c r="F40" s="194" t="s">
        <v>2161</v>
      </c>
      <c r="G40" s="194"/>
      <c r="H40" s="278" t="s">
        <v>75</v>
      </c>
      <c r="I40" s="281">
        <v>13.053000000000001</v>
      </c>
      <c r="J40" s="280">
        <v>21.72</v>
      </c>
      <c r="K40" s="280">
        <v>283.51</v>
      </c>
    </row>
    <row r="41" spans="2:11" ht="25.5" x14ac:dyDescent="0.2">
      <c r="B41" s="277" t="s">
        <v>86</v>
      </c>
      <c r="C41" s="279" t="s">
        <v>87</v>
      </c>
      <c r="D41" s="277" t="s">
        <v>44</v>
      </c>
      <c r="E41" s="277" t="s">
        <v>88</v>
      </c>
      <c r="F41" s="194" t="s">
        <v>2161</v>
      </c>
      <c r="G41" s="194"/>
      <c r="H41" s="278" t="s">
        <v>75</v>
      </c>
      <c r="I41" s="281">
        <v>8.4190000000000005</v>
      </c>
      <c r="J41" s="280">
        <v>26.69</v>
      </c>
      <c r="K41" s="280">
        <v>224.7</v>
      </c>
    </row>
    <row r="42" spans="2:11" ht="25.5" x14ac:dyDescent="0.2">
      <c r="B42" s="277" t="s">
        <v>86</v>
      </c>
      <c r="C42" s="279" t="s">
        <v>102</v>
      </c>
      <c r="D42" s="277" t="s">
        <v>44</v>
      </c>
      <c r="E42" s="277" t="s">
        <v>103</v>
      </c>
      <c r="F42" s="194" t="s">
        <v>2161</v>
      </c>
      <c r="G42" s="194"/>
      <c r="H42" s="278" t="s">
        <v>75</v>
      </c>
      <c r="I42" s="281">
        <v>12.074999999999999</v>
      </c>
      <c r="J42" s="280">
        <v>22.08</v>
      </c>
      <c r="K42" s="280">
        <v>266.61</v>
      </c>
    </row>
    <row r="43" spans="2:11" ht="25.5" x14ac:dyDescent="0.2">
      <c r="B43" s="282" t="s">
        <v>93</v>
      </c>
      <c r="C43" s="284" t="s">
        <v>95</v>
      </c>
      <c r="D43" s="282" t="s">
        <v>44</v>
      </c>
      <c r="E43" s="282" t="s">
        <v>96</v>
      </c>
      <c r="F43" s="195" t="s">
        <v>94</v>
      </c>
      <c r="G43" s="195"/>
      <c r="H43" s="283" t="s">
        <v>47</v>
      </c>
      <c r="I43" s="287">
        <v>10.119999999999999</v>
      </c>
      <c r="J43" s="285">
        <v>7.04</v>
      </c>
      <c r="K43" s="285">
        <v>71.239999999999995</v>
      </c>
    </row>
    <row r="44" spans="2:11" ht="38.25" x14ac:dyDescent="0.2">
      <c r="B44" s="282" t="s">
        <v>93</v>
      </c>
      <c r="C44" s="284" t="s">
        <v>2176</v>
      </c>
      <c r="D44" s="282" t="s">
        <v>44</v>
      </c>
      <c r="E44" s="282" t="s">
        <v>2177</v>
      </c>
      <c r="F44" s="195" t="s">
        <v>94</v>
      </c>
      <c r="G44" s="195"/>
      <c r="H44" s="283" t="s">
        <v>47</v>
      </c>
      <c r="I44" s="287">
        <v>4.9489999999999998</v>
      </c>
      <c r="J44" s="285">
        <v>3.5</v>
      </c>
      <c r="K44" s="285">
        <v>17.32</v>
      </c>
    </row>
    <row r="45" spans="2:11" ht="25.5" x14ac:dyDescent="0.2">
      <c r="B45" s="282" t="s">
        <v>93</v>
      </c>
      <c r="C45" s="284" t="s">
        <v>2178</v>
      </c>
      <c r="D45" s="282" t="s">
        <v>44</v>
      </c>
      <c r="E45" s="282" t="s">
        <v>2179</v>
      </c>
      <c r="F45" s="195" t="s">
        <v>94</v>
      </c>
      <c r="G45" s="195"/>
      <c r="H45" s="283" t="s">
        <v>45</v>
      </c>
      <c r="I45" s="287">
        <v>0.84</v>
      </c>
      <c r="J45" s="285">
        <v>19.13</v>
      </c>
      <c r="K45" s="285">
        <v>16.059999999999999</v>
      </c>
    </row>
    <row r="46" spans="2:11" ht="38.25" x14ac:dyDescent="0.2">
      <c r="B46" s="282" t="s">
        <v>93</v>
      </c>
      <c r="C46" s="284" t="s">
        <v>2180</v>
      </c>
      <c r="D46" s="282" t="s">
        <v>44</v>
      </c>
      <c r="E46" s="282" t="s">
        <v>2181</v>
      </c>
      <c r="F46" s="195" t="s">
        <v>94</v>
      </c>
      <c r="G46" s="195"/>
      <c r="H46" s="283" t="s">
        <v>47</v>
      </c>
      <c r="I46" s="287">
        <v>6.26</v>
      </c>
      <c r="J46" s="285">
        <v>15.96</v>
      </c>
      <c r="K46" s="285">
        <v>99.9</v>
      </c>
    </row>
    <row r="47" spans="2:11" ht="38.25" x14ac:dyDescent="0.2">
      <c r="B47" s="282" t="s">
        <v>93</v>
      </c>
      <c r="C47" s="284" t="s">
        <v>2182</v>
      </c>
      <c r="D47" s="282" t="s">
        <v>44</v>
      </c>
      <c r="E47" s="282" t="s">
        <v>2183</v>
      </c>
      <c r="F47" s="195" t="s">
        <v>94</v>
      </c>
      <c r="G47" s="195"/>
      <c r="H47" s="283" t="s">
        <v>48</v>
      </c>
      <c r="I47" s="287">
        <v>0.48</v>
      </c>
      <c r="J47" s="285">
        <v>16.27</v>
      </c>
      <c r="K47" s="285">
        <v>7.8</v>
      </c>
    </row>
    <row r="48" spans="2:11" x14ac:dyDescent="0.2">
      <c r="B48" s="282" t="s">
        <v>93</v>
      </c>
      <c r="C48" s="284" t="s">
        <v>127</v>
      </c>
      <c r="D48" s="282" t="s">
        <v>44</v>
      </c>
      <c r="E48" s="282" t="s">
        <v>128</v>
      </c>
      <c r="F48" s="195" t="s">
        <v>94</v>
      </c>
      <c r="G48" s="195"/>
      <c r="H48" s="283" t="s">
        <v>53</v>
      </c>
      <c r="I48" s="287">
        <v>0.42099999999999999</v>
      </c>
      <c r="J48" s="285">
        <v>19.73</v>
      </c>
      <c r="K48" s="285">
        <v>8.3000000000000007</v>
      </c>
    </row>
    <row r="49" spans="2:11" x14ac:dyDescent="0.2">
      <c r="B49" s="282" t="s">
        <v>93</v>
      </c>
      <c r="C49" s="284" t="s">
        <v>2184</v>
      </c>
      <c r="D49" s="282" t="s">
        <v>44</v>
      </c>
      <c r="E49" s="282" t="s">
        <v>2185</v>
      </c>
      <c r="F49" s="195" t="s">
        <v>94</v>
      </c>
      <c r="G49" s="195"/>
      <c r="H49" s="283" t="s">
        <v>53</v>
      </c>
      <c r="I49" s="287">
        <v>1.68</v>
      </c>
      <c r="J49" s="285">
        <v>19.71</v>
      </c>
      <c r="K49" s="285">
        <v>33.11</v>
      </c>
    </row>
    <row r="50" spans="2:11" x14ac:dyDescent="0.2">
      <c r="B50" s="291"/>
      <c r="C50" s="291"/>
      <c r="D50" s="291"/>
      <c r="E50" s="291"/>
      <c r="F50" s="291" t="s">
        <v>97</v>
      </c>
      <c r="G50" s="292">
        <v>275.55</v>
      </c>
      <c r="H50" s="291" t="s">
        <v>98</v>
      </c>
      <c r="I50" s="292">
        <v>296.27999999999997</v>
      </c>
      <c r="J50" s="291" t="s">
        <v>99</v>
      </c>
      <c r="K50" s="292">
        <v>571.83000000000004</v>
      </c>
    </row>
    <row r="51" spans="2:11" ht="13.5" thickBot="1" x14ac:dyDescent="0.25">
      <c r="B51" s="291"/>
      <c r="C51" s="291"/>
      <c r="D51" s="291"/>
      <c r="E51" s="291"/>
      <c r="F51" s="291" t="s">
        <v>100</v>
      </c>
      <c r="G51" s="292">
        <v>257.13</v>
      </c>
      <c r="H51" s="291"/>
      <c r="I51" s="198" t="s">
        <v>101</v>
      </c>
      <c r="J51" s="198"/>
      <c r="K51" s="292">
        <v>1285.68</v>
      </c>
    </row>
    <row r="52" spans="2:11" ht="13.5" thickTop="1" x14ac:dyDescent="0.2">
      <c r="B52" s="276"/>
      <c r="C52" s="276"/>
      <c r="D52" s="276"/>
      <c r="E52" s="276"/>
      <c r="F52" s="276"/>
      <c r="G52" s="276"/>
      <c r="H52" s="276"/>
      <c r="I52" s="276"/>
      <c r="J52" s="276"/>
      <c r="K52" s="276"/>
    </row>
    <row r="53" spans="2:11" ht="15" x14ac:dyDescent="0.2">
      <c r="B53" s="268" t="s">
        <v>1141</v>
      </c>
      <c r="C53" s="270" t="s">
        <v>78</v>
      </c>
      <c r="D53" s="268" t="s">
        <v>79</v>
      </c>
      <c r="E53" s="268" t="s">
        <v>24</v>
      </c>
      <c r="F53" s="196" t="s">
        <v>80</v>
      </c>
      <c r="G53" s="196"/>
      <c r="H53" s="269" t="s">
        <v>81</v>
      </c>
      <c r="I53" s="270" t="s">
        <v>82</v>
      </c>
      <c r="J53" s="270" t="s">
        <v>83</v>
      </c>
      <c r="K53" s="270" t="s">
        <v>84</v>
      </c>
    </row>
    <row r="54" spans="2:11" ht="51" x14ac:dyDescent="0.2">
      <c r="B54" s="271" t="s">
        <v>85</v>
      </c>
      <c r="C54" s="273" t="s">
        <v>1142</v>
      </c>
      <c r="D54" s="271" t="s">
        <v>44</v>
      </c>
      <c r="E54" s="271" t="s">
        <v>1143</v>
      </c>
      <c r="F54" s="197" t="s">
        <v>2186</v>
      </c>
      <c r="G54" s="197"/>
      <c r="H54" s="272" t="s">
        <v>48</v>
      </c>
      <c r="I54" s="275">
        <v>1</v>
      </c>
      <c r="J54" s="274">
        <v>682.72</v>
      </c>
      <c r="K54" s="274">
        <v>682.72</v>
      </c>
    </row>
    <row r="55" spans="2:11" ht="25.5" x14ac:dyDescent="0.2">
      <c r="B55" s="277" t="s">
        <v>86</v>
      </c>
      <c r="C55" s="279" t="s">
        <v>198</v>
      </c>
      <c r="D55" s="277" t="s">
        <v>44</v>
      </c>
      <c r="E55" s="277" t="s">
        <v>199</v>
      </c>
      <c r="F55" s="194" t="s">
        <v>2161</v>
      </c>
      <c r="G55" s="194"/>
      <c r="H55" s="278" t="s">
        <v>75</v>
      </c>
      <c r="I55" s="281">
        <v>1.6420999999999999</v>
      </c>
      <c r="J55" s="280">
        <v>21.7</v>
      </c>
      <c r="K55" s="280">
        <v>35.630000000000003</v>
      </c>
    </row>
    <row r="56" spans="2:11" ht="25.5" x14ac:dyDescent="0.2">
      <c r="B56" s="277" t="s">
        <v>86</v>
      </c>
      <c r="C56" s="279" t="s">
        <v>114</v>
      </c>
      <c r="D56" s="277" t="s">
        <v>44</v>
      </c>
      <c r="E56" s="277" t="s">
        <v>115</v>
      </c>
      <c r="F56" s="194" t="s">
        <v>2161</v>
      </c>
      <c r="G56" s="194"/>
      <c r="H56" s="278" t="s">
        <v>75</v>
      </c>
      <c r="I56" s="281">
        <v>1.6420999999999999</v>
      </c>
      <c r="J56" s="280">
        <v>26.39</v>
      </c>
      <c r="K56" s="280">
        <v>43.33</v>
      </c>
    </row>
    <row r="57" spans="2:11" x14ac:dyDescent="0.2">
      <c r="B57" s="282" t="s">
        <v>93</v>
      </c>
      <c r="C57" s="284" t="s">
        <v>2187</v>
      </c>
      <c r="D57" s="282" t="s">
        <v>44</v>
      </c>
      <c r="E57" s="282" t="s">
        <v>2188</v>
      </c>
      <c r="F57" s="195" t="s">
        <v>94</v>
      </c>
      <c r="G57" s="195"/>
      <c r="H57" s="283" t="s">
        <v>48</v>
      </c>
      <c r="I57" s="287">
        <v>0.98</v>
      </c>
      <c r="J57" s="285">
        <v>39.26</v>
      </c>
      <c r="K57" s="285">
        <v>38.47</v>
      </c>
    </row>
    <row r="58" spans="2:11" ht="25.5" x14ac:dyDescent="0.2">
      <c r="B58" s="282" t="s">
        <v>93</v>
      </c>
      <c r="C58" s="284" t="s">
        <v>2189</v>
      </c>
      <c r="D58" s="282" t="s">
        <v>44</v>
      </c>
      <c r="E58" s="282" t="s">
        <v>2190</v>
      </c>
      <c r="F58" s="195" t="s">
        <v>94</v>
      </c>
      <c r="G58" s="195"/>
      <c r="H58" s="283" t="s">
        <v>48</v>
      </c>
      <c r="I58" s="287">
        <v>2</v>
      </c>
      <c r="J58" s="285">
        <v>36.15</v>
      </c>
      <c r="K58" s="285">
        <v>72.3</v>
      </c>
    </row>
    <row r="59" spans="2:11" ht="25.5" x14ac:dyDescent="0.2">
      <c r="B59" s="282" t="s">
        <v>93</v>
      </c>
      <c r="C59" s="284" t="s">
        <v>2191</v>
      </c>
      <c r="D59" s="282" t="s">
        <v>44</v>
      </c>
      <c r="E59" s="282" t="s">
        <v>2192</v>
      </c>
      <c r="F59" s="195" t="s">
        <v>94</v>
      </c>
      <c r="G59" s="195"/>
      <c r="H59" s="283" t="s">
        <v>47</v>
      </c>
      <c r="I59" s="287">
        <v>2.9904999999999999</v>
      </c>
      <c r="J59" s="285">
        <v>41.11</v>
      </c>
      <c r="K59" s="285">
        <v>122.93</v>
      </c>
    </row>
    <row r="60" spans="2:11" ht="25.5" x14ac:dyDescent="0.2">
      <c r="B60" s="282" t="s">
        <v>93</v>
      </c>
      <c r="C60" s="284" t="s">
        <v>2193</v>
      </c>
      <c r="D60" s="282" t="s">
        <v>44</v>
      </c>
      <c r="E60" s="282" t="s">
        <v>2194</v>
      </c>
      <c r="F60" s="195" t="s">
        <v>94</v>
      </c>
      <c r="G60" s="195"/>
      <c r="H60" s="283" t="s">
        <v>47</v>
      </c>
      <c r="I60" s="287">
        <v>0.94440000000000002</v>
      </c>
      <c r="J60" s="285">
        <v>105.19</v>
      </c>
      <c r="K60" s="285">
        <v>99.34</v>
      </c>
    </row>
    <row r="61" spans="2:11" ht="25.5" x14ac:dyDescent="0.2">
      <c r="B61" s="282" t="s">
        <v>93</v>
      </c>
      <c r="C61" s="284" t="s">
        <v>2195</v>
      </c>
      <c r="D61" s="282" t="s">
        <v>44</v>
      </c>
      <c r="E61" s="282" t="s">
        <v>2196</v>
      </c>
      <c r="F61" s="195" t="s">
        <v>94</v>
      </c>
      <c r="G61" s="195"/>
      <c r="H61" s="283" t="s">
        <v>48</v>
      </c>
      <c r="I61" s="287">
        <v>2</v>
      </c>
      <c r="J61" s="285">
        <v>11.62</v>
      </c>
      <c r="K61" s="285">
        <v>23.24</v>
      </c>
    </row>
    <row r="62" spans="2:11" ht="25.5" x14ac:dyDescent="0.2">
      <c r="B62" s="282" t="s">
        <v>93</v>
      </c>
      <c r="C62" s="284" t="s">
        <v>2197</v>
      </c>
      <c r="D62" s="282" t="s">
        <v>44</v>
      </c>
      <c r="E62" s="282" t="s">
        <v>2198</v>
      </c>
      <c r="F62" s="195" t="s">
        <v>94</v>
      </c>
      <c r="G62" s="195"/>
      <c r="H62" s="283" t="s">
        <v>48</v>
      </c>
      <c r="I62" s="287">
        <v>2</v>
      </c>
      <c r="J62" s="285">
        <v>82.65</v>
      </c>
      <c r="K62" s="285">
        <v>165.3</v>
      </c>
    </row>
    <row r="63" spans="2:11" x14ac:dyDescent="0.2">
      <c r="B63" s="282" t="s">
        <v>93</v>
      </c>
      <c r="C63" s="284" t="s">
        <v>2199</v>
      </c>
      <c r="D63" s="282" t="s">
        <v>44</v>
      </c>
      <c r="E63" s="282" t="s">
        <v>2200</v>
      </c>
      <c r="F63" s="195" t="s">
        <v>94</v>
      </c>
      <c r="G63" s="195"/>
      <c r="H63" s="283" t="s">
        <v>48</v>
      </c>
      <c r="I63" s="287">
        <v>1</v>
      </c>
      <c r="J63" s="285">
        <v>42.05</v>
      </c>
      <c r="K63" s="285">
        <v>42.05</v>
      </c>
    </row>
    <row r="64" spans="2:11" x14ac:dyDescent="0.2">
      <c r="B64" s="282" t="s">
        <v>93</v>
      </c>
      <c r="C64" s="284" t="s">
        <v>491</v>
      </c>
      <c r="D64" s="282" t="s">
        <v>44</v>
      </c>
      <c r="E64" s="282" t="s">
        <v>805</v>
      </c>
      <c r="F64" s="195" t="s">
        <v>94</v>
      </c>
      <c r="G64" s="195"/>
      <c r="H64" s="283" t="s">
        <v>48</v>
      </c>
      <c r="I64" s="287">
        <v>1.32E-2</v>
      </c>
      <c r="J64" s="285">
        <v>19.88</v>
      </c>
      <c r="K64" s="285">
        <v>0.26</v>
      </c>
    </row>
    <row r="65" spans="2:11" ht="25.5" x14ac:dyDescent="0.2">
      <c r="B65" s="282" t="s">
        <v>93</v>
      </c>
      <c r="C65" s="284" t="s">
        <v>2201</v>
      </c>
      <c r="D65" s="282" t="s">
        <v>44</v>
      </c>
      <c r="E65" s="282" t="s">
        <v>2202</v>
      </c>
      <c r="F65" s="195" t="s">
        <v>94</v>
      </c>
      <c r="G65" s="195"/>
      <c r="H65" s="283" t="s">
        <v>48</v>
      </c>
      <c r="I65" s="287">
        <v>1</v>
      </c>
      <c r="J65" s="285">
        <v>39.869999999999997</v>
      </c>
      <c r="K65" s="285">
        <v>39.869999999999997</v>
      </c>
    </row>
    <row r="66" spans="2:11" x14ac:dyDescent="0.2">
      <c r="B66" s="291"/>
      <c r="C66" s="291"/>
      <c r="D66" s="291"/>
      <c r="E66" s="291"/>
      <c r="F66" s="291" t="s">
        <v>97</v>
      </c>
      <c r="G66" s="292">
        <v>29.23</v>
      </c>
      <c r="H66" s="291" t="s">
        <v>98</v>
      </c>
      <c r="I66" s="292">
        <v>31.43</v>
      </c>
      <c r="J66" s="291" t="s">
        <v>99</v>
      </c>
      <c r="K66" s="292">
        <v>60.66</v>
      </c>
    </row>
    <row r="67" spans="2:11" ht="13.5" thickBot="1" x14ac:dyDescent="0.25">
      <c r="B67" s="291"/>
      <c r="C67" s="291"/>
      <c r="D67" s="291"/>
      <c r="E67" s="291"/>
      <c r="F67" s="291" t="s">
        <v>100</v>
      </c>
      <c r="G67" s="292">
        <v>170.68</v>
      </c>
      <c r="H67" s="291"/>
      <c r="I67" s="198" t="s">
        <v>101</v>
      </c>
      <c r="J67" s="198"/>
      <c r="K67" s="292">
        <v>853.4</v>
      </c>
    </row>
    <row r="68" spans="2:11" ht="13.5" thickTop="1" x14ac:dyDescent="0.2">
      <c r="B68" s="276"/>
      <c r="C68" s="276"/>
      <c r="D68" s="276"/>
      <c r="E68" s="276"/>
      <c r="F68" s="276"/>
      <c r="G68" s="276"/>
      <c r="H68" s="276"/>
      <c r="I68" s="276"/>
      <c r="J68" s="276"/>
      <c r="K68" s="276"/>
    </row>
    <row r="69" spans="2:11" ht="15" x14ac:dyDescent="0.2">
      <c r="B69" s="268" t="s">
        <v>1144</v>
      </c>
      <c r="C69" s="270" t="s">
        <v>78</v>
      </c>
      <c r="D69" s="268" t="s">
        <v>79</v>
      </c>
      <c r="E69" s="268" t="s">
        <v>24</v>
      </c>
      <c r="F69" s="196" t="s">
        <v>80</v>
      </c>
      <c r="G69" s="196"/>
      <c r="H69" s="269" t="s">
        <v>81</v>
      </c>
      <c r="I69" s="270" t="s">
        <v>82</v>
      </c>
      <c r="J69" s="270" t="s">
        <v>83</v>
      </c>
      <c r="K69" s="270" t="s">
        <v>84</v>
      </c>
    </row>
    <row r="70" spans="2:11" ht="25.5" x14ac:dyDescent="0.2">
      <c r="B70" s="271" t="s">
        <v>85</v>
      </c>
      <c r="C70" s="273" t="s">
        <v>1145</v>
      </c>
      <c r="D70" s="271" t="s">
        <v>44</v>
      </c>
      <c r="E70" s="271" t="s">
        <v>1146</v>
      </c>
      <c r="F70" s="197" t="s">
        <v>2186</v>
      </c>
      <c r="G70" s="197"/>
      <c r="H70" s="272" t="s">
        <v>48</v>
      </c>
      <c r="I70" s="275">
        <v>1</v>
      </c>
      <c r="J70" s="274">
        <v>130.94999999999999</v>
      </c>
      <c r="K70" s="274">
        <v>130.94999999999999</v>
      </c>
    </row>
    <row r="71" spans="2:11" ht="25.5" x14ac:dyDescent="0.2">
      <c r="B71" s="277" t="s">
        <v>86</v>
      </c>
      <c r="C71" s="279" t="s">
        <v>198</v>
      </c>
      <c r="D71" s="277" t="s">
        <v>44</v>
      </c>
      <c r="E71" s="277" t="s">
        <v>199</v>
      </c>
      <c r="F71" s="194" t="s">
        <v>2161</v>
      </c>
      <c r="G71" s="194"/>
      <c r="H71" s="278" t="s">
        <v>75</v>
      </c>
      <c r="I71" s="281">
        <v>0.43149999999999999</v>
      </c>
      <c r="J71" s="280">
        <v>21.7</v>
      </c>
      <c r="K71" s="280">
        <v>9.36</v>
      </c>
    </row>
    <row r="72" spans="2:11" ht="25.5" x14ac:dyDescent="0.2">
      <c r="B72" s="277" t="s">
        <v>86</v>
      </c>
      <c r="C72" s="279" t="s">
        <v>114</v>
      </c>
      <c r="D72" s="277" t="s">
        <v>44</v>
      </c>
      <c r="E72" s="277" t="s">
        <v>115</v>
      </c>
      <c r="F72" s="194" t="s">
        <v>2161</v>
      </c>
      <c r="G72" s="194"/>
      <c r="H72" s="278" t="s">
        <v>75</v>
      </c>
      <c r="I72" s="281">
        <v>0.43149999999999999</v>
      </c>
      <c r="J72" s="280">
        <v>26.39</v>
      </c>
      <c r="K72" s="280">
        <v>11.38</v>
      </c>
    </row>
    <row r="73" spans="2:11" ht="38.25" x14ac:dyDescent="0.2">
      <c r="B73" s="282" t="s">
        <v>93</v>
      </c>
      <c r="C73" s="284" t="s">
        <v>2203</v>
      </c>
      <c r="D73" s="282" t="s">
        <v>44</v>
      </c>
      <c r="E73" s="282" t="s">
        <v>2204</v>
      </c>
      <c r="F73" s="195" t="s">
        <v>94</v>
      </c>
      <c r="G73" s="195"/>
      <c r="H73" s="283" t="s">
        <v>48</v>
      </c>
      <c r="I73" s="287">
        <v>1</v>
      </c>
      <c r="J73" s="285">
        <v>110</v>
      </c>
      <c r="K73" s="285">
        <v>110</v>
      </c>
    </row>
    <row r="74" spans="2:11" x14ac:dyDescent="0.2">
      <c r="B74" s="282" t="s">
        <v>93</v>
      </c>
      <c r="C74" s="284" t="s">
        <v>491</v>
      </c>
      <c r="D74" s="282" t="s">
        <v>44</v>
      </c>
      <c r="E74" s="282" t="s">
        <v>805</v>
      </c>
      <c r="F74" s="195" t="s">
        <v>94</v>
      </c>
      <c r="G74" s="195"/>
      <c r="H74" s="283" t="s">
        <v>48</v>
      </c>
      <c r="I74" s="287">
        <v>1.06E-2</v>
      </c>
      <c r="J74" s="285">
        <v>19.88</v>
      </c>
      <c r="K74" s="285">
        <v>0.21</v>
      </c>
    </row>
    <row r="75" spans="2:11" x14ac:dyDescent="0.2">
      <c r="B75" s="291"/>
      <c r="C75" s="291"/>
      <c r="D75" s="291"/>
      <c r="E75" s="291"/>
      <c r="F75" s="291" t="s">
        <v>97</v>
      </c>
      <c r="G75" s="292">
        <v>7.68</v>
      </c>
      <c r="H75" s="291" t="s">
        <v>98</v>
      </c>
      <c r="I75" s="292">
        <v>8.26</v>
      </c>
      <c r="J75" s="291" t="s">
        <v>99</v>
      </c>
      <c r="K75" s="292">
        <v>15.94</v>
      </c>
    </row>
    <row r="76" spans="2:11" ht="13.5" thickBot="1" x14ac:dyDescent="0.25">
      <c r="B76" s="291"/>
      <c r="C76" s="291"/>
      <c r="D76" s="291"/>
      <c r="E76" s="291"/>
      <c r="F76" s="291" t="s">
        <v>100</v>
      </c>
      <c r="G76" s="292">
        <v>32.729999999999997</v>
      </c>
      <c r="H76" s="291"/>
      <c r="I76" s="198" t="s">
        <v>101</v>
      </c>
      <c r="J76" s="198"/>
      <c r="K76" s="292">
        <v>163.68</v>
      </c>
    </row>
    <row r="77" spans="2:11" ht="13.5" thickTop="1" x14ac:dyDescent="0.2">
      <c r="B77" s="276"/>
      <c r="C77" s="276"/>
      <c r="D77" s="276"/>
      <c r="E77" s="276"/>
      <c r="F77" s="276"/>
      <c r="G77" s="276"/>
      <c r="H77" s="276"/>
      <c r="I77" s="276"/>
      <c r="J77" s="276"/>
      <c r="K77" s="276"/>
    </row>
    <row r="78" spans="2:11" ht="15" x14ac:dyDescent="0.2">
      <c r="B78" s="268" t="s">
        <v>1147</v>
      </c>
      <c r="C78" s="270" t="s">
        <v>78</v>
      </c>
      <c r="D78" s="268" t="s">
        <v>79</v>
      </c>
      <c r="E78" s="268" t="s">
        <v>24</v>
      </c>
      <c r="F78" s="196" t="s">
        <v>80</v>
      </c>
      <c r="G78" s="196"/>
      <c r="H78" s="269" t="s">
        <v>81</v>
      </c>
      <c r="I78" s="270" t="s">
        <v>82</v>
      </c>
      <c r="J78" s="270" t="s">
        <v>83</v>
      </c>
      <c r="K78" s="270" t="s">
        <v>84</v>
      </c>
    </row>
    <row r="79" spans="2:11" ht="38.25" x14ac:dyDescent="0.2">
      <c r="B79" s="271" t="s">
        <v>85</v>
      </c>
      <c r="C79" s="273" t="s">
        <v>1148</v>
      </c>
      <c r="D79" s="271" t="s">
        <v>44</v>
      </c>
      <c r="E79" s="271" t="s">
        <v>1149</v>
      </c>
      <c r="F79" s="197" t="s">
        <v>2205</v>
      </c>
      <c r="G79" s="197"/>
      <c r="H79" s="272" t="s">
        <v>48</v>
      </c>
      <c r="I79" s="275">
        <v>1</v>
      </c>
      <c r="J79" s="274">
        <v>1907.7</v>
      </c>
      <c r="K79" s="274">
        <v>1907.7</v>
      </c>
    </row>
    <row r="80" spans="2:11" ht="38.25" x14ac:dyDescent="0.2">
      <c r="B80" s="277" t="s">
        <v>86</v>
      </c>
      <c r="C80" s="279" t="s">
        <v>930</v>
      </c>
      <c r="D80" s="277" t="s">
        <v>44</v>
      </c>
      <c r="E80" s="277" t="s">
        <v>931</v>
      </c>
      <c r="F80" s="194" t="s">
        <v>804</v>
      </c>
      <c r="G80" s="194"/>
      <c r="H80" s="278" t="s">
        <v>47</v>
      </c>
      <c r="I80" s="281">
        <v>22.2</v>
      </c>
      <c r="J80" s="280">
        <v>16.62</v>
      </c>
      <c r="K80" s="280">
        <v>368.96</v>
      </c>
    </row>
    <row r="81" spans="2:11" ht="38.25" x14ac:dyDescent="0.2">
      <c r="B81" s="277" t="s">
        <v>86</v>
      </c>
      <c r="C81" s="279" t="s">
        <v>932</v>
      </c>
      <c r="D81" s="277" t="s">
        <v>44</v>
      </c>
      <c r="E81" s="277" t="s">
        <v>933</v>
      </c>
      <c r="F81" s="194" t="s">
        <v>2206</v>
      </c>
      <c r="G81" s="194"/>
      <c r="H81" s="278" t="s">
        <v>48</v>
      </c>
      <c r="I81" s="281">
        <v>1</v>
      </c>
      <c r="J81" s="280">
        <v>18.07</v>
      </c>
      <c r="K81" s="280">
        <v>18.07</v>
      </c>
    </row>
    <row r="82" spans="2:11" ht="25.5" x14ac:dyDescent="0.2">
      <c r="B82" s="277" t="s">
        <v>86</v>
      </c>
      <c r="C82" s="279" t="s">
        <v>122</v>
      </c>
      <c r="D82" s="277" t="s">
        <v>44</v>
      </c>
      <c r="E82" s="277" t="s">
        <v>123</v>
      </c>
      <c r="F82" s="194" t="s">
        <v>2161</v>
      </c>
      <c r="G82" s="194"/>
      <c r="H82" s="278" t="s">
        <v>75</v>
      </c>
      <c r="I82" s="281">
        <v>0.32329999999999998</v>
      </c>
      <c r="J82" s="280">
        <v>22.69</v>
      </c>
      <c r="K82" s="280">
        <v>7.33</v>
      </c>
    </row>
    <row r="83" spans="2:11" ht="51" x14ac:dyDescent="0.2">
      <c r="B83" s="277" t="s">
        <v>86</v>
      </c>
      <c r="C83" s="279" t="s">
        <v>196</v>
      </c>
      <c r="D83" s="277" t="s">
        <v>44</v>
      </c>
      <c r="E83" s="277" t="s">
        <v>197</v>
      </c>
      <c r="F83" s="194" t="s">
        <v>2207</v>
      </c>
      <c r="G83" s="194"/>
      <c r="H83" s="278" t="s">
        <v>51</v>
      </c>
      <c r="I83" s="281">
        <v>1.9400000000000001E-2</v>
      </c>
      <c r="J83" s="280">
        <v>712.63</v>
      </c>
      <c r="K83" s="280">
        <v>13.82</v>
      </c>
    </row>
    <row r="84" spans="2:11" ht="38.25" x14ac:dyDescent="0.2">
      <c r="B84" s="277" t="s">
        <v>86</v>
      </c>
      <c r="C84" s="279" t="s">
        <v>2208</v>
      </c>
      <c r="D84" s="277" t="s">
        <v>44</v>
      </c>
      <c r="E84" s="277" t="s">
        <v>2209</v>
      </c>
      <c r="F84" s="194" t="s">
        <v>804</v>
      </c>
      <c r="G84" s="194"/>
      <c r="H84" s="278" t="s">
        <v>48</v>
      </c>
      <c r="I84" s="281">
        <v>1</v>
      </c>
      <c r="J84" s="280">
        <v>12.69</v>
      </c>
      <c r="K84" s="280">
        <v>12.69</v>
      </c>
    </row>
    <row r="85" spans="2:11" ht="25.5" x14ac:dyDescent="0.2">
      <c r="B85" s="277" t="s">
        <v>86</v>
      </c>
      <c r="C85" s="279" t="s">
        <v>120</v>
      </c>
      <c r="D85" s="277" t="s">
        <v>44</v>
      </c>
      <c r="E85" s="277" t="s">
        <v>121</v>
      </c>
      <c r="F85" s="194" t="s">
        <v>2161</v>
      </c>
      <c r="G85" s="194"/>
      <c r="H85" s="278" t="s">
        <v>75</v>
      </c>
      <c r="I85" s="281">
        <v>2.9102000000000001</v>
      </c>
      <c r="J85" s="280">
        <v>29.75</v>
      </c>
      <c r="K85" s="280">
        <v>86.57</v>
      </c>
    </row>
    <row r="86" spans="2:11" ht="38.25" x14ac:dyDescent="0.2">
      <c r="B86" s="277" t="s">
        <v>86</v>
      </c>
      <c r="C86" s="279" t="s">
        <v>2210</v>
      </c>
      <c r="D86" s="277" t="s">
        <v>44</v>
      </c>
      <c r="E86" s="277" t="s">
        <v>2211</v>
      </c>
      <c r="F86" s="194" t="s">
        <v>804</v>
      </c>
      <c r="G86" s="194"/>
      <c r="H86" s="278" t="s">
        <v>48</v>
      </c>
      <c r="I86" s="281">
        <v>1</v>
      </c>
      <c r="J86" s="280">
        <v>20.260000000000002</v>
      </c>
      <c r="K86" s="280">
        <v>20.260000000000002</v>
      </c>
    </row>
    <row r="87" spans="2:11" ht="25.5" x14ac:dyDescent="0.2">
      <c r="B87" s="277" t="s">
        <v>86</v>
      </c>
      <c r="C87" s="279" t="s">
        <v>934</v>
      </c>
      <c r="D87" s="277" t="s">
        <v>44</v>
      </c>
      <c r="E87" s="277" t="s">
        <v>935</v>
      </c>
      <c r="F87" s="194" t="s">
        <v>2206</v>
      </c>
      <c r="G87" s="194"/>
      <c r="H87" s="278" t="s">
        <v>48</v>
      </c>
      <c r="I87" s="281">
        <v>1</v>
      </c>
      <c r="J87" s="280">
        <v>100.71</v>
      </c>
      <c r="K87" s="280">
        <v>100.71</v>
      </c>
    </row>
    <row r="88" spans="2:11" ht="51" x14ac:dyDescent="0.2">
      <c r="B88" s="277" t="s">
        <v>86</v>
      </c>
      <c r="C88" s="279" t="s">
        <v>2212</v>
      </c>
      <c r="D88" s="277" t="s">
        <v>44</v>
      </c>
      <c r="E88" s="277" t="s">
        <v>2213</v>
      </c>
      <c r="F88" s="194" t="s">
        <v>2214</v>
      </c>
      <c r="G88" s="194"/>
      <c r="H88" s="278" t="s">
        <v>48</v>
      </c>
      <c r="I88" s="281">
        <v>1</v>
      </c>
      <c r="J88" s="280">
        <v>578.78</v>
      </c>
      <c r="K88" s="280">
        <v>578.78</v>
      </c>
    </row>
    <row r="89" spans="2:11" ht="25.5" customHeight="1" x14ac:dyDescent="0.2">
      <c r="B89" s="277" t="s">
        <v>86</v>
      </c>
      <c r="C89" s="279" t="s">
        <v>758</v>
      </c>
      <c r="D89" s="277" t="s">
        <v>44</v>
      </c>
      <c r="E89" s="277" t="s">
        <v>2215</v>
      </c>
      <c r="F89" s="194" t="s">
        <v>801</v>
      </c>
      <c r="G89" s="194"/>
      <c r="H89" s="278" t="s">
        <v>48</v>
      </c>
      <c r="I89" s="281">
        <v>1</v>
      </c>
      <c r="J89" s="280">
        <v>98.31</v>
      </c>
      <c r="K89" s="280">
        <v>98.31</v>
      </c>
    </row>
    <row r="90" spans="2:11" ht="38.25" x14ac:dyDescent="0.2">
      <c r="B90" s="277" t="s">
        <v>86</v>
      </c>
      <c r="C90" s="279" t="s">
        <v>2216</v>
      </c>
      <c r="D90" s="277" t="s">
        <v>44</v>
      </c>
      <c r="E90" s="277" t="s">
        <v>2217</v>
      </c>
      <c r="F90" s="194" t="s">
        <v>804</v>
      </c>
      <c r="G90" s="194"/>
      <c r="H90" s="278" t="s">
        <v>47</v>
      </c>
      <c r="I90" s="281">
        <v>6.05</v>
      </c>
      <c r="J90" s="280">
        <v>18.73</v>
      </c>
      <c r="K90" s="280">
        <v>113.31</v>
      </c>
    </row>
    <row r="91" spans="2:11" ht="38.25" x14ac:dyDescent="0.2">
      <c r="B91" s="277" t="s">
        <v>86</v>
      </c>
      <c r="C91" s="279" t="s">
        <v>2218</v>
      </c>
      <c r="D91" s="277" t="s">
        <v>44</v>
      </c>
      <c r="E91" s="277" t="s">
        <v>2219</v>
      </c>
      <c r="F91" s="194" t="s">
        <v>804</v>
      </c>
      <c r="G91" s="194"/>
      <c r="H91" s="278" t="s">
        <v>48</v>
      </c>
      <c r="I91" s="281">
        <v>1</v>
      </c>
      <c r="J91" s="280">
        <v>21.73</v>
      </c>
      <c r="K91" s="280">
        <v>21.73</v>
      </c>
    </row>
    <row r="92" spans="2:11" ht="25.5" x14ac:dyDescent="0.2">
      <c r="B92" s="277" t="s">
        <v>86</v>
      </c>
      <c r="C92" s="279" t="s">
        <v>2220</v>
      </c>
      <c r="D92" s="277" t="s">
        <v>44</v>
      </c>
      <c r="E92" s="277" t="s">
        <v>2221</v>
      </c>
      <c r="F92" s="194" t="s">
        <v>2206</v>
      </c>
      <c r="G92" s="194"/>
      <c r="H92" s="278" t="s">
        <v>47</v>
      </c>
      <c r="I92" s="281">
        <v>1.95</v>
      </c>
      <c r="J92" s="280">
        <v>59.48</v>
      </c>
      <c r="K92" s="280">
        <v>115.98</v>
      </c>
    </row>
    <row r="93" spans="2:11" ht="25.5" x14ac:dyDescent="0.2">
      <c r="B93" s="282" t="s">
        <v>93</v>
      </c>
      <c r="C93" s="284" t="s">
        <v>2222</v>
      </c>
      <c r="D93" s="282" t="s">
        <v>44</v>
      </c>
      <c r="E93" s="282" t="s">
        <v>2223</v>
      </c>
      <c r="F93" s="195" t="s">
        <v>94</v>
      </c>
      <c r="G93" s="195"/>
      <c r="H93" s="283" t="s">
        <v>48</v>
      </c>
      <c r="I93" s="287">
        <v>1</v>
      </c>
      <c r="J93" s="285">
        <v>35.92</v>
      </c>
      <c r="K93" s="285">
        <v>35.92</v>
      </c>
    </row>
    <row r="94" spans="2:11" ht="25.5" x14ac:dyDescent="0.2">
      <c r="B94" s="282" t="s">
        <v>93</v>
      </c>
      <c r="C94" s="284" t="s">
        <v>1066</v>
      </c>
      <c r="D94" s="282" t="s">
        <v>44</v>
      </c>
      <c r="E94" s="282" t="s">
        <v>1067</v>
      </c>
      <c r="F94" s="195" t="s">
        <v>94</v>
      </c>
      <c r="G94" s="195"/>
      <c r="H94" s="283" t="s">
        <v>48</v>
      </c>
      <c r="I94" s="287">
        <v>0.06</v>
      </c>
      <c r="J94" s="285">
        <v>57.68</v>
      </c>
      <c r="K94" s="285">
        <v>3.46</v>
      </c>
    </row>
    <row r="95" spans="2:11" ht="38.25" x14ac:dyDescent="0.2">
      <c r="B95" s="282" t="s">
        <v>93</v>
      </c>
      <c r="C95" s="284" t="s">
        <v>2224</v>
      </c>
      <c r="D95" s="282" t="s">
        <v>44</v>
      </c>
      <c r="E95" s="282" t="s">
        <v>2225</v>
      </c>
      <c r="F95" s="195" t="s">
        <v>94</v>
      </c>
      <c r="G95" s="195"/>
      <c r="H95" s="283" t="s">
        <v>48</v>
      </c>
      <c r="I95" s="287">
        <v>3</v>
      </c>
      <c r="J95" s="285">
        <v>11.38</v>
      </c>
      <c r="K95" s="285">
        <v>34.14</v>
      </c>
    </row>
    <row r="96" spans="2:11" ht="25.5" x14ac:dyDescent="0.2">
      <c r="B96" s="282" t="s">
        <v>93</v>
      </c>
      <c r="C96" s="284" t="s">
        <v>2226</v>
      </c>
      <c r="D96" s="282" t="s">
        <v>44</v>
      </c>
      <c r="E96" s="282" t="s">
        <v>2227</v>
      </c>
      <c r="F96" s="195" t="s">
        <v>94</v>
      </c>
      <c r="G96" s="195"/>
      <c r="H96" s="283" t="s">
        <v>48</v>
      </c>
      <c r="I96" s="287">
        <v>1</v>
      </c>
      <c r="J96" s="285">
        <v>4.79</v>
      </c>
      <c r="K96" s="285">
        <v>4.79</v>
      </c>
    </row>
    <row r="97" spans="2:11" ht="38.25" x14ac:dyDescent="0.2">
      <c r="B97" s="282" t="s">
        <v>93</v>
      </c>
      <c r="C97" s="284" t="s">
        <v>1071</v>
      </c>
      <c r="D97" s="282" t="s">
        <v>44</v>
      </c>
      <c r="E97" s="282" t="s">
        <v>1072</v>
      </c>
      <c r="F97" s="195" t="s">
        <v>94</v>
      </c>
      <c r="G97" s="195"/>
      <c r="H97" s="283" t="s">
        <v>48</v>
      </c>
      <c r="I97" s="287">
        <v>1</v>
      </c>
      <c r="J97" s="285">
        <v>226.09</v>
      </c>
      <c r="K97" s="285">
        <v>226.09</v>
      </c>
    </row>
    <row r="98" spans="2:11" x14ac:dyDescent="0.2">
      <c r="B98" s="282" t="s">
        <v>93</v>
      </c>
      <c r="C98" s="284" t="s">
        <v>1087</v>
      </c>
      <c r="D98" s="282" t="s">
        <v>44</v>
      </c>
      <c r="E98" s="282" t="s">
        <v>1088</v>
      </c>
      <c r="F98" s="195" t="s">
        <v>94</v>
      </c>
      <c r="G98" s="195"/>
      <c r="H98" s="283" t="s">
        <v>47</v>
      </c>
      <c r="I98" s="287">
        <v>0.16639999999999999</v>
      </c>
      <c r="J98" s="285">
        <v>3.4</v>
      </c>
      <c r="K98" s="285">
        <v>0.56000000000000005</v>
      </c>
    </row>
    <row r="99" spans="2:11" ht="38.25" x14ac:dyDescent="0.2">
      <c r="B99" s="282" t="s">
        <v>93</v>
      </c>
      <c r="C99" s="284" t="s">
        <v>1089</v>
      </c>
      <c r="D99" s="282" t="s">
        <v>44</v>
      </c>
      <c r="E99" s="282" t="s">
        <v>2228</v>
      </c>
      <c r="F99" s="195" t="s">
        <v>94</v>
      </c>
      <c r="G99" s="195"/>
      <c r="H99" s="283" t="s">
        <v>48</v>
      </c>
      <c r="I99" s="287">
        <v>1</v>
      </c>
      <c r="J99" s="285">
        <v>42.68</v>
      </c>
      <c r="K99" s="285">
        <v>42.68</v>
      </c>
    </row>
    <row r="100" spans="2:11" ht="38.25" x14ac:dyDescent="0.2">
      <c r="B100" s="282" t="s">
        <v>93</v>
      </c>
      <c r="C100" s="284" t="s">
        <v>1085</v>
      </c>
      <c r="D100" s="282" t="s">
        <v>44</v>
      </c>
      <c r="E100" s="282" t="s">
        <v>1086</v>
      </c>
      <c r="F100" s="195" t="s">
        <v>94</v>
      </c>
      <c r="G100" s="195"/>
      <c r="H100" s="283" t="s">
        <v>48</v>
      </c>
      <c r="I100" s="287">
        <v>2</v>
      </c>
      <c r="J100" s="285">
        <v>1.43</v>
      </c>
      <c r="K100" s="285">
        <v>2.86</v>
      </c>
    </row>
    <row r="101" spans="2:11" x14ac:dyDescent="0.2">
      <c r="B101" s="282" t="s">
        <v>93</v>
      </c>
      <c r="C101" s="284" t="s">
        <v>1083</v>
      </c>
      <c r="D101" s="282" t="s">
        <v>44</v>
      </c>
      <c r="E101" s="282" t="s">
        <v>1084</v>
      </c>
      <c r="F101" s="195" t="s">
        <v>94</v>
      </c>
      <c r="G101" s="195"/>
      <c r="H101" s="283" t="s">
        <v>48</v>
      </c>
      <c r="I101" s="287">
        <v>2</v>
      </c>
      <c r="J101" s="285">
        <v>0.34</v>
      </c>
      <c r="K101" s="285">
        <v>0.68</v>
      </c>
    </row>
    <row r="102" spans="2:11" x14ac:dyDescent="0.2">
      <c r="B102" s="291"/>
      <c r="C102" s="291"/>
      <c r="D102" s="291"/>
      <c r="E102" s="291"/>
      <c r="F102" s="291" t="s">
        <v>97</v>
      </c>
      <c r="G102" s="292">
        <v>196.79</v>
      </c>
      <c r="H102" s="291" t="s">
        <v>98</v>
      </c>
      <c r="I102" s="292">
        <v>211.59</v>
      </c>
      <c r="J102" s="291" t="s">
        <v>99</v>
      </c>
      <c r="K102" s="292">
        <v>408.38</v>
      </c>
    </row>
    <row r="103" spans="2:11" ht="13.5" thickBot="1" x14ac:dyDescent="0.25">
      <c r="B103" s="291"/>
      <c r="C103" s="291"/>
      <c r="D103" s="291"/>
      <c r="E103" s="291"/>
      <c r="F103" s="291" t="s">
        <v>100</v>
      </c>
      <c r="G103" s="292">
        <v>476.92</v>
      </c>
      <c r="H103" s="291"/>
      <c r="I103" s="198" t="s">
        <v>101</v>
      </c>
      <c r="J103" s="198"/>
      <c r="K103" s="292">
        <v>2384.62</v>
      </c>
    </row>
    <row r="104" spans="2:11" ht="13.5" thickTop="1" x14ac:dyDescent="0.2">
      <c r="B104" s="276"/>
      <c r="C104" s="276"/>
      <c r="D104" s="276"/>
      <c r="E104" s="276"/>
      <c r="F104" s="276"/>
      <c r="G104" s="276"/>
      <c r="H104" s="276"/>
      <c r="I104" s="276"/>
      <c r="J104" s="276"/>
      <c r="K104" s="276"/>
    </row>
    <row r="105" spans="2:11" ht="15" x14ac:dyDescent="0.2">
      <c r="B105" s="268" t="s">
        <v>1150</v>
      </c>
      <c r="C105" s="270" t="s">
        <v>78</v>
      </c>
      <c r="D105" s="268" t="s">
        <v>79</v>
      </c>
      <c r="E105" s="268" t="s">
        <v>24</v>
      </c>
      <c r="F105" s="196" t="s">
        <v>80</v>
      </c>
      <c r="G105" s="196"/>
      <c r="H105" s="269" t="s">
        <v>81</v>
      </c>
      <c r="I105" s="270" t="s">
        <v>82</v>
      </c>
      <c r="J105" s="270" t="s">
        <v>83</v>
      </c>
      <c r="K105" s="270" t="s">
        <v>84</v>
      </c>
    </row>
    <row r="106" spans="2:11" ht="38.25" x14ac:dyDescent="0.2">
      <c r="B106" s="271" t="s">
        <v>85</v>
      </c>
      <c r="C106" s="273" t="s">
        <v>856</v>
      </c>
      <c r="D106" s="271" t="s">
        <v>44</v>
      </c>
      <c r="E106" s="271" t="s">
        <v>857</v>
      </c>
      <c r="F106" s="197" t="s">
        <v>2229</v>
      </c>
      <c r="G106" s="197"/>
      <c r="H106" s="272" t="s">
        <v>45</v>
      </c>
      <c r="I106" s="275">
        <v>1</v>
      </c>
      <c r="J106" s="274">
        <v>457.25</v>
      </c>
      <c r="K106" s="274">
        <v>457.25</v>
      </c>
    </row>
    <row r="107" spans="2:11" ht="25.5" x14ac:dyDescent="0.2">
      <c r="B107" s="277" t="s">
        <v>86</v>
      </c>
      <c r="C107" s="279" t="s">
        <v>87</v>
      </c>
      <c r="D107" s="277" t="s">
        <v>44</v>
      </c>
      <c r="E107" s="277" t="s">
        <v>88</v>
      </c>
      <c r="F107" s="194" t="s">
        <v>2161</v>
      </c>
      <c r="G107" s="194"/>
      <c r="H107" s="278" t="s">
        <v>75</v>
      </c>
      <c r="I107" s="281">
        <v>0.37290000000000001</v>
      </c>
      <c r="J107" s="280">
        <v>26.69</v>
      </c>
      <c r="K107" s="280">
        <v>9.9499999999999993</v>
      </c>
    </row>
    <row r="108" spans="2:11" ht="25.5" x14ac:dyDescent="0.2">
      <c r="B108" s="277" t="s">
        <v>86</v>
      </c>
      <c r="C108" s="279" t="s">
        <v>861</v>
      </c>
      <c r="D108" s="277" t="s">
        <v>44</v>
      </c>
      <c r="E108" s="277" t="s">
        <v>862</v>
      </c>
      <c r="F108" s="194" t="s">
        <v>2230</v>
      </c>
      <c r="G108" s="194"/>
      <c r="H108" s="278" t="s">
        <v>45</v>
      </c>
      <c r="I108" s="281">
        <v>0.5</v>
      </c>
      <c r="J108" s="280">
        <v>21.77</v>
      </c>
      <c r="K108" s="280">
        <v>10.88</v>
      </c>
    </row>
    <row r="109" spans="2:11" ht="25.5" x14ac:dyDescent="0.2">
      <c r="B109" s="277" t="s">
        <v>86</v>
      </c>
      <c r="C109" s="279" t="s">
        <v>90</v>
      </c>
      <c r="D109" s="277" t="s">
        <v>44</v>
      </c>
      <c r="E109" s="277" t="s">
        <v>91</v>
      </c>
      <c r="F109" s="194" t="s">
        <v>2161</v>
      </c>
      <c r="G109" s="194"/>
      <c r="H109" s="278" t="s">
        <v>75</v>
      </c>
      <c r="I109" s="281">
        <v>1.1186</v>
      </c>
      <c r="J109" s="280">
        <v>21.72</v>
      </c>
      <c r="K109" s="280">
        <v>24.29</v>
      </c>
    </row>
    <row r="110" spans="2:11" ht="25.5" x14ac:dyDescent="0.2">
      <c r="B110" s="282" t="s">
        <v>93</v>
      </c>
      <c r="C110" s="284" t="s">
        <v>863</v>
      </c>
      <c r="D110" s="282" t="s">
        <v>44</v>
      </c>
      <c r="E110" s="282" t="s">
        <v>864</v>
      </c>
      <c r="F110" s="195" t="s">
        <v>94</v>
      </c>
      <c r="G110" s="195"/>
      <c r="H110" s="283" t="s">
        <v>47</v>
      </c>
      <c r="I110" s="287">
        <v>3.2082999999999999</v>
      </c>
      <c r="J110" s="285">
        <v>3.57</v>
      </c>
      <c r="K110" s="285">
        <v>11.45</v>
      </c>
    </row>
    <row r="111" spans="2:11" ht="38.25" x14ac:dyDescent="0.2">
      <c r="B111" s="282" t="s">
        <v>93</v>
      </c>
      <c r="C111" s="284" t="s">
        <v>867</v>
      </c>
      <c r="D111" s="282" t="s">
        <v>44</v>
      </c>
      <c r="E111" s="282" t="s">
        <v>868</v>
      </c>
      <c r="F111" s="195" t="s">
        <v>94</v>
      </c>
      <c r="G111" s="195"/>
      <c r="H111" s="283" t="s">
        <v>45</v>
      </c>
      <c r="I111" s="287">
        <v>1</v>
      </c>
      <c r="J111" s="285">
        <v>400</v>
      </c>
      <c r="K111" s="285">
        <v>400</v>
      </c>
    </row>
    <row r="112" spans="2:11" x14ac:dyDescent="0.2">
      <c r="B112" s="282" t="s">
        <v>93</v>
      </c>
      <c r="C112" s="284" t="s">
        <v>865</v>
      </c>
      <c r="D112" s="282" t="s">
        <v>44</v>
      </c>
      <c r="E112" s="282" t="s">
        <v>866</v>
      </c>
      <c r="F112" s="195" t="s">
        <v>94</v>
      </c>
      <c r="G112" s="195"/>
      <c r="H112" s="283" t="s">
        <v>53</v>
      </c>
      <c r="I112" s="287">
        <v>1.1299999999999999E-2</v>
      </c>
      <c r="J112" s="285">
        <v>37.54</v>
      </c>
      <c r="K112" s="285">
        <v>0.42</v>
      </c>
    </row>
    <row r="113" spans="2:11" x14ac:dyDescent="0.2">
      <c r="B113" s="282" t="s">
        <v>93</v>
      </c>
      <c r="C113" s="284" t="s">
        <v>202</v>
      </c>
      <c r="D113" s="282" t="s">
        <v>44</v>
      </c>
      <c r="E113" s="282" t="s">
        <v>203</v>
      </c>
      <c r="F113" s="195" t="s">
        <v>94</v>
      </c>
      <c r="G113" s="195"/>
      <c r="H113" s="283" t="s">
        <v>53</v>
      </c>
      <c r="I113" s="287">
        <v>1.32E-2</v>
      </c>
      <c r="J113" s="285">
        <v>20.11</v>
      </c>
      <c r="K113" s="285">
        <v>0.26</v>
      </c>
    </row>
    <row r="114" spans="2:11" x14ac:dyDescent="0.2">
      <c r="B114" s="291"/>
      <c r="C114" s="291"/>
      <c r="D114" s="291"/>
      <c r="E114" s="291"/>
      <c r="F114" s="291" t="s">
        <v>97</v>
      </c>
      <c r="G114" s="292">
        <v>14.37</v>
      </c>
      <c r="H114" s="291" t="s">
        <v>98</v>
      </c>
      <c r="I114" s="292">
        <v>15.47</v>
      </c>
      <c r="J114" s="291" t="s">
        <v>99</v>
      </c>
      <c r="K114" s="292">
        <v>29.84</v>
      </c>
    </row>
    <row r="115" spans="2:11" ht="13.5" thickBot="1" x14ac:dyDescent="0.25">
      <c r="B115" s="291"/>
      <c r="C115" s="291"/>
      <c r="D115" s="291"/>
      <c r="E115" s="291"/>
      <c r="F115" s="291" t="s">
        <v>100</v>
      </c>
      <c r="G115" s="292">
        <v>114.31</v>
      </c>
      <c r="H115" s="291"/>
      <c r="I115" s="198" t="s">
        <v>101</v>
      </c>
      <c r="J115" s="198"/>
      <c r="K115" s="292">
        <v>571.55999999999995</v>
      </c>
    </row>
    <row r="116" spans="2:11" ht="13.5" thickTop="1" x14ac:dyDescent="0.2">
      <c r="B116" s="276"/>
      <c r="C116" s="276"/>
      <c r="D116" s="276"/>
      <c r="E116" s="276"/>
      <c r="F116" s="276"/>
      <c r="G116" s="276"/>
      <c r="H116" s="276"/>
      <c r="I116" s="276"/>
      <c r="J116" s="276"/>
      <c r="K116" s="276"/>
    </row>
    <row r="117" spans="2:11" ht="15" x14ac:dyDescent="0.2">
      <c r="B117" s="268" t="s">
        <v>1151</v>
      </c>
      <c r="C117" s="270" t="s">
        <v>78</v>
      </c>
      <c r="D117" s="268" t="s">
        <v>79</v>
      </c>
      <c r="E117" s="268" t="s">
        <v>24</v>
      </c>
      <c r="F117" s="196" t="s">
        <v>80</v>
      </c>
      <c r="G117" s="196"/>
      <c r="H117" s="269" t="s">
        <v>81</v>
      </c>
      <c r="I117" s="270" t="s">
        <v>82</v>
      </c>
      <c r="J117" s="270" t="s">
        <v>83</v>
      </c>
      <c r="K117" s="270" t="s">
        <v>84</v>
      </c>
    </row>
    <row r="118" spans="2:11" ht="38.25" x14ac:dyDescent="0.2">
      <c r="B118" s="271" t="s">
        <v>85</v>
      </c>
      <c r="C118" s="273" t="s">
        <v>1152</v>
      </c>
      <c r="D118" s="271" t="s">
        <v>43</v>
      </c>
      <c r="E118" s="271" t="s">
        <v>1153</v>
      </c>
      <c r="F118" s="197" t="s">
        <v>89</v>
      </c>
      <c r="G118" s="197"/>
      <c r="H118" s="272" t="s">
        <v>51</v>
      </c>
      <c r="I118" s="275">
        <v>1</v>
      </c>
      <c r="J118" s="274">
        <v>13.03</v>
      </c>
      <c r="K118" s="274">
        <v>13.03</v>
      </c>
    </row>
    <row r="119" spans="2:11" ht="25.5" x14ac:dyDescent="0.2">
      <c r="B119" s="277" t="s">
        <v>86</v>
      </c>
      <c r="C119" s="279" t="s">
        <v>90</v>
      </c>
      <c r="D119" s="277" t="s">
        <v>44</v>
      </c>
      <c r="E119" s="277" t="s">
        <v>91</v>
      </c>
      <c r="F119" s="194" t="s">
        <v>2161</v>
      </c>
      <c r="G119" s="194"/>
      <c r="H119" s="278" t="s">
        <v>75</v>
      </c>
      <c r="I119" s="281">
        <v>0.6</v>
      </c>
      <c r="J119" s="280">
        <v>21.72</v>
      </c>
      <c r="K119" s="280">
        <v>13.03</v>
      </c>
    </row>
    <row r="120" spans="2:11" x14ac:dyDescent="0.2">
      <c r="B120" s="291"/>
      <c r="C120" s="291"/>
      <c r="D120" s="291"/>
      <c r="E120" s="291"/>
      <c r="F120" s="291" t="s">
        <v>97</v>
      </c>
      <c r="G120" s="292">
        <v>4.5</v>
      </c>
      <c r="H120" s="291" t="s">
        <v>98</v>
      </c>
      <c r="I120" s="292">
        <v>4.8499999999999996</v>
      </c>
      <c r="J120" s="291" t="s">
        <v>99</v>
      </c>
      <c r="K120" s="292">
        <v>9.35</v>
      </c>
    </row>
    <row r="121" spans="2:11" ht="13.5" thickBot="1" x14ac:dyDescent="0.25">
      <c r="B121" s="291"/>
      <c r="C121" s="291"/>
      <c r="D121" s="291"/>
      <c r="E121" s="291"/>
      <c r="F121" s="291" t="s">
        <v>100</v>
      </c>
      <c r="G121" s="292">
        <v>3.25</v>
      </c>
      <c r="H121" s="291"/>
      <c r="I121" s="198" t="s">
        <v>101</v>
      </c>
      <c r="J121" s="198"/>
      <c r="K121" s="292">
        <v>16.28</v>
      </c>
    </row>
    <row r="122" spans="2:11" ht="13.5" thickTop="1" x14ac:dyDescent="0.2">
      <c r="B122" s="276"/>
      <c r="C122" s="276"/>
      <c r="D122" s="276"/>
      <c r="E122" s="276"/>
      <c r="F122" s="276"/>
      <c r="G122" s="276"/>
      <c r="H122" s="276"/>
      <c r="I122" s="276"/>
      <c r="J122" s="276"/>
      <c r="K122" s="276"/>
    </row>
    <row r="123" spans="2:11" ht="15" x14ac:dyDescent="0.2">
      <c r="B123" s="268" t="s">
        <v>1154</v>
      </c>
      <c r="C123" s="270" t="s">
        <v>78</v>
      </c>
      <c r="D123" s="268" t="s">
        <v>79</v>
      </c>
      <c r="E123" s="268" t="s">
        <v>24</v>
      </c>
      <c r="F123" s="196" t="s">
        <v>80</v>
      </c>
      <c r="G123" s="196"/>
      <c r="H123" s="269" t="s">
        <v>81</v>
      </c>
      <c r="I123" s="270" t="s">
        <v>82</v>
      </c>
      <c r="J123" s="270" t="s">
        <v>83</v>
      </c>
      <c r="K123" s="270" t="s">
        <v>84</v>
      </c>
    </row>
    <row r="124" spans="2:11" x14ac:dyDescent="0.2">
      <c r="B124" s="271" t="s">
        <v>85</v>
      </c>
      <c r="C124" s="273" t="s">
        <v>1155</v>
      </c>
      <c r="D124" s="271" t="s">
        <v>44</v>
      </c>
      <c r="E124" s="271" t="s">
        <v>1156</v>
      </c>
      <c r="F124" s="197" t="s">
        <v>2231</v>
      </c>
      <c r="G124" s="197"/>
      <c r="H124" s="272" t="s">
        <v>45</v>
      </c>
      <c r="I124" s="275">
        <v>1</v>
      </c>
      <c r="J124" s="274">
        <v>80.88</v>
      </c>
      <c r="K124" s="274">
        <v>80.88</v>
      </c>
    </row>
    <row r="125" spans="2:11" ht="38.25" x14ac:dyDescent="0.2">
      <c r="B125" s="277" t="s">
        <v>86</v>
      </c>
      <c r="C125" s="279" t="s">
        <v>107</v>
      </c>
      <c r="D125" s="277" t="s">
        <v>44</v>
      </c>
      <c r="E125" s="277" t="s">
        <v>108</v>
      </c>
      <c r="F125" s="194" t="s">
        <v>785</v>
      </c>
      <c r="G125" s="194"/>
      <c r="H125" s="278" t="s">
        <v>109</v>
      </c>
      <c r="I125" s="281">
        <v>2.64E-2</v>
      </c>
      <c r="J125" s="280">
        <v>28.9</v>
      </c>
      <c r="K125" s="280">
        <v>0.76</v>
      </c>
    </row>
    <row r="126" spans="2:11" ht="38.25" x14ac:dyDescent="0.2">
      <c r="B126" s="277" t="s">
        <v>86</v>
      </c>
      <c r="C126" s="279" t="s">
        <v>104</v>
      </c>
      <c r="D126" s="277" t="s">
        <v>44</v>
      </c>
      <c r="E126" s="277" t="s">
        <v>105</v>
      </c>
      <c r="F126" s="194" t="s">
        <v>785</v>
      </c>
      <c r="G126" s="194"/>
      <c r="H126" s="278" t="s">
        <v>106</v>
      </c>
      <c r="I126" s="281">
        <v>6.6E-3</v>
      </c>
      <c r="J126" s="280">
        <v>30.44</v>
      </c>
      <c r="K126" s="280">
        <v>0.2</v>
      </c>
    </row>
    <row r="127" spans="2:11" ht="25.5" x14ac:dyDescent="0.2">
      <c r="B127" s="277" t="s">
        <v>86</v>
      </c>
      <c r="C127" s="279" t="s">
        <v>102</v>
      </c>
      <c r="D127" s="277" t="s">
        <v>44</v>
      </c>
      <c r="E127" s="277" t="s">
        <v>103</v>
      </c>
      <c r="F127" s="194" t="s">
        <v>2161</v>
      </c>
      <c r="G127" s="194"/>
      <c r="H127" s="278" t="s">
        <v>75</v>
      </c>
      <c r="I127" s="281">
        <v>0.49199999999999999</v>
      </c>
      <c r="J127" s="280">
        <v>22.08</v>
      </c>
      <c r="K127" s="280">
        <v>10.86</v>
      </c>
    </row>
    <row r="128" spans="2:11" ht="38.25" x14ac:dyDescent="0.2">
      <c r="B128" s="277" t="s">
        <v>86</v>
      </c>
      <c r="C128" s="279" t="s">
        <v>2232</v>
      </c>
      <c r="D128" s="277" t="s">
        <v>44</v>
      </c>
      <c r="E128" s="277" t="s">
        <v>2233</v>
      </c>
      <c r="F128" s="194" t="s">
        <v>2234</v>
      </c>
      <c r="G128" s="194"/>
      <c r="H128" s="278" t="s">
        <v>51</v>
      </c>
      <c r="I128" s="281">
        <v>6.1000000000000004E-3</v>
      </c>
      <c r="J128" s="280">
        <v>453.74</v>
      </c>
      <c r="K128" s="280">
        <v>2.76</v>
      </c>
    </row>
    <row r="129" spans="2:11" ht="25.5" x14ac:dyDescent="0.2">
      <c r="B129" s="277" t="s">
        <v>86</v>
      </c>
      <c r="C129" s="279" t="s">
        <v>87</v>
      </c>
      <c r="D129" s="277" t="s">
        <v>44</v>
      </c>
      <c r="E129" s="277" t="s">
        <v>88</v>
      </c>
      <c r="F129" s="194" t="s">
        <v>2161</v>
      </c>
      <c r="G129" s="194"/>
      <c r="H129" s="278" t="s">
        <v>75</v>
      </c>
      <c r="I129" s="281">
        <v>0.73499999999999999</v>
      </c>
      <c r="J129" s="280">
        <v>26.69</v>
      </c>
      <c r="K129" s="280">
        <v>19.61</v>
      </c>
    </row>
    <row r="130" spans="2:11" x14ac:dyDescent="0.2">
      <c r="B130" s="282" t="s">
        <v>93</v>
      </c>
      <c r="C130" s="284" t="s">
        <v>110</v>
      </c>
      <c r="D130" s="282" t="s">
        <v>44</v>
      </c>
      <c r="E130" s="282" t="s">
        <v>111</v>
      </c>
      <c r="F130" s="195" t="s">
        <v>94</v>
      </c>
      <c r="G130" s="195"/>
      <c r="H130" s="283" t="s">
        <v>53</v>
      </c>
      <c r="I130" s="287">
        <v>6.8000000000000005E-2</v>
      </c>
      <c r="J130" s="285">
        <v>19.399999999999999</v>
      </c>
      <c r="K130" s="285">
        <v>1.31</v>
      </c>
    </row>
    <row r="131" spans="2:11" ht="38.25" x14ac:dyDescent="0.2">
      <c r="B131" s="282" t="s">
        <v>93</v>
      </c>
      <c r="C131" s="284" t="s">
        <v>2235</v>
      </c>
      <c r="D131" s="282" t="s">
        <v>44</v>
      </c>
      <c r="E131" s="282" t="s">
        <v>2236</v>
      </c>
      <c r="F131" s="195" t="s">
        <v>94</v>
      </c>
      <c r="G131" s="195"/>
      <c r="H131" s="283" t="s">
        <v>45</v>
      </c>
      <c r="I131" s="287">
        <v>0.58530000000000004</v>
      </c>
      <c r="J131" s="285">
        <v>45.63</v>
      </c>
      <c r="K131" s="285">
        <v>26.7</v>
      </c>
    </row>
    <row r="132" spans="2:11" ht="25.5" x14ac:dyDescent="0.2">
      <c r="B132" s="282" t="s">
        <v>93</v>
      </c>
      <c r="C132" s="284" t="s">
        <v>2237</v>
      </c>
      <c r="D132" s="282" t="s">
        <v>44</v>
      </c>
      <c r="E132" s="282" t="s">
        <v>2238</v>
      </c>
      <c r="F132" s="195" t="s">
        <v>94</v>
      </c>
      <c r="G132" s="195"/>
      <c r="H132" s="283" t="s">
        <v>47</v>
      </c>
      <c r="I132" s="287">
        <v>2</v>
      </c>
      <c r="J132" s="285">
        <v>5.0199999999999996</v>
      </c>
      <c r="K132" s="285">
        <v>10.039999999999999</v>
      </c>
    </row>
    <row r="133" spans="2:11" ht="25.5" x14ac:dyDescent="0.2">
      <c r="B133" s="282" t="s">
        <v>93</v>
      </c>
      <c r="C133" s="284" t="s">
        <v>95</v>
      </c>
      <c r="D133" s="282" t="s">
        <v>44</v>
      </c>
      <c r="E133" s="282" t="s">
        <v>96</v>
      </c>
      <c r="F133" s="195" t="s">
        <v>94</v>
      </c>
      <c r="G133" s="195"/>
      <c r="H133" s="283" t="s">
        <v>47</v>
      </c>
      <c r="I133" s="287">
        <v>1.2273000000000001</v>
      </c>
      <c r="J133" s="285">
        <v>7.04</v>
      </c>
      <c r="K133" s="285">
        <v>8.64</v>
      </c>
    </row>
    <row r="134" spans="2:11" x14ac:dyDescent="0.2">
      <c r="B134" s="291"/>
      <c r="C134" s="291"/>
      <c r="D134" s="291"/>
      <c r="E134" s="291"/>
      <c r="F134" s="291" t="s">
        <v>97</v>
      </c>
      <c r="G134" s="292">
        <v>11.79</v>
      </c>
      <c r="H134" s="291" t="s">
        <v>98</v>
      </c>
      <c r="I134" s="292">
        <v>12.68</v>
      </c>
      <c r="J134" s="291" t="s">
        <v>99</v>
      </c>
      <c r="K134" s="292">
        <v>24.47</v>
      </c>
    </row>
    <row r="135" spans="2:11" ht="13.5" thickBot="1" x14ac:dyDescent="0.25">
      <c r="B135" s="291"/>
      <c r="C135" s="291"/>
      <c r="D135" s="291"/>
      <c r="E135" s="291"/>
      <c r="F135" s="291" t="s">
        <v>100</v>
      </c>
      <c r="G135" s="292">
        <v>20.22</v>
      </c>
      <c r="H135" s="291"/>
      <c r="I135" s="198" t="s">
        <v>101</v>
      </c>
      <c r="J135" s="198"/>
      <c r="K135" s="292">
        <v>101.1</v>
      </c>
    </row>
    <row r="136" spans="2:11" ht="13.5" thickTop="1" x14ac:dyDescent="0.2">
      <c r="B136" s="276"/>
      <c r="C136" s="276"/>
      <c r="D136" s="276"/>
      <c r="E136" s="276"/>
      <c r="F136" s="276"/>
      <c r="G136" s="276"/>
      <c r="H136" s="276"/>
      <c r="I136" s="276"/>
      <c r="J136" s="276"/>
      <c r="K136" s="276"/>
    </row>
    <row r="137" spans="2:11" ht="15" x14ac:dyDescent="0.2">
      <c r="B137" s="268" t="s">
        <v>1158</v>
      </c>
      <c r="C137" s="270" t="s">
        <v>78</v>
      </c>
      <c r="D137" s="268" t="s">
        <v>79</v>
      </c>
      <c r="E137" s="268" t="s">
        <v>24</v>
      </c>
      <c r="F137" s="196" t="s">
        <v>80</v>
      </c>
      <c r="G137" s="196"/>
      <c r="H137" s="269" t="s">
        <v>81</v>
      </c>
      <c r="I137" s="270" t="s">
        <v>82</v>
      </c>
      <c r="J137" s="270" t="s">
        <v>83</v>
      </c>
      <c r="K137" s="270" t="s">
        <v>84</v>
      </c>
    </row>
    <row r="138" spans="2:11" ht="25.5" x14ac:dyDescent="0.2">
      <c r="B138" s="271" t="s">
        <v>85</v>
      </c>
      <c r="C138" s="273" t="s">
        <v>1159</v>
      </c>
      <c r="D138" s="271" t="s">
        <v>44</v>
      </c>
      <c r="E138" s="271" t="s">
        <v>74</v>
      </c>
      <c r="F138" s="197" t="s">
        <v>2161</v>
      </c>
      <c r="G138" s="197"/>
      <c r="H138" s="272" t="s">
        <v>1160</v>
      </c>
      <c r="I138" s="275">
        <v>1</v>
      </c>
      <c r="J138" s="274">
        <v>21934.91</v>
      </c>
      <c r="K138" s="274">
        <v>21934.91</v>
      </c>
    </row>
    <row r="139" spans="2:11" ht="25.5" x14ac:dyDescent="0.2">
      <c r="B139" s="277" t="s">
        <v>86</v>
      </c>
      <c r="C139" s="279" t="s">
        <v>2239</v>
      </c>
      <c r="D139" s="277" t="s">
        <v>44</v>
      </c>
      <c r="E139" s="277" t="s">
        <v>2240</v>
      </c>
      <c r="F139" s="194" t="s">
        <v>2161</v>
      </c>
      <c r="G139" s="194"/>
      <c r="H139" s="278" t="s">
        <v>1160</v>
      </c>
      <c r="I139" s="281">
        <v>1</v>
      </c>
      <c r="J139" s="280">
        <v>236.45</v>
      </c>
      <c r="K139" s="280">
        <v>236.45</v>
      </c>
    </row>
    <row r="140" spans="2:11" ht="25.5" x14ac:dyDescent="0.2">
      <c r="B140" s="282" t="s">
        <v>93</v>
      </c>
      <c r="C140" s="284" t="s">
        <v>2241</v>
      </c>
      <c r="D140" s="282" t="s">
        <v>44</v>
      </c>
      <c r="E140" s="282" t="s">
        <v>2242</v>
      </c>
      <c r="F140" s="195" t="s">
        <v>94</v>
      </c>
      <c r="G140" s="195"/>
      <c r="H140" s="283" t="s">
        <v>1160</v>
      </c>
      <c r="I140" s="287">
        <v>1</v>
      </c>
      <c r="J140" s="285">
        <v>15.46</v>
      </c>
      <c r="K140" s="285">
        <v>15.46</v>
      </c>
    </row>
    <row r="141" spans="2:11" x14ac:dyDescent="0.2">
      <c r="B141" s="282" t="s">
        <v>93</v>
      </c>
      <c r="C141" s="284" t="s">
        <v>2243</v>
      </c>
      <c r="D141" s="282" t="s">
        <v>44</v>
      </c>
      <c r="E141" s="282" t="s">
        <v>2244</v>
      </c>
      <c r="F141" s="195" t="s">
        <v>214</v>
      </c>
      <c r="G141" s="195"/>
      <c r="H141" s="283" t="s">
        <v>1160</v>
      </c>
      <c r="I141" s="287">
        <v>1</v>
      </c>
      <c r="J141" s="285">
        <v>21264.14</v>
      </c>
      <c r="K141" s="285">
        <v>21264.14</v>
      </c>
    </row>
    <row r="142" spans="2:11" ht="25.5" x14ac:dyDescent="0.2">
      <c r="B142" s="282" t="s">
        <v>93</v>
      </c>
      <c r="C142" s="284" t="s">
        <v>2245</v>
      </c>
      <c r="D142" s="282" t="s">
        <v>44</v>
      </c>
      <c r="E142" s="282" t="s">
        <v>2246</v>
      </c>
      <c r="F142" s="195" t="s">
        <v>94</v>
      </c>
      <c r="G142" s="195"/>
      <c r="H142" s="283" t="s">
        <v>1160</v>
      </c>
      <c r="I142" s="287">
        <v>1</v>
      </c>
      <c r="J142" s="285">
        <v>146</v>
      </c>
      <c r="K142" s="285">
        <v>146</v>
      </c>
    </row>
    <row r="143" spans="2:11" ht="25.5" x14ac:dyDescent="0.2">
      <c r="B143" s="282" t="s">
        <v>93</v>
      </c>
      <c r="C143" s="284" t="s">
        <v>2247</v>
      </c>
      <c r="D143" s="282" t="s">
        <v>44</v>
      </c>
      <c r="E143" s="282" t="s">
        <v>2248</v>
      </c>
      <c r="F143" s="195" t="s">
        <v>94</v>
      </c>
      <c r="G143" s="195"/>
      <c r="H143" s="283" t="s">
        <v>1160</v>
      </c>
      <c r="I143" s="287">
        <v>1</v>
      </c>
      <c r="J143" s="285">
        <v>270.51</v>
      </c>
      <c r="K143" s="285">
        <v>270.51</v>
      </c>
    </row>
    <row r="144" spans="2:11" ht="25.5" x14ac:dyDescent="0.2">
      <c r="B144" s="282" t="s">
        <v>93</v>
      </c>
      <c r="C144" s="284" t="s">
        <v>2249</v>
      </c>
      <c r="D144" s="282" t="s">
        <v>44</v>
      </c>
      <c r="E144" s="282" t="s">
        <v>2250</v>
      </c>
      <c r="F144" s="195" t="s">
        <v>94</v>
      </c>
      <c r="G144" s="195"/>
      <c r="H144" s="283" t="s">
        <v>1160</v>
      </c>
      <c r="I144" s="287">
        <v>1</v>
      </c>
      <c r="J144" s="285">
        <v>2.35</v>
      </c>
      <c r="K144" s="285">
        <v>2.35</v>
      </c>
    </row>
    <row r="145" spans="2:11" x14ac:dyDescent="0.2">
      <c r="B145" s="291"/>
      <c r="C145" s="291"/>
      <c r="D145" s="291"/>
      <c r="E145" s="291"/>
      <c r="F145" s="291" t="s">
        <v>97</v>
      </c>
      <c r="G145" s="292">
        <v>13046.47</v>
      </c>
      <c r="H145" s="291" t="s">
        <v>98</v>
      </c>
      <c r="I145" s="292">
        <v>8454.1200000000008</v>
      </c>
      <c r="J145" s="291" t="s">
        <v>99</v>
      </c>
      <c r="K145" s="292">
        <v>21500.59</v>
      </c>
    </row>
    <row r="146" spans="2:11" ht="13.5" thickBot="1" x14ac:dyDescent="0.25">
      <c r="B146" s="291"/>
      <c r="C146" s="291"/>
      <c r="D146" s="291"/>
      <c r="E146" s="291"/>
      <c r="F146" s="291" t="s">
        <v>100</v>
      </c>
      <c r="G146" s="292">
        <v>5483.72</v>
      </c>
      <c r="H146" s="291"/>
      <c r="I146" s="198" t="s">
        <v>101</v>
      </c>
      <c r="J146" s="198"/>
      <c r="K146" s="292">
        <v>27418.63</v>
      </c>
    </row>
    <row r="147" spans="2:11" ht="13.5" thickTop="1" x14ac:dyDescent="0.2">
      <c r="B147" s="276"/>
      <c r="C147" s="276"/>
      <c r="D147" s="276"/>
      <c r="E147" s="276"/>
      <c r="F147" s="276"/>
      <c r="G147" s="276"/>
      <c r="H147" s="276"/>
      <c r="I147" s="276"/>
      <c r="J147" s="276"/>
      <c r="K147" s="276"/>
    </row>
    <row r="148" spans="2:11" ht="15" x14ac:dyDescent="0.2">
      <c r="B148" s="268" t="s">
        <v>1162</v>
      </c>
      <c r="C148" s="270" t="s">
        <v>78</v>
      </c>
      <c r="D148" s="268" t="s">
        <v>79</v>
      </c>
      <c r="E148" s="268" t="s">
        <v>24</v>
      </c>
      <c r="F148" s="196" t="s">
        <v>80</v>
      </c>
      <c r="G148" s="196"/>
      <c r="H148" s="269" t="s">
        <v>81</v>
      </c>
      <c r="I148" s="270" t="s">
        <v>82</v>
      </c>
      <c r="J148" s="270" t="s">
        <v>83</v>
      </c>
      <c r="K148" s="270" t="s">
        <v>84</v>
      </c>
    </row>
    <row r="149" spans="2:11" x14ac:dyDescent="0.2">
      <c r="B149" s="271" t="s">
        <v>85</v>
      </c>
      <c r="C149" s="273" t="s">
        <v>1163</v>
      </c>
      <c r="D149" s="271" t="s">
        <v>43</v>
      </c>
      <c r="E149" s="271" t="s">
        <v>1164</v>
      </c>
      <c r="F149" s="197" t="s">
        <v>89</v>
      </c>
      <c r="G149" s="197"/>
      <c r="H149" s="272" t="s">
        <v>48</v>
      </c>
      <c r="I149" s="275">
        <v>1</v>
      </c>
      <c r="J149" s="274">
        <v>6299.94</v>
      </c>
      <c r="K149" s="274">
        <v>6299.94</v>
      </c>
    </row>
    <row r="150" spans="2:11" ht="25.5" x14ac:dyDescent="0.2">
      <c r="B150" s="277" t="s">
        <v>86</v>
      </c>
      <c r="C150" s="279" t="s">
        <v>114</v>
      </c>
      <c r="D150" s="277" t="s">
        <v>44</v>
      </c>
      <c r="E150" s="277" t="s">
        <v>115</v>
      </c>
      <c r="F150" s="194" t="s">
        <v>2161</v>
      </c>
      <c r="G150" s="194"/>
      <c r="H150" s="278" t="s">
        <v>75</v>
      </c>
      <c r="I150" s="281">
        <v>20.196000000000002</v>
      </c>
      <c r="J150" s="280">
        <v>26.39</v>
      </c>
      <c r="K150" s="280">
        <v>532.97</v>
      </c>
    </row>
    <row r="151" spans="2:11" ht="25.5" x14ac:dyDescent="0.2">
      <c r="B151" s="277" t="s">
        <v>86</v>
      </c>
      <c r="C151" s="279" t="s">
        <v>90</v>
      </c>
      <c r="D151" s="277" t="s">
        <v>44</v>
      </c>
      <c r="E151" s="277" t="s">
        <v>91</v>
      </c>
      <c r="F151" s="194" t="s">
        <v>2161</v>
      </c>
      <c r="G151" s="194"/>
      <c r="H151" s="278" t="s">
        <v>75</v>
      </c>
      <c r="I151" s="281">
        <v>100.914</v>
      </c>
      <c r="J151" s="280">
        <v>21.72</v>
      </c>
      <c r="K151" s="280">
        <v>2191.85</v>
      </c>
    </row>
    <row r="152" spans="2:11" ht="25.5" x14ac:dyDescent="0.2">
      <c r="B152" s="277" t="s">
        <v>86</v>
      </c>
      <c r="C152" s="279" t="s">
        <v>210</v>
      </c>
      <c r="D152" s="277" t="s">
        <v>44</v>
      </c>
      <c r="E152" s="277" t="s">
        <v>211</v>
      </c>
      <c r="F152" s="194" t="s">
        <v>2161</v>
      </c>
      <c r="G152" s="194"/>
      <c r="H152" s="278" t="s">
        <v>75</v>
      </c>
      <c r="I152" s="281">
        <v>13.818</v>
      </c>
      <c r="J152" s="280">
        <v>28.79</v>
      </c>
      <c r="K152" s="280">
        <v>397.82</v>
      </c>
    </row>
    <row r="153" spans="2:11" ht="25.5" x14ac:dyDescent="0.2">
      <c r="B153" s="277" t="s">
        <v>86</v>
      </c>
      <c r="C153" s="279" t="s">
        <v>122</v>
      </c>
      <c r="D153" s="277" t="s">
        <v>44</v>
      </c>
      <c r="E153" s="277" t="s">
        <v>123</v>
      </c>
      <c r="F153" s="194" t="s">
        <v>2161</v>
      </c>
      <c r="G153" s="194"/>
      <c r="H153" s="278" t="s">
        <v>75</v>
      </c>
      <c r="I153" s="281">
        <v>57.4</v>
      </c>
      <c r="J153" s="280">
        <v>22.69</v>
      </c>
      <c r="K153" s="280">
        <v>1302.4000000000001</v>
      </c>
    </row>
    <row r="154" spans="2:11" ht="25.5" x14ac:dyDescent="0.2">
      <c r="B154" s="277" t="s">
        <v>86</v>
      </c>
      <c r="C154" s="279" t="s">
        <v>102</v>
      </c>
      <c r="D154" s="277" t="s">
        <v>44</v>
      </c>
      <c r="E154" s="277" t="s">
        <v>103</v>
      </c>
      <c r="F154" s="194" t="s">
        <v>2161</v>
      </c>
      <c r="G154" s="194"/>
      <c r="H154" s="278" t="s">
        <v>75</v>
      </c>
      <c r="I154" s="281">
        <v>18.07</v>
      </c>
      <c r="J154" s="280">
        <v>22.08</v>
      </c>
      <c r="K154" s="280">
        <v>398.98</v>
      </c>
    </row>
    <row r="155" spans="2:11" ht="25.5" x14ac:dyDescent="0.2">
      <c r="B155" s="277" t="s">
        <v>86</v>
      </c>
      <c r="C155" s="279" t="s">
        <v>2251</v>
      </c>
      <c r="D155" s="277" t="s">
        <v>44</v>
      </c>
      <c r="E155" s="277" t="s">
        <v>2252</v>
      </c>
      <c r="F155" s="194" t="s">
        <v>2161</v>
      </c>
      <c r="G155" s="194"/>
      <c r="H155" s="278" t="s">
        <v>75</v>
      </c>
      <c r="I155" s="281">
        <v>6.3780000000000001</v>
      </c>
      <c r="J155" s="280">
        <v>25.21</v>
      </c>
      <c r="K155" s="280">
        <v>160.78</v>
      </c>
    </row>
    <row r="156" spans="2:11" ht="25.5" x14ac:dyDescent="0.2">
      <c r="B156" s="277" t="s">
        <v>86</v>
      </c>
      <c r="C156" s="279" t="s">
        <v>537</v>
      </c>
      <c r="D156" s="277" t="s">
        <v>44</v>
      </c>
      <c r="E156" s="277" t="s">
        <v>2253</v>
      </c>
      <c r="F156" s="194" t="s">
        <v>2161</v>
      </c>
      <c r="G156" s="194"/>
      <c r="H156" s="278" t="s">
        <v>75</v>
      </c>
      <c r="I156" s="281">
        <v>18.07</v>
      </c>
      <c r="J156" s="280">
        <v>25.53</v>
      </c>
      <c r="K156" s="280">
        <v>461.32</v>
      </c>
    </row>
    <row r="157" spans="2:11" ht="25.5" x14ac:dyDescent="0.2">
      <c r="B157" s="277" t="s">
        <v>86</v>
      </c>
      <c r="C157" s="279" t="s">
        <v>120</v>
      </c>
      <c r="D157" s="277" t="s">
        <v>44</v>
      </c>
      <c r="E157" s="277" t="s">
        <v>121</v>
      </c>
      <c r="F157" s="194" t="s">
        <v>2161</v>
      </c>
      <c r="G157" s="194"/>
      <c r="H157" s="278" t="s">
        <v>75</v>
      </c>
      <c r="I157" s="281">
        <v>28.7</v>
      </c>
      <c r="J157" s="280">
        <v>29.75</v>
      </c>
      <c r="K157" s="280">
        <v>853.82</v>
      </c>
    </row>
    <row r="158" spans="2:11" x14ac:dyDescent="0.2">
      <c r="B158" s="291"/>
      <c r="C158" s="291"/>
      <c r="D158" s="291"/>
      <c r="E158" s="291"/>
      <c r="F158" s="291" t="s">
        <v>97</v>
      </c>
      <c r="G158" s="292">
        <v>2247.81</v>
      </c>
      <c r="H158" s="291" t="s">
        <v>98</v>
      </c>
      <c r="I158" s="292">
        <v>2416.85</v>
      </c>
      <c r="J158" s="291" t="s">
        <v>99</v>
      </c>
      <c r="K158" s="292">
        <v>4664.66</v>
      </c>
    </row>
    <row r="159" spans="2:11" ht="13.5" thickBot="1" x14ac:dyDescent="0.25">
      <c r="B159" s="291"/>
      <c r="C159" s="291"/>
      <c r="D159" s="291"/>
      <c r="E159" s="291"/>
      <c r="F159" s="291" t="s">
        <v>100</v>
      </c>
      <c r="G159" s="292">
        <v>1574.98</v>
      </c>
      <c r="H159" s="291"/>
      <c r="I159" s="198" t="s">
        <v>101</v>
      </c>
      <c r="J159" s="198"/>
      <c r="K159" s="292">
        <v>7874.92</v>
      </c>
    </row>
    <row r="160" spans="2:11" ht="13.5" thickTop="1" x14ac:dyDescent="0.2">
      <c r="B160" s="276"/>
      <c r="C160" s="276"/>
      <c r="D160" s="276"/>
      <c r="E160" s="276"/>
      <c r="F160" s="276"/>
      <c r="G160" s="276"/>
      <c r="H160" s="276"/>
      <c r="I160" s="276"/>
      <c r="J160" s="276"/>
      <c r="K160" s="276"/>
    </row>
    <row r="161" spans="2:11" ht="15" x14ac:dyDescent="0.2">
      <c r="B161" s="268" t="s">
        <v>1166</v>
      </c>
      <c r="C161" s="270" t="s">
        <v>78</v>
      </c>
      <c r="D161" s="268" t="s">
        <v>79</v>
      </c>
      <c r="E161" s="268" t="s">
        <v>24</v>
      </c>
      <c r="F161" s="196" t="s">
        <v>80</v>
      </c>
      <c r="G161" s="196"/>
      <c r="H161" s="269" t="s">
        <v>81</v>
      </c>
      <c r="I161" s="270" t="s">
        <v>82</v>
      </c>
      <c r="J161" s="270" t="s">
        <v>83</v>
      </c>
      <c r="K161" s="270" t="s">
        <v>84</v>
      </c>
    </row>
    <row r="162" spans="2:11" ht="63.75" x14ac:dyDescent="0.2">
      <c r="B162" s="271" t="s">
        <v>85</v>
      </c>
      <c r="C162" s="273" t="s">
        <v>1167</v>
      </c>
      <c r="D162" s="271" t="s">
        <v>43</v>
      </c>
      <c r="E162" s="271" t="s">
        <v>1168</v>
      </c>
      <c r="F162" s="197" t="s">
        <v>89</v>
      </c>
      <c r="G162" s="197"/>
      <c r="H162" s="272" t="s">
        <v>1169</v>
      </c>
      <c r="I162" s="275">
        <v>1</v>
      </c>
      <c r="J162" s="274">
        <v>35.409999999999997</v>
      </c>
      <c r="K162" s="274">
        <v>35.409999999999997</v>
      </c>
    </row>
    <row r="163" spans="2:11" ht="51" x14ac:dyDescent="0.2">
      <c r="B163" s="277" t="s">
        <v>86</v>
      </c>
      <c r="C163" s="279" t="s">
        <v>2254</v>
      </c>
      <c r="D163" s="277" t="s">
        <v>44</v>
      </c>
      <c r="E163" s="277" t="s">
        <v>2255</v>
      </c>
      <c r="F163" s="194" t="s">
        <v>2256</v>
      </c>
      <c r="G163" s="194"/>
      <c r="H163" s="278" t="s">
        <v>45</v>
      </c>
      <c r="I163" s="281">
        <v>0.41599999999999998</v>
      </c>
      <c r="J163" s="280">
        <v>20.239999999999998</v>
      </c>
      <c r="K163" s="280">
        <v>8.41</v>
      </c>
    </row>
    <row r="164" spans="2:11" ht="63.75" x14ac:dyDescent="0.2">
      <c r="B164" s="282" t="s">
        <v>93</v>
      </c>
      <c r="C164" s="284" t="s">
        <v>2257</v>
      </c>
      <c r="D164" s="282" t="s">
        <v>44</v>
      </c>
      <c r="E164" s="282" t="s">
        <v>2258</v>
      </c>
      <c r="F164" s="195" t="s">
        <v>113</v>
      </c>
      <c r="G164" s="195"/>
      <c r="H164" s="283" t="s">
        <v>2259</v>
      </c>
      <c r="I164" s="287">
        <v>1</v>
      </c>
      <c r="J164" s="285">
        <v>27</v>
      </c>
      <c r="K164" s="285">
        <v>27</v>
      </c>
    </row>
    <row r="165" spans="2:11" x14ac:dyDescent="0.2">
      <c r="B165" s="291"/>
      <c r="C165" s="291"/>
      <c r="D165" s="291"/>
      <c r="E165" s="291"/>
      <c r="F165" s="291" t="s">
        <v>97</v>
      </c>
      <c r="G165" s="292">
        <v>3.23</v>
      </c>
      <c r="H165" s="291" t="s">
        <v>98</v>
      </c>
      <c r="I165" s="292">
        <v>3.49</v>
      </c>
      <c r="J165" s="291" t="s">
        <v>99</v>
      </c>
      <c r="K165" s="292">
        <v>6.72</v>
      </c>
    </row>
    <row r="166" spans="2:11" ht="13.5" thickBot="1" x14ac:dyDescent="0.25">
      <c r="B166" s="291"/>
      <c r="C166" s="291"/>
      <c r="D166" s="291"/>
      <c r="E166" s="291"/>
      <c r="F166" s="291" t="s">
        <v>100</v>
      </c>
      <c r="G166" s="292">
        <v>8.85</v>
      </c>
      <c r="H166" s="291"/>
      <c r="I166" s="198" t="s">
        <v>101</v>
      </c>
      <c r="J166" s="198"/>
      <c r="K166" s="292">
        <v>44.26</v>
      </c>
    </row>
    <row r="167" spans="2:11" ht="13.5" thickTop="1" x14ac:dyDescent="0.2">
      <c r="B167" s="276"/>
      <c r="C167" s="276"/>
      <c r="D167" s="276"/>
      <c r="E167" s="276"/>
      <c r="F167" s="276"/>
      <c r="G167" s="276"/>
      <c r="H167" s="276"/>
      <c r="I167" s="276"/>
      <c r="J167" s="276"/>
      <c r="K167" s="276"/>
    </row>
    <row r="168" spans="2:11" ht="15" x14ac:dyDescent="0.2">
      <c r="B168" s="268" t="s">
        <v>1171</v>
      </c>
      <c r="C168" s="270" t="s">
        <v>78</v>
      </c>
      <c r="D168" s="268" t="s">
        <v>79</v>
      </c>
      <c r="E168" s="268" t="s">
        <v>24</v>
      </c>
      <c r="F168" s="196" t="s">
        <v>80</v>
      </c>
      <c r="G168" s="196"/>
      <c r="H168" s="269" t="s">
        <v>81</v>
      </c>
      <c r="I168" s="270" t="s">
        <v>82</v>
      </c>
      <c r="J168" s="270" t="s">
        <v>83</v>
      </c>
      <c r="K168" s="270" t="s">
        <v>84</v>
      </c>
    </row>
    <row r="169" spans="2:11" ht="38.25" x14ac:dyDescent="0.2">
      <c r="B169" s="271" t="s">
        <v>85</v>
      </c>
      <c r="C169" s="273" t="s">
        <v>1172</v>
      </c>
      <c r="D169" s="271" t="s">
        <v>44</v>
      </c>
      <c r="E169" s="271" t="s">
        <v>1173</v>
      </c>
      <c r="F169" s="197" t="s">
        <v>2260</v>
      </c>
      <c r="G169" s="197"/>
      <c r="H169" s="272" t="s">
        <v>47</v>
      </c>
      <c r="I169" s="275">
        <v>1</v>
      </c>
      <c r="J169" s="274">
        <v>62.08</v>
      </c>
      <c r="K169" s="274">
        <v>62.08</v>
      </c>
    </row>
    <row r="170" spans="2:11" ht="25.5" x14ac:dyDescent="0.2">
      <c r="B170" s="277" t="s">
        <v>86</v>
      </c>
      <c r="C170" s="279" t="s">
        <v>87</v>
      </c>
      <c r="D170" s="277" t="s">
        <v>44</v>
      </c>
      <c r="E170" s="277" t="s">
        <v>88</v>
      </c>
      <c r="F170" s="194" t="s">
        <v>2161</v>
      </c>
      <c r="G170" s="194"/>
      <c r="H170" s="278" t="s">
        <v>75</v>
      </c>
      <c r="I170" s="281">
        <v>0.72470000000000001</v>
      </c>
      <c r="J170" s="280">
        <v>26.69</v>
      </c>
      <c r="K170" s="280">
        <v>19.34</v>
      </c>
    </row>
    <row r="171" spans="2:11" ht="38.25" x14ac:dyDescent="0.2">
      <c r="B171" s="277" t="s">
        <v>86</v>
      </c>
      <c r="C171" s="279" t="s">
        <v>104</v>
      </c>
      <c r="D171" s="277" t="s">
        <v>44</v>
      </c>
      <c r="E171" s="277" t="s">
        <v>105</v>
      </c>
      <c r="F171" s="194" t="s">
        <v>785</v>
      </c>
      <c r="G171" s="194"/>
      <c r="H171" s="278" t="s">
        <v>106</v>
      </c>
      <c r="I171" s="281">
        <v>7.0000000000000001E-3</v>
      </c>
      <c r="J171" s="280">
        <v>30.44</v>
      </c>
      <c r="K171" s="280">
        <v>0.21</v>
      </c>
    </row>
    <row r="172" spans="2:11" ht="38.25" x14ac:dyDescent="0.2">
      <c r="B172" s="277" t="s">
        <v>86</v>
      </c>
      <c r="C172" s="279" t="s">
        <v>2232</v>
      </c>
      <c r="D172" s="277" t="s">
        <v>44</v>
      </c>
      <c r="E172" s="277" t="s">
        <v>2233</v>
      </c>
      <c r="F172" s="194" t="s">
        <v>2234</v>
      </c>
      <c r="G172" s="194"/>
      <c r="H172" s="278" t="s">
        <v>51</v>
      </c>
      <c r="I172" s="281">
        <v>4.0000000000000001E-3</v>
      </c>
      <c r="J172" s="280">
        <v>453.74</v>
      </c>
      <c r="K172" s="280">
        <v>1.81</v>
      </c>
    </row>
    <row r="173" spans="2:11" ht="25.5" x14ac:dyDescent="0.2">
      <c r="B173" s="277" t="s">
        <v>86</v>
      </c>
      <c r="C173" s="279" t="s">
        <v>102</v>
      </c>
      <c r="D173" s="277" t="s">
        <v>44</v>
      </c>
      <c r="E173" s="277" t="s">
        <v>103</v>
      </c>
      <c r="F173" s="194" t="s">
        <v>2161</v>
      </c>
      <c r="G173" s="194"/>
      <c r="H173" s="278" t="s">
        <v>75</v>
      </c>
      <c r="I173" s="281">
        <v>0.72470000000000001</v>
      </c>
      <c r="J173" s="280">
        <v>22.08</v>
      </c>
      <c r="K173" s="280">
        <v>16</v>
      </c>
    </row>
    <row r="174" spans="2:11" ht="38.25" x14ac:dyDescent="0.2">
      <c r="B174" s="277" t="s">
        <v>86</v>
      </c>
      <c r="C174" s="279" t="s">
        <v>107</v>
      </c>
      <c r="D174" s="277" t="s">
        <v>44</v>
      </c>
      <c r="E174" s="277" t="s">
        <v>108</v>
      </c>
      <c r="F174" s="194" t="s">
        <v>785</v>
      </c>
      <c r="G174" s="194"/>
      <c r="H174" s="278" t="s">
        <v>109</v>
      </c>
      <c r="I174" s="281">
        <v>2.8000000000000001E-2</v>
      </c>
      <c r="J174" s="280">
        <v>28.9</v>
      </c>
      <c r="K174" s="280">
        <v>0.8</v>
      </c>
    </row>
    <row r="175" spans="2:11" x14ac:dyDescent="0.2">
      <c r="B175" s="282" t="s">
        <v>93</v>
      </c>
      <c r="C175" s="284" t="s">
        <v>2261</v>
      </c>
      <c r="D175" s="282" t="s">
        <v>44</v>
      </c>
      <c r="E175" s="282" t="s">
        <v>2262</v>
      </c>
      <c r="F175" s="195" t="s">
        <v>94</v>
      </c>
      <c r="G175" s="195"/>
      <c r="H175" s="283" t="s">
        <v>129</v>
      </c>
      <c r="I175" s="287">
        <v>2.5600000000000001E-2</v>
      </c>
      <c r="J175" s="285">
        <v>27.94</v>
      </c>
      <c r="K175" s="285">
        <v>0.71</v>
      </c>
    </row>
    <row r="176" spans="2:11" ht="38.25" x14ac:dyDescent="0.2">
      <c r="B176" s="282" t="s">
        <v>93</v>
      </c>
      <c r="C176" s="284" t="s">
        <v>2263</v>
      </c>
      <c r="D176" s="282" t="s">
        <v>44</v>
      </c>
      <c r="E176" s="282" t="s">
        <v>2264</v>
      </c>
      <c r="F176" s="195" t="s">
        <v>94</v>
      </c>
      <c r="G176" s="195"/>
      <c r="H176" s="283" t="s">
        <v>47</v>
      </c>
      <c r="I176" s="287">
        <v>0.74450000000000005</v>
      </c>
      <c r="J176" s="285">
        <v>7.48</v>
      </c>
      <c r="K176" s="285">
        <v>5.56</v>
      </c>
    </row>
    <row r="177" spans="2:11" ht="25.5" x14ac:dyDescent="0.2">
      <c r="B177" s="282" t="s">
        <v>93</v>
      </c>
      <c r="C177" s="284" t="s">
        <v>2265</v>
      </c>
      <c r="D177" s="282" t="s">
        <v>44</v>
      </c>
      <c r="E177" s="282" t="s">
        <v>2266</v>
      </c>
      <c r="F177" s="195" t="s">
        <v>94</v>
      </c>
      <c r="G177" s="195"/>
      <c r="H177" s="283" t="s">
        <v>47</v>
      </c>
      <c r="I177" s="287">
        <v>0.55000000000000004</v>
      </c>
      <c r="J177" s="285">
        <v>7.95</v>
      </c>
      <c r="K177" s="285">
        <v>4.37</v>
      </c>
    </row>
    <row r="178" spans="2:11" ht="38.25" x14ac:dyDescent="0.2">
      <c r="B178" s="282" t="s">
        <v>93</v>
      </c>
      <c r="C178" s="284" t="s">
        <v>2267</v>
      </c>
      <c r="D178" s="282" t="s">
        <v>44</v>
      </c>
      <c r="E178" s="282" t="s">
        <v>2268</v>
      </c>
      <c r="F178" s="195" t="s">
        <v>94</v>
      </c>
      <c r="G178" s="195"/>
      <c r="H178" s="283" t="s">
        <v>47</v>
      </c>
      <c r="I178" s="287">
        <v>0.41249999999999998</v>
      </c>
      <c r="J178" s="285">
        <v>26.89</v>
      </c>
      <c r="K178" s="285">
        <v>11.09</v>
      </c>
    </row>
    <row r="179" spans="2:11" x14ac:dyDescent="0.2">
      <c r="B179" s="282" t="s">
        <v>93</v>
      </c>
      <c r="C179" s="284" t="s">
        <v>127</v>
      </c>
      <c r="D179" s="282" t="s">
        <v>44</v>
      </c>
      <c r="E179" s="282" t="s">
        <v>128</v>
      </c>
      <c r="F179" s="195" t="s">
        <v>94</v>
      </c>
      <c r="G179" s="195"/>
      <c r="H179" s="283" t="s">
        <v>53</v>
      </c>
      <c r="I179" s="287">
        <v>0.111</v>
      </c>
      <c r="J179" s="285">
        <v>19.73</v>
      </c>
      <c r="K179" s="285">
        <v>2.19</v>
      </c>
    </row>
    <row r="180" spans="2:11" x14ac:dyDescent="0.2">
      <c r="B180" s="291"/>
      <c r="C180" s="291"/>
      <c r="D180" s="291"/>
      <c r="E180" s="291"/>
      <c r="F180" s="291" t="s">
        <v>97</v>
      </c>
      <c r="G180" s="292">
        <v>13.42</v>
      </c>
      <c r="H180" s="291" t="s">
        <v>98</v>
      </c>
      <c r="I180" s="292">
        <v>14.43</v>
      </c>
      <c r="J180" s="291" t="s">
        <v>99</v>
      </c>
      <c r="K180" s="292">
        <v>27.85</v>
      </c>
    </row>
    <row r="181" spans="2:11" ht="13.5" thickBot="1" x14ac:dyDescent="0.25">
      <c r="B181" s="291"/>
      <c r="C181" s="291"/>
      <c r="D181" s="291"/>
      <c r="E181" s="291"/>
      <c r="F181" s="291" t="s">
        <v>100</v>
      </c>
      <c r="G181" s="292">
        <v>15.52</v>
      </c>
      <c r="H181" s="291"/>
      <c r="I181" s="198" t="s">
        <v>101</v>
      </c>
      <c r="J181" s="198"/>
      <c r="K181" s="292">
        <v>77.599999999999994</v>
      </c>
    </row>
    <row r="182" spans="2:11" ht="13.5" thickTop="1" x14ac:dyDescent="0.2">
      <c r="B182" s="276"/>
      <c r="C182" s="276"/>
      <c r="D182" s="276"/>
      <c r="E182" s="276"/>
      <c r="F182" s="276"/>
      <c r="G182" s="276"/>
      <c r="H182" s="276"/>
      <c r="I182" s="276"/>
      <c r="J182" s="276"/>
      <c r="K182" s="276"/>
    </row>
    <row r="183" spans="2:11" ht="15" x14ac:dyDescent="0.2">
      <c r="B183" s="268" t="s">
        <v>1174</v>
      </c>
      <c r="C183" s="270" t="s">
        <v>78</v>
      </c>
      <c r="D183" s="268" t="s">
        <v>79</v>
      </c>
      <c r="E183" s="268" t="s">
        <v>24</v>
      </c>
      <c r="F183" s="196" t="s">
        <v>80</v>
      </c>
      <c r="G183" s="196"/>
      <c r="H183" s="269" t="s">
        <v>81</v>
      </c>
      <c r="I183" s="270" t="s">
        <v>82</v>
      </c>
      <c r="J183" s="270" t="s">
        <v>83</v>
      </c>
      <c r="K183" s="270" t="s">
        <v>84</v>
      </c>
    </row>
    <row r="184" spans="2:11" ht="51" x14ac:dyDescent="0.2">
      <c r="B184" s="271" t="s">
        <v>85</v>
      </c>
      <c r="C184" s="273" t="s">
        <v>1175</v>
      </c>
      <c r="D184" s="271" t="s">
        <v>46</v>
      </c>
      <c r="E184" s="271" t="s">
        <v>1176</v>
      </c>
      <c r="F184" s="197">
        <v>3</v>
      </c>
      <c r="G184" s="197"/>
      <c r="H184" s="272" t="s">
        <v>47</v>
      </c>
      <c r="I184" s="275">
        <v>1</v>
      </c>
      <c r="J184" s="274">
        <v>114.66</v>
      </c>
      <c r="K184" s="274">
        <v>114.66</v>
      </c>
    </row>
    <row r="185" spans="2:11" ht="51" x14ac:dyDescent="0.2">
      <c r="B185" s="282" t="s">
        <v>93</v>
      </c>
      <c r="C185" s="284" t="s">
        <v>973</v>
      </c>
      <c r="D185" s="282" t="s">
        <v>46</v>
      </c>
      <c r="E185" s="282" t="s">
        <v>2269</v>
      </c>
      <c r="F185" s="195" t="s">
        <v>94</v>
      </c>
      <c r="G185" s="195"/>
      <c r="H185" s="283" t="s">
        <v>51</v>
      </c>
      <c r="I185" s="287">
        <v>0.15709999999999999</v>
      </c>
      <c r="J185" s="285">
        <v>8.6</v>
      </c>
      <c r="K185" s="285">
        <v>1.35</v>
      </c>
    </row>
    <row r="186" spans="2:11" ht="38.25" x14ac:dyDescent="0.2">
      <c r="B186" s="282" t="s">
        <v>93</v>
      </c>
      <c r="C186" s="284" t="s">
        <v>969</v>
      </c>
      <c r="D186" s="282" t="s">
        <v>46</v>
      </c>
      <c r="E186" s="282" t="s">
        <v>2270</v>
      </c>
      <c r="F186" s="195" t="s">
        <v>94</v>
      </c>
      <c r="G186" s="195"/>
      <c r="H186" s="283" t="s">
        <v>51</v>
      </c>
      <c r="I186" s="287">
        <v>0.1426</v>
      </c>
      <c r="J186" s="285">
        <v>576.58000000000004</v>
      </c>
      <c r="K186" s="285">
        <v>82.22</v>
      </c>
    </row>
    <row r="187" spans="2:11" ht="25.5" x14ac:dyDescent="0.2">
      <c r="B187" s="282" t="s">
        <v>93</v>
      </c>
      <c r="C187" s="284" t="s">
        <v>971</v>
      </c>
      <c r="D187" s="282" t="s">
        <v>46</v>
      </c>
      <c r="E187" s="282" t="s">
        <v>2271</v>
      </c>
      <c r="F187" s="195" t="s">
        <v>214</v>
      </c>
      <c r="G187" s="195"/>
      <c r="H187" s="283" t="s">
        <v>75</v>
      </c>
      <c r="I187" s="287">
        <v>6.4000000000000003E-3</v>
      </c>
      <c r="J187" s="285">
        <v>132.66999999999999</v>
      </c>
      <c r="K187" s="285">
        <v>0.84</v>
      </c>
    </row>
    <row r="188" spans="2:11" ht="63.75" x14ac:dyDescent="0.2">
      <c r="B188" s="282" t="s">
        <v>93</v>
      </c>
      <c r="C188" s="284" t="s">
        <v>974</v>
      </c>
      <c r="D188" s="282" t="s">
        <v>46</v>
      </c>
      <c r="E188" s="282" t="s">
        <v>2272</v>
      </c>
      <c r="F188" s="195" t="s">
        <v>94</v>
      </c>
      <c r="G188" s="195"/>
      <c r="H188" s="283" t="s">
        <v>106</v>
      </c>
      <c r="I188" s="287">
        <v>3.4200000000000001E-2</v>
      </c>
      <c r="J188" s="285">
        <v>403.36</v>
      </c>
      <c r="K188" s="285">
        <v>13.79</v>
      </c>
    </row>
    <row r="189" spans="2:11" ht="38.25" x14ac:dyDescent="0.2">
      <c r="B189" s="282" t="s">
        <v>93</v>
      </c>
      <c r="C189" s="284" t="s">
        <v>972</v>
      </c>
      <c r="D189" s="282" t="s">
        <v>46</v>
      </c>
      <c r="E189" s="282" t="s">
        <v>2273</v>
      </c>
      <c r="F189" s="195" t="s">
        <v>94</v>
      </c>
      <c r="G189" s="195"/>
      <c r="H189" s="283" t="s">
        <v>745</v>
      </c>
      <c r="I189" s="287">
        <v>5.2400000000000002E-2</v>
      </c>
      <c r="J189" s="285">
        <v>3.17</v>
      </c>
      <c r="K189" s="285">
        <v>0.16</v>
      </c>
    </row>
    <row r="190" spans="2:11" ht="63.75" x14ac:dyDescent="0.2">
      <c r="B190" s="282" t="s">
        <v>93</v>
      </c>
      <c r="C190" s="284" t="s">
        <v>970</v>
      </c>
      <c r="D190" s="282" t="s">
        <v>46</v>
      </c>
      <c r="E190" s="282" t="s">
        <v>2274</v>
      </c>
      <c r="F190" s="195" t="s">
        <v>94</v>
      </c>
      <c r="G190" s="195"/>
      <c r="H190" s="283" t="s">
        <v>109</v>
      </c>
      <c r="I190" s="287">
        <v>6.1199999999999997E-2</v>
      </c>
      <c r="J190" s="285">
        <v>171.79</v>
      </c>
      <c r="K190" s="285">
        <v>10.51</v>
      </c>
    </row>
    <row r="191" spans="2:11" ht="25.5" x14ac:dyDescent="0.2">
      <c r="B191" s="282" t="s">
        <v>93</v>
      </c>
      <c r="C191" s="284" t="s">
        <v>732</v>
      </c>
      <c r="D191" s="282" t="s">
        <v>46</v>
      </c>
      <c r="E191" s="282" t="s">
        <v>2275</v>
      </c>
      <c r="F191" s="195" t="s">
        <v>214</v>
      </c>
      <c r="G191" s="195"/>
      <c r="H191" s="283" t="s">
        <v>75</v>
      </c>
      <c r="I191" s="287">
        <v>0.27950000000000003</v>
      </c>
      <c r="J191" s="285">
        <v>20.74</v>
      </c>
      <c r="K191" s="285">
        <v>5.79</v>
      </c>
    </row>
    <row r="192" spans="2:11" x14ac:dyDescent="0.2">
      <c r="B192" s="291"/>
      <c r="C192" s="291"/>
      <c r="D192" s="291"/>
      <c r="E192" s="291"/>
      <c r="F192" s="291" t="s">
        <v>97</v>
      </c>
      <c r="G192" s="292">
        <v>3.19</v>
      </c>
      <c r="H192" s="291" t="s">
        <v>98</v>
      </c>
      <c r="I192" s="292">
        <v>3.44</v>
      </c>
      <c r="J192" s="291" t="s">
        <v>99</v>
      </c>
      <c r="K192" s="292">
        <v>6.63</v>
      </c>
    </row>
    <row r="193" spans="2:11" ht="13.5" thickBot="1" x14ac:dyDescent="0.25">
      <c r="B193" s="291"/>
      <c r="C193" s="291"/>
      <c r="D193" s="291"/>
      <c r="E193" s="291"/>
      <c r="F193" s="291" t="s">
        <v>100</v>
      </c>
      <c r="G193" s="292">
        <v>28.66</v>
      </c>
      <c r="H193" s="291"/>
      <c r="I193" s="198" t="s">
        <v>101</v>
      </c>
      <c r="J193" s="198"/>
      <c r="K193" s="292">
        <v>143.32</v>
      </c>
    </row>
    <row r="194" spans="2:11" ht="13.5" thickTop="1" x14ac:dyDescent="0.2">
      <c r="B194" s="276"/>
      <c r="C194" s="276"/>
      <c r="D194" s="276"/>
      <c r="E194" s="276"/>
      <c r="F194" s="276"/>
      <c r="G194" s="276"/>
      <c r="H194" s="276"/>
      <c r="I194" s="276"/>
      <c r="J194" s="276"/>
      <c r="K194" s="276"/>
    </row>
    <row r="195" spans="2:11" ht="15" x14ac:dyDescent="0.2">
      <c r="B195" s="268" t="s">
        <v>1177</v>
      </c>
      <c r="C195" s="270" t="s">
        <v>78</v>
      </c>
      <c r="D195" s="268" t="s">
        <v>79</v>
      </c>
      <c r="E195" s="268" t="s">
        <v>24</v>
      </c>
      <c r="F195" s="196" t="s">
        <v>80</v>
      </c>
      <c r="G195" s="196"/>
      <c r="H195" s="269" t="s">
        <v>81</v>
      </c>
      <c r="I195" s="270" t="s">
        <v>82</v>
      </c>
      <c r="J195" s="270" t="s">
        <v>83</v>
      </c>
      <c r="K195" s="270" t="s">
        <v>84</v>
      </c>
    </row>
    <row r="196" spans="2:11" ht="25.5" x14ac:dyDescent="0.2">
      <c r="B196" s="271" t="s">
        <v>85</v>
      </c>
      <c r="C196" s="273" t="s">
        <v>875</v>
      </c>
      <c r="D196" s="271" t="s">
        <v>44</v>
      </c>
      <c r="E196" s="271" t="s">
        <v>876</v>
      </c>
      <c r="F196" s="197" t="s">
        <v>2276</v>
      </c>
      <c r="G196" s="197"/>
      <c r="H196" s="272" t="s">
        <v>53</v>
      </c>
      <c r="I196" s="275">
        <v>1</v>
      </c>
      <c r="J196" s="274">
        <v>10.57</v>
      </c>
      <c r="K196" s="274">
        <v>10.57</v>
      </c>
    </row>
    <row r="197" spans="2:11" ht="25.5" x14ac:dyDescent="0.2">
      <c r="B197" s="277" t="s">
        <v>86</v>
      </c>
      <c r="C197" s="279" t="s">
        <v>975</v>
      </c>
      <c r="D197" s="277" t="s">
        <v>44</v>
      </c>
      <c r="E197" s="277" t="s">
        <v>976</v>
      </c>
      <c r="F197" s="194" t="s">
        <v>2277</v>
      </c>
      <c r="G197" s="194"/>
      <c r="H197" s="278" t="s">
        <v>53</v>
      </c>
      <c r="I197" s="281">
        <v>1</v>
      </c>
      <c r="J197" s="280">
        <v>9.1199999999999992</v>
      </c>
      <c r="K197" s="280">
        <v>9.1199999999999992</v>
      </c>
    </row>
    <row r="198" spans="2:11" ht="25.5" x14ac:dyDescent="0.2">
      <c r="B198" s="277" t="s">
        <v>86</v>
      </c>
      <c r="C198" s="279" t="s">
        <v>142</v>
      </c>
      <c r="D198" s="277" t="s">
        <v>44</v>
      </c>
      <c r="E198" s="277" t="s">
        <v>143</v>
      </c>
      <c r="F198" s="194" t="s">
        <v>2161</v>
      </c>
      <c r="G198" s="194"/>
      <c r="H198" s="278" t="s">
        <v>75</v>
      </c>
      <c r="I198" s="281">
        <v>3.0599999999999999E-2</v>
      </c>
      <c r="J198" s="280">
        <v>26.91</v>
      </c>
      <c r="K198" s="280">
        <v>0.82</v>
      </c>
    </row>
    <row r="199" spans="2:11" ht="25.5" x14ac:dyDescent="0.2">
      <c r="B199" s="277" t="s">
        <v>86</v>
      </c>
      <c r="C199" s="279" t="s">
        <v>140</v>
      </c>
      <c r="D199" s="277" t="s">
        <v>44</v>
      </c>
      <c r="E199" s="277" t="s">
        <v>141</v>
      </c>
      <c r="F199" s="194" t="s">
        <v>2161</v>
      </c>
      <c r="G199" s="194"/>
      <c r="H199" s="278" t="s">
        <v>75</v>
      </c>
      <c r="I199" s="281">
        <v>6.1000000000000004E-3</v>
      </c>
      <c r="J199" s="280">
        <v>22.25</v>
      </c>
      <c r="K199" s="280">
        <v>0.13</v>
      </c>
    </row>
    <row r="200" spans="2:11" ht="25.5" x14ac:dyDescent="0.2">
      <c r="B200" s="282" t="s">
        <v>93</v>
      </c>
      <c r="C200" s="284" t="s">
        <v>148</v>
      </c>
      <c r="D200" s="282" t="s">
        <v>44</v>
      </c>
      <c r="E200" s="282" t="s">
        <v>149</v>
      </c>
      <c r="F200" s="195" t="s">
        <v>94</v>
      </c>
      <c r="G200" s="195"/>
      <c r="H200" s="283" t="s">
        <v>53</v>
      </c>
      <c r="I200" s="287">
        <v>0.02</v>
      </c>
      <c r="J200" s="285">
        <v>19.77</v>
      </c>
      <c r="K200" s="285">
        <v>0.39</v>
      </c>
    </row>
    <row r="201" spans="2:11" ht="38.25" x14ac:dyDescent="0.2">
      <c r="B201" s="282" t="s">
        <v>93</v>
      </c>
      <c r="C201" s="284" t="s">
        <v>146</v>
      </c>
      <c r="D201" s="282" t="s">
        <v>44</v>
      </c>
      <c r="E201" s="282" t="s">
        <v>147</v>
      </c>
      <c r="F201" s="195" t="s">
        <v>94</v>
      </c>
      <c r="G201" s="195"/>
      <c r="H201" s="283" t="s">
        <v>48</v>
      </c>
      <c r="I201" s="287">
        <v>0.54300000000000004</v>
      </c>
      <c r="J201" s="285">
        <v>0.22</v>
      </c>
      <c r="K201" s="285">
        <v>0.11</v>
      </c>
    </row>
    <row r="202" spans="2:11" x14ac:dyDescent="0.2">
      <c r="B202" s="291"/>
      <c r="C202" s="291"/>
      <c r="D202" s="291"/>
      <c r="E202" s="291"/>
      <c r="F202" s="291" t="s">
        <v>97</v>
      </c>
      <c r="G202" s="292">
        <v>0.44</v>
      </c>
      <c r="H202" s="291" t="s">
        <v>98</v>
      </c>
      <c r="I202" s="292">
        <v>0.48</v>
      </c>
      <c r="J202" s="291" t="s">
        <v>99</v>
      </c>
      <c r="K202" s="292">
        <v>0.92</v>
      </c>
    </row>
    <row r="203" spans="2:11" ht="13.5" thickBot="1" x14ac:dyDescent="0.25">
      <c r="B203" s="291"/>
      <c r="C203" s="291"/>
      <c r="D203" s="291"/>
      <c r="E203" s="291"/>
      <c r="F203" s="291" t="s">
        <v>100</v>
      </c>
      <c r="G203" s="292">
        <v>2.64</v>
      </c>
      <c r="H203" s="291"/>
      <c r="I203" s="198" t="s">
        <v>101</v>
      </c>
      <c r="J203" s="198"/>
      <c r="K203" s="292">
        <v>13.21</v>
      </c>
    </row>
    <row r="204" spans="2:11" ht="13.5" thickTop="1" x14ac:dyDescent="0.2">
      <c r="B204" s="276"/>
      <c r="C204" s="276"/>
      <c r="D204" s="276"/>
      <c r="E204" s="276"/>
      <c r="F204" s="276"/>
      <c r="G204" s="276"/>
      <c r="H204" s="276"/>
      <c r="I204" s="276"/>
      <c r="J204" s="276"/>
      <c r="K204" s="276"/>
    </row>
    <row r="205" spans="2:11" ht="15" x14ac:dyDescent="0.2">
      <c r="B205" s="268" t="s">
        <v>1178</v>
      </c>
      <c r="C205" s="270" t="s">
        <v>78</v>
      </c>
      <c r="D205" s="268" t="s">
        <v>79</v>
      </c>
      <c r="E205" s="268" t="s">
        <v>24</v>
      </c>
      <c r="F205" s="196" t="s">
        <v>80</v>
      </c>
      <c r="G205" s="196"/>
      <c r="H205" s="269" t="s">
        <v>81</v>
      </c>
      <c r="I205" s="270" t="s">
        <v>82</v>
      </c>
      <c r="J205" s="270" t="s">
        <v>83</v>
      </c>
      <c r="K205" s="270" t="s">
        <v>84</v>
      </c>
    </row>
    <row r="206" spans="2:11" ht="25.5" x14ac:dyDescent="0.2">
      <c r="B206" s="271" t="s">
        <v>85</v>
      </c>
      <c r="C206" s="273" t="s">
        <v>877</v>
      </c>
      <c r="D206" s="271" t="s">
        <v>44</v>
      </c>
      <c r="E206" s="271" t="s">
        <v>878</v>
      </c>
      <c r="F206" s="197" t="s">
        <v>2276</v>
      </c>
      <c r="G206" s="197"/>
      <c r="H206" s="272" t="s">
        <v>53</v>
      </c>
      <c r="I206" s="275">
        <v>1</v>
      </c>
      <c r="J206" s="274">
        <v>15.67</v>
      </c>
      <c r="K206" s="274">
        <v>15.67</v>
      </c>
    </row>
    <row r="207" spans="2:11" ht="25.5" x14ac:dyDescent="0.2">
      <c r="B207" s="277" t="s">
        <v>86</v>
      </c>
      <c r="C207" s="279" t="s">
        <v>140</v>
      </c>
      <c r="D207" s="277" t="s">
        <v>44</v>
      </c>
      <c r="E207" s="277" t="s">
        <v>141</v>
      </c>
      <c r="F207" s="194" t="s">
        <v>2161</v>
      </c>
      <c r="G207" s="194"/>
      <c r="H207" s="278" t="s">
        <v>75</v>
      </c>
      <c r="I207" s="281">
        <v>3.3000000000000002E-2</v>
      </c>
      <c r="J207" s="280">
        <v>22.25</v>
      </c>
      <c r="K207" s="280">
        <v>0.73</v>
      </c>
    </row>
    <row r="208" spans="2:11" ht="25.5" x14ac:dyDescent="0.2">
      <c r="B208" s="277" t="s">
        <v>86</v>
      </c>
      <c r="C208" s="279" t="s">
        <v>142</v>
      </c>
      <c r="D208" s="277" t="s">
        <v>44</v>
      </c>
      <c r="E208" s="277" t="s">
        <v>143</v>
      </c>
      <c r="F208" s="194" t="s">
        <v>2161</v>
      </c>
      <c r="G208" s="194"/>
      <c r="H208" s="278" t="s">
        <v>75</v>
      </c>
      <c r="I208" s="281">
        <v>0.16520000000000001</v>
      </c>
      <c r="J208" s="280">
        <v>26.91</v>
      </c>
      <c r="K208" s="280">
        <v>4.4400000000000004</v>
      </c>
    </row>
    <row r="209" spans="2:11" ht="25.5" x14ac:dyDescent="0.2">
      <c r="B209" s="277" t="s">
        <v>86</v>
      </c>
      <c r="C209" s="279" t="s">
        <v>144</v>
      </c>
      <c r="D209" s="277" t="s">
        <v>44</v>
      </c>
      <c r="E209" s="277" t="s">
        <v>145</v>
      </c>
      <c r="F209" s="194" t="s">
        <v>2277</v>
      </c>
      <c r="G209" s="194"/>
      <c r="H209" s="278" t="s">
        <v>53</v>
      </c>
      <c r="I209" s="281">
        <v>1</v>
      </c>
      <c r="J209" s="280">
        <v>9.85</v>
      </c>
      <c r="K209" s="280">
        <v>9.85</v>
      </c>
    </row>
    <row r="210" spans="2:11" ht="38.25" x14ac:dyDescent="0.2">
      <c r="B210" s="282" t="s">
        <v>93</v>
      </c>
      <c r="C210" s="284" t="s">
        <v>146</v>
      </c>
      <c r="D210" s="282" t="s">
        <v>44</v>
      </c>
      <c r="E210" s="282" t="s">
        <v>147</v>
      </c>
      <c r="F210" s="195" t="s">
        <v>94</v>
      </c>
      <c r="G210" s="195"/>
      <c r="H210" s="283" t="s">
        <v>48</v>
      </c>
      <c r="I210" s="287">
        <v>1.19</v>
      </c>
      <c r="J210" s="285">
        <v>0.22</v>
      </c>
      <c r="K210" s="285">
        <v>0.26</v>
      </c>
    </row>
    <row r="211" spans="2:11" ht="25.5" x14ac:dyDescent="0.2">
      <c r="B211" s="282" t="s">
        <v>93</v>
      </c>
      <c r="C211" s="284" t="s">
        <v>148</v>
      </c>
      <c r="D211" s="282" t="s">
        <v>44</v>
      </c>
      <c r="E211" s="282" t="s">
        <v>149</v>
      </c>
      <c r="F211" s="195" t="s">
        <v>94</v>
      </c>
      <c r="G211" s="195"/>
      <c r="H211" s="283" t="s">
        <v>53</v>
      </c>
      <c r="I211" s="287">
        <v>0.02</v>
      </c>
      <c r="J211" s="285">
        <v>19.77</v>
      </c>
      <c r="K211" s="285">
        <v>0.39</v>
      </c>
    </row>
    <row r="212" spans="2:11" x14ac:dyDescent="0.2">
      <c r="B212" s="291"/>
      <c r="C212" s="291"/>
      <c r="D212" s="291"/>
      <c r="E212" s="291"/>
      <c r="F212" s="291" t="s">
        <v>97</v>
      </c>
      <c r="G212" s="292">
        <v>2.54</v>
      </c>
      <c r="H212" s="291" t="s">
        <v>98</v>
      </c>
      <c r="I212" s="292">
        <v>2.74</v>
      </c>
      <c r="J212" s="291" t="s">
        <v>99</v>
      </c>
      <c r="K212" s="292">
        <v>5.28</v>
      </c>
    </row>
    <row r="213" spans="2:11" ht="13.5" thickBot="1" x14ac:dyDescent="0.25">
      <c r="B213" s="291"/>
      <c r="C213" s="291"/>
      <c r="D213" s="291"/>
      <c r="E213" s="291"/>
      <c r="F213" s="291" t="s">
        <v>100</v>
      </c>
      <c r="G213" s="292">
        <v>3.91</v>
      </c>
      <c r="H213" s="291"/>
      <c r="I213" s="198" t="s">
        <v>101</v>
      </c>
      <c r="J213" s="198"/>
      <c r="K213" s="292">
        <v>19.579999999999998</v>
      </c>
    </row>
    <row r="214" spans="2:11" ht="13.5" thickTop="1" x14ac:dyDescent="0.2">
      <c r="B214" s="276"/>
      <c r="C214" s="276"/>
      <c r="D214" s="276"/>
      <c r="E214" s="276"/>
      <c r="F214" s="276"/>
      <c r="G214" s="276"/>
      <c r="H214" s="276"/>
      <c r="I214" s="276"/>
      <c r="J214" s="276"/>
      <c r="K214" s="276"/>
    </row>
    <row r="215" spans="2:11" ht="15" x14ac:dyDescent="0.2">
      <c r="B215" s="268" t="s">
        <v>1179</v>
      </c>
      <c r="C215" s="270" t="s">
        <v>78</v>
      </c>
      <c r="D215" s="268" t="s">
        <v>79</v>
      </c>
      <c r="E215" s="268" t="s">
        <v>24</v>
      </c>
      <c r="F215" s="196" t="s">
        <v>80</v>
      </c>
      <c r="G215" s="196"/>
      <c r="H215" s="269" t="s">
        <v>81</v>
      </c>
      <c r="I215" s="270" t="s">
        <v>82</v>
      </c>
      <c r="J215" s="270" t="s">
        <v>83</v>
      </c>
      <c r="K215" s="270" t="s">
        <v>84</v>
      </c>
    </row>
    <row r="216" spans="2:11" ht="25.5" x14ac:dyDescent="0.2">
      <c r="B216" s="271" t="s">
        <v>85</v>
      </c>
      <c r="C216" s="273" t="s">
        <v>879</v>
      </c>
      <c r="D216" s="271" t="s">
        <v>44</v>
      </c>
      <c r="E216" s="271" t="s">
        <v>880</v>
      </c>
      <c r="F216" s="197" t="s">
        <v>2278</v>
      </c>
      <c r="G216" s="197"/>
      <c r="H216" s="272" t="s">
        <v>48</v>
      </c>
      <c r="I216" s="275">
        <v>1</v>
      </c>
      <c r="J216" s="274">
        <v>17.78</v>
      </c>
      <c r="K216" s="274">
        <v>17.78</v>
      </c>
    </row>
    <row r="217" spans="2:11" ht="38.25" x14ac:dyDescent="0.2">
      <c r="B217" s="277" t="s">
        <v>86</v>
      </c>
      <c r="C217" s="279" t="s">
        <v>600</v>
      </c>
      <c r="D217" s="277" t="s">
        <v>44</v>
      </c>
      <c r="E217" s="277" t="s">
        <v>2279</v>
      </c>
      <c r="F217" s="194" t="s">
        <v>785</v>
      </c>
      <c r="G217" s="194"/>
      <c r="H217" s="278" t="s">
        <v>109</v>
      </c>
      <c r="I217" s="281">
        <v>0.20030000000000001</v>
      </c>
      <c r="J217" s="280">
        <v>26</v>
      </c>
      <c r="K217" s="280">
        <v>5.2</v>
      </c>
    </row>
    <row r="218" spans="2:11" ht="25.5" x14ac:dyDescent="0.2">
      <c r="B218" s="277" t="s">
        <v>86</v>
      </c>
      <c r="C218" s="279" t="s">
        <v>90</v>
      </c>
      <c r="D218" s="277" t="s">
        <v>44</v>
      </c>
      <c r="E218" s="277" t="s">
        <v>91</v>
      </c>
      <c r="F218" s="194" t="s">
        <v>2161</v>
      </c>
      <c r="G218" s="194"/>
      <c r="H218" s="278" t="s">
        <v>75</v>
      </c>
      <c r="I218" s="281">
        <v>0.36299999999999999</v>
      </c>
      <c r="J218" s="280">
        <v>21.72</v>
      </c>
      <c r="K218" s="280">
        <v>7.88</v>
      </c>
    </row>
    <row r="219" spans="2:11" ht="38.25" x14ac:dyDescent="0.2">
      <c r="B219" s="277" t="s">
        <v>86</v>
      </c>
      <c r="C219" s="279" t="s">
        <v>601</v>
      </c>
      <c r="D219" s="277" t="s">
        <v>44</v>
      </c>
      <c r="E219" s="277" t="s">
        <v>602</v>
      </c>
      <c r="F219" s="194" t="s">
        <v>785</v>
      </c>
      <c r="G219" s="194"/>
      <c r="H219" s="278" t="s">
        <v>106</v>
      </c>
      <c r="I219" s="281">
        <v>0.16270000000000001</v>
      </c>
      <c r="J219" s="280">
        <v>28.91</v>
      </c>
      <c r="K219" s="280">
        <v>4.7</v>
      </c>
    </row>
    <row r="220" spans="2:11" x14ac:dyDescent="0.2">
      <c r="B220" s="291"/>
      <c r="C220" s="291"/>
      <c r="D220" s="291"/>
      <c r="E220" s="291"/>
      <c r="F220" s="291" t="s">
        <v>97</v>
      </c>
      <c r="G220" s="292">
        <v>6.19</v>
      </c>
      <c r="H220" s="291" t="s">
        <v>98</v>
      </c>
      <c r="I220" s="292">
        <v>6.67</v>
      </c>
      <c r="J220" s="291" t="s">
        <v>99</v>
      </c>
      <c r="K220" s="292">
        <v>12.86</v>
      </c>
    </row>
    <row r="221" spans="2:11" ht="13.5" thickBot="1" x14ac:dyDescent="0.25">
      <c r="B221" s="291"/>
      <c r="C221" s="291"/>
      <c r="D221" s="291"/>
      <c r="E221" s="291"/>
      <c r="F221" s="291" t="s">
        <v>100</v>
      </c>
      <c r="G221" s="292">
        <v>4.4400000000000004</v>
      </c>
      <c r="H221" s="291"/>
      <c r="I221" s="198" t="s">
        <v>101</v>
      </c>
      <c r="J221" s="198"/>
      <c r="K221" s="292">
        <v>22.22</v>
      </c>
    </row>
    <row r="222" spans="2:11" ht="13.5" thickTop="1" x14ac:dyDescent="0.2">
      <c r="B222" s="276"/>
      <c r="C222" s="276"/>
      <c r="D222" s="276"/>
      <c r="E222" s="276"/>
      <c r="F222" s="276"/>
      <c r="G222" s="276"/>
      <c r="H222" s="276"/>
      <c r="I222" s="276"/>
      <c r="J222" s="276"/>
      <c r="K222" s="276"/>
    </row>
    <row r="223" spans="2:11" ht="15" x14ac:dyDescent="0.2">
      <c r="B223" s="268" t="s">
        <v>1180</v>
      </c>
      <c r="C223" s="270" t="s">
        <v>78</v>
      </c>
      <c r="D223" s="268" t="s">
        <v>79</v>
      </c>
      <c r="E223" s="268" t="s">
        <v>24</v>
      </c>
      <c r="F223" s="196" t="s">
        <v>80</v>
      </c>
      <c r="G223" s="196"/>
      <c r="H223" s="269" t="s">
        <v>81</v>
      </c>
      <c r="I223" s="270" t="s">
        <v>82</v>
      </c>
      <c r="J223" s="270" t="s">
        <v>83</v>
      </c>
      <c r="K223" s="270" t="s">
        <v>84</v>
      </c>
    </row>
    <row r="224" spans="2:11" ht="38.25" x14ac:dyDescent="0.2">
      <c r="B224" s="271" t="s">
        <v>85</v>
      </c>
      <c r="C224" s="273" t="s">
        <v>1181</v>
      </c>
      <c r="D224" s="271" t="s">
        <v>46</v>
      </c>
      <c r="E224" s="271" t="s">
        <v>1182</v>
      </c>
      <c r="F224" s="197">
        <v>6</v>
      </c>
      <c r="G224" s="197"/>
      <c r="H224" s="272" t="s">
        <v>51</v>
      </c>
      <c r="I224" s="275">
        <v>1</v>
      </c>
      <c r="J224" s="274">
        <v>90.56</v>
      </c>
      <c r="K224" s="274">
        <v>90.56</v>
      </c>
    </row>
    <row r="225" spans="2:11" ht="25.5" x14ac:dyDescent="0.2">
      <c r="B225" s="282" t="s">
        <v>93</v>
      </c>
      <c r="C225" s="284" t="s">
        <v>964</v>
      </c>
      <c r="D225" s="282" t="s">
        <v>46</v>
      </c>
      <c r="E225" s="282" t="s">
        <v>2280</v>
      </c>
      <c r="F225" s="195" t="s">
        <v>214</v>
      </c>
      <c r="G225" s="195"/>
      <c r="H225" s="283" t="s">
        <v>75</v>
      </c>
      <c r="I225" s="287">
        <v>0.19900000000000001</v>
      </c>
      <c r="J225" s="285">
        <v>25.35</v>
      </c>
      <c r="K225" s="285">
        <v>5.04</v>
      </c>
    </row>
    <row r="226" spans="2:11" ht="25.5" x14ac:dyDescent="0.2">
      <c r="B226" s="282" t="s">
        <v>93</v>
      </c>
      <c r="C226" s="284" t="s">
        <v>732</v>
      </c>
      <c r="D226" s="282" t="s">
        <v>46</v>
      </c>
      <c r="E226" s="282" t="s">
        <v>2275</v>
      </c>
      <c r="F226" s="195" t="s">
        <v>214</v>
      </c>
      <c r="G226" s="195"/>
      <c r="H226" s="283" t="s">
        <v>75</v>
      </c>
      <c r="I226" s="287">
        <v>1.1919999999999999</v>
      </c>
      <c r="J226" s="285">
        <v>20.74</v>
      </c>
      <c r="K226" s="285">
        <v>24.72</v>
      </c>
    </row>
    <row r="227" spans="2:11" ht="38.25" x14ac:dyDescent="0.2">
      <c r="B227" s="282" t="s">
        <v>93</v>
      </c>
      <c r="C227" s="284" t="s">
        <v>2281</v>
      </c>
      <c r="D227" s="282" t="s">
        <v>46</v>
      </c>
      <c r="E227" s="282" t="s">
        <v>2282</v>
      </c>
      <c r="F227" s="195" t="s">
        <v>94</v>
      </c>
      <c r="G227" s="195"/>
      <c r="H227" s="283" t="s">
        <v>51</v>
      </c>
      <c r="I227" s="287">
        <v>1</v>
      </c>
      <c r="J227" s="285">
        <v>55.52</v>
      </c>
      <c r="K227" s="285">
        <v>55.52</v>
      </c>
    </row>
    <row r="228" spans="2:11" ht="25.5" x14ac:dyDescent="0.2">
      <c r="B228" s="282" t="s">
        <v>93</v>
      </c>
      <c r="C228" s="284" t="s">
        <v>733</v>
      </c>
      <c r="D228" s="282" t="s">
        <v>46</v>
      </c>
      <c r="E228" s="282" t="s">
        <v>2283</v>
      </c>
      <c r="F228" s="195" t="s">
        <v>214</v>
      </c>
      <c r="G228" s="195"/>
      <c r="H228" s="283" t="s">
        <v>75</v>
      </c>
      <c r="I228" s="287">
        <v>0.19900000000000001</v>
      </c>
      <c r="J228" s="285">
        <v>25.75</v>
      </c>
      <c r="K228" s="285">
        <v>5.12</v>
      </c>
    </row>
    <row r="229" spans="2:11" ht="38.25" x14ac:dyDescent="0.2">
      <c r="B229" s="282" t="s">
        <v>93</v>
      </c>
      <c r="C229" s="284" t="s">
        <v>2284</v>
      </c>
      <c r="D229" s="282" t="s">
        <v>46</v>
      </c>
      <c r="E229" s="282" t="s">
        <v>2285</v>
      </c>
      <c r="F229" s="195" t="s">
        <v>94</v>
      </c>
      <c r="G229" s="195"/>
      <c r="H229" s="283" t="s">
        <v>109</v>
      </c>
      <c r="I229" s="287">
        <v>0.13100000000000001</v>
      </c>
      <c r="J229" s="285">
        <v>0.54</v>
      </c>
      <c r="K229" s="285">
        <v>7.0000000000000007E-2</v>
      </c>
    </row>
    <row r="230" spans="2:11" ht="38.25" x14ac:dyDescent="0.2">
      <c r="B230" s="282" t="s">
        <v>93</v>
      </c>
      <c r="C230" s="284" t="s">
        <v>2286</v>
      </c>
      <c r="D230" s="282" t="s">
        <v>46</v>
      </c>
      <c r="E230" s="282" t="s">
        <v>2287</v>
      </c>
      <c r="F230" s="195" t="s">
        <v>94</v>
      </c>
      <c r="G230" s="195"/>
      <c r="H230" s="283" t="s">
        <v>106</v>
      </c>
      <c r="I230" s="287">
        <v>6.8000000000000005E-2</v>
      </c>
      <c r="J230" s="285">
        <v>1.45</v>
      </c>
      <c r="K230" s="285">
        <v>0.09</v>
      </c>
    </row>
    <row r="231" spans="2:11" x14ac:dyDescent="0.2">
      <c r="B231" s="291"/>
      <c r="C231" s="291"/>
      <c r="D231" s="291"/>
      <c r="E231" s="291"/>
      <c r="F231" s="291" t="s">
        <v>97</v>
      </c>
      <c r="G231" s="292">
        <v>16.8</v>
      </c>
      <c r="H231" s="291" t="s">
        <v>98</v>
      </c>
      <c r="I231" s="292">
        <v>18.079999999999998</v>
      </c>
      <c r="J231" s="291" t="s">
        <v>99</v>
      </c>
      <c r="K231" s="292">
        <v>34.880000000000003</v>
      </c>
    </row>
    <row r="232" spans="2:11" ht="13.5" thickBot="1" x14ac:dyDescent="0.25">
      <c r="B232" s="291"/>
      <c r="C232" s="291"/>
      <c r="D232" s="291"/>
      <c r="E232" s="291"/>
      <c r="F232" s="291" t="s">
        <v>100</v>
      </c>
      <c r="G232" s="292">
        <v>22.64</v>
      </c>
      <c r="H232" s="291"/>
      <c r="I232" s="198" t="s">
        <v>101</v>
      </c>
      <c r="J232" s="198"/>
      <c r="K232" s="292">
        <v>113.2</v>
      </c>
    </row>
    <row r="233" spans="2:11" ht="13.5" thickTop="1" x14ac:dyDescent="0.2">
      <c r="B233" s="276"/>
      <c r="C233" s="276"/>
      <c r="D233" s="276"/>
      <c r="E233" s="276"/>
      <c r="F233" s="276"/>
      <c r="G233" s="276"/>
      <c r="H233" s="276"/>
      <c r="I233" s="276"/>
      <c r="J233" s="276"/>
      <c r="K233" s="276"/>
    </row>
    <row r="234" spans="2:11" ht="15" x14ac:dyDescent="0.2">
      <c r="B234" s="268" t="s">
        <v>1183</v>
      </c>
      <c r="C234" s="270" t="s">
        <v>78</v>
      </c>
      <c r="D234" s="268" t="s">
        <v>79</v>
      </c>
      <c r="E234" s="268" t="s">
        <v>24</v>
      </c>
      <c r="F234" s="196" t="s">
        <v>80</v>
      </c>
      <c r="G234" s="196"/>
      <c r="H234" s="269" t="s">
        <v>81</v>
      </c>
      <c r="I234" s="270" t="s">
        <v>82</v>
      </c>
      <c r="J234" s="270" t="s">
        <v>83</v>
      </c>
      <c r="K234" s="270" t="s">
        <v>84</v>
      </c>
    </row>
    <row r="235" spans="2:11" x14ac:dyDescent="0.2">
      <c r="B235" s="271" t="s">
        <v>85</v>
      </c>
      <c r="C235" s="273" t="s">
        <v>1184</v>
      </c>
      <c r="D235" s="271" t="s">
        <v>43</v>
      </c>
      <c r="E235" s="271" t="s">
        <v>1185</v>
      </c>
      <c r="F235" s="197" t="s">
        <v>89</v>
      </c>
      <c r="G235" s="197"/>
      <c r="H235" s="272" t="s">
        <v>51</v>
      </c>
      <c r="I235" s="275">
        <v>1</v>
      </c>
      <c r="J235" s="274">
        <v>103.02</v>
      </c>
      <c r="K235" s="274">
        <v>103.02</v>
      </c>
    </row>
    <row r="236" spans="2:11" ht="25.5" x14ac:dyDescent="0.2">
      <c r="B236" s="277" t="s">
        <v>86</v>
      </c>
      <c r="C236" s="279" t="s">
        <v>76</v>
      </c>
      <c r="D236" s="277" t="s">
        <v>44</v>
      </c>
      <c r="E236" s="277" t="s">
        <v>77</v>
      </c>
      <c r="F236" s="194" t="s">
        <v>2161</v>
      </c>
      <c r="G236" s="194"/>
      <c r="H236" s="278" t="s">
        <v>75</v>
      </c>
      <c r="I236" s="281">
        <v>3.9E-2</v>
      </c>
      <c r="J236" s="280">
        <v>30.22</v>
      </c>
      <c r="K236" s="280">
        <v>1.17</v>
      </c>
    </row>
    <row r="237" spans="2:11" ht="25.5" x14ac:dyDescent="0.2">
      <c r="B237" s="277" t="s">
        <v>86</v>
      </c>
      <c r="C237" s="279" t="s">
        <v>2288</v>
      </c>
      <c r="D237" s="277" t="s">
        <v>44</v>
      </c>
      <c r="E237" s="277" t="s">
        <v>2289</v>
      </c>
      <c r="F237" s="194" t="s">
        <v>89</v>
      </c>
      <c r="G237" s="194"/>
      <c r="H237" s="278" t="s">
        <v>75</v>
      </c>
      <c r="I237" s="281">
        <v>8.9999999999999993E-3</v>
      </c>
      <c r="J237" s="280">
        <v>129.56</v>
      </c>
      <c r="K237" s="280">
        <v>1.1599999999999999</v>
      </c>
    </row>
    <row r="238" spans="2:11" ht="25.5" x14ac:dyDescent="0.2">
      <c r="B238" s="282" t="s">
        <v>93</v>
      </c>
      <c r="C238" s="284" t="s">
        <v>2290</v>
      </c>
      <c r="D238" s="282" t="s">
        <v>2291</v>
      </c>
      <c r="E238" s="282" t="s">
        <v>2292</v>
      </c>
      <c r="F238" s="195" t="s">
        <v>94</v>
      </c>
      <c r="G238" s="195"/>
      <c r="H238" s="283" t="s">
        <v>48</v>
      </c>
      <c r="I238" s="287">
        <v>1</v>
      </c>
      <c r="J238" s="285">
        <v>100.69</v>
      </c>
      <c r="K238" s="285">
        <v>100.69</v>
      </c>
    </row>
    <row r="239" spans="2:11" x14ac:dyDescent="0.2">
      <c r="B239" s="291"/>
      <c r="C239" s="291"/>
      <c r="D239" s="291"/>
      <c r="E239" s="291"/>
      <c r="F239" s="291" t="s">
        <v>97</v>
      </c>
      <c r="G239" s="292">
        <v>1.06</v>
      </c>
      <c r="H239" s="291" t="s">
        <v>98</v>
      </c>
      <c r="I239" s="292">
        <v>1.1399999999999999</v>
      </c>
      <c r="J239" s="291" t="s">
        <v>99</v>
      </c>
      <c r="K239" s="292">
        <v>2.2000000000000002</v>
      </c>
    </row>
    <row r="240" spans="2:11" ht="13.5" thickBot="1" x14ac:dyDescent="0.25">
      <c r="B240" s="291"/>
      <c r="C240" s="291"/>
      <c r="D240" s="291"/>
      <c r="E240" s="291"/>
      <c r="F240" s="291" t="s">
        <v>100</v>
      </c>
      <c r="G240" s="292">
        <v>25.75</v>
      </c>
      <c r="H240" s="291"/>
      <c r="I240" s="198" t="s">
        <v>101</v>
      </c>
      <c r="J240" s="198"/>
      <c r="K240" s="292">
        <v>128.77000000000001</v>
      </c>
    </row>
    <row r="241" spans="2:11" ht="13.5" thickTop="1" x14ac:dyDescent="0.2">
      <c r="B241" s="276"/>
      <c r="C241" s="276"/>
      <c r="D241" s="276"/>
      <c r="E241" s="276"/>
      <c r="F241" s="276"/>
      <c r="G241" s="276"/>
      <c r="H241" s="276"/>
      <c r="I241" s="276"/>
      <c r="J241" s="276"/>
      <c r="K241" s="276"/>
    </row>
    <row r="242" spans="2:11" ht="15" x14ac:dyDescent="0.2">
      <c r="B242" s="268" t="s">
        <v>1186</v>
      </c>
      <c r="C242" s="270" t="s">
        <v>78</v>
      </c>
      <c r="D242" s="268" t="s">
        <v>79</v>
      </c>
      <c r="E242" s="268" t="s">
        <v>24</v>
      </c>
      <c r="F242" s="196" t="s">
        <v>80</v>
      </c>
      <c r="G242" s="196"/>
      <c r="H242" s="269" t="s">
        <v>81</v>
      </c>
      <c r="I242" s="270" t="s">
        <v>82</v>
      </c>
      <c r="J242" s="270" t="s">
        <v>83</v>
      </c>
      <c r="K242" s="270" t="s">
        <v>84</v>
      </c>
    </row>
    <row r="243" spans="2:11" ht="38.25" x14ac:dyDescent="0.2">
      <c r="B243" s="271" t="s">
        <v>85</v>
      </c>
      <c r="C243" s="273" t="s">
        <v>882</v>
      </c>
      <c r="D243" s="271" t="s">
        <v>44</v>
      </c>
      <c r="E243" s="271" t="s">
        <v>883</v>
      </c>
      <c r="F243" s="197" t="s">
        <v>2293</v>
      </c>
      <c r="G243" s="197"/>
      <c r="H243" s="272" t="s">
        <v>51</v>
      </c>
      <c r="I243" s="275">
        <v>1</v>
      </c>
      <c r="J243" s="274">
        <v>94.07</v>
      </c>
      <c r="K243" s="274">
        <v>94.07</v>
      </c>
    </row>
    <row r="244" spans="2:11" ht="25.5" x14ac:dyDescent="0.2">
      <c r="B244" s="277" t="s">
        <v>86</v>
      </c>
      <c r="C244" s="279" t="s">
        <v>90</v>
      </c>
      <c r="D244" s="277" t="s">
        <v>44</v>
      </c>
      <c r="E244" s="277" t="s">
        <v>91</v>
      </c>
      <c r="F244" s="194" t="s">
        <v>2161</v>
      </c>
      <c r="G244" s="194"/>
      <c r="H244" s="278" t="s">
        <v>75</v>
      </c>
      <c r="I244" s="281">
        <v>3.1259999999999999</v>
      </c>
      <c r="J244" s="280">
        <v>21.72</v>
      </c>
      <c r="K244" s="280">
        <v>67.89</v>
      </c>
    </row>
    <row r="245" spans="2:11" ht="25.5" x14ac:dyDescent="0.2">
      <c r="B245" s="277" t="s">
        <v>86</v>
      </c>
      <c r="C245" s="279" t="s">
        <v>116</v>
      </c>
      <c r="D245" s="277" t="s">
        <v>44</v>
      </c>
      <c r="E245" s="277" t="s">
        <v>117</v>
      </c>
      <c r="F245" s="194" t="s">
        <v>2161</v>
      </c>
      <c r="G245" s="194"/>
      <c r="H245" s="278" t="s">
        <v>75</v>
      </c>
      <c r="I245" s="281">
        <v>0.96599999999999997</v>
      </c>
      <c r="J245" s="280">
        <v>27.11</v>
      </c>
      <c r="K245" s="280">
        <v>26.18</v>
      </c>
    </row>
    <row r="246" spans="2:11" x14ac:dyDescent="0.2">
      <c r="B246" s="291"/>
      <c r="C246" s="291"/>
      <c r="D246" s="291"/>
      <c r="E246" s="291"/>
      <c r="F246" s="291" t="s">
        <v>97</v>
      </c>
      <c r="G246" s="292">
        <v>33.200000000000003</v>
      </c>
      <c r="H246" s="291" t="s">
        <v>98</v>
      </c>
      <c r="I246" s="292">
        <v>35.700000000000003</v>
      </c>
      <c r="J246" s="291" t="s">
        <v>99</v>
      </c>
      <c r="K246" s="292">
        <v>68.900000000000006</v>
      </c>
    </row>
    <row r="247" spans="2:11" ht="13.5" thickBot="1" x14ac:dyDescent="0.25">
      <c r="B247" s="291"/>
      <c r="C247" s="291"/>
      <c r="D247" s="291"/>
      <c r="E247" s="291"/>
      <c r="F247" s="291" t="s">
        <v>100</v>
      </c>
      <c r="G247" s="292">
        <v>23.51</v>
      </c>
      <c r="H247" s="291"/>
      <c r="I247" s="198" t="s">
        <v>101</v>
      </c>
      <c r="J247" s="198"/>
      <c r="K247" s="292">
        <v>117.58</v>
      </c>
    </row>
    <row r="248" spans="2:11" ht="13.5" thickTop="1" x14ac:dyDescent="0.2">
      <c r="B248" s="276"/>
      <c r="C248" s="276"/>
      <c r="D248" s="276"/>
      <c r="E248" s="276"/>
      <c r="F248" s="276"/>
      <c r="G248" s="276"/>
      <c r="H248" s="276"/>
      <c r="I248" s="276"/>
      <c r="J248" s="276"/>
      <c r="K248" s="276"/>
    </row>
    <row r="249" spans="2:11" ht="15" x14ac:dyDescent="0.2">
      <c r="B249" s="268" t="s">
        <v>1187</v>
      </c>
      <c r="C249" s="270" t="s">
        <v>78</v>
      </c>
      <c r="D249" s="268" t="s">
        <v>79</v>
      </c>
      <c r="E249" s="268" t="s">
        <v>24</v>
      </c>
      <c r="F249" s="196" t="s">
        <v>80</v>
      </c>
      <c r="G249" s="196"/>
      <c r="H249" s="269" t="s">
        <v>81</v>
      </c>
      <c r="I249" s="270" t="s">
        <v>82</v>
      </c>
      <c r="J249" s="270" t="s">
        <v>83</v>
      </c>
      <c r="K249" s="270" t="s">
        <v>84</v>
      </c>
    </row>
    <row r="250" spans="2:11" ht="38.25" x14ac:dyDescent="0.2">
      <c r="B250" s="271" t="s">
        <v>85</v>
      </c>
      <c r="C250" s="273" t="s">
        <v>424</v>
      </c>
      <c r="D250" s="271" t="s">
        <v>44</v>
      </c>
      <c r="E250" s="271" t="s">
        <v>735</v>
      </c>
      <c r="F250" s="197" t="s">
        <v>2293</v>
      </c>
      <c r="G250" s="197"/>
      <c r="H250" s="272" t="s">
        <v>45</v>
      </c>
      <c r="I250" s="275">
        <v>1</v>
      </c>
      <c r="J250" s="274">
        <v>71.72</v>
      </c>
      <c r="K250" s="274">
        <v>71.72</v>
      </c>
    </row>
    <row r="251" spans="2:11" ht="38.25" x14ac:dyDescent="0.2">
      <c r="B251" s="277" t="s">
        <v>86</v>
      </c>
      <c r="C251" s="279" t="s">
        <v>104</v>
      </c>
      <c r="D251" s="277" t="s">
        <v>44</v>
      </c>
      <c r="E251" s="277" t="s">
        <v>105</v>
      </c>
      <c r="F251" s="194" t="s">
        <v>785</v>
      </c>
      <c r="G251" s="194"/>
      <c r="H251" s="278" t="s">
        <v>106</v>
      </c>
      <c r="I251" s="281">
        <v>1.0999999999999999E-2</v>
      </c>
      <c r="J251" s="280">
        <v>30.44</v>
      </c>
      <c r="K251" s="280">
        <v>0.33</v>
      </c>
    </row>
    <row r="252" spans="2:11" ht="25.5" x14ac:dyDescent="0.2">
      <c r="B252" s="277" t="s">
        <v>86</v>
      </c>
      <c r="C252" s="279" t="s">
        <v>87</v>
      </c>
      <c r="D252" s="277" t="s">
        <v>44</v>
      </c>
      <c r="E252" s="277" t="s">
        <v>88</v>
      </c>
      <c r="F252" s="194" t="s">
        <v>2161</v>
      </c>
      <c r="G252" s="194"/>
      <c r="H252" s="278" t="s">
        <v>75</v>
      </c>
      <c r="I252" s="281">
        <v>1.3340000000000001</v>
      </c>
      <c r="J252" s="280">
        <v>26.69</v>
      </c>
      <c r="K252" s="280">
        <v>35.6</v>
      </c>
    </row>
    <row r="253" spans="2:11" ht="25.5" x14ac:dyDescent="0.2">
      <c r="B253" s="277" t="s">
        <v>86</v>
      </c>
      <c r="C253" s="279" t="s">
        <v>102</v>
      </c>
      <c r="D253" s="277" t="s">
        <v>44</v>
      </c>
      <c r="E253" s="277" t="s">
        <v>103</v>
      </c>
      <c r="F253" s="194" t="s">
        <v>2161</v>
      </c>
      <c r="G253" s="194"/>
      <c r="H253" s="278" t="s">
        <v>75</v>
      </c>
      <c r="I253" s="281">
        <v>0.58799999999999997</v>
      </c>
      <c r="J253" s="280">
        <v>22.08</v>
      </c>
      <c r="K253" s="280">
        <v>12.98</v>
      </c>
    </row>
    <row r="254" spans="2:11" ht="38.25" x14ac:dyDescent="0.2">
      <c r="B254" s="277" t="s">
        <v>86</v>
      </c>
      <c r="C254" s="279" t="s">
        <v>107</v>
      </c>
      <c r="D254" s="277" t="s">
        <v>44</v>
      </c>
      <c r="E254" s="277" t="s">
        <v>108</v>
      </c>
      <c r="F254" s="194" t="s">
        <v>785</v>
      </c>
      <c r="G254" s="194"/>
      <c r="H254" s="278" t="s">
        <v>109</v>
      </c>
      <c r="I254" s="281">
        <v>4.3999999999999997E-2</v>
      </c>
      <c r="J254" s="280">
        <v>28.9</v>
      </c>
      <c r="K254" s="280">
        <v>1.27</v>
      </c>
    </row>
    <row r="255" spans="2:11" ht="25.5" x14ac:dyDescent="0.2">
      <c r="B255" s="282" t="s">
        <v>93</v>
      </c>
      <c r="C255" s="284" t="s">
        <v>134</v>
      </c>
      <c r="D255" s="282" t="s">
        <v>44</v>
      </c>
      <c r="E255" s="282" t="s">
        <v>135</v>
      </c>
      <c r="F255" s="195" t="s">
        <v>94</v>
      </c>
      <c r="G255" s="195"/>
      <c r="H255" s="283" t="s">
        <v>47</v>
      </c>
      <c r="I255" s="287">
        <v>0.92400000000000004</v>
      </c>
      <c r="J255" s="285">
        <v>2.46</v>
      </c>
      <c r="K255" s="285">
        <v>2.27</v>
      </c>
    </row>
    <row r="256" spans="2:11" ht="25.5" x14ac:dyDescent="0.2">
      <c r="B256" s="282" t="s">
        <v>93</v>
      </c>
      <c r="C256" s="284" t="s">
        <v>132</v>
      </c>
      <c r="D256" s="282" t="s">
        <v>44</v>
      </c>
      <c r="E256" s="282" t="s">
        <v>133</v>
      </c>
      <c r="F256" s="195" t="s">
        <v>94</v>
      </c>
      <c r="G256" s="195"/>
      <c r="H256" s="283" t="s">
        <v>129</v>
      </c>
      <c r="I256" s="287">
        <v>1.67E-2</v>
      </c>
      <c r="J256" s="285">
        <v>6.87</v>
      </c>
      <c r="K256" s="285">
        <v>0.11</v>
      </c>
    </row>
    <row r="257" spans="2:11" ht="25.5" x14ac:dyDescent="0.2">
      <c r="B257" s="282" t="s">
        <v>93</v>
      </c>
      <c r="C257" s="284" t="s">
        <v>427</v>
      </c>
      <c r="D257" s="282" t="s">
        <v>44</v>
      </c>
      <c r="E257" s="282" t="s">
        <v>428</v>
      </c>
      <c r="F257" s="195" t="s">
        <v>94</v>
      </c>
      <c r="G257" s="195"/>
      <c r="H257" s="283" t="s">
        <v>47</v>
      </c>
      <c r="I257" s="287">
        <v>1.155</v>
      </c>
      <c r="J257" s="285">
        <v>11.67</v>
      </c>
      <c r="K257" s="285">
        <v>13.47</v>
      </c>
    </row>
    <row r="258" spans="2:11" ht="25.5" x14ac:dyDescent="0.2">
      <c r="B258" s="282" t="s">
        <v>93</v>
      </c>
      <c r="C258" s="284" t="s">
        <v>138</v>
      </c>
      <c r="D258" s="282" t="s">
        <v>44</v>
      </c>
      <c r="E258" s="282" t="s">
        <v>139</v>
      </c>
      <c r="F258" s="195" t="s">
        <v>94</v>
      </c>
      <c r="G258" s="195"/>
      <c r="H258" s="283" t="s">
        <v>53</v>
      </c>
      <c r="I258" s="287">
        <v>2.9000000000000001E-2</v>
      </c>
      <c r="J258" s="285">
        <v>24.36</v>
      </c>
      <c r="K258" s="285">
        <v>0.7</v>
      </c>
    </row>
    <row r="259" spans="2:11" ht="25.5" x14ac:dyDescent="0.2">
      <c r="B259" s="282" t="s">
        <v>93</v>
      </c>
      <c r="C259" s="284" t="s">
        <v>95</v>
      </c>
      <c r="D259" s="282" t="s">
        <v>44</v>
      </c>
      <c r="E259" s="282" t="s">
        <v>96</v>
      </c>
      <c r="F259" s="195" t="s">
        <v>94</v>
      </c>
      <c r="G259" s="195"/>
      <c r="H259" s="283" t="s">
        <v>47</v>
      </c>
      <c r="I259" s="287">
        <v>0.67500000000000004</v>
      </c>
      <c r="J259" s="285">
        <v>7.04</v>
      </c>
      <c r="K259" s="285">
        <v>4.75</v>
      </c>
    </row>
    <row r="260" spans="2:11" x14ac:dyDescent="0.2">
      <c r="B260" s="282" t="s">
        <v>93</v>
      </c>
      <c r="C260" s="284" t="s">
        <v>136</v>
      </c>
      <c r="D260" s="282" t="s">
        <v>44</v>
      </c>
      <c r="E260" s="282" t="s">
        <v>137</v>
      </c>
      <c r="F260" s="195" t="s">
        <v>94</v>
      </c>
      <c r="G260" s="195"/>
      <c r="H260" s="283" t="s">
        <v>53</v>
      </c>
      <c r="I260" s="287">
        <v>1.0999999999999999E-2</v>
      </c>
      <c r="J260" s="285">
        <v>22.11</v>
      </c>
      <c r="K260" s="285">
        <v>0.24</v>
      </c>
    </row>
    <row r="261" spans="2:11" x14ac:dyDescent="0.2">
      <c r="B261" s="291"/>
      <c r="C261" s="291"/>
      <c r="D261" s="291"/>
      <c r="E261" s="291"/>
      <c r="F261" s="291" t="s">
        <v>97</v>
      </c>
      <c r="G261" s="292">
        <v>18.48</v>
      </c>
      <c r="H261" s="291" t="s">
        <v>98</v>
      </c>
      <c r="I261" s="292">
        <v>19.87</v>
      </c>
      <c r="J261" s="291" t="s">
        <v>99</v>
      </c>
      <c r="K261" s="292">
        <v>38.35</v>
      </c>
    </row>
    <row r="262" spans="2:11" ht="13.5" thickBot="1" x14ac:dyDescent="0.25">
      <c r="B262" s="291"/>
      <c r="C262" s="291"/>
      <c r="D262" s="291"/>
      <c r="E262" s="291"/>
      <c r="F262" s="291" t="s">
        <v>100</v>
      </c>
      <c r="G262" s="292">
        <v>17.93</v>
      </c>
      <c r="H262" s="291"/>
      <c r="I262" s="198" t="s">
        <v>101</v>
      </c>
      <c r="J262" s="198"/>
      <c r="K262" s="292">
        <v>89.65</v>
      </c>
    </row>
    <row r="263" spans="2:11" ht="13.5" thickTop="1" x14ac:dyDescent="0.2">
      <c r="B263" s="276"/>
      <c r="C263" s="276"/>
      <c r="D263" s="276"/>
      <c r="E263" s="276"/>
      <c r="F263" s="276"/>
      <c r="G263" s="276"/>
      <c r="H263" s="276"/>
      <c r="I263" s="276"/>
      <c r="J263" s="276"/>
      <c r="K263" s="276"/>
    </row>
    <row r="264" spans="2:11" ht="15" x14ac:dyDescent="0.2">
      <c r="B264" s="268" t="s">
        <v>1188</v>
      </c>
      <c r="C264" s="270" t="s">
        <v>78</v>
      </c>
      <c r="D264" s="268" t="s">
        <v>79</v>
      </c>
      <c r="E264" s="268" t="s">
        <v>24</v>
      </c>
      <c r="F264" s="196" t="s">
        <v>80</v>
      </c>
      <c r="G264" s="196"/>
      <c r="H264" s="269" t="s">
        <v>81</v>
      </c>
      <c r="I264" s="270" t="s">
        <v>82</v>
      </c>
      <c r="J264" s="270" t="s">
        <v>83</v>
      </c>
      <c r="K264" s="270" t="s">
        <v>84</v>
      </c>
    </row>
    <row r="265" spans="2:11" ht="38.25" x14ac:dyDescent="0.2">
      <c r="B265" s="271" t="s">
        <v>85</v>
      </c>
      <c r="C265" s="273" t="s">
        <v>1189</v>
      </c>
      <c r="D265" s="271" t="s">
        <v>43</v>
      </c>
      <c r="E265" s="271" t="s">
        <v>1190</v>
      </c>
      <c r="F265" s="197" t="s">
        <v>2294</v>
      </c>
      <c r="G265" s="197"/>
      <c r="H265" s="272" t="s">
        <v>51</v>
      </c>
      <c r="I265" s="275">
        <v>1</v>
      </c>
      <c r="J265" s="274">
        <v>221.05</v>
      </c>
      <c r="K265" s="274">
        <v>221.05</v>
      </c>
    </row>
    <row r="266" spans="2:11" ht="25.5" x14ac:dyDescent="0.2">
      <c r="B266" s="277" t="s">
        <v>86</v>
      </c>
      <c r="C266" s="279" t="s">
        <v>116</v>
      </c>
      <c r="D266" s="277" t="s">
        <v>44</v>
      </c>
      <c r="E266" s="277" t="s">
        <v>117</v>
      </c>
      <c r="F266" s="194" t="s">
        <v>2161</v>
      </c>
      <c r="G266" s="194"/>
      <c r="H266" s="278" t="s">
        <v>75</v>
      </c>
      <c r="I266" s="281">
        <v>2.2919999999999998</v>
      </c>
      <c r="J266" s="280">
        <v>27.11</v>
      </c>
      <c r="K266" s="280">
        <v>62.13</v>
      </c>
    </row>
    <row r="267" spans="2:11" ht="38.25" x14ac:dyDescent="0.2">
      <c r="B267" s="277" t="s">
        <v>86</v>
      </c>
      <c r="C267" s="279" t="s">
        <v>692</v>
      </c>
      <c r="D267" s="277" t="s">
        <v>44</v>
      </c>
      <c r="E267" s="277" t="s">
        <v>693</v>
      </c>
      <c r="F267" s="194" t="s">
        <v>785</v>
      </c>
      <c r="G267" s="194"/>
      <c r="H267" s="278" t="s">
        <v>106</v>
      </c>
      <c r="I267" s="281">
        <v>7.1999999999999995E-2</v>
      </c>
      <c r="J267" s="280">
        <v>9.8800000000000008</v>
      </c>
      <c r="K267" s="280">
        <v>0.71</v>
      </c>
    </row>
    <row r="268" spans="2:11" ht="25.5" x14ac:dyDescent="0.2">
      <c r="B268" s="277" t="s">
        <v>86</v>
      </c>
      <c r="C268" s="279" t="s">
        <v>90</v>
      </c>
      <c r="D268" s="277" t="s">
        <v>44</v>
      </c>
      <c r="E268" s="277" t="s">
        <v>91</v>
      </c>
      <c r="F268" s="194" t="s">
        <v>2161</v>
      </c>
      <c r="G268" s="194"/>
      <c r="H268" s="278" t="s">
        <v>75</v>
      </c>
      <c r="I268" s="281">
        <v>0.96699999999999997</v>
      </c>
      <c r="J268" s="280">
        <v>21.72</v>
      </c>
      <c r="K268" s="280">
        <v>21</v>
      </c>
    </row>
    <row r="269" spans="2:11" ht="38.25" x14ac:dyDescent="0.2">
      <c r="B269" s="277" t="s">
        <v>86</v>
      </c>
      <c r="C269" s="279" t="s">
        <v>786</v>
      </c>
      <c r="D269" s="277" t="s">
        <v>44</v>
      </c>
      <c r="E269" s="277" t="s">
        <v>787</v>
      </c>
      <c r="F269" s="194" t="s">
        <v>785</v>
      </c>
      <c r="G269" s="194"/>
      <c r="H269" s="278" t="s">
        <v>109</v>
      </c>
      <c r="I269" s="281">
        <v>6.7000000000000004E-2</v>
      </c>
      <c r="J269" s="280">
        <v>0.67</v>
      </c>
      <c r="K269" s="280">
        <v>0.04</v>
      </c>
    </row>
    <row r="270" spans="2:11" ht="25.5" x14ac:dyDescent="0.2">
      <c r="B270" s="282" t="s">
        <v>93</v>
      </c>
      <c r="C270" s="284" t="s">
        <v>788</v>
      </c>
      <c r="D270" s="282" t="s">
        <v>44</v>
      </c>
      <c r="E270" s="282" t="s">
        <v>789</v>
      </c>
      <c r="F270" s="195" t="s">
        <v>94</v>
      </c>
      <c r="G270" s="195"/>
      <c r="H270" s="283" t="s">
        <v>51</v>
      </c>
      <c r="I270" s="287">
        <v>1.38</v>
      </c>
      <c r="J270" s="285">
        <v>99.4</v>
      </c>
      <c r="K270" s="285">
        <v>137.16999999999999</v>
      </c>
    </row>
    <row r="271" spans="2:11" x14ac:dyDescent="0.2">
      <c r="B271" s="291"/>
      <c r="C271" s="291"/>
      <c r="D271" s="291"/>
      <c r="E271" s="291"/>
      <c r="F271" s="291" t="s">
        <v>97</v>
      </c>
      <c r="G271" s="292">
        <v>30.32</v>
      </c>
      <c r="H271" s="291" t="s">
        <v>98</v>
      </c>
      <c r="I271" s="292">
        <v>32.619999999999997</v>
      </c>
      <c r="J271" s="291" t="s">
        <v>99</v>
      </c>
      <c r="K271" s="292">
        <v>62.94</v>
      </c>
    </row>
    <row r="272" spans="2:11" ht="13.5" thickBot="1" x14ac:dyDescent="0.25">
      <c r="B272" s="291"/>
      <c r="C272" s="291"/>
      <c r="D272" s="291"/>
      <c r="E272" s="291"/>
      <c r="F272" s="291" t="s">
        <v>100</v>
      </c>
      <c r="G272" s="292">
        <v>55.26</v>
      </c>
      <c r="H272" s="291"/>
      <c r="I272" s="198" t="s">
        <v>101</v>
      </c>
      <c r="J272" s="198"/>
      <c r="K272" s="292">
        <v>276.31</v>
      </c>
    </row>
    <row r="273" spans="2:11" ht="13.5" thickTop="1" x14ac:dyDescent="0.2">
      <c r="B273" s="276"/>
      <c r="C273" s="276"/>
      <c r="D273" s="276"/>
      <c r="E273" s="276"/>
      <c r="F273" s="276"/>
      <c r="G273" s="276"/>
      <c r="H273" s="276"/>
      <c r="I273" s="276"/>
      <c r="J273" s="276"/>
      <c r="K273" s="276"/>
    </row>
    <row r="274" spans="2:11" ht="15" x14ac:dyDescent="0.2">
      <c r="B274" s="268" t="s">
        <v>1191</v>
      </c>
      <c r="C274" s="270" t="s">
        <v>78</v>
      </c>
      <c r="D274" s="268" t="s">
        <v>79</v>
      </c>
      <c r="E274" s="268" t="s">
        <v>24</v>
      </c>
      <c r="F274" s="196" t="s">
        <v>80</v>
      </c>
      <c r="G274" s="196"/>
      <c r="H274" s="269" t="s">
        <v>81</v>
      </c>
      <c r="I274" s="270" t="s">
        <v>82</v>
      </c>
      <c r="J274" s="270" t="s">
        <v>83</v>
      </c>
      <c r="K274" s="270" t="s">
        <v>84</v>
      </c>
    </row>
    <row r="275" spans="2:11" ht="25.5" x14ac:dyDescent="0.2">
      <c r="B275" s="271" t="s">
        <v>85</v>
      </c>
      <c r="C275" s="273" t="s">
        <v>52</v>
      </c>
      <c r="D275" s="271" t="s">
        <v>44</v>
      </c>
      <c r="E275" s="271" t="s">
        <v>734</v>
      </c>
      <c r="F275" s="197" t="s">
        <v>2293</v>
      </c>
      <c r="G275" s="197"/>
      <c r="H275" s="272" t="s">
        <v>53</v>
      </c>
      <c r="I275" s="275">
        <v>1</v>
      </c>
      <c r="J275" s="274">
        <v>19.52</v>
      </c>
      <c r="K275" s="274">
        <v>19.52</v>
      </c>
    </row>
    <row r="276" spans="2:11" ht="25.5" x14ac:dyDescent="0.2">
      <c r="B276" s="277" t="s">
        <v>86</v>
      </c>
      <c r="C276" s="279" t="s">
        <v>144</v>
      </c>
      <c r="D276" s="277" t="s">
        <v>44</v>
      </c>
      <c r="E276" s="277" t="s">
        <v>145</v>
      </c>
      <c r="F276" s="194" t="s">
        <v>2277</v>
      </c>
      <c r="G276" s="194"/>
      <c r="H276" s="278" t="s">
        <v>53</v>
      </c>
      <c r="I276" s="281">
        <v>1</v>
      </c>
      <c r="J276" s="280">
        <v>9.85</v>
      </c>
      <c r="K276" s="280">
        <v>9.85</v>
      </c>
    </row>
    <row r="277" spans="2:11" ht="25.5" x14ac:dyDescent="0.2">
      <c r="B277" s="277" t="s">
        <v>86</v>
      </c>
      <c r="C277" s="279" t="s">
        <v>140</v>
      </c>
      <c r="D277" s="277" t="s">
        <v>44</v>
      </c>
      <c r="E277" s="277" t="s">
        <v>141</v>
      </c>
      <c r="F277" s="194" t="s">
        <v>2161</v>
      </c>
      <c r="G277" s="194"/>
      <c r="H277" s="278" t="s">
        <v>75</v>
      </c>
      <c r="I277" s="281">
        <v>9.7000000000000003E-2</v>
      </c>
      <c r="J277" s="280">
        <v>22.25</v>
      </c>
      <c r="K277" s="280">
        <v>2.15</v>
      </c>
    </row>
    <row r="278" spans="2:11" ht="25.5" x14ac:dyDescent="0.2">
      <c r="B278" s="277" t="s">
        <v>86</v>
      </c>
      <c r="C278" s="279" t="s">
        <v>142</v>
      </c>
      <c r="D278" s="277" t="s">
        <v>44</v>
      </c>
      <c r="E278" s="277" t="s">
        <v>143</v>
      </c>
      <c r="F278" s="194" t="s">
        <v>2161</v>
      </c>
      <c r="G278" s="194"/>
      <c r="H278" s="278" t="s">
        <v>75</v>
      </c>
      <c r="I278" s="281">
        <v>0.252</v>
      </c>
      <c r="J278" s="280">
        <v>26.91</v>
      </c>
      <c r="K278" s="280">
        <v>6.78</v>
      </c>
    </row>
    <row r="279" spans="2:11" ht="25.5" x14ac:dyDescent="0.2">
      <c r="B279" s="282" t="s">
        <v>93</v>
      </c>
      <c r="C279" s="284" t="s">
        <v>148</v>
      </c>
      <c r="D279" s="282" t="s">
        <v>44</v>
      </c>
      <c r="E279" s="282" t="s">
        <v>149</v>
      </c>
      <c r="F279" s="195" t="s">
        <v>94</v>
      </c>
      <c r="G279" s="195"/>
      <c r="H279" s="283" t="s">
        <v>53</v>
      </c>
      <c r="I279" s="287">
        <v>2.5000000000000001E-2</v>
      </c>
      <c r="J279" s="285">
        <v>19.77</v>
      </c>
      <c r="K279" s="285">
        <v>0.49</v>
      </c>
    </row>
    <row r="280" spans="2:11" ht="38.25" x14ac:dyDescent="0.2">
      <c r="B280" s="282" t="s">
        <v>93</v>
      </c>
      <c r="C280" s="284" t="s">
        <v>146</v>
      </c>
      <c r="D280" s="282" t="s">
        <v>44</v>
      </c>
      <c r="E280" s="282" t="s">
        <v>147</v>
      </c>
      <c r="F280" s="195" t="s">
        <v>94</v>
      </c>
      <c r="G280" s="195"/>
      <c r="H280" s="283" t="s">
        <v>48</v>
      </c>
      <c r="I280" s="287">
        <v>1.143</v>
      </c>
      <c r="J280" s="285">
        <v>0.22</v>
      </c>
      <c r="K280" s="285">
        <v>0.25</v>
      </c>
    </row>
    <row r="281" spans="2:11" x14ac:dyDescent="0.2">
      <c r="B281" s="291"/>
      <c r="C281" s="291"/>
      <c r="D281" s="291"/>
      <c r="E281" s="291"/>
      <c r="F281" s="291" t="s">
        <v>97</v>
      </c>
      <c r="G281" s="292">
        <v>3.9</v>
      </c>
      <c r="H281" s="291" t="s">
        <v>98</v>
      </c>
      <c r="I281" s="292">
        <v>4.21</v>
      </c>
      <c r="J281" s="291" t="s">
        <v>99</v>
      </c>
      <c r="K281" s="292">
        <v>8.11</v>
      </c>
    </row>
    <row r="282" spans="2:11" ht="13.5" thickBot="1" x14ac:dyDescent="0.25">
      <c r="B282" s="291"/>
      <c r="C282" s="291"/>
      <c r="D282" s="291"/>
      <c r="E282" s="291"/>
      <c r="F282" s="291" t="s">
        <v>100</v>
      </c>
      <c r="G282" s="292">
        <v>4.88</v>
      </c>
      <c r="H282" s="291"/>
      <c r="I282" s="198" t="s">
        <v>101</v>
      </c>
      <c r="J282" s="198"/>
      <c r="K282" s="292">
        <v>24.4</v>
      </c>
    </row>
    <row r="283" spans="2:11" ht="13.5" thickTop="1" x14ac:dyDescent="0.2">
      <c r="B283" s="276"/>
      <c r="C283" s="276"/>
      <c r="D283" s="276"/>
      <c r="E283" s="276"/>
      <c r="F283" s="276"/>
      <c r="G283" s="276"/>
      <c r="H283" s="276"/>
      <c r="I283" s="276"/>
      <c r="J283" s="276"/>
      <c r="K283" s="276"/>
    </row>
    <row r="284" spans="2:11" ht="15" x14ac:dyDescent="0.2">
      <c r="B284" s="268" t="s">
        <v>1192</v>
      </c>
      <c r="C284" s="270" t="s">
        <v>78</v>
      </c>
      <c r="D284" s="268" t="s">
        <v>79</v>
      </c>
      <c r="E284" s="268" t="s">
        <v>24</v>
      </c>
      <c r="F284" s="196" t="s">
        <v>80</v>
      </c>
      <c r="G284" s="196"/>
      <c r="H284" s="269" t="s">
        <v>81</v>
      </c>
      <c r="I284" s="270" t="s">
        <v>82</v>
      </c>
      <c r="J284" s="270" t="s">
        <v>83</v>
      </c>
      <c r="K284" s="270" t="s">
        <v>84</v>
      </c>
    </row>
    <row r="285" spans="2:11" ht="25.5" x14ac:dyDescent="0.2">
      <c r="B285" s="271" t="s">
        <v>85</v>
      </c>
      <c r="C285" s="273" t="s">
        <v>886</v>
      </c>
      <c r="D285" s="271" t="s">
        <v>44</v>
      </c>
      <c r="E285" s="271" t="s">
        <v>887</v>
      </c>
      <c r="F285" s="197" t="s">
        <v>2293</v>
      </c>
      <c r="G285" s="197"/>
      <c r="H285" s="272" t="s">
        <v>53</v>
      </c>
      <c r="I285" s="275">
        <v>1</v>
      </c>
      <c r="J285" s="274">
        <v>15.79</v>
      </c>
      <c r="K285" s="274">
        <v>15.79</v>
      </c>
    </row>
    <row r="286" spans="2:11" ht="25.5" x14ac:dyDescent="0.2">
      <c r="B286" s="277" t="s">
        <v>86</v>
      </c>
      <c r="C286" s="279" t="s">
        <v>140</v>
      </c>
      <c r="D286" s="277" t="s">
        <v>44</v>
      </c>
      <c r="E286" s="277" t="s">
        <v>141</v>
      </c>
      <c r="F286" s="194" t="s">
        <v>2161</v>
      </c>
      <c r="G286" s="194"/>
      <c r="H286" s="278" t="s">
        <v>75</v>
      </c>
      <c r="I286" s="281">
        <v>5.7000000000000002E-2</v>
      </c>
      <c r="J286" s="280">
        <v>22.25</v>
      </c>
      <c r="K286" s="280">
        <v>1.26</v>
      </c>
    </row>
    <row r="287" spans="2:11" ht="25.5" x14ac:dyDescent="0.2">
      <c r="B287" s="277" t="s">
        <v>86</v>
      </c>
      <c r="C287" s="279" t="s">
        <v>142</v>
      </c>
      <c r="D287" s="277" t="s">
        <v>44</v>
      </c>
      <c r="E287" s="277" t="s">
        <v>143</v>
      </c>
      <c r="F287" s="194" t="s">
        <v>2161</v>
      </c>
      <c r="G287" s="194"/>
      <c r="H287" s="278" t="s">
        <v>75</v>
      </c>
      <c r="I287" s="281">
        <v>0.15</v>
      </c>
      <c r="J287" s="280">
        <v>26.91</v>
      </c>
      <c r="K287" s="280">
        <v>4.03</v>
      </c>
    </row>
    <row r="288" spans="2:11" ht="25.5" x14ac:dyDescent="0.2">
      <c r="B288" s="277" t="s">
        <v>86</v>
      </c>
      <c r="C288" s="279" t="s">
        <v>981</v>
      </c>
      <c r="D288" s="277" t="s">
        <v>44</v>
      </c>
      <c r="E288" s="277" t="s">
        <v>982</v>
      </c>
      <c r="F288" s="194" t="s">
        <v>2277</v>
      </c>
      <c r="G288" s="194"/>
      <c r="H288" s="278" t="s">
        <v>53</v>
      </c>
      <c r="I288" s="281">
        <v>1</v>
      </c>
      <c r="J288" s="280">
        <v>9.8800000000000008</v>
      </c>
      <c r="K288" s="280">
        <v>9.8800000000000008</v>
      </c>
    </row>
    <row r="289" spans="2:11" ht="25.5" x14ac:dyDescent="0.2">
      <c r="B289" s="282" t="s">
        <v>93</v>
      </c>
      <c r="C289" s="284" t="s">
        <v>148</v>
      </c>
      <c r="D289" s="282" t="s">
        <v>44</v>
      </c>
      <c r="E289" s="282" t="s">
        <v>149</v>
      </c>
      <c r="F289" s="195" t="s">
        <v>94</v>
      </c>
      <c r="G289" s="195"/>
      <c r="H289" s="283" t="s">
        <v>53</v>
      </c>
      <c r="I289" s="287">
        <v>2.5000000000000001E-2</v>
      </c>
      <c r="J289" s="285">
        <v>19.77</v>
      </c>
      <c r="K289" s="285">
        <v>0.49</v>
      </c>
    </row>
    <row r="290" spans="2:11" ht="38.25" x14ac:dyDescent="0.2">
      <c r="B290" s="282" t="s">
        <v>93</v>
      </c>
      <c r="C290" s="284" t="s">
        <v>146</v>
      </c>
      <c r="D290" s="282" t="s">
        <v>44</v>
      </c>
      <c r="E290" s="282" t="s">
        <v>147</v>
      </c>
      <c r="F290" s="195" t="s">
        <v>94</v>
      </c>
      <c r="G290" s="195"/>
      <c r="H290" s="283" t="s">
        <v>48</v>
      </c>
      <c r="I290" s="287">
        <v>0.63500000000000001</v>
      </c>
      <c r="J290" s="285">
        <v>0.22</v>
      </c>
      <c r="K290" s="285">
        <v>0.13</v>
      </c>
    </row>
    <row r="291" spans="2:11" x14ac:dyDescent="0.2">
      <c r="B291" s="291"/>
      <c r="C291" s="291"/>
      <c r="D291" s="291"/>
      <c r="E291" s="291"/>
      <c r="F291" s="291" t="s">
        <v>97</v>
      </c>
      <c r="G291" s="292">
        <v>2.11</v>
      </c>
      <c r="H291" s="291" t="s">
        <v>98</v>
      </c>
      <c r="I291" s="292">
        <v>2.27</v>
      </c>
      <c r="J291" s="291" t="s">
        <v>99</v>
      </c>
      <c r="K291" s="292">
        <v>4.38</v>
      </c>
    </row>
    <row r="292" spans="2:11" ht="13.5" thickBot="1" x14ac:dyDescent="0.25">
      <c r="B292" s="291"/>
      <c r="C292" s="291"/>
      <c r="D292" s="291"/>
      <c r="E292" s="291"/>
      <c r="F292" s="291" t="s">
        <v>100</v>
      </c>
      <c r="G292" s="292">
        <v>3.94</v>
      </c>
      <c r="H292" s="291"/>
      <c r="I292" s="198" t="s">
        <v>101</v>
      </c>
      <c r="J292" s="198"/>
      <c r="K292" s="292">
        <v>19.73</v>
      </c>
    </row>
    <row r="293" spans="2:11" ht="13.5" thickTop="1" x14ac:dyDescent="0.2">
      <c r="B293" s="276"/>
      <c r="C293" s="276"/>
      <c r="D293" s="276"/>
      <c r="E293" s="276"/>
      <c r="F293" s="276"/>
      <c r="G293" s="276"/>
      <c r="H293" s="276"/>
      <c r="I293" s="276"/>
      <c r="J293" s="276"/>
      <c r="K293" s="276"/>
    </row>
    <row r="294" spans="2:11" ht="15" x14ac:dyDescent="0.2">
      <c r="B294" s="268" t="s">
        <v>1193</v>
      </c>
      <c r="C294" s="270" t="s">
        <v>78</v>
      </c>
      <c r="D294" s="268" t="s">
        <v>79</v>
      </c>
      <c r="E294" s="268" t="s">
        <v>24</v>
      </c>
      <c r="F294" s="196" t="s">
        <v>80</v>
      </c>
      <c r="G294" s="196"/>
      <c r="H294" s="269" t="s">
        <v>81</v>
      </c>
      <c r="I294" s="270" t="s">
        <v>82</v>
      </c>
      <c r="J294" s="270" t="s">
        <v>83</v>
      </c>
      <c r="K294" s="270" t="s">
        <v>84</v>
      </c>
    </row>
    <row r="295" spans="2:11" ht="25.5" x14ac:dyDescent="0.2">
      <c r="B295" s="271" t="s">
        <v>85</v>
      </c>
      <c r="C295" s="273" t="s">
        <v>1194</v>
      </c>
      <c r="D295" s="271" t="s">
        <v>44</v>
      </c>
      <c r="E295" s="271" t="s">
        <v>1195</v>
      </c>
      <c r="F295" s="197" t="s">
        <v>2293</v>
      </c>
      <c r="G295" s="197"/>
      <c r="H295" s="272" t="s">
        <v>53</v>
      </c>
      <c r="I295" s="275">
        <v>1</v>
      </c>
      <c r="J295" s="274">
        <v>13.8</v>
      </c>
      <c r="K295" s="274">
        <v>13.8</v>
      </c>
    </row>
    <row r="296" spans="2:11" ht="25.5" x14ac:dyDescent="0.2">
      <c r="B296" s="277" t="s">
        <v>86</v>
      </c>
      <c r="C296" s="279" t="s">
        <v>975</v>
      </c>
      <c r="D296" s="277" t="s">
        <v>44</v>
      </c>
      <c r="E296" s="277" t="s">
        <v>976</v>
      </c>
      <c r="F296" s="194" t="s">
        <v>2277</v>
      </c>
      <c r="G296" s="194"/>
      <c r="H296" s="278" t="s">
        <v>53</v>
      </c>
      <c r="I296" s="281">
        <v>1</v>
      </c>
      <c r="J296" s="280">
        <v>9.1199999999999992</v>
      </c>
      <c r="K296" s="280">
        <v>9.1199999999999992</v>
      </c>
    </row>
    <row r="297" spans="2:11" ht="25.5" x14ac:dyDescent="0.2">
      <c r="B297" s="277" t="s">
        <v>86</v>
      </c>
      <c r="C297" s="279" t="s">
        <v>142</v>
      </c>
      <c r="D297" s="277" t="s">
        <v>44</v>
      </c>
      <c r="E297" s="277" t="s">
        <v>143</v>
      </c>
      <c r="F297" s="194" t="s">
        <v>2161</v>
      </c>
      <c r="G297" s="194"/>
      <c r="H297" s="278" t="s">
        <v>75</v>
      </c>
      <c r="I297" s="281">
        <v>0.11600000000000001</v>
      </c>
      <c r="J297" s="280">
        <v>26.91</v>
      </c>
      <c r="K297" s="280">
        <v>3.12</v>
      </c>
    </row>
    <row r="298" spans="2:11" ht="25.5" x14ac:dyDescent="0.2">
      <c r="B298" s="277" t="s">
        <v>86</v>
      </c>
      <c r="C298" s="279" t="s">
        <v>140</v>
      </c>
      <c r="D298" s="277" t="s">
        <v>44</v>
      </c>
      <c r="E298" s="277" t="s">
        <v>141</v>
      </c>
      <c r="F298" s="194" t="s">
        <v>2161</v>
      </c>
      <c r="G298" s="194"/>
      <c r="H298" s="278" t="s">
        <v>75</v>
      </c>
      <c r="I298" s="281">
        <v>4.3999999999999997E-2</v>
      </c>
      <c r="J298" s="280">
        <v>22.25</v>
      </c>
      <c r="K298" s="280">
        <v>0.97</v>
      </c>
    </row>
    <row r="299" spans="2:11" ht="25.5" x14ac:dyDescent="0.2">
      <c r="B299" s="282" t="s">
        <v>93</v>
      </c>
      <c r="C299" s="284" t="s">
        <v>148</v>
      </c>
      <c r="D299" s="282" t="s">
        <v>44</v>
      </c>
      <c r="E299" s="282" t="s">
        <v>149</v>
      </c>
      <c r="F299" s="195" t="s">
        <v>94</v>
      </c>
      <c r="G299" s="195"/>
      <c r="H299" s="283" t="s">
        <v>53</v>
      </c>
      <c r="I299" s="287">
        <v>2.5000000000000001E-2</v>
      </c>
      <c r="J299" s="285">
        <v>19.77</v>
      </c>
      <c r="K299" s="285">
        <v>0.49</v>
      </c>
    </row>
    <row r="300" spans="2:11" ht="38.25" x14ac:dyDescent="0.2">
      <c r="B300" s="282" t="s">
        <v>93</v>
      </c>
      <c r="C300" s="284" t="s">
        <v>146</v>
      </c>
      <c r="D300" s="282" t="s">
        <v>44</v>
      </c>
      <c r="E300" s="282" t="s">
        <v>147</v>
      </c>
      <c r="F300" s="195" t="s">
        <v>94</v>
      </c>
      <c r="G300" s="195"/>
      <c r="H300" s="283" t="s">
        <v>48</v>
      </c>
      <c r="I300" s="287">
        <v>0.48</v>
      </c>
      <c r="J300" s="285">
        <v>0.22</v>
      </c>
      <c r="K300" s="285">
        <v>0.1</v>
      </c>
    </row>
    <row r="301" spans="2:11" x14ac:dyDescent="0.2">
      <c r="B301" s="291"/>
      <c r="C301" s="291"/>
      <c r="D301" s="291"/>
      <c r="E301" s="291"/>
      <c r="F301" s="291" t="s">
        <v>97</v>
      </c>
      <c r="G301" s="292">
        <v>1.59</v>
      </c>
      <c r="H301" s="291" t="s">
        <v>98</v>
      </c>
      <c r="I301" s="292">
        <v>1.71</v>
      </c>
      <c r="J301" s="291" t="s">
        <v>99</v>
      </c>
      <c r="K301" s="292">
        <v>3.3</v>
      </c>
    </row>
    <row r="302" spans="2:11" ht="13.5" thickBot="1" x14ac:dyDescent="0.25">
      <c r="B302" s="291"/>
      <c r="C302" s="291"/>
      <c r="D302" s="291"/>
      <c r="E302" s="291"/>
      <c r="F302" s="291" t="s">
        <v>100</v>
      </c>
      <c r="G302" s="292">
        <v>3.45</v>
      </c>
      <c r="H302" s="291"/>
      <c r="I302" s="198" t="s">
        <v>101</v>
      </c>
      <c r="J302" s="198"/>
      <c r="K302" s="292">
        <v>17.25</v>
      </c>
    </row>
    <row r="303" spans="2:11" ht="13.5" thickTop="1" x14ac:dyDescent="0.2">
      <c r="B303" s="276"/>
      <c r="C303" s="276"/>
      <c r="D303" s="276"/>
      <c r="E303" s="276"/>
      <c r="F303" s="276"/>
      <c r="G303" s="276"/>
      <c r="H303" s="276"/>
      <c r="I303" s="276"/>
      <c r="J303" s="276"/>
      <c r="K303" s="276"/>
    </row>
    <row r="304" spans="2:11" ht="15" x14ac:dyDescent="0.2">
      <c r="B304" s="268" t="s">
        <v>1196</v>
      </c>
      <c r="C304" s="270" t="s">
        <v>78</v>
      </c>
      <c r="D304" s="268" t="s">
        <v>79</v>
      </c>
      <c r="E304" s="268" t="s">
        <v>24</v>
      </c>
      <c r="F304" s="196" t="s">
        <v>80</v>
      </c>
      <c r="G304" s="196"/>
      <c r="H304" s="269" t="s">
        <v>81</v>
      </c>
      <c r="I304" s="270" t="s">
        <v>82</v>
      </c>
      <c r="J304" s="270" t="s">
        <v>83</v>
      </c>
      <c r="K304" s="270" t="s">
        <v>84</v>
      </c>
    </row>
    <row r="305" spans="2:11" ht="38.25" x14ac:dyDescent="0.2">
      <c r="B305" s="271" t="s">
        <v>85</v>
      </c>
      <c r="C305" s="273" t="s">
        <v>1197</v>
      </c>
      <c r="D305" s="271" t="s">
        <v>44</v>
      </c>
      <c r="E305" s="271" t="s">
        <v>1198</v>
      </c>
      <c r="F305" s="197" t="s">
        <v>2293</v>
      </c>
      <c r="G305" s="197"/>
      <c r="H305" s="272" t="s">
        <v>53</v>
      </c>
      <c r="I305" s="275">
        <v>1</v>
      </c>
      <c r="J305" s="274">
        <v>10.63</v>
      </c>
      <c r="K305" s="274">
        <v>10.63</v>
      </c>
    </row>
    <row r="306" spans="2:11" ht="25.5" x14ac:dyDescent="0.2">
      <c r="B306" s="277" t="s">
        <v>86</v>
      </c>
      <c r="C306" s="279" t="s">
        <v>2295</v>
      </c>
      <c r="D306" s="277" t="s">
        <v>44</v>
      </c>
      <c r="E306" s="277" t="s">
        <v>2296</v>
      </c>
      <c r="F306" s="194" t="s">
        <v>2277</v>
      </c>
      <c r="G306" s="194"/>
      <c r="H306" s="278" t="s">
        <v>53</v>
      </c>
      <c r="I306" s="281">
        <v>1</v>
      </c>
      <c r="J306" s="280">
        <v>7.81</v>
      </c>
      <c r="K306" s="280">
        <v>7.81</v>
      </c>
    </row>
    <row r="307" spans="2:11" ht="25.5" x14ac:dyDescent="0.2">
      <c r="B307" s="277" t="s">
        <v>86</v>
      </c>
      <c r="C307" s="279" t="s">
        <v>142</v>
      </c>
      <c r="D307" s="277" t="s">
        <v>44</v>
      </c>
      <c r="E307" s="277" t="s">
        <v>143</v>
      </c>
      <c r="F307" s="194" t="s">
        <v>2161</v>
      </c>
      <c r="G307" s="194"/>
      <c r="H307" s="278" t="s">
        <v>75</v>
      </c>
      <c r="I307" s="281">
        <v>6.4000000000000001E-2</v>
      </c>
      <c r="J307" s="280">
        <v>26.91</v>
      </c>
      <c r="K307" s="280">
        <v>1.72</v>
      </c>
    </row>
    <row r="308" spans="2:11" ht="25.5" x14ac:dyDescent="0.2">
      <c r="B308" s="277" t="s">
        <v>86</v>
      </c>
      <c r="C308" s="279" t="s">
        <v>140</v>
      </c>
      <c r="D308" s="277" t="s">
        <v>44</v>
      </c>
      <c r="E308" s="277" t="s">
        <v>141</v>
      </c>
      <c r="F308" s="194" t="s">
        <v>2161</v>
      </c>
      <c r="G308" s="194"/>
      <c r="H308" s="278" t="s">
        <v>75</v>
      </c>
      <c r="I308" s="281">
        <v>2.5000000000000001E-2</v>
      </c>
      <c r="J308" s="280">
        <v>22.25</v>
      </c>
      <c r="K308" s="280">
        <v>0.55000000000000004</v>
      </c>
    </row>
    <row r="309" spans="2:11" ht="25.5" x14ac:dyDescent="0.2">
      <c r="B309" s="282" t="s">
        <v>93</v>
      </c>
      <c r="C309" s="284" t="s">
        <v>148</v>
      </c>
      <c r="D309" s="282" t="s">
        <v>44</v>
      </c>
      <c r="E309" s="282" t="s">
        <v>149</v>
      </c>
      <c r="F309" s="195" t="s">
        <v>94</v>
      </c>
      <c r="G309" s="195"/>
      <c r="H309" s="283" t="s">
        <v>53</v>
      </c>
      <c r="I309" s="287">
        <v>2.5000000000000001E-2</v>
      </c>
      <c r="J309" s="285">
        <v>19.77</v>
      </c>
      <c r="K309" s="285">
        <v>0.49</v>
      </c>
    </row>
    <row r="310" spans="2:11" ht="38.25" x14ac:dyDescent="0.2">
      <c r="B310" s="282" t="s">
        <v>93</v>
      </c>
      <c r="C310" s="284" t="s">
        <v>146</v>
      </c>
      <c r="D310" s="282" t="s">
        <v>44</v>
      </c>
      <c r="E310" s="282" t="s">
        <v>147</v>
      </c>
      <c r="F310" s="195" t="s">
        <v>94</v>
      </c>
      <c r="G310" s="195"/>
      <c r="H310" s="283" t="s">
        <v>48</v>
      </c>
      <c r="I310" s="287">
        <v>0.317</v>
      </c>
      <c r="J310" s="285">
        <v>0.22</v>
      </c>
      <c r="K310" s="285">
        <v>0.06</v>
      </c>
    </row>
    <row r="311" spans="2:11" x14ac:dyDescent="0.2">
      <c r="B311" s="291"/>
      <c r="C311" s="291"/>
      <c r="D311" s="291"/>
      <c r="E311" s="291"/>
      <c r="F311" s="291" t="s">
        <v>97</v>
      </c>
      <c r="G311" s="292">
        <v>0.87</v>
      </c>
      <c r="H311" s="291" t="s">
        <v>98</v>
      </c>
      <c r="I311" s="292">
        <v>0.95</v>
      </c>
      <c r="J311" s="291" t="s">
        <v>99</v>
      </c>
      <c r="K311" s="292">
        <v>1.82</v>
      </c>
    </row>
    <row r="312" spans="2:11" ht="13.5" thickBot="1" x14ac:dyDescent="0.25">
      <c r="B312" s="291"/>
      <c r="C312" s="291"/>
      <c r="D312" s="291"/>
      <c r="E312" s="291"/>
      <c r="F312" s="291" t="s">
        <v>100</v>
      </c>
      <c r="G312" s="292">
        <v>2.65</v>
      </c>
      <c r="H312" s="291"/>
      <c r="I312" s="198" t="s">
        <v>101</v>
      </c>
      <c r="J312" s="198"/>
      <c r="K312" s="292">
        <v>13.28</v>
      </c>
    </row>
    <row r="313" spans="2:11" ht="13.5" thickTop="1" x14ac:dyDescent="0.2">
      <c r="B313" s="276"/>
      <c r="C313" s="276"/>
      <c r="D313" s="276"/>
      <c r="E313" s="276"/>
      <c r="F313" s="276"/>
      <c r="G313" s="276"/>
      <c r="H313" s="276"/>
      <c r="I313" s="276"/>
      <c r="J313" s="276"/>
      <c r="K313" s="276"/>
    </row>
    <row r="314" spans="2:11" ht="15" x14ac:dyDescent="0.2">
      <c r="B314" s="268" t="s">
        <v>1199</v>
      </c>
      <c r="C314" s="270" t="s">
        <v>78</v>
      </c>
      <c r="D314" s="268" t="s">
        <v>79</v>
      </c>
      <c r="E314" s="268" t="s">
        <v>24</v>
      </c>
      <c r="F314" s="196" t="s">
        <v>80</v>
      </c>
      <c r="G314" s="196"/>
      <c r="H314" s="269" t="s">
        <v>81</v>
      </c>
      <c r="I314" s="270" t="s">
        <v>82</v>
      </c>
      <c r="J314" s="270" t="s">
        <v>83</v>
      </c>
      <c r="K314" s="270" t="s">
        <v>84</v>
      </c>
    </row>
    <row r="315" spans="2:11" ht="38.25" x14ac:dyDescent="0.2">
      <c r="B315" s="271" t="s">
        <v>85</v>
      </c>
      <c r="C315" s="273" t="s">
        <v>884</v>
      </c>
      <c r="D315" s="271" t="s">
        <v>43</v>
      </c>
      <c r="E315" s="271" t="s">
        <v>885</v>
      </c>
      <c r="F315" s="197" t="s">
        <v>92</v>
      </c>
      <c r="G315" s="197"/>
      <c r="H315" s="272" t="s">
        <v>51</v>
      </c>
      <c r="I315" s="275">
        <v>1</v>
      </c>
      <c r="J315" s="274">
        <v>759.93</v>
      </c>
      <c r="K315" s="274">
        <v>759.93</v>
      </c>
    </row>
    <row r="316" spans="2:11" ht="38.25" x14ac:dyDescent="0.2">
      <c r="B316" s="277" t="s">
        <v>86</v>
      </c>
      <c r="C316" s="279" t="s">
        <v>159</v>
      </c>
      <c r="D316" s="277" t="s">
        <v>44</v>
      </c>
      <c r="E316" s="277" t="s">
        <v>160</v>
      </c>
      <c r="F316" s="194" t="s">
        <v>785</v>
      </c>
      <c r="G316" s="194"/>
      <c r="H316" s="278" t="s">
        <v>109</v>
      </c>
      <c r="I316" s="281">
        <v>7.4999999999999997E-2</v>
      </c>
      <c r="J316" s="280">
        <v>0.56000000000000005</v>
      </c>
      <c r="K316" s="280">
        <v>0.04</v>
      </c>
    </row>
    <row r="317" spans="2:11" ht="25.5" x14ac:dyDescent="0.2">
      <c r="B317" s="277" t="s">
        <v>86</v>
      </c>
      <c r="C317" s="279" t="s">
        <v>90</v>
      </c>
      <c r="D317" s="277" t="s">
        <v>44</v>
      </c>
      <c r="E317" s="277" t="s">
        <v>91</v>
      </c>
      <c r="F317" s="194" t="s">
        <v>2161</v>
      </c>
      <c r="G317" s="194"/>
      <c r="H317" s="278" t="s">
        <v>75</v>
      </c>
      <c r="I317" s="281">
        <v>0.501</v>
      </c>
      <c r="J317" s="280">
        <v>21.72</v>
      </c>
      <c r="K317" s="280">
        <v>10.88</v>
      </c>
    </row>
    <row r="318" spans="2:11" ht="38.25" x14ac:dyDescent="0.2">
      <c r="B318" s="277" t="s">
        <v>86</v>
      </c>
      <c r="C318" s="279" t="s">
        <v>157</v>
      </c>
      <c r="D318" s="277" t="s">
        <v>44</v>
      </c>
      <c r="E318" s="277" t="s">
        <v>158</v>
      </c>
      <c r="F318" s="194" t="s">
        <v>785</v>
      </c>
      <c r="G318" s="194"/>
      <c r="H318" s="278" t="s">
        <v>106</v>
      </c>
      <c r="I318" s="281">
        <v>9.1999999999999998E-2</v>
      </c>
      <c r="J318" s="280">
        <v>1.48</v>
      </c>
      <c r="K318" s="280">
        <v>0.13</v>
      </c>
    </row>
    <row r="319" spans="2:11" ht="25.5" x14ac:dyDescent="0.2">
      <c r="B319" s="277" t="s">
        <v>86</v>
      </c>
      <c r="C319" s="279" t="s">
        <v>116</v>
      </c>
      <c r="D319" s="277" t="s">
        <v>44</v>
      </c>
      <c r="E319" s="277" t="s">
        <v>117</v>
      </c>
      <c r="F319" s="194" t="s">
        <v>2161</v>
      </c>
      <c r="G319" s="194"/>
      <c r="H319" s="278" t="s">
        <v>75</v>
      </c>
      <c r="I319" s="281">
        <v>0.33400000000000002</v>
      </c>
      <c r="J319" s="280">
        <v>27.11</v>
      </c>
      <c r="K319" s="280">
        <v>9.0500000000000007</v>
      </c>
    </row>
    <row r="320" spans="2:11" ht="51" x14ac:dyDescent="0.2">
      <c r="B320" s="282" t="s">
        <v>93</v>
      </c>
      <c r="C320" s="284" t="s">
        <v>977</v>
      </c>
      <c r="D320" s="282" t="s">
        <v>44</v>
      </c>
      <c r="E320" s="282" t="s">
        <v>978</v>
      </c>
      <c r="F320" s="195" t="s">
        <v>94</v>
      </c>
      <c r="G320" s="195"/>
      <c r="H320" s="283" t="s">
        <v>51</v>
      </c>
      <c r="I320" s="287">
        <v>1.23</v>
      </c>
      <c r="J320" s="285">
        <v>601.49</v>
      </c>
      <c r="K320" s="285">
        <v>739.83</v>
      </c>
    </row>
    <row r="321" spans="2:11" x14ac:dyDescent="0.2">
      <c r="B321" s="291"/>
      <c r="C321" s="291"/>
      <c r="D321" s="291"/>
      <c r="E321" s="291"/>
      <c r="F321" s="291" t="s">
        <v>97</v>
      </c>
      <c r="G321" s="292">
        <v>7.12</v>
      </c>
      <c r="H321" s="291" t="s">
        <v>98</v>
      </c>
      <c r="I321" s="292">
        <v>7.66</v>
      </c>
      <c r="J321" s="291" t="s">
        <v>99</v>
      </c>
      <c r="K321" s="292">
        <v>14.78</v>
      </c>
    </row>
    <row r="322" spans="2:11" ht="13.5" thickBot="1" x14ac:dyDescent="0.25">
      <c r="B322" s="291"/>
      <c r="C322" s="291"/>
      <c r="D322" s="291"/>
      <c r="E322" s="291"/>
      <c r="F322" s="291" t="s">
        <v>100</v>
      </c>
      <c r="G322" s="292">
        <v>189.98</v>
      </c>
      <c r="H322" s="291"/>
      <c r="I322" s="198" t="s">
        <v>101</v>
      </c>
      <c r="J322" s="198"/>
      <c r="K322" s="292">
        <v>949.91</v>
      </c>
    </row>
    <row r="323" spans="2:11" ht="13.5" thickTop="1" x14ac:dyDescent="0.2">
      <c r="B323" s="276"/>
      <c r="C323" s="276"/>
      <c r="D323" s="276"/>
      <c r="E323" s="276"/>
      <c r="F323" s="276"/>
      <c r="G323" s="276"/>
      <c r="H323" s="276"/>
      <c r="I323" s="276"/>
      <c r="J323" s="276"/>
      <c r="K323" s="276"/>
    </row>
    <row r="324" spans="2:11" ht="15" x14ac:dyDescent="0.2">
      <c r="B324" s="268" t="s">
        <v>1202</v>
      </c>
      <c r="C324" s="270" t="s">
        <v>78</v>
      </c>
      <c r="D324" s="268" t="s">
        <v>79</v>
      </c>
      <c r="E324" s="268" t="s">
        <v>24</v>
      </c>
      <c r="F324" s="196" t="s">
        <v>80</v>
      </c>
      <c r="G324" s="196"/>
      <c r="H324" s="269" t="s">
        <v>81</v>
      </c>
      <c r="I324" s="270" t="s">
        <v>82</v>
      </c>
      <c r="J324" s="270" t="s">
        <v>83</v>
      </c>
      <c r="K324" s="270" t="s">
        <v>84</v>
      </c>
    </row>
    <row r="325" spans="2:11" ht="38.25" x14ac:dyDescent="0.2">
      <c r="B325" s="271" t="s">
        <v>85</v>
      </c>
      <c r="C325" s="273" t="s">
        <v>892</v>
      </c>
      <c r="D325" s="271" t="s">
        <v>44</v>
      </c>
      <c r="E325" s="271" t="s">
        <v>893</v>
      </c>
      <c r="F325" s="197" t="s">
        <v>2293</v>
      </c>
      <c r="G325" s="197"/>
      <c r="H325" s="272" t="s">
        <v>51</v>
      </c>
      <c r="I325" s="275">
        <v>1</v>
      </c>
      <c r="J325" s="274">
        <v>103.55</v>
      </c>
      <c r="K325" s="274">
        <v>103.55</v>
      </c>
    </row>
    <row r="326" spans="2:11" ht="25.5" x14ac:dyDescent="0.2">
      <c r="B326" s="277" t="s">
        <v>86</v>
      </c>
      <c r="C326" s="279" t="s">
        <v>90</v>
      </c>
      <c r="D326" s="277" t="s">
        <v>44</v>
      </c>
      <c r="E326" s="277" t="s">
        <v>91</v>
      </c>
      <c r="F326" s="194" t="s">
        <v>2161</v>
      </c>
      <c r="G326" s="194"/>
      <c r="H326" s="278" t="s">
        <v>75</v>
      </c>
      <c r="I326" s="281">
        <v>3.5150000000000001</v>
      </c>
      <c r="J326" s="280">
        <v>21.72</v>
      </c>
      <c r="K326" s="280">
        <v>76.34</v>
      </c>
    </row>
    <row r="327" spans="2:11" ht="25.5" x14ac:dyDescent="0.2">
      <c r="B327" s="277" t="s">
        <v>86</v>
      </c>
      <c r="C327" s="279" t="s">
        <v>116</v>
      </c>
      <c r="D327" s="277" t="s">
        <v>44</v>
      </c>
      <c r="E327" s="277" t="s">
        <v>117</v>
      </c>
      <c r="F327" s="194" t="s">
        <v>2161</v>
      </c>
      <c r="G327" s="194"/>
      <c r="H327" s="278" t="s">
        <v>75</v>
      </c>
      <c r="I327" s="281">
        <v>1.004</v>
      </c>
      <c r="J327" s="280">
        <v>27.11</v>
      </c>
      <c r="K327" s="280">
        <v>27.21</v>
      </c>
    </row>
    <row r="328" spans="2:11" x14ac:dyDescent="0.2">
      <c r="B328" s="291"/>
      <c r="C328" s="291"/>
      <c r="D328" s="291"/>
      <c r="E328" s="291"/>
      <c r="F328" s="291" t="s">
        <v>97</v>
      </c>
      <c r="G328" s="292">
        <v>36.5</v>
      </c>
      <c r="H328" s="291" t="s">
        <v>98</v>
      </c>
      <c r="I328" s="292">
        <v>39.26</v>
      </c>
      <c r="J328" s="291" t="s">
        <v>99</v>
      </c>
      <c r="K328" s="292">
        <v>75.760000000000005</v>
      </c>
    </row>
    <row r="329" spans="2:11" ht="13.5" thickBot="1" x14ac:dyDescent="0.25">
      <c r="B329" s="291"/>
      <c r="C329" s="291"/>
      <c r="D329" s="291"/>
      <c r="E329" s="291"/>
      <c r="F329" s="291" t="s">
        <v>100</v>
      </c>
      <c r="G329" s="292">
        <v>25.88</v>
      </c>
      <c r="H329" s="291"/>
      <c r="I329" s="198" t="s">
        <v>101</v>
      </c>
      <c r="J329" s="198"/>
      <c r="K329" s="292">
        <v>129.43</v>
      </c>
    </row>
    <row r="330" spans="2:11" ht="13.5" thickTop="1" x14ac:dyDescent="0.2">
      <c r="B330" s="276"/>
      <c r="C330" s="276"/>
      <c r="D330" s="276"/>
      <c r="E330" s="276"/>
      <c r="F330" s="276"/>
      <c r="G330" s="276"/>
      <c r="H330" s="276"/>
      <c r="I330" s="276"/>
      <c r="J330" s="276"/>
      <c r="K330" s="276"/>
    </row>
    <row r="331" spans="2:11" ht="15" x14ac:dyDescent="0.2">
      <c r="B331" s="268" t="s">
        <v>1203</v>
      </c>
      <c r="C331" s="270" t="s">
        <v>78</v>
      </c>
      <c r="D331" s="268" t="s">
        <v>79</v>
      </c>
      <c r="E331" s="268" t="s">
        <v>24</v>
      </c>
      <c r="F331" s="196" t="s">
        <v>80</v>
      </c>
      <c r="G331" s="196"/>
      <c r="H331" s="269" t="s">
        <v>81</v>
      </c>
      <c r="I331" s="270" t="s">
        <v>82</v>
      </c>
      <c r="J331" s="270" t="s">
        <v>83</v>
      </c>
      <c r="K331" s="270" t="s">
        <v>84</v>
      </c>
    </row>
    <row r="332" spans="2:11" ht="38.25" x14ac:dyDescent="0.2">
      <c r="B332" s="271" t="s">
        <v>85</v>
      </c>
      <c r="C332" s="273" t="s">
        <v>894</v>
      </c>
      <c r="D332" s="271" t="s">
        <v>44</v>
      </c>
      <c r="E332" s="271" t="s">
        <v>895</v>
      </c>
      <c r="F332" s="197" t="s">
        <v>2293</v>
      </c>
      <c r="G332" s="197"/>
      <c r="H332" s="272" t="s">
        <v>45</v>
      </c>
      <c r="I332" s="275">
        <v>1</v>
      </c>
      <c r="J332" s="274">
        <v>62.22</v>
      </c>
      <c r="K332" s="274">
        <v>62.22</v>
      </c>
    </row>
    <row r="333" spans="2:11" ht="38.25" x14ac:dyDescent="0.2">
      <c r="B333" s="277" t="s">
        <v>86</v>
      </c>
      <c r="C333" s="279" t="s">
        <v>104</v>
      </c>
      <c r="D333" s="277" t="s">
        <v>44</v>
      </c>
      <c r="E333" s="277" t="s">
        <v>105</v>
      </c>
      <c r="F333" s="194" t="s">
        <v>785</v>
      </c>
      <c r="G333" s="194"/>
      <c r="H333" s="278" t="s">
        <v>106</v>
      </c>
      <c r="I333" s="281">
        <v>1.2999999999999999E-2</v>
      </c>
      <c r="J333" s="280">
        <v>30.44</v>
      </c>
      <c r="K333" s="280">
        <v>0.39</v>
      </c>
    </row>
    <row r="334" spans="2:11" ht="25.5" x14ac:dyDescent="0.2">
      <c r="B334" s="277" t="s">
        <v>86</v>
      </c>
      <c r="C334" s="279" t="s">
        <v>87</v>
      </c>
      <c r="D334" s="277" t="s">
        <v>44</v>
      </c>
      <c r="E334" s="277" t="s">
        <v>88</v>
      </c>
      <c r="F334" s="194" t="s">
        <v>2161</v>
      </c>
      <c r="G334" s="194"/>
      <c r="H334" s="278" t="s">
        <v>75</v>
      </c>
      <c r="I334" s="281">
        <v>1.0880000000000001</v>
      </c>
      <c r="J334" s="280">
        <v>26.69</v>
      </c>
      <c r="K334" s="280">
        <v>29.03</v>
      </c>
    </row>
    <row r="335" spans="2:11" ht="38.25" x14ac:dyDescent="0.2">
      <c r="B335" s="277" t="s">
        <v>86</v>
      </c>
      <c r="C335" s="279" t="s">
        <v>107</v>
      </c>
      <c r="D335" s="277" t="s">
        <v>44</v>
      </c>
      <c r="E335" s="277" t="s">
        <v>108</v>
      </c>
      <c r="F335" s="194" t="s">
        <v>785</v>
      </c>
      <c r="G335" s="194"/>
      <c r="H335" s="278" t="s">
        <v>109</v>
      </c>
      <c r="I335" s="281">
        <v>5.2999999999999999E-2</v>
      </c>
      <c r="J335" s="280">
        <v>28.9</v>
      </c>
      <c r="K335" s="280">
        <v>1.53</v>
      </c>
    </row>
    <row r="336" spans="2:11" ht="25.5" x14ac:dyDescent="0.2">
      <c r="B336" s="277" t="s">
        <v>86</v>
      </c>
      <c r="C336" s="279" t="s">
        <v>102</v>
      </c>
      <c r="D336" s="277" t="s">
        <v>44</v>
      </c>
      <c r="E336" s="277" t="s">
        <v>103</v>
      </c>
      <c r="F336" s="194" t="s">
        <v>2161</v>
      </c>
      <c r="G336" s="194"/>
      <c r="H336" s="278" t="s">
        <v>75</v>
      </c>
      <c r="I336" s="281">
        <v>0.47699999999999998</v>
      </c>
      <c r="J336" s="280">
        <v>22.08</v>
      </c>
      <c r="K336" s="280">
        <v>10.53</v>
      </c>
    </row>
    <row r="337" spans="2:11" ht="25.5" x14ac:dyDescent="0.2">
      <c r="B337" s="282" t="s">
        <v>93</v>
      </c>
      <c r="C337" s="284" t="s">
        <v>134</v>
      </c>
      <c r="D337" s="282" t="s">
        <v>44</v>
      </c>
      <c r="E337" s="282" t="s">
        <v>135</v>
      </c>
      <c r="F337" s="195" t="s">
        <v>94</v>
      </c>
      <c r="G337" s="195"/>
      <c r="H337" s="283" t="s">
        <v>47</v>
      </c>
      <c r="I337" s="287">
        <v>0.54700000000000004</v>
      </c>
      <c r="J337" s="285">
        <v>2.46</v>
      </c>
      <c r="K337" s="285">
        <v>1.34</v>
      </c>
    </row>
    <row r="338" spans="2:11" ht="25.5" x14ac:dyDescent="0.2">
      <c r="B338" s="282" t="s">
        <v>93</v>
      </c>
      <c r="C338" s="284" t="s">
        <v>138</v>
      </c>
      <c r="D338" s="282" t="s">
        <v>44</v>
      </c>
      <c r="E338" s="282" t="s">
        <v>139</v>
      </c>
      <c r="F338" s="195" t="s">
        <v>94</v>
      </c>
      <c r="G338" s="195"/>
      <c r="H338" s="283" t="s">
        <v>53</v>
      </c>
      <c r="I338" s="287">
        <v>5.2999999999999999E-2</v>
      </c>
      <c r="J338" s="285">
        <v>24.36</v>
      </c>
      <c r="K338" s="285">
        <v>1.29</v>
      </c>
    </row>
    <row r="339" spans="2:11" ht="25.5" x14ac:dyDescent="0.2">
      <c r="B339" s="282" t="s">
        <v>93</v>
      </c>
      <c r="C339" s="284" t="s">
        <v>132</v>
      </c>
      <c r="D339" s="282" t="s">
        <v>44</v>
      </c>
      <c r="E339" s="282" t="s">
        <v>133</v>
      </c>
      <c r="F339" s="195" t="s">
        <v>94</v>
      </c>
      <c r="G339" s="195"/>
      <c r="H339" s="283" t="s">
        <v>129</v>
      </c>
      <c r="I339" s="287">
        <v>1.67E-2</v>
      </c>
      <c r="J339" s="285">
        <v>6.87</v>
      </c>
      <c r="K339" s="285">
        <v>0.11</v>
      </c>
    </row>
    <row r="340" spans="2:11" x14ac:dyDescent="0.2">
      <c r="B340" s="282" t="s">
        <v>93</v>
      </c>
      <c r="C340" s="284" t="s">
        <v>983</v>
      </c>
      <c r="D340" s="282" t="s">
        <v>44</v>
      </c>
      <c r="E340" s="282" t="s">
        <v>984</v>
      </c>
      <c r="F340" s="195" t="s">
        <v>94</v>
      </c>
      <c r="G340" s="195"/>
      <c r="H340" s="283" t="s">
        <v>53</v>
      </c>
      <c r="I340" s="287">
        <v>2.5999999999999999E-2</v>
      </c>
      <c r="J340" s="285">
        <v>20.11</v>
      </c>
      <c r="K340" s="285">
        <v>0.52</v>
      </c>
    </row>
    <row r="341" spans="2:11" ht="25.5" x14ac:dyDescent="0.2">
      <c r="B341" s="282" t="s">
        <v>93</v>
      </c>
      <c r="C341" s="284" t="s">
        <v>95</v>
      </c>
      <c r="D341" s="282" t="s">
        <v>44</v>
      </c>
      <c r="E341" s="282" t="s">
        <v>96</v>
      </c>
      <c r="F341" s="195" t="s">
        <v>94</v>
      </c>
      <c r="G341" s="195"/>
      <c r="H341" s="283" t="s">
        <v>47</v>
      </c>
      <c r="I341" s="287">
        <v>0.60499999999999998</v>
      </c>
      <c r="J341" s="285">
        <v>7.04</v>
      </c>
      <c r="K341" s="285">
        <v>4.25</v>
      </c>
    </row>
    <row r="342" spans="2:11" ht="25.5" x14ac:dyDescent="0.2">
      <c r="B342" s="282" t="s">
        <v>93</v>
      </c>
      <c r="C342" s="284" t="s">
        <v>427</v>
      </c>
      <c r="D342" s="282" t="s">
        <v>44</v>
      </c>
      <c r="E342" s="282" t="s">
        <v>428</v>
      </c>
      <c r="F342" s="195" t="s">
        <v>94</v>
      </c>
      <c r="G342" s="195"/>
      <c r="H342" s="283" t="s">
        <v>47</v>
      </c>
      <c r="I342" s="287">
        <v>1.1339999999999999</v>
      </c>
      <c r="J342" s="285">
        <v>11.67</v>
      </c>
      <c r="K342" s="285">
        <v>13.23</v>
      </c>
    </row>
    <row r="343" spans="2:11" x14ac:dyDescent="0.2">
      <c r="B343" s="291"/>
      <c r="C343" s="291"/>
      <c r="D343" s="291"/>
      <c r="E343" s="291"/>
      <c r="F343" s="291" t="s">
        <v>97</v>
      </c>
      <c r="G343" s="292">
        <v>15.29</v>
      </c>
      <c r="H343" s="291" t="s">
        <v>98</v>
      </c>
      <c r="I343" s="292">
        <v>16.440000000000001</v>
      </c>
      <c r="J343" s="291" t="s">
        <v>99</v>
      </c>
      <c r="K343" s="292">
        <v>31.73</v>
      </c>
    </row>
    <row r="344" spans="2:11" ht="13.5" thickBot="1" x14ac:dyDescent="0.25">
      <c r="B344" s="291"/>
      <c r="C344" s="291"/>
      <c r="D344" s="291"/>
      <c r="E344" s="291"/>
      <c r="F344" s="291" t="s">
        <v>100</v>
      </c>
      <c r="G344" s="292">
        <v>15.55</v>
      </c>
      <c r="H344" s="291"/>
      <c r="I344" s="198" t="s">
        <v>101</v>
      </c>
      <c r="J344" s="198"/>
      <c r="K344" s="292">
        <v>77.77</v>
      </c>
    </row>
    <row r="345" spans="2:11" ht="13.5" thickTop="1" x14ac:dyDescent="0.2">
      <c r="B345" s="276"/>
      <c r="C345" s="276"/>
      <c r="D345" s="276"/>
      <c r="E345" s="276"/>
      <c r="F345" s="276"/>
      <c r="G345" s="276"/>
      <c r="H345" s="276"/>
      <c r="I345" s="276"/>
      <c r="J345" s="276"/>
      <c r="K345" s="276"/>
    </row>
    <row r="346" spans="2:11" ht="15" x14ac:dyDescent="0.2">
      <c r="B346" s="268" t="s">
        <v>1204</v>
      </c>
      <c r="C346" s="270" t="s">
        <v>78</v>
      </c>
      <c r="D346" s="268" t="s">
        <v>79</v>
      </c>
      <c r="E346" s="268" t="s">
        <v>24</v>
      </c>
      <c r="F346" s="196" t="s">
        <v>80</v>
      </c>
      <c r="G346" s="196"/>
      <c r="H346" s="269" t="s">
        <v>81</v>
      </c>
      <c r="I346" s="270" t="s">
        <v>82</v>
      </c>
      <c r="J346" s="270" t="s">
        <v>83</v>
      </c>
      <c r="K346" s="270" t="s">
        <v>84</v>
      </c>
    </row>
    <row r="347" spans="2:11" ht="38.25" x14ac:dyDescent="0.2">
      <c r="B347" s="271" t="s">
        <v>85</v>
      </c>
      <c r="C347" s="273" t="s">
        <v>900</v>
      </c>
      <c r="D347" s="271" t="s">
        <v>44</v>
      </c>
      <c r="E347" s="271" t="s">
        <v>901</v>
      </c>
      <c r="F347" s="197" t="s">
        <v>2293</v>
      </c>
      <c r="G347" s="197"/>
      <c r="H347" s="272" t="s">
        <v>53</v>
      </c>
      <c r="I347" s="275">
        <v>1</v>
      </c>
      <c r="J347" s="274">
        <v>16.399999999999999</v>
      </c>
      <c r="K347" s="274">
        <v>16.399999999999999</v>
      </c>
    </row>
    <row r="348" spans="2:11" ht="25.5" x14ac:dyDescent="0.2">
      <c r="B348" s="277" t="s">
        <v>86</v>
      </c>
      <c r="C348" s="279" t="s">
        <v>142</v>
      </c>
      <c r="D348" s="277" t="s">
        <v>44</v>
      </c>
      <c r="E348" s="277" t="s">
        <v>143</v>
      </c>
      <c r="F348" s="194" t="s">
        <v>2161</v>
      </c>
      <c r="G348" s="194"/>
      <c r="H348" s="278" t="s">
        <v>75</v>
      </c>
      <c r="I348" s="281">
        <v>0.16600000000000001</v>
      </c>
      <c r="J348" s="280">
        <v>26.91</v>
      </c>
      <c r="K348" s="280">
        <v>4.46</v>
      </c>
    </row>
    <row r="349" spans="2:11" ht="25.5" x14ac:dyDescent="0.2">
      <c r="B349" s="277" t="s">
        <v>86</v>
      </c>
      <c r="C349" s="279" t="s">
        <v>144</v>
      </c>
      <c r="D349" s="277" t="s">
        <v>44</v>
      </c>
      <c r="E349" s="277" t="s">
        <v>145</v>
      </c>
      <c r="F349" s="194" t="s">
        <v>2277</v>
      </c>
      <c r="G349" s="194"/>
      <c r="H349" s="278" t="s">
        <v>53</v>
      </c>
      <c r="I349" s="281">
        <v>1</v>
      </c>
      <c r="J349" s="280">
        <v>9.85</v>
      </c>
      <c r="K349" s="280">
        <v>9.85</v>
      </c>
    </row>
    <row r="350" spans="2:11" ht="25.5" x14ac:dyDescent="0.2">
      <c r="B350" s="277" t="s">
        <v>86</v>
      </c>
      <c r="C350" s="279" t="s">
        <v>140</v>
      </c>
      <c r="D350" s="277" t="s">
        <v>44</v>
      </c>
      <c r="E350" s="277" t="s">
        <v>141</v>
      </c>
      <c r="F350" s="194" t="s">
        <v>2161</v>
      </c>
      <c r="G350" s="194"/>
      <c r="H350" s="278" t="s">
        <v>75</v>
      </c>
      <c r="I350" s="281">
        <v>6.4000000000000001E-2</v>
      </c>
      <c r="J350" s="280">
        <v>22.25</v>
      </c>
      <c r="K350" s="280">
        <v>1.42</v>
      </c>
    </row>
    <row r="351" spans="2:11" ht="38.25" x14ac:dyDescent="0.2">
      <c r="B351" s="282" t="s">
        <v>93</v>
      </c>
      <c r="C351" s="284" t="s">
        <v>146</v>
      </c>
      <c r="D351" s="282" t="s">
        <v>44</v>
      </c>
      <c r="E351" s="282" t="s">
        <v>147</v>
      </c>
      <c r="F351" s="195" t="s">
        <v>94</v>
      </c>
      <c r="G351" s="195"/>
      <c r="H351" s="283" t="s">
        <v>48</v>
      </c>
      <c r="I351" s="287">
        <v>0.81899999999999995</v>
      </c>
      <c r="J351" s="285">
        <v>0.22</v>
      </c>
      <c r="K351" s="285">
        <v>0.18</v>
      </c>
    </row>
    <row r="352" spans="2:11" ht="25.5" x14ac:dyDescent="0.2">
      <c r="B352" s="282" t="s">
        <v>93</v>
      </c>
      <c r="C352" s="284" t="s">
        <v>148</v>
      </c>
      <c r="D352" s="282" t="s">
        <v>44</v>
      </c>
      <c r="E352" s="282" t="s">
        <v>149</v>
      </c>
      <c r="F352" s="195" t="s">
        <v>94</v>
      </c>
      <c r="G352" s="195"/>
      <c r="H352" s="283" t="s">
        <v>53</v>
      </c>
      <c r="I352" s="287">
        <v>2.5000000000000001E-2</v>
      </c>
      <c r="J352" s="285">
        <v>19.77</v>
      </c>
      <c r="K352" s="285">
        <v>0.49</v>
      </c>
    </row>
    <row r="353" spans="2:11" x14ac:dyDescent="0.2">
      <c r="B353" s="291"/>
      <c r="C353" s="291"/>
      <c r="D353" s="291"/>
      <c r="E353" s="291"/>
      <c r="F353" s="291" t="s">
        <v>97</v>
      </c>
      <c r="G353" s="292">
        <v>2.79</v>
      </c>
      <c r="H353" s="291" t="s">
        <v>98</v>
      </c>
      <c r="I353" s="292">
        <v>3.01</v>
      </c>
      <c r="J353" s="291" t="s">
        <v>99</v>
      </c>
      <c r="K353" s="292">
        <v>5.8</v>
      </c>
    </row>
    <row r="354" spans="2:11" ht="13.5" thickBot="1" x14ac:dyDescent="0.25">
      <c r="B354" s="291"/>
      <c r="C354" s="291"/>
      <c r="D354" s="291"/>
      <c r="E354" s="291"/>
      <c r="F354" s="291" t="s">
        <v>100</v>
      </c>
      <c r="G354" s="292">
        <v>4.0999999999999996</v>
      </c>
      <c r="H354" s="291"/>
      <c r="I354" s="198" t="s">
        <v>101</v>
      </c>
      <c r="J354" s="198"/>
      <c r="K354" s="292">
        <v>20.5</v>
      </c>
    </row>
    <row r="355" spans="2:11" ht="13.5" thickTop="1" x14ac:dyDescent="0.2">
      <c r="B355" s="276"/>
      <c r="C355" s="276"/>
      <c r="D355" s="276"/>
      <c r="E355" s="276"/>
      <c r="F355" s="276"/>
      <c r="G355" s="276"/>
      <c r="H355" s="276"/>
      <c r="I355" s="276"/>
      <c r="J355" s="276"/>
      <c r="K355" s="276"/>
    </row>
    <row r="356" spans="2:11" ht="15" x14ac:dyDescent="0.2">
      <c r="B356" s="268" t="s">
        <v>1205</v>
      </c>
      <c r="C356" s="270" t="s">
        <v>78</v>
      </c>
      <c r="D356" s="268" t="s">
        <v>79</v>
      </c>
      <c r="E356" s="268" t="s">
        <v>24</v>
      </c>
      <c r="F356" s="196" t="s">
        <v>80</v>
      </c>
      <c r="G356" s="196"/>
      <c r="H356" s="269" t="s">
        <v>81</v>
      </c>
      <c r="I356" s="270" t="s">
        <v>82</v>
      </c>
      <c r="J356" s="270" t="s">
        <v>83</v>
      </c>
      <c r="K356" s="270" t="s">
        <v>84</v>
      </c>
    </row>
    <row r="357" spans="2:11" ht="38.25" x14ac:dyDescent="0.2">
      <c r="B357" s="271" t="s">
        <v>85</v>
      </c>
      <c r="C357" s="273" t="s">
        <v>1206</v>
      </c>
      <c r="D357" s="271" t="s">
        <v>44</v>
      </c>
      <c r="E357" s="271" t="s">
        <v>1207</v>
      </c>
      <c r="F357" s="197" t="s">
        <v>2293</v>
      </c>
      <c r="G357" s="197"/>
      <c r="H357" s="272" t="s">
        <v>53</v>
      </c>
      <c r="I357" s="275">
        <v>1</v>
      </c>
      <c r="J357" s="274">
        <v>15.22</v>
      </c>
      <c r="K357" s="274">
        <v>15.22</v>
      </c>
    </row>
    <row r="358" spans="2:11" ht="25.5" x14ac:dyDescent="0.2">
      <c r="B358" s="277" t="s">
        <v>86</v>
      </c>
      <c r="C358" s="279" t="s">
        <v>140</v>
      </c>
      <c r="D358" s="277" t="s">
        <v>44</v>
      </c>
      <c r="E358" s="277" t="s">
        <v>141</v>
      </c>
      <c r="F358" s="194" t="s">
        <v>2161</v>
      </c>
      <c r="G358" s="194"/>
      <c r="H358" s="278" t="s">
        <v>75</v>
      </c>
      <c r="I358" s="281">
        <v>0.05</v>
      </c>
      <c r="J358" s="280">
        <v>22.25</v>
      </c>
      <c r="K358" s="280">
        <v>1.1100000000000001</v>
      </c>
    </row>
    <row r="359" spans="2:11" ht="25.5" x14ac:dyDescent="0.2">
      <c r="B359" s="277" t="s">
        <v>86</v>
      </c>
      <c r="C359" s="279" t="s">
        <v>979</v>
      </c>
      <c r="D359" s="277" t="s">
        <v>44</v>
      </c>
      <c r="E359" s="277" t="s">
        <v>980</v>
      </c>
      <c r="F359" s="194" t="s">
        <v>2277</v>
      </c>
      <c r="G359" s="194"/>
      <c r="H359" s="278" t="s">
        <v>53</v>
      </c>
      <c r="I359" s="281">
        <v>1</v>
      </c>
      <c r="J359" s="280">
        <v>9.9600000000000009</v>
      </c>
      <c r="K359" s="280">
        <v>9.9600000000000009</v>
      </c>
    </row>
    <row r="360" spans="2:11" ht="25.5" x14ac:dyDescent="0.2">
      <c r="B360" s="277" t="s">
        <v>86</v>
      </c>
      <c r="C360" s="279" t="s">
        <v>142</v>
      </c>
      <c r="D360" s="277" t="s">
        <v>44</v>
      </c>
      <c r="E360" s="277" t="s">
        <v>143</v>
      </c>
      <c r="F360" s="194" t="s">
        <v>2161</v>
      </c>
      <c r="G360" s="194"/>
      <c r="H360" s="278" t="s">
        <v>75</v>
      </c>
      <c r="I360" s="281">
        <v>0.13100000000000001</v>
      </c>
      <c r="J360" s="280">
        <v>26.91</v>
      </c>
      <c r="K360" s="280">
        <v>3.52</v>
      </c>
    </row>
    <row r="361" spans="2:11" ht="25.5" x14ac:dyDescent="0.2">
      <c r="B361" s="282" t="s">
        <v>93</v>
      </c>
      <c r="C361" s="284" t="s">
        <v>148</v>
      </c>
      <c r="D361" s="282" t="s">
        <v>44</v>
      </c>
      <c r="E361" s="282" t="s">
        <v>149</v>
      </c>
      <c r="F361" s="195" t="s">
        <v>94</v>
      </c>
      <c r="G361" s="195"/>
      <c r="H361" s="283" t="s">
        <v>53</v>
      </c>
      <c r="I361" s="287">
        <v>2.5000000000000001E-2</v>
      </c>
      <c r="J361" s="285">
        <v>19.77</v>
      </c>
      <c r="K361" s="285">
        <v>0.49</v>
      </c>
    </row>
    <row r="362" spans="2:11" ht="38.25" x14ac:dyDescent="0.2">
      <c r="B362" s="282" t="s">
        <v>93</v>
      </c>
      <c r="C362" s="284" t="s">
        <v>146</v>
      </c>
      <c r="D362" s="282" t="s">
        <v>44</v>
      </c>
      <c r="E362" s="282" t="s">
        <v>147</v>
      </c>
      <c r="F362" s="195" t="s">
        <v>94</v>
      </c>
      <c r="G362" s="195"/>
      <c r="H362" s="283" t="s">
        <v>48</v>
      </c>
      <c r="I362" s="287">
        <v>0.64400000000000002</v>
      </c>
      <c r="J362" s="285">
        <v>0.22</v>
      </c>
      <c r="K362" s="285">
        <v>0.14000000000000001</v>
      </c>
    </row>
    <row r="363" spans="2:11" x14ac:dyDescent="0.2">
      <c r="B363" s="291"/>
      <c r="C363" s="291"/>
      <c r="D363" s="291"/>
      <c r="E363" s="291"/>
      <c r="F363" s="291" t="s">
        <v>97</v>
      </c>
      <c r="G363" s="292">
        <v>2.0299999999999998</v>
      </c>
      <c r="H363" s="291" t="s">
        <v>98</v>
      </c>
      <c r="I363" s="292">
        <v>2.2000000000000002</v>
      </c>
      <c r="J363" s="291" t="s">
        <v>99</v>
      </c>
      <c r="K363" s="292">
        <v>4.2300000000000004</v>
      </c>
    </row>
    <row r="364" spans="2:11" ht="13.5" thickBot="1" x14ac:dyDescent="0.25">
      <c r="B364" s="291"/>
      <c r="C364" s="291"/>
      <c r="D364" s="291"/>
      <c r="E364" s="291"/>
      <c r="F364" s="291" t="s">
        <v>100</v>
      </c>
      <c r="G364" s="292">
        <v>3.8</v>
      </c>
      <c r="H364" s="291"/>
      <c r="I364" s="198" t="s">
        <v>101</v>
      </c>
      <c r="J364" s="198"/>
      <c r="K364" s="292">
        <v>19.02</v>
      </c>
    </row>
    <row r="365" spans="2:11" ht="13.5" thickTop="1" x14ac:dyDescent="0.2">
      <c r="B365" s="276"/>
      <c r="C365" s="276"/>
      <c r="D365" s="276"/>
      <c r="E365" s="276"/>
      <c r="F365" s="276"/>
      <c r="G365" s="276"/>
      <c r="H365" s="276"/>
      <c r="I365" s="276"/>
      <c r="J365" s="276"/>
      <c r="K365" s="276"/>
    </row>
    <row r="366" spans="2:11" ht="15" x14ac:dyDescent="0.2">
      <c r="B366" s="268" t="s">
        <v>1208</v>
      </c>
      <c r="C366" s="270" t="s">
        <v>78</v>
      </c>
      <c r="D366" s="268" t="s">
        <v>79</v>
      </c>
      <c r="E366" s="268" t="s">
        <v>24</v>
      </c>
      <c r="F366" s="196" t="s">
        <v>80</v>
      </c>
      <c r="G366" s="196"/>
      <c r="H366" s="269" t="s">
        <v>81</v>
      </c>
      <c r="I366" s="270" t="s">
        <v>82</v>
      </c>
      <c r="J366" s="270" t="s">
        <v>83</v>
      </c>
      <c r="K366" s="270" t="s">
        <v>84</v>
      </c>
    </row>
    <row r="367" spans="2:11" ht="38.25" x14ac:dyDescent="0.2">
      <c r="B367" s="271" t="s">
        <v>85</v>
      </c>
      <c r="C367" s="273" t="s">
        <v>898</v>
      </c>
      <c r="D367" s="271" t="s">
        <v>44</v>
      </c>
      <c r="E367" s="271" t="s">
        <v>899</v>
      </c>
      <c r="F367" s="197" t="s">
        <v>2293</v>
      </c>
      <c r="G367" s="197"/>
      <c r="H367" s="272" t="s">
        <v>53</v>
      </c>
      <c r="I367" s="275">
        <v>1</v>
      </c>
      <c r="J367" s="274">
        <v>12.54</v>
      </c>
      <c r="K367" s="274">
        <v>12.54</v>
      </c>
    </row>
    <row r="368" spans="2:11" ht="25.5" x14ac:dyDescent="0.2">
      <c r="B368" s="277" t="s">
        <v>86</v>
      </c>
      <c r="C368" s="279" t="s">
        <v>142</v>
      </c>
      <c r="D368" s="277" t="s">
        <v>44</v>
      </c>
      <c r="E368" s="277" t="s">
        <v>143</v>
      </c>
      <c r="F368" s="194" t="s">
        <v>2161</v>
      </c>
      <c r="G368" s="194"/>
      <c r="H368" s="278" t="s">
        <v>75</v>
      </c>
      <c r="I368" s="281">
        <v>8.1000000000000003E-2</v>
      </c>
      <c r="J368" s="280">
        <v>26.91</v>
      </c>
      <c r="K368" s="280">
        <v>2.17</v>
      </c>
    </row>
    <row r="369" spans="2:11" ht="25.5" x14ac:dyDescent="0.2">
      <c r="B369" s="277" t="s">
        <v>86</v>
      </c>
      <c r="C369" s="279" t="s">
        <v>140</v>
      </c>
      <c r="D369" s="277" t="s">
        <v>44</v>
      </c>
      <c r="E369" s="277" t="s">
        <v>141</v>
      </c>
      <c r="F369" s="194" t="s">
        <v>2161</v>
      </c>
      <c r="G369" s="194"/>
      <c r="H369" s="278" t="s">
        <v>75</v>
      </c>
      <c r="I369" s="281">
        <v>3.1E-2</v>
      </c>
      <c r="J369" s="280">
        <v>22.25</v>
      </c>
      <c r="K369" s="280">
        <v>0.68</v>
      </c>
    </row>
    <row r="370" spans="2:11" ht="25.5" x14ac:dyDescent="0.2">
      <c r="B370" s="277" t="s">
        <v>86</v>
      </c>
      <c r="C370" s="279" t="s">
        <v>975</v>
      </c>
      <c r="D370" s="277" t="s">
        <v>44</v>
      </c>
      <c r="E370" s="277" t="s">
        <v>976</v>
      </c>
      <c r="F370" s="194" t="s">
        <v>2277</v>
      </c>
      <c r="G370" s="194"/>
      <c r="H370" s="278" t="s">
        <v>53</v>
      </c>
      <c r="I370" s="281">
        <v>1</v>
      </c>
      <c r="J370" s="280">
        <v>9.1199999999999992</v>
      </c>
      <c r="K370" s="280">
        <v>9.1199999999999992</v>
      </c>
    </row>
    <row r="371" spans="2:11" ht="25.5" x14ac:dyDescent="0.2">
      <c r="B371" s="282" t="s">
        <v>93</v>
      </c>
      <c r="C371" s="284" t="s">
        <v>148</v>
      </c>
      <c r="D371" s="282" t="s">
        <v>44</v>
      </c>
      <c r="E371" s="282" t="s">
        <v>149</v>
      </c>
      <c r="F371" s="195" t="s">
        <v>94</v>
      </c>
      <c r="G371" s="195"/>
      <c r="H371" s="283" t="s">
        <v>53</v>
      </c>
      <c r="I371" s="287">
        <v>2.5000000000000001E-2</v>
      </c>
      <c r="J371" s="285">
        <v>19.77</v>
      </c>
      <c r="K371" s="285">
        <v>0.49</v>
      </c>
    </row>
    <row r="372" spans="2:11" ht="38.25" x14ac:dyDescent="0.2">
      <c r="B372" s="282" t="s">
        <v>93</v>
      </c>
      <c r="C372" s="284" t="s">
        <v>146</v>
      </c>
      <c r="D372" s="282" t="s">
        <v>44</v>
      </c>
      <c r="E372" s="282" t="s">
        <v>147</v>
      </c>
      <c r="F372" s="195" t="s">
        <v>94</v>
      </c>
      <c r="G372" s="195"/>
      <c r="H372" s="283" t="s">
        <v>48</v>
      </c>
      <c r="I372" s="287">
        <v>0.39900000000000002</v>
      </c>
      <c r="J372" s="285">
        <v>0.22</v>
      </c>
      <c r="K372" s="285">
        <v>0.08</v>
      </c>
    </row>
    <row r="373" spans="2:11" x14ac:dyDescent="0.2">
      <c r="B373" s="291"/>
      <c r="C373" s="291"/>
      <c r="D373" s="291"/>
      <c r="E373" s="291"/>
      <c r="F373" s="291" t="s">
        <v>97</v>
      </c>
      <c r="G373" s="292">
        <v>1.1299999999999999</v>
      </c>
      <c r="H373" s="291" t="s">
        <v>98</v>
      </c>
      <c r="I373" s="292">
        <v>1.23</v>
      </c>
      <c r="J373" s="291" t="s">
        <v>99</v>
      </c>
      <c r="K373" s="292">
        <v>2.36</v>
      </c>
    </row>
    <row r="374" spans="2:11" ht="13.5" thickBot="1" x14ac:dyDescent="0.25">
      <c r="B374" s="291"/>
      <c r="C374" s="291"/>
      <c r="D374" s="291"/>
      <c r="E374" s="291"/>
      <c r="F374" s="291" t="s">
        <v>100</v>
      </c>
      <c r="G374" s="292">
        <v>3.13</v>
      </c>
      <c r="H374" s="291"/>
      <c r="I374" s="198" t="s">
        <v>101</v>
      </c>
      <c r="J374" s="198"/>
      <c r="K374" s="292">
        <v>15.67</v>
      </c>
    </row>
    <row r="375" spans="2:11" ht="13.5" thickTop="1" x14ac:dyDescent="0.2">
      <c r="B375" s="276"/>
      <c r="C375" s="276"/>
      <c r="D375" s="276"/>
      <c r="E375" s="276"/>
      <c r="F375" s="276"/>
      <c r="G375" s="276"/>
      <c r="H375" s="276"/>
      <c r="I375" s="276"/>
      <c r="J375" s="276"/>
      <c r="K375" s="276"/>
    </row>
    <row r="376" spans="2:11" ht="15" x14ac:dyDescent="0.2">
      <c r="B376" s="268" t="s">
        <v>1209</v>
      </c>
      <c r="C376" s="270" t="s">
        <v>78</v>
      </c>
      <c r="D376" s="268" t="s">
        <v>79</v>
      </c>
      <c r="E376" s="268" t="s">
        <v>24</v>
      </c>
      <c r="F376" s="196" t="s">
        <v>80</v>
      </c>
      <c r="G376" s="196"/>
      <c r="H376" s="269" t="s">
        <v>81</v>
      </c>
      <c r="I376" s="270" t="s">
        <v>82</v>
      </c>
      <c r="J376" s="270" t="s">
        <v>83</v>
      </c>
      <c r="K376" s="270" t="s">
        <v>84</v>
      </c>
    </row>
    <row r="377" spans="2:11" ht="38.25" x14ac:dyDescent="0.2">
      <c r="B377" s="271" t="s">
        <v>85</v>
      </c>
      <c r="C377" s="273" t="s">
        <v>896</v>
      </c>
      <c r="D377" s="271" t="s">
        <v>44</v>
      </c>
      <c r="E377" s="271" t="s">
        <v>897</v>
      </c>
      <c r="F377" s="197" t="s">
        <v>2293</v>
      </c>
      <c r="G377" s="197"/>
      <c r="H377" s="272" t="s">
        <v>53</v>
      </c>
      <c r="I377" s="275">
        <v>1</v>
      </c>
      <c r="J377" s="274">
        <v>14.08</v>
      </c>
      <c r="K377" s="274">
        <v>14.08</v>
      </c>
    </row>
    <row r="378" spans="2:11" ht="25.5" x14ac:dyDescent="0.2">
      <c r="B378" s="277" t="s">
        <v>86</v>
      </c>
      <c r="C378" s="279" t="s">
        <v>140</v>
      </c>
      <c r="D378" s="277" t="s">
        <v>44</v>
      </c>
      <c r="E378" s="277" t="s">
        <v>141</v>
      </c>
      <c r="F378" s="194" t="s">
        <v>2161</v>
      </c>
      <c r="G378" s="194"/>
      <c r="H378" s="278" t="s">
        <v>75</v>
      </c>
      <c r="I378" s="281">
        <v>3.9E-2</v>
      </c>
      <c r="J378" s="280">
        <v>22.25</v>
      </c>
      <c r="K378" s="280">
        <v>0.86</v>
      </c>
    </row>
    <row r="379" spans="2:11" ht="25.5" x14ac:dyDescent="0.2">
      <c r="B379" s="277" t="s">
        <v>86</v>
      </c>
      <c r="C379" s="279" t="s">
        <v>142</v>
      </c>
      <c r="D379" s="277" t="s">
        <v>44</v>
      </c>
      <c r="E379" s="277" t="s">
        <v>143</v>
      </c>
      <c r="F379" s="194" t="s">
        <v>2161</v>
      </c>
      <c r="G379" s="194"/>
      <c r="H379" s="278" t="s">
        <v>75</v>
      </c>
      <c r="I379" s="281">
        <v>0.10199999999999999</v>
      </c>
      <c r="J379" s="280">
        <v>26.91</v>
      </c>
      <c r="K379" s="280">
        <v>2.74</v>
      </c>
    </row>
    <row r="380" spans="2:11" ht="25.5" x14ac:dyDescent="0.2">
      <c r="B380" s="277" t="s">
        <v>86</v>
      </c>
      <c r="C380" s="279" t="s">
        <v>981</v>
      </c>
      <c r="D380" s="277" t="s">
        <v>44</v>
      </c>
      <c r="E380" s="277" t="s">
        <v>982</v>
      </c>
      <c r="F380" s="194" t="s">
        <v>2277</v>
      </c>
      <c r="G380" s="194"/>
      <c r="H380" s="278" t="s">
        <v>53</v>
      </c>
      <c r="I380" s="281">
        <v>1</v>
      </c>
      <c r="J380" s="280">
        <v>9.8800000000000008</v>
      </c>
      <c r="K380" s="280">
        <v>9.8800000000000008</v>
      </c>
    </row>
    <row r="381" spans="2:11" ht="25.5" x14ac:dyDescent="0.2">
      <c r="B381" s="282" t="s">
        <v>93</v>
      </c>
      <c r="C381" s="284" t="s">
        <v>148</v>
      </c>
      <c r="D381" s="282" t="s">
        <v>44</v>
      </c>
      <c r="E381" s="282" t="s">
        <v>149</v>
      </c>
      <c r="F381" s="195" t="s">
        <v>94</v>
      </c>
      <c r="G381" s="195"/>
      <c r="H381" s="283" t="s">
        <v>53</v>
      </c>
      <c r="I381" s="287">
        <v>2.5000000000000001E-2</v>
      </c>
      <c r="J381" s="285">
        <v>19.77</v>
      </c>
      <c r="K381" s="285">
        <v>0.49</v>
      </c>
    </row>
    <row r="382" spans="2:11" ht="38.25" x14ac:dyDescent="0.2">
      <c r="B382" s="282" t="s">
        <v>93</v>
      </c>
      <c r="C382" s="284" t="s">
        <v>146</v>
      </c>
      <c r="D382" s="282" t="s">
        <v>44</v>
      </c>
      <c r="E382" s="282" t="s">
        <v>147</v>
      </c>
      <c r="F382" s="195" t="s">
        <v>94</v>
      </c>
      <c r="G382" s="195"/>
      <c r="H382" s="283" t="s">
        <v>48</v>
      </c>
      <c r="I382" s="287">
        <v>0.503</v>
      </c>
      <c r="J382" s="285">
        <v>0.22</v>
      </c>
      <c r="K382" s="285">
        <v>0.11</v>
      </c>
    </row>
    <row r="383" spans="2:11" x14ac:dyDescent="0.2">
      <c r="B383" s="291"/>
      <c r="C383" s="291"/>
      <c r="D383" s="291"/>
      <c r="E383" s="291"/>
      <c r="F383" s="291" t="s">
        <v>97</v>
      </c>
      <c r="G383" s="292">
        <v>1.49</v>
      </c>
      <c r="H383" s="291" t="s">
        <v>98</v>
      </c>
      <c r="I383" s="292">
        <v>1.61</v>
      </c>
      <c r="J383" s="291" t="s">
        <v>99</v>
      </c>
      <c r="K383" s="292">
        <v>3.1</v>
      </c>
    </row>
    <row r="384" spans="2:11" ht="13.5" thickBot="1" x14ac:dyDescent="0.25">
      <c r="B384" s="291"/>
      <c r="C384" s="291"/>
      <c r="D384" s="291"/>
      <c r="E384" s="291"/>
      <c r="F384" s="291" t="s">
        <v>100</v>
      </c>
      <c r="G384" s="292">
        <v>3.52</v>
      </c>
      <c r="H384" s="291"/>
      <c r="I384" s="198" t="s">
        <v>101</v>
      </c>
      <c r="J384" s="198"/>
      <c r="K384" s="292">
        <v>17.600000000000001</v>
      </c>
    </row>
    <row r="385" spans="2:11" ht="13.5" thickTop="1" x14ac:dyDescent="0.2">
      <c r="B385" s="276"/>
      <c r="C385" s="276"/>
      <c r="D385" s="276"/>
      <c r="E385" s="276"/>
      <c r="F385" s="276"/>
      <c r="G385" s="276"/>
      <c r="H385" s="276"/>
      <c r="I385" s="276"/>
      <c r="J385" s="276"/>
      <c r="K385" s="276"/>
    </row>
    <row r="386" spans="2:11" ht="15" x14ac:dyDescent="0.2">
      <c r="B386" s="268" t="s">
        <v>1211</v>
      </c>
      <c r="C386" s="270" t="s">
        <v>78</v>
      </c>
      <c r="D386" s="268" t="s">
        <v>79</v>
      </c>
      <c r="E386" s="268" t="s">
        <v>24</v>
      </c>
      <c r="F386" s="196" t="s">
        <v>80</v>
      </c>
      <c r="G386" s="196"/>
      <c r="H386" s="269" t="s">
        <v>81</v>
      </c>
      <c r="I386" s="270" t="s">
        <v>82</v>
      </c>
      <c r="J386" s="270" t="s">
        <v>83</v>
      </c>
      <c r="K386" s="270" t="s">
        <v>84</v>
      </c>
    </row>
    <row r="387" spans="2:11" ht="38.25" x14ac:dyDescent="0.2">
      <c r="B387" s="271" t="s">
        <v>85</v>
      </c>
      <c r="C387" s="273" t="s">
        <v>1212</v>
      </c>
      <c r="D387" s="271" t="s">
        <v>44</v>
      </c>
      <c r="E387" s="271" t="s">
        <v>1213</v>
      </c>
      <c r="F387" s="197" t="s">
        <v>2293</v>
      </c>
      <c r="G387" s="197"/>
      <c r="H387" s="272" t="s">
        <v>53</v>
      </c>
      <c r="I387" s="275">
        <v>1</v>
      </c>
      <c r="J387" s="274">
        <v>10.01</v>
      </c>
      <c r="K387" s="274">
        <v>10.01</v>
      </c>
    </row>
    <row r="388" spans="2:11" ht="25.5" x14ac:dyDescent="0.2">
      <c r="B388" s="277" t="s">
        <v>86</v>
      </c>
      <c r="C388" s="279" t="s">
        <v>2297</v>
      </c>
      <c r="D388" s="277" t="s">
        <v>44</v>
      </c>
      <c r="E388" s="277" t="s">
        <v>2298</v>
      </c>
      <c r="F388" s="194" t="s">
        <v>2277</v>
      </c>
      <c r="G388" s="194"/>
      <c r="H388" s="278" t="s">
        <v>53</v>
      </c>
      <c r="I388" s="281">
        <v>1</v>
      </c>
      <c r="J388" s="280">
        <v>7.74</v>
      </c>
      <c r="K388" s="280">
        <v>7.74</v>
      </c>
    </row>
    <row r="389" spans="2:11" ht="25.5" x14ac:dyDescent="0.2">
      <c r="B389" s="277" t="s">
        <v>86</v>
      </c>
      <c r="C389" s="279" t="s">
        <v>142</v>
      </c>
      <c r="D389" s="277" t="s">
        <v>44</v>
      </c>
      <c r="E389" s="277" t="s">
        <v>143</v>
      </c>
      <c r="F389" s="194" t="s">
        <v>2161</v>
      </c>
      <c r="G389" s="194"/>
      <c r="H389" s="278" t="s">
        <v>75</v>
      </c>
      <c r="I389" s="281">
        <v>4.9000000000000002E-2</v>
      </c>
      <c r="J389" s="280">
        <v>26.91</v>
      </c>
      <c r="K389" s="280">
        <v>1.31</v>
      </c>
    </row>
    <row r="390" spans="2:11" ht="25.5" x14ac:dyDescent="0.2">
      <c r="B390" s="277" t="s">
        <v>86</v>
      </c>
      <c r="C390" s="279" t="s">
        <v>140</v>
      </c>
      <c r="D390" s="277" t="s">
        <v>44</v>
      </c>
      <c r="E390" s="277" t="s">
        <v>141</v>
      </c>
      <c r="F390" s="194" t="s">
        <v>2161</v>
      </c>
      <c r="G390" s="194"/>
      <c r="H390" s="278" t="s">
        <v>75</v>
      </c>
      <c r="I390" s="281">
        <v>1.9E-2</v>
      </c>
      <c r="J390" s="280">
        <v>22.25</v>
      </c>
      <c r="K390" s="280">
        <v>0.42</v>
      </c>
    </row>
    <row r="391" spans="2:11" ht="25.5" x14ac:dyDescent="0.2">
      <c r="B391" s="282" t="s">
        <v>93</v>
      </c>
      <c r="C391" s="284" t="s">
        <v>148</v>
      </c>
      <c r="D391" s="282" t="s">
        <v>44</v>
      </c>
      <c r="E391" s="282" t="s">
        <v>149</v>
      </c>
      <c r="F391" s="195" t="s">
        <v>94</v>
      </c>
      <c r="G391" s="195"/>
      <c r="H391" s="283" t="s">
        <v>53</v>
      </c>
      <c r="I391" s="287">
        <v>2.5000000000000001E-2</v>
      </c>
      <c r="J391" s="285">
        <v>19.77</v>
      </c>
      <c r="K391" s="285">
        <v>0.49</v>
      </c>
    </row>
    <row r="392" spans="2:11" ht="38.25" x14ac:dyDescent="0.2">
      <c r="B392" s="282" t="s">
        <v>93</v>
      </c>
      <c r="C392" s="284" t="s">
        <v>146</v>
      </c>
      <c r="D392" s="282" t="s">
        <v>44</v>
      </c>
      <c r="E392" s="282" t="s">
        <v>147</v>
      </c>
      <c r="F392" s="195" t="s">
        <v>94</v>
      </c>
      <c r="G392" s="195"/>
      <c r="H392" s="283" t="s">
        <v>48</v>
      </c>
      <c r="I392" s="287">
        <v>0.245</v>
      </c>
      <c r="J392" s="285">
        <v>0.22</v>
      </c>
      <c r="K392" s="285">
        <v>0.05</v>
      </c>
    </row>
    <row r="393" spans="2:11" x14ac:dyDescent="0.2">
      <c r="B393" s="291"/>
      <c r="C393" s="291"/>
      <c r="D393" s="291"/>
      <c r="E393" s="291"/>
      <c r="F393" s="291" t="s">
        <v>97</v>
      </c>
      <c r="G393" s="292">
        <v>0.65</v>
      </c>
      <c r="H393" s="291" t="s">
        <v>98</v>
      </c>
      <c r="I393" s="292">
        <v>0.71</v>
      </c>
      <c r="J393" s="291" t="s">
        <v>99</v>
      </c>
      <c r="K393" s="292">
        <v>1.36</v>
      </c>
    </row>
    <row r="394" spans="2:11" ht="13.5" thickBot="1" x14ac:dyDescent="0.25">
      <c r="B394" s="291"/>
      <c r="C394" s="291"/>
      <c r="D394" s="291"/>
      <c r="E394" s="291"/>
      <c r="F394" s="291" t="s">
        <v>100</v>
      </c>
      <c r="G394" s="292">
        <v>2.5</v>
      </c>
      <c r="H394" s="291"/>
      <c r="I394" s="198" t="s">
        <v>101</v>
      </c>
      <c r="J394" s="198"/>
      <c r="K394" s="292">
        <v>12.51</v>
      </c>
    </row>
    <row r="395" spans="2:11" ht="13.5" thickTop="1" x14ac:dyDescent="0.2">
      <c r="B395" s="276"/>
      <c r="C395" s="276"/>
      <c r="D395" s="276"/>
      <c r="E395" s="276"/>
      <c r="F395" s="276"/>
      <c r="G395" s="276"/>
      <c r="H395" s="276"/>
      <c r="I395" s="276"/>
      <c r="J395" s="276"/>
      <c r="K395" s="276"/>
    </row>
    <row r="396" spans="2:11" ht="15" x14ac:dyDescent="0.2">
      <c r="B396" s="268" t="s">
        <v>1215</v>
      </c>
      <c r="C396" s="270" t="s">
        <v>78</v>
      </c>
      <c r="D396" s="268" t="s">
        <v>79</v>
      </c>
      <c r="E396" s="268" t="s">
        <v>24</v>
      </c>
      <c r="F396" s="196" t="s">
        <v>80</v>
      </c>
      <c r="G396" s="196"/>
      <c r="H396" s="269" t="s">
        <v>81</v>
      </c>
      <c r="I396" s="270" t="s">
        <v>82</v>
      </c>
      <c r="J396" s="270" t="s">
        <v>83</v>
      </c>
      <c r="K396" s="270" t="s">
        <v>84</v>
      </c>
    </row>
    <row r="397" spans="2:11" ht="25.5" x14ac:dyDescent="0.2">
      <c r="B397" s="271" t="s">
        <v>85</v>
      </c>
      <c r="C397" s="273" t="s">
        <v>902</v>
      </c>
      <c r="D397" s="271" t="s">
        <v>44</v>
      </c>
      <c r="E397" s="271" t="s">
        <v>903</v>
      </c>
      <c r="F397" s="197" t="s">
        <v>2299</v>
      </c>
      <c r="G397" s="197"/>
      <c r="H397" s="272" t="s">
        <v>45</v>
      </c>
      <c r="I397" s="275">
        <v>1</v>
      </c>
      <c r="J397" s="274">
        <v>40.4</v>
      </c>
      <c r="K397" s="274">
        <v>40.4</v>
      </c>
    </row>
    <row r="398" spans="2:11" ht="25.5" x14ac:dyDescent="0.2">
      <c r="B398" s="277" t="s">
        <v>86</v>
      </c>
      <c r="C398" s="279" t="s">
        <v>161</v>
      </c>
      <c r="D398" s="277" t="s">
        <v>44</v>
      </c>
      <c r="E398" s="277" t="s">
        <v>162</v>
      </c>
      <c r="F398" s="194" t="s">
        <v>2161</v>
      </c>
      <c r="G398" s="194"/>
      <c r="H398" s="278" t="s">
        <v>75</v>
      </c>
      <c r="I398" s="281">
        <v>9.69E-2</v>
      </c>
      <c r="J398" s="280">
        <v>22.66</v>
      </c>
      <c r="K398" s="280">
        <v>2.19</v>
      </c>
    </row>
    <row r="399" spans="2:11" ht="25.5" x14ac:dyDescent="0.2">
      <c r="B399" s="277" t="s">
        <v>86</v>
      </c>
      <c r="C399" s="279" t="s">
        <v>985</v>
      </c>
      <c r="D399" s="277" t="s">
        <v>44</v>
      </c>
      <c r="E399" s="277" t="s">
        <v>986</v>
      </c>
      <c r="F399" s="194" t="s">
        <v>2161</v>
      </c>
      <c r="G399" s="194"/>
      <c r="H399" s="278" t="s">
        <v>75</v>
      </c>
      <c r="I399" s="281">
        <v>0.4299</v>
      </c>
      <c r="J399" s="280">
        <v>26.91</v>
      </c>
      <c r="K399" s="280">
        <v>11.56</v>
      </c>
    </row>
    <row r="400" spans="2:11" ht="51" x14ac:dyDescent="0.2">
      <c r="B400" s="282" t="s">
        <v>93</v>
      </c>
      <c r="C400" s="284" t="s">
        <v>987</v>
      </c>
      <c r="D400" s="282" t="s">
        <v>44</v>
      </c>
      <c r="E400" s="282" t="s">
        <v>988</v>
      </c>
      <c r="F400" s="195" t="s">
        <v>94</v>
      </c>
      <c r="G400" s="195"/>
      <c r="H400" s="283" t="s">
        <v>53</v>
      </c>
      <c r="I400" s="287">
        <v>1.5</v>
      </c>
      <c r="J400" s="285">
        <v>17.77</v>
      </c>
      <c r="K400" s="285">
        <v>26.65</v>
      </c>
    </row>
    <row r="401" spans="2:11" x14ac:dyDescent="0.2">
      <c r="B401" s="291"/>
      <c r="C401" s="291"/>
      <c r="D401" s="291"/>
      <c r="E401" s="291"/>
      <c r="F401" s="291" t="s">
        <v>97</v>
      </c>
      <c r="G401" s="292">
        <v>5.05</v>
      </c>
      <c r="H401" s="291" t="s">
        <v>98</v>
      </c>
      <c r="I401" s="292">
        <v>5.44</v>
      </c>
      <c r="J401" s="291" t="s">
        <v>99</v>
      </c>
      <c r="K401" s="292">
        <v>10.49</v>
      </c>
    </row>
    <row r="402" spans="2:11" ht="13.5" thickBot="1" x14ac:dyDescent="0.25">
      <c r="B402" s="291"/>
      <c r="C402" s="291"/>
      <c r="D402" s="291"/>
      <c r="E402" s="291"/>
      <c r="F402" s="291" t="s">
        <v>100</v>
      </c>
      <c r="G402" s="292">
        <v>10.1</v>
      </c>
      <c r="H402" s="291"/>
      <c r="I402" s="198" t="s">
        <v>101</v>
      </c>
      <c r="J402" s="198"/>
      <c r="K402" s="292">
        <v>50.5</v>
      </c>
    </row>
    <row r="403" spans="2:11" ht="13.5" thickTop="1" x14ac:dyDescent="0.2">
      <c r="B403" s="276"/>
      <c r="C403" s="276"/>
      <c r="D403" s="276"/>
      <c r="E403" s="276"/>
      <c r="F403" s="276"/>
      <c r="G403" s="276"/>
      <c r="H403" s="276"/>
      <c r="I403" s="276"/>
      <c r="J403" s="276"/>
      <c r="K403" s="276"/>
    </row>
    <row r="404" spans="2:11" ht="15" x14ac:dyDescent="0.2">
      <c r="B404" s="268" t="s">
        <v>56</v>
      </c>
      <c r="C404" s="270" t="s">
        <v>78</v>
      </c>
      <c r="D404" s="268" t="s">
        <v>79</v>
      </c>
      <c r="E404" s="268" t="s">
        <v>24</v>
      </c>
      <c r="F404" s="196" t="s">
        <v>80</v>
      </c>
      <c r="G404" s="196"/>
      <c r="H404" s="269" t="s">
        <v>81</v>
      </c>
      <c r="I404" s="270" t="s">
        <v>82</v>
      </c>
      <c r="J404" s="270" t="s">
        <v>83</v>
      </c>
      <c r="K404" s="270" t="s">
        <v>84</v>
      </c>
    </row>
    <row r="405" spans="2:11" ht="51" x14ac:dyDescent="0.2">
      <c r="B405" s="271" t="s">
        <v>85</v>
      </c>
      <c r="C405" s="273" t="s">
        <v>1216</v>
      </c>
      <c r="D405" s="271" t="s">
        <v>44</v>
      </c>
      <c r="E405" s="271" t="s">
        <v>1217</v>
      </c>
      <c r="F405" s="197" t="s">
        <v>2300</v>
      </c>
      <c r="G405" s="197"/>
      <c r="H405" s="272" t="s">
        <v>45</v>
      </c>
      <c r="I405" s="275">
        <v>1</v>
      </c>
      <c r="J405" s="274">
        <v>78.3</v>
      </c>
      <c r="K405" s="274">
        <v>78.3</v>
      </c>
    </row>
    <row r="406" spans="2:11" ht="25.5" x14ac:dyDescent="0.2">
      <c r="B406" s="277" t="s">
        <v>86</v>
      </c>
      <c r="C406" s="279" t="s">
        <v>102</v>
      </c>
      <c r="D406" s="277" t="s">
        <v>44</v>
      </c>
      <c r="E406" s="277" t="s">
        <v>103</v>
      </c>
      <c r="F406" s="194" t="s">
        <v>2161</v>
      </c>
      <c r="G406" s="194"/>
      <c r="H406" s="278" t="s">
        <v>75</v>
      </c>
      <c r="I406" s="281">
        <v>0.13800000000000001</v>
      </c>
      <c r="J406" s="280">
        <v>22.08</v>
      </c>
      <c r="K406" s="280">
        <v>3.04</v>
      </c>
    </row>
    <row r="407" spans="2:11" ht="25.5" x14ac:dyDescent="0.2">
      <c r="B407" s="277" t="s">
        <v>86</v>
      </c>
      <c r="C407" s="279" t="s">
        <v>87</v>
      </c>
      <c r="D407" s="277" t="s">
        <v>44</v>
      </c>
      <c r="E407" s="277" t="s">
        <v>88</v>
      </c>
      <c r="F407" s="194" t="s">
        <v>2161</v>
      </c>
      <c r="G407" s="194"/>
      <c r="H407" s="278" t="s">
        <v>75</v>
      </c>
      <c r="I407" s="281">
        <v>0.752</v>
      </c>
      <c r="J407" s="280">
        <v>26.69</v>
      </c>
      <c r="K407" s="280">
        <v>20.07</v>
      </c>
    </row>
    <row r="408" spans="2:11" ht="38.25" x14ac:dyDescent="0.2">
      <c r="B408" s="277" t="s">
        <v>86</v>
      </c>
      <c r="C408" s="279" t="s">
        <v>2301</v>
      </c>
      <c r="D408" s="277" t="s">
        <v>44</v>
      </c>
      <c r="E408" s="277" t="s">
        <v>2302</v>
      </c>
      <c r="F408" s="194" t="s">
        <v>2300</v>
      </c>
      <c r="G408" s="194"/>
      <c r="H408" s="278" t="s">
        <v>45</v>
      </c>
      <c r="I408" s="281">
        <v>0.188</v>
      </c>
      <c r="J408" s="280">
        <v>157.72</v>
      </c>
      <c r="K408" s="280">
        <v>29.65</v>
      </c>
    </row>
    <row r="409" spans="2:11" ht="25.5" x14ac:dyDescent="0.2">
      <c r="B409" s="282" t="s">
        <v>93</v>
      </c>
      <c r="C409" s="284" t="s">
        <v>2303</v>
      </c>
      <c r="D409" s="282" t="s">
        <v>44</v>
      </c>
      <c r="E409" s="282" t="s">
        <v>2304</v>
      </c>
      <c r="F409" s="195" t="s">
        <v>113</v>
      </c>
      <c r="G409" s="195"/>
      <c r="H409" s="283" t="s">
        <v>2305</v>
      </c>
      <c r="I409" s="287">
        <v>0.19600000000000001</v>
      </c>
      <c r="J409" s="285">
        <v>27.55</v>
      </c>
      <c r="K409" s="285">
        <v>5.39</v>
      </c>
    </row>
    <row r="410" spans="2:11" ht="25.5" x14ac:dyDescent="0.2">
      <c r="B410" s="282" t="s">
        <v>93</v>
      </c>
      <c r="C410" s="284" t="s">
        <v>132</v>
      </c>
      <c r="D410" s="282" t="s">
        <v>44</v>
      </c>
      <c r="E410" s="282" t="s">
        <v>133</v>
      </c>
      <c r="F410" s="195" t="s">
        <v>94</v>
      </c>
      <c r="G410" s="195"/>
      <c r="H410" s="283" t="s">
        <v>129</v>
      </c>
      <c r="I410" s="287">
        <v>0.01</v>
      </c>
      <c r="J410" s="285">
        <v>6.87</v>
      </c>
      <c r="K410" s="285">
        <v>0.06</v>
      </c>
    </row>
    <row r="411" spans="2:11" ht="25.5" x14ac:dyDescent="0.2">
      <c r="B411" s="282" t="s">
        <v>93</v>
      </c>
      <c r="C411" s="284" t="s">
        <v>138</v>
      </c>
      <c r="D411" s="282" t="s">
        <v>44</v>
      </c>
      <c r="E411" s="282" t="s">
        <v>139</v>
      </c>
      <c r="F411" s="195" t="s">
        <v>94</v>
      </c>
      <c r="G411" s="195"/>
      <c r="H411" s="283" t="s">
        <v>53</v>
      </c>
      <c r="I411" s="287">
        <v>1.9E-2</v>
      </c>
      <c r="J411" s="285">
        <v>24.36</v>
      </c>
      <c r="K411" s="285">
        <v>0.46</v>
      </c>
    </row>
    <row r="412" spans="2:11" ht="38.25" x14ac:dyDescent="0.2">
      <c r="B412" s="282" t="s">
        <v>93</v>
      </c>
      <c r="C412" s="284" t="s">
        <v>2306</v>
      </c>
      <c r="D412" s="282" t="s">
        <v>44</v>
      </c>
      <c r="E412" s="282" t="s">
        <v>2307</v>
      </c>
      <c r="F412" s="195" t="s">
        <v>113</v>
      </c>
      <c r="G412" s="195"/>
      <c r="H412" s="283" t="s">
        <v>2305</v>
      </c>
      <c r="I412" s="287">
        <v>0.39300000000000002</v>
      </c>
      <c r="J412" s="285">
        <v>28.8</v>
      </c>
      <c r="K412" s="285">
        <v>11.31</v>
      </c>
    </row>
    <row r="413" spans="2:11" ht="25.5" x14ac:dyDescent="0.2">
      <c r="B413" s="282" t="s">
        <v>93</v>
      </c>
      <c r="C413" s="284" t="s">
        <v>2308</v>
      </c>
      <c r="D413" s="282" t="s">
        <v>44</v>
      </c>
      <c r="E413" s="282" t="s">
        <v>2309</v>
      </c>
      <c r="F413" s="195" t="s">
        <v>113</v>
      </c>
      <c r="G413" s="195"/>
      <c r="H413" s="283" t="s">
        <v>1160</v>
      </c>
      <c r="I413" s="287">
        <v>0.78500000000000003</v>
      </c>
      <c r="J413" s="285">
        <v>10.61</v>
      </c>
      <c r="K413" s="285">
        <v>8.32</v>
      </c>
    </row>
    <row r="414" spans="2:11" x14ac:dyDescent="0.2">
      <c r="B414" s="291"/>
      <c r="C414" s="291"/>
      <c r="D414" s="291"/>
      <c r="E414" s="291"/>
      <c r="F414" s="291" t="s">
        <v>97</v>
      </c>
      <c r="G414" s="292">
        <v>11.81</v>
      </c>
      <c r="H414" s="291" t="s">
        <v>98</v>
      </c>
      <c r="I414" s="292">
        <v>12.71</v>
      </c>
      <c r="J414" s="291" t="s">
        <v>99</v>
      </c>
      <c r="K414" s="292">
        <v>24.52</v>
      </c>
    </row>
    <row r="415" spans="2:11" ht="13.5" thickBot="1" x14ac:dyDescent="0.25">
      <c r="B415" s="291"/>
      <c r="C415" s="291"/>
      <c r="D415" s="291"/>
      <c r="E415" s="291"/>
      <c r="F415" s="291" t="s">
        <v>100</v>
      </c>
      <c r="G415" s="292">
        <v>19.57</v>
      </c>
      <c r="H415" s="291"/>
      <c r="I415" s="198" t="s">
        <v>101</v>
      </c>
      <c r="J415" s="198"/>
      <c r="K415" s="292">
        <v>97.87</v>
      </c>
    </row>
    <row r="416" spans="2:11" ht="13.5" thickTop="1" x14ac:dyDescent="0.2">
      <c r="B416" s="276"/>
      <c r="C416" s="276"/>
      <c r="D416" s="276"/>
      <c r="E416" s="276"/>
      <c r="F416" s="276"/>
      <c r="G416" s="276"/>
      <c r="H416" s="276"/>
      <c r="I416" s="276"/>
      <c r="J416" s="276"/>
      <c r="K416" s="276"/>
    </row>
    <row r="417" spans="2:11" ht="15" x14ac:dyDescent="0.2">
      <c r="B417" s="268" t="s">
        <v>881</v>
      </c>
      <c r="C417" s="270" t="s">
        <v>78</v>
      </c>
      <c r="D417" s="268" t="s">
        <v>79</v>
      </c>
      <c r="E417" s="268" t="s">
        <v>24</v>
      </c>
      <c r="F417" s="196" t="s">
        <v>80</v>
      </c>
      <c r="G417" s="196"/>
      <c r="H417" s="269" t="s">
        <v>81</v>
      </c>
      <c r="I417" s="270" t="s">
        <v>82</v>
      </c>
      <c r="J417" s="270" t="s">
        <v>83</v>
      </c>
      <c r="K417" s="270" t="s">
        <v>84</v>
      </c>
    </row>
    <row r="418" spans="2:11" ht="38.25" x14ac:dyDescent="0.2">
      <c r="B418" s="271" t="s">
        <v>85</v>
      </c>
      <c r="C418" s="273" t="s">
        <v>910</v>
      </c>
      <c r="D418" s="271" t="s">
        <v>44</v>
      </c>
      <c r="E418" s="271" t="s">
        <v>911</v>
      </c>
      <c r="F418" s="197" t="s">
        <v>2277</v>
      </c>
      <c r="G418" s="197"/>
      <c r="H418" s="272" t="s">
        <v>53</v>
      </c>
      <c r="I418" s="275">
        <v>1</v>
      </c>
      <c r="J418" s="274">
        <v>10.91</v>
      </c>
      <c r="K418" s="274">
        <v>10.91</v>
      </c>
    </row>
    <row r="419" spans="2:11" ht="25.5" x14ac:dyDescent="0.2">
      <c r="B419" s="277" t="s">
        <v>86</v>
      </c>
      <c r="C419" s="279" t="s">
        <v>975</v>
      </c>
      <c r="D419" s="277" t="s">
        <v>44</v>
      </c>
      <c r="E419" s="277" t="s">
        <v>976</v>
      </c>
      <c r="F419" s="194" t="s">
        <v>2277</v>
      </c>
      <c r="G419" s="194"/>
      <c r="H419" s="278" t="s">
        <v>53</v>
      </c>
      <c r="I419" s="281">
        <v>1</v>
      </c>
      <c r="J419" s="280">
        <v>9.1199999999999992</v>
      </c>
      <c r="K419" s="280">
        <v>9.1199999999999992</v>
      </c>
    </row>
    <row r="420" spans="2:11" ht="25.5" x14ac:dyDescent="0.2">
      <c r="B420" s="277" t="s">
        <v>86</v>
      </c>
      <c r="C420" s="279" t="s">
        <v>140</v>
      </c>
      <c r="D420" s="277" t="s">
        <v>44</v>
      </c>
      <c r="E420" s="277" t="s">
        <v>141</v>
      </c>
      <c r="F420" s="194" t="s">
        <v>2161</v>
      </c>
      <c r="G420" s="194"/>
      <c r="H420" s="278" t="s">
        <v>75</v>
      </c>
      <c r="I420" s="281">
        <v>6.4000000000000003E-3</v>
      </c>
      <c r="J420" s="280">
        <v>22.25</v>
      </c>
      <c r="K420" s="280">
        <v>0.14000000000000001</v>
      </c>
    </row>
    <row r="421" spans="2:11" ht="25.5" x14ac:dyDescent="0.2">
      <c r="B421" s="277" t="s">
        <v>86</v>
      </c>
      <c r="C421" s="279" t="s">
        <v>142</v>
      </c>
      <c r="D421" s="277" t="s">
        <v>44</v>
      </c>
      <c r="E421" s="277" t="s">
        <v>143</v>
      </c>
      <c r="F421" s="194" t="s">
        <v>2161</v>
      </c>
      <c r="G421" s="194"/>
      <c r="H421" s="278" t="s">
        <v>75</v>
      </c>
      <c r="I421" s="281">
        <v>3.9199999999999999E-2</v>
      </c>
      <c r="J421" s="280">
        <v>26.91</v>
      </c>
      <c r="K421" s="280">
        <v>1.05</v>
      </c>
    </row>
    <row r="422" spans="2:11" ht="25.5" x14ac:dyDescent="0.2">
      <c r="B422" s="282" t="s">
        <v>93</v>
      </c>
      <c r="C422" s="284" t="s">
        <v>148</v>
      </c>
      <c r="D422" s="282" t="s">
        <v>44</v>
      </c>
      <c r="E422" s="282" t="s">
        <v>149</v>
      </c>
      <c r="F422" s="195" t="s">
        <v>94</v>
      </c>
      <c r="G422" s="195"/>
      <c r="H422" s="283" t="s">
        <v>53</v>
      </c>
      <c r="I422" s="287">
        <v>2.5000000000000001E-2</v>
      </c>
      <c r="J422" s="285">
        <v>19.77</v>
      </c>
      <c r="K422" s="285">
        <v>0.49</v>
      </c>
    </row>
    <row r="423" spans="2:11" ht="38.25" x14ac:dyDescent="0.2">
      <c r="B423" s="282" t="s">
        <v>93</v>
      </c>
      <c r="C423" s="284" t="s">
        <v>146</v>
      </c>
      <c r="D423" s="282" t="s">
        <v>44</v>
      </c>
      <c r="E423" s="282" t="s">
        <v>147</v>
      </c>
      <c r="F423" s="195" t="s">
        <v>94</v>
      </c>
      <c r="G423" s="195"/>
      <c r="H423" s="283" t="s">
        <v>48</v>
      </c>
      <c r="I423" s="287">
        <v>0.54300000000000004</v>
      </c>
      <c r="J423" s="285">
        <v>0.22</v>
      </c>
      <c r="K423" s="285">
        <v>0.11</v>
      </c>
    </row>
    <row r="424" spans="2:11" x14ac:dyDescent="0.2">
      <c r="B424" s="291"/>
      <c r="C424" s="291"/>
      <c r="D424" s="291"/>
      <c r="E424" s="291"/>
      <c r="F424" s="291" t="s">
        <v>97</v>
      </c>
      <c r="G424" s="292">
        <v>0.53</v>
      </c>
      <c r="H424" s="291" t="s">
        <v>98</v>
      </c>
      <c r="I424" s="292">
        <v>0.57999999999999996</v>
      </c>
      <c r="J424" s="291" t="s">
        <v>99</v>
      </c>
      <c r="K424" s="292">
        <v>1.1100000000000001</v>
      </c>
    </row>
    <row r="425" spans="2:11" ht="13.5" thickBot="1" x14ac:dyDescent="0.25">
      <c r="B425" s="291"/>
      <c r="C425" s="291"/>
      <c r="D425" s="291"/>
      <c r="E425" s="291"/>
      <c r="F425" s="291" t="s">
        <v>100</v>
      </c>
      <c r="G425" s="292">
        <v>2.72</v>
      </c>
      <c r="H425" s="291"/>
      <c r="I425" s="198" t="s">
        <v>101</v>
      </c>
      <c r="J425" s="198"/>
      <c r="K425" s="292">
        <v>13.63</v>
      </c>
    </row>
    <row r="426" spans="2:11" ht="13.5" thickTop="1" x14ac:dyDescent="0.2">
      <c r="B426" s="276"/>
      <c r="C426" s="276"/>
      <c r="D426" s="276"/>
      <c r="E426" s="276"/>
      <c r="F426" s="276"/>
      <c r="G426" s="276"/>
      <c r="H426" s="276"/>
      <c r="I426" s="276"/>
      <c r="J426" s="276"/>
      <c r="K426" s="276"/>
    </row>
    <row r="427" spans="2:11" ht="15" x14ac:dyDescent="0.2">
      <c r="B427" s="268" t="s">
        <v>1218</v>
      </c>
      <c r="C427" s="270" t="s">
        <v>78</v>
      </c>
      <c r="D427" s="268" t="s">
        <v>79</v>
      </c>
      <c r="E427" s="268" t="s">
        <v>24</v>
      </c>
      <c r="F427" s="196" t="s">
        <v>80</v>
      </c>
      <c r="G427" s="196"/>
      <c r="H427" s="269" t="s">
        <v>81</v>
      </c>
      <c r="I427" s="270" t="s">
        <v>82</v>
      </c>
      <c r="J427" s="270" t="s">
        <v>83</v>
      </c>
      <c r="K427" s="270" t="s">
        <v>84</v>
      </c>
    </row>
    <row r="428" spans="2:11" ht="38.25" x14ac:dyDescent="0.2">
      <c r="B428" s="271" t="s">
        <v>85</v>
      </c>
      <c r="C428" s="273" t="s">
        <v>1219</v>
      </c>
      <c r="D428" s="271" t="s">
        <v>44</v>
      </c>
      <c r="E428" s="271" t="s">
        <v>1220</v>
      </c>
      <c r="F428" s="197" t="s">
        <v>2277</v>
      </c>
      <c r="G428" s="197"/>
      <c r="H428" s="272" t="s">
        <v>53</v>
      </c>
      <c r="I428" s="275">
        <v>1</v>
      </c>
      <c r="J428" s="274">
        <v>9.16</v>
      </c>
      <c r="K428" s="274">
        <v>9.16</v>
      </c>
    </row>
    <row r="429" spans="2:11" ht="25.5" x14ac:dyDescent="0.2">
      <c r="B429" s="277" t="s">
        <v>86</v>
      </c>
      <c r="C429" s="279" t="s">
        <v>140</v>
      </c>
      <c r="D429" s="277" t="s">
        <v>44</v>
      </c>
      <c r="E429" s="277" t="s">
        <v>141</v>
      </c>
      <c r="F429" s="194" t="s">
        <v>2161</v>
      </c>
      <c r="G429" s="194"/>
      <c r="H429" s="278" t="s">
        <v>75</v>
      </c>
      <c r="I429" s="281">
        <v>4.1999999999999997E-3</v>
      </c>
      <c r="J429" s="280">
        <v>22.25</v>
      </c>
      <c r="K429" s="280">
        <v>0.09</v>
      </c>
    </row>
    <row r="430" spans="2:11" ht="25.5" x14ac:dyDescent="0.2">
      <c r="B430" s="277" t="s">
        <v>86</v>
      </c>
      <c r="C430" s="279" t="s">
        <v>2295</v>
      </c>
      <c r="D430" s="277" t="s">
        <v>44</v>
      </c>
      <c r="E430" s="277" t="s">
        <v>2296</v>
      </c>
      <c r="F430" s="194" t="s">
        <v>2277</v>
      </c>
      <c r="G430" s="194"/>
      <c r="H430" s="278" t="s">
        <v>53</v>
      </c>
      <c r="I430" s="281">
        <v>1</v>
      </c>
      <c r="J430" s="280">
        <v>7.81</v>
      </c>
      <c r="K430" s="280">
        <v>7.81</v>
      </c>
    </row>
    <row r="431" spans="2:11" ht="25.5" x14ac:dyDescent="0.2">
      <c r="B431" s="277" t="s">
        <v>86</v>
      </c>
      <c r="C431" s="279" t="s">
        <v>142</v>
      </c>
      <c r="D431" s="277" t="s">
        <v>44</v>
      </c>
      <c r="E431" s="277" t="s">
        <v>143</v>
      </c>
      <c r="F431" s="194" t="s">
        <v>2161</v>
      </c>
      <c r="G431" s="194"/>
      <c r="H431" s="278" t="s">
        <v>75</v>
      </c>
      <c r="I431" s="281">
        <v>2.5700000000000001E-2</v>
      </c>
      <c r="J431" s="280">
        <v>26.91</v>
      </c>
      <c r="K431" s="280">
        <v>0.69</v>
      </c>
    </row>
    <row r="432" spans="2:11" ht="38.25" x14ac:dyDescent="0.2">
      <c r="B432" s="282" t="s">
        <v>93</v>
      </c>
      <c r="C432" s="284" t="s">
        <v>146</v>
      </c>
      <c r="D432" s="282" t="s">
        <v>44</v>
      </c>
      <c r="E432" s="282" t="s">
        <v>147</v>
      </c>
      <c r="F432" s="195" t="s">
        <v>94</v>
      </c>
      <c r="G432" s="195"/>
      <c r="H432" s="283" t="s">
        <v>48</v>
      </c>
      <c r="I432" s="287">
        <v>0.36699999999999999</v>
      </c>
      <c r="J432" s="285">
        <v>0.22</v>
      </c>
      <c r="K432" s="285">
        <v>0.08</v>
      </c>
    </row>
    <row r="433" spans="2:11" ht="25.5" x14ac:dyDescent="0.2">
      <c r="B433" s="282" t="s">
        <v>93</v>
      </c>
      <c r="C433" s="284" t="s">
        <v>148</v>
      </c>
      <c r="D433" s="282" t="s">
        <v>44</v>
      </c>
      <c r="E433" s="282" t="s">
        <v>149</v>
      </c>
      <c r="F433" s="195" t="s">
        <v>94</v>
      </c>
      <c r="G433" s="195"/>
      <c r="H433" s="283" t="s">
        <v>53</v>
      </c>
      <c r="I433" s="287">
        <v>2.5000000000000001E-2</v>
      </c>
      <c r="J433" s="285">
        <v>19.77</v>
      </c>
      <c r="K433" s="285">
        <v>0.49</v>
      </c>
    </row>
    <row r="434" spans="2:11" x14ac:dyDescent="0.2">
      <c r="B434" s="291"/>
      <c r="C434" s="291"/>
      <c r="D434" s="291"/>
      <c r="E434" s="291"/>
      <c r="F434" s="291" t="s">
        <v>97</v>
      </c>
      <c r="G434" s="292">
        <v>0.33</v>
      </c>
      <c r="H434" s="291" t="s">
        <v>98</v>
      </c>
      <c r="I434" s="292">
        <v>0.36</v>
      </c>
      <c r="J434" s="291" t="s">
        <v>99</v>
      </c>
      <c r="K434" s="292">
        <v>0.69</v>
      </c>
    </row>
    <row r="435" spans="2:11" ht="13.5" thickBot="1" x14ac:dyDescent="0.25">
      <c r="B435" s="291"/>
      <c r="C435" s="291"/>
      <c r="D435" s="291"/>
      <c r="E435" s="291"/>
      <c r="F435" s="291" t="s">
        <v>100</v>
      </c>
      <c r="G435" s="292">
        <v>2.29</v>
      </c>
      <c r="H435" s="291"/>
      <c r="I435" s="198" t="s">
        <v>101</v>
      </c>
      <c r="J435" s="198"/>
      <c r="K435" s="292">
        <v>11.45</v>
      </c>
    </row>
    <row r="436" spans="2:11" ht="13.5" thickTop="1" x14ac:dyDescent="0.2">
      <c r="B436" s="276"/>
      <c r="C436" s="276"/>
      <c r="D436" s="276"/>
      <c r="E436" s="276"/>
      <c r="F436" s="276"/>
      <c r="G436" s="276"/>
      <c r="H436" s="276"/>
      <c r="I436" s="276"/>
      <c r="J436" s="276"/>
      <c r="K436" s="276"/>
    </row>
    <row r="437" spans="2:11" ht="15" x14ac:dyDescent="0.2">
      <c r="B437" s="268" t="s">
        <v>1221</v>
      </c>
      <c r="C437" s="270" t="s">
        <v>78</v>
      </c>
      <c r="D437" s="268" t="s">
        <v>79</v>
      </c>
      <c r="E437" s="268" t="s">
        <v>24</v>
      </c>
      <c r="F437" s="196" t="s">
        <v>80</v>
      </c>
      <c r="G437" s="196"/>
      <c r="H437" s="269" t="s">
        <v>81</v>
      </c>
      <c r="I437" s="270" t="s">
        <v>82</v>
      </c>
      <c r="J437" s="270" t="s">
        <v>83</v>
      </c>
      <c r="K437" s="270" t="s">
        <v>84</v>
      </c>
    </row>
    <row r="438" spans="2:11" ht="38.25" x14ac:dyDescent="0.2">
      <c r="B438" s="271" t="s">
        <v>85</v>
      </c>
      <c r="C438" s="273" t="s">
        <v>906</v>
      </c>
      <c r="D438" s="271" t="s">
        <v>44</v>
      </c>
      <c r="E438" s="271" t="s">
        <v>907</v>
      </c>
      <c r="F438" s="197" t="s">
        <v>2277</v>
      </c>
      <c r="G438" s="197"/>
      <c r="H438" s="272" t="s">
        <v>53</v>
      </c>
      <c r="I438" s="275">
        <v>1</v>
      </c>
      <c r="J438" s="274">
        <v>13.85</v>
      </c>
      <c r="K438" s="274">
        <v>13.85</v>
      </c>
    </row>
    <row r="439" spans="2:11" ht="25.5" x14ac:dyDescent="0.2">
      <c r="B439" s="277" t="s">
        <v>86</v>
      </c>
      <c r="C439" s="279" t="s">
        <v>140</v>
      </c>
      <c r="D439" s="277" t="s">
        <v>44</v>
      </c>
      <c r="E439" s="277" t="s">
        <v>141</v>
      </c>
      <c r="F439" s="194" t="s">
        <v>2161</v>
      </c>
      <c r="G439" s="194"/>
      <c r="H439" s="278" t="s">
        <v>75</v>
      </c>
      <c r="I439" s="281">
        <v>1.7500000000000002E-2</v>
      </c>
      <c r="J439" s="280">
        <v>22.25</v>
      </c>
      <c r="K439" s="280">
        <v>0.38</v>
      </c>
    </row>
    <row r="440" spans="2:11" ht="25.5" x14ac:dyDescent="0.2">
      <c r="B440" s="277" t="s">
        <v>86</v>
      </c>
      <c r="C440" s="279" t="s">
        <v>144</v>
      </c>
      <c r="D440" s="277" t="s">
        <v>44</v>
      </c>
      <c r="E440" s="277" t="s">
        <v>145</v>
      </c>
      <c r="F440" s="194" t="s">
        <v>2277</v>
      </c>
      <c r="G440" s="194"/>
      <c r="H440" s="278" t="s">
        <v>53</v>
      </c>
      <c r="I440" s="281">
        <v>1</v>
      </c>
      <c r="J440" s="280">
        <v>9.85</v>
      </c>
      <c r="K440" s="280">
        <v>9.85</v>
      </c>
    </row>
    <row r="441" spans="2:11" ht="25.5" x14ac:dyDescent="0.2">
      <c r="B441" s="277" t="s">
        <v>86</v>
      </c>
      <c r="C441" s="279" t="s">
        <v>142</v>
      </c>
      <c r="D441" s="277" t="s">
        <v>44</v>
      </c>
      <c r="E441" s="277" t="s">
        <v>143</v>
      </c>
      <c r="F441" s="194" t="s">
        <v>2161</v>
      </c>
      <c r="G441" s="194"/>
      <c r="H441" s="278" t="s">
        <v>75</v>
      </c>
      <c r="I441" s="281">
        <v>0.1069</v>
      </c>
      <c r="J441" s="280">
        <v>26.91</v>
      </c>
      <c r="K441" s="280">
        <v>2.87</v>
      </c>
    </row>
    <row r="442" spans="2:11" ht="25.5" x14ac:dyDescent="0.2">
      <c r="B442" s="282" t="s">
        <v>93</v>
      </c>
      <c r="C442" s="284" t="s">
        <v>148</v>
      </c>
      <c r="D442" s="282" t="s">
        <v>44</v>
      </c>
      <c r="E442" s="282" t="s">
        <v>149</v>
      </c>
      <c r="F442" s="195" t="s">
        <v>94</v>
      </c>
      <c r="G442" s="195"/>
      <c r="H442" s="283" t="s">
        <v>53</v>
      </c>
      <c r="I442" s="287">
        <v>2.5000000000000001E-2</v>
      </c>
      <c r="J442" s="285">
        <v>19.77</v>
      </c>
      <c r="K442" s="285">
        <v>0.49</v>
      </c>
    </row>
    <row r="443" spans="2:11" ht="38.25" x14ac:dyDescent="0.2">
      <c r="B443" s="282" t="s">
        <v>93</v>
      </c>
      <c r="C443" s="284" t="s">
        <v>146</v>
      </c>
      <c r="D443" s="282" t="s">
        <v>44</v>
      </c>
      <c r="E443" s="282" t="s">
        <v>147</v>
      </c>
      <c r="F443" s="195" t="s">
        <v>94</v>
      </c>
      <c r="G443" s="195"/>
      <c r="H443" s="283" t="s">
        <v>48</v>
      </c>
      <c r="I443" s="287">
        <v>1.19</v>
      </c>
      <c r="J443" s="285">
        <v>0.22</v>
      </c>
      <c r="K443" s="285">
        <v>0.26</v>
      </c>
    </row>
    <row r="444" spans="2:11" x14ac:dyDescent="0.2">
      <c r="B444" s="291"/>
      <c r="C444" s="291"/>
      <c r="D444" s="291"/>
      <c r="E444" s="291"/>
      <c r="F444" s="291" t="s">
        <v>97</v>
      </c>
      <c r="G444" s="292">
        <v>1.85</v>
      </c>
      <c r="H444" s="291" t="s">
        <v>98</v>
      </c>
      <c r="I444" s="292">
        <v>1.99</v>
      </c>
      <c r="J444" s="291" t="s">
        <v>99</v>
      </c>
      <c r="K444" s="292">
        <v>3.84</v>
      </c>
    </row>
    <row r="445" spans="2:11" ht="13.5" thickBot="1" x14ac:dyDescent="0.25">
      <c r="B445" s="291"/>
      <c r="C445" s="291"/>
      <c r="D445" s="291"/>
      <c r="E445" s="291"/>
      <c r="F445" s="291" t="s">
        <v>100</v>
      </c>
      <c r="G445" s="292">
        <v>3.46</v>
      </c>
      <c r="H445" s="291"/>
      <c r="I445" s="198" t="s">
        <v>101</v>
      </c>
      <c r="J445" s="198"/>
      <c r="K445" s="292">
        <v>17.309999999999999</v>
      </c>
    </row>
    <row r="446" spans="2:11" ht="13.5" thickTop="1" x14ac:dyDescent="0.2">
      <c r="B446" s="276"/>
      <c r="C446" s="276"/>
      <c r="D446" s="276"/>
      <c r="E446" s="276"/>
      <c r="F446" s="276"/>
      <c r="G446" s="276"/>
      <c r="H446" s="276"/>
      <c r="I446" s="276"/>
      <c r="J446" s="276"/>
      <c r="K446" s="276"/>
    </row>
    <row r="447" spans="2:11" ht="15" x14ac:dyDescent="0.2">
      <c r="B447" s="268" t="s">
        <v>1222</v>
      </c>
      <c r="C447" s="270" t="s">
        <v>78</v>
      </c>
      <c r="D447" s="268" t="s">
        <v>79</v>
      </c>
      <c r="E447" s="268" t="s">
        <v>24</v>
      </c>
      <c r="F447" s="196" t="s">
        <v>80</v>
      </c>
      <c r="G447" s="196"/>
      <c r="H447" s="269" t="s">
        <v>81</v>
      </c>
      <c r="I447" s="270" t="s">
        <v>82</v>
      </c>
      <c r="J447" s="270" t="s">
        <v>83</v>
      </c>
      <c r="K447" s="270" t="s">
        <v>84</v>
      </c>
    </row>
    <row r="448" spans="2:11" ht="38.25" x14ac:dyDescent="0.2">
      <c r="B448" s="271" t="s">
        <v>85</v>
      </c>
      <c r="C448" s="273" t="s">
        <v>1223</v>
      </c>
      <c r="D448" s="271" t="s">
        <v>43</v>
      </c>
      <c r="E448" s="271" t="s">
        <v>1224</v>
      </c>
      <c r="F448" s="197" t="s">
        <v>89</v>
      </c>
      <c r="G448" s="197"/>
      <c r="H448" s="272" t="s">
        <v>51</v>
      </c>
      <c r="I448" s="275">
        <v>1</v>
      </c>
      <c r="J448" s="274">
        <v>725.29</v>
      </c>
      <c r="K448" s="274">
        <v>725.29</v>
      </c>
    </row>
    <row r="449" spans="2:11" ht="25.5" x14ac:dyDescent="0.2">
      <c r="B449" s="277" t="s">
        <v>86</v>
      </c>
      <c r="C449" s="279" t="s">
        <v>87</v>
      </c>
      <c r="D449" s="277" t="s">
        <v>44</v>
      </c>
      <c r="E449" s="277" t="s">
        <v>88</v>
      </c>
      <c r="F449" s="194" t="s">
        <v>2161</v>
      </c>
      <c r="G449" s="194"/>
      <c r="H449" s="278" t="s">
        <v>75</v>
      </c>
      <c r="I449" s="281">
        <v>0.224</v>
      </c>
      <c r="J449" s="280">
        <v>26.69</v>
      </c>
      <c r="K449" s="280">
        <v>5.97</v>
      </c>
    </row>
    <row r="450" spans="2:11" ht="25.5" x14ac:dyDescent="0.2">
      <c r="B450" s="277" t="s">
        <v>86</v>
      </c>
      <c r="C450" s="279" t="s">
        <v>116</v>
      </c>
      <c r="D450" s="277" t="s">
        <v>44</v>
      </c>
      <c r="E450" s="277" t="s">
        <v>117</v>
      </c>
      <c r="F450" s="194" t="s">
        <v>2161</v>
      </c>
      <c r="G450" s="194"/>
      <c r="H450" s="278" t="s">
        <v>75</v>
      </c>
      <c r="I450" s="281">
        <v>0.224</v>
      </c>
      <c r="J450" s="280">
        <v>27.11</v>
      </c>
      <c r="K450" s="280">
        <v>6.07</v>
      </c>
    </row>
    <row r="451" spans="2:11" ht="38.25" x14ac:dyDescent="0.2">
      <c r="B451" s="277" t="s">
        <v>86</v>
      </c>
      <c r="C451" s="279" t="s">
        <v>159</v>
      </c>
      <c r="D451" s="277" t="s">
        <v>44</v>
      </c>
      <c r="E451" s="277" t="s">
        <v>160</v>
      </c>
      <c r="F451" s="194" t="s">
        <v>785</v>
      </c>
      <c r="G451" s="194"/>
      <c r="H451" s="278" t="s">
        <v>109</v>
      </c>
      <c r="I451" s="281">
        <v>0.13</v>
      </c>
      <c r="J451" s="280">
        <v>0.56000000000000005</v>
      </c>
      <c r="K451" s="280">
        <v>7.0000000000000007E-2</v>
      </c>
    </row>
    <row r="452" spans="2:11" ht="38.25" x14ac:dyDescent="0.2">
      <c r="B452" s="277" t="s">
        <v>86</v>
      </c>
      <c r="C452" s="279" t="s">
        <v>157</v>
      </c>
      <c r="D452" s="277" t="s">
        <v>44</v>
      </c>
      <c r="E452" s="277" t="s">
        <v>158</v>
      </c>
      <c r="F452" s="194" t="s">
        <v>785</v>
      </c>
      <c r="G452" s="194"/>
      <c r="H452" s="278" t="s">
        <v>106</v>
      </c>
      <c r="I452" s="281">
        <v>9.4E-2</v>
      </c>
      <c r="J452" s="280">
        <v>1.48</v>
      </c>
      <c r="K452" s="280">
        <v>0.13</v>
      </c>
    </row>
    <row r="453" spans="2:11" ht="25.5" x14ac:dyDescent="0.2">
      <c r="B453" s="277" t="s">
        <v>86</v>
      </c>
      <c r="C453" s="279" t="s">
        <v>90</v>
      </c>
      <c r="D453" s="277" t="s">
        <v>44</v>
      </c>
      <c r="E453" s="277" t="s">
        <v>91</v>
      </c>
      <c r="F453" s="194" t="s">
        <v>2161</v>
      </c>
      <c r="G453" s="194"/>
      <c r="H453" s="278" t="s">
        <v>75</v>
      </c>
      <c r="I453" s="281">
        <v>1.345</v>
      </c>
      <c r="J453" s="280">
        <v>21.72</v>
      </c>
      <c r="K453" s="280">
        <v>29.21</v>
      </c>
    </row>
    <row r="454" spans="2:11" ht="51" x14ac:dyDescent="0.2">
      <c r="B454" s="282" t="s">
        <v>93</v>
      </c>
      <c r="C454" s="284" t="s">
        <v>2310</v>
      </c>
      <c r="D454" s="282" t="s">
        <v>44</v>
      </c>
      <c r="E454" s="282" t="s">
        <v>2311</v>
      </c>
      <c r="F454" s="195" t="s">
        <v>94</v>
      </c>
      <c r="G454" s="195"/>
      <c r="H454" s="283" t="s">
        <v>51</v>
      </c>
      <c r="I454" s="287">
        <v>1.103</v>
      </c>
      <c r="J454" s="285">
        <v>619.99</v>
      </c>
      <c r="K454" s="285">
        <v>683.84</v>
      </c>
    </row>
    <row r="455" spans="2:11" x14ac:dyDescent="0.2">
      <c r="B455" s="291"/>
      <c r="C455" s="291"/>
      <c r="D455" s="291"/>
      <c r="E455" s="291"/>
      <c r="F455" s="291" t="s">
        <v>97</v>
      </c>
      <c r="G455" s="292">
        <v>14.58</v>
      </c>
      <c r="H455" s="291" t="s">
        <v>98</v>
      </c>
      <c r="I455" s="292">
        <v>15.68</v>
      </c>
      <c r="J455" s="291" t="s">
        <v>99</v>
      </c>
      <c r="K455" s="292">
        <v>30.26</v>
      </c>
    </row>
    <row r="456" spans="2:11" ht="13.5" thickBot="1" x14ac:dyDescent="0.25">
      <c r="B456" s="291"/>
      <c r="C456" s="291"/>
      <c r="D456" s="291"/>
      <c r="E456" s="291"/>
      <c r="F456" s="291" t="s">
        <v>100</v>
      </c>
      <c r="G456" s="292">
        <v>181.32</v>
      </c>
      <c r="H456" s="291"/>
      <c r="I456" s="198" t="s">
        <v>101</v>
      </c>
      <c r="J456" s="198"/>
      <c r="K456" s="292">
        <v>906.61</v>
      </c>
    </row>
    <row r="457" spans="2:11" ht="13.5" thickTop="1" x14ac:dyDescent="0.2">
      <c r="B457" s="276"/>
      <c r="C457" s="276"/>
      <c r="D457" s="276"/>
      <c r="E457" s="276"/>
      <c r="F457" s="276"/>
      <c r="G457" s="276"/>
      <c r="H457" s="276"/>
      <c r="I457" s="276"/>
      <c r="J457" s="276"/>
      <c r="K457" s="276"/>
    </row>
    <row r="458" spans="2:11" ht="15" x14ac:dyDescent="0.2">
      <c r="B458" s="268" t="s">
        <v>58</v>
      </c>
      <c r="C458" s="270" t="s">
        <v>78</v>
      </c>
      <c r="D458" s="268" t="s">
        <v>79</v>
      </c>
      <c r="E458" s="268" t="s">
        <v>24</v>
      </c>
      <c r="F458" s="196" t="s">
        <v>80</v>
      </c>
      <c r="G458" s="196"/>
      <c r="H458" s="269" t="s">
        <v>81</v>
      </c>
      <c r="I458" s="270" t="s">
        <v>82</v>
      </c>
      <c r="J458" s="270" t="s">
        <v>83</v>
      </c>
      <c r="K458" s="270" t="s">
        <v>84</v>
      </c>
    </row>
    <row r="459" spans="2:11" ht="38.25" x14ac:dyDescent="0.2">
      <c r="B459" s="271" t="s">
        <v>85</v>
      </c>
      <c r="C459" s="273" t="s">
        <v>1226</v>
      </c>
      <c r="D459" s="271" t="s">
        <v>44</v>
      </c>
      <c r="E459" s="271" t="s">
        <v>1227</v>
      </c>
      <c r="F459" s="197" t="s">
        <v>2300</v>
      </c>
      <c r="G459" s="197"/>
      <c r="H459" s="272" t="s">
        <v>45</v>
      </c>
      <c r="I459" s="275">
        <v>1</v>
      </c>
      <c r="J459" s="274">
        <v>141.66</v>
      </c>
      <c r="K459" s="274">
        <v>141.66</v>
      </c>
    </row>
    <row r="460" spans="2:11" ht="25.5" x14ac:dyDescent="0.2">
      <c r="B460" s="277" t="s">
        <v>86</v>
      </c>
      <c r="C460" s="279" t="s">
        <v>102</v>
      </c>
      <c r="D460" s="277" t="s">
        <v>44</v>
      </c>
      <c r="E460" s="277" t="s">
        <v>103</v>
      </c>
      <c r="F460" s="194" t="s">
        <v>2161</v>
      </c>
      <c r="G460" s="194"/>
      <c r="H460" s="278" t="s">
        <v>75</v>
      </c>
      <c r="I460" s="281">
        <v>0.27700000000000002</v>
      </c>
      <c r="J460" s="280">
        <v>22.08</v>
      </c>
      <c r="K460" s="280">
        <v>6.11</v>
      </c>
    </row>
    <row r="461" spans="2:11" ht="25.5" x14ac:dyDescent="0.2">
      <c r="B461" s="277" t="s">
        <v>86</v>
      </c>
      <c r="C461" s="279" t="s">
        <v>87</v>
      </c>
      <c r="D461" s="277" t="s">
        <v>44</v>
      </c>
      <c r="E461" s="277" t="s">
        <v>88</v>
      </c>
      <c r="F461" s="194" t="s">
        <v>2161</v>
      </c>
      <c r="G461" s="194"/>
      <c r="H461" s="278" t="s">
        <v>75</v>
      </c>
      <c r="I461" s="281">
        <v>1.5109999999999999</v>
      </c>
      <c r="J461" s="280">
        <v>26.69</v>
      </c>
      <c r="K461" s="280">
        <v>40.32</v>
      </c>
    </row>
    <row r="462" spans="2:11" ht="25.5" x14ac:dyDescent="0.2">
      <c r="B462" s="277" t="s">
        <v>86</v>
      </c>
      <c r="C462" s="279" t="s">
        <v>1001</v>
      </c>
      <c r="D462" s="277" t="s">
        <v>44</v>
      </c>
      <c r="E462" s="277" t="s">
        <v>1002</v>
      </c>
      <c r="F462" s="194" t="s">
        <v>2300</v>
      </c>
      <c r="G462" s="194"/>
      <c r="H462" s="278" t="s">
        <v>45</v>
      </c>
      <c r="I462" s="281">
        <v>0.29699999999999999</v>
      </c>
      <c r="J462" s="280">
        <v>117.18</v>
      </c>
      <c r="K462" s="280">
        <v>34.799999999999997</v>
      </c>
    </row>
    <row r="463" spans="2:11" ht="25.5" x14ac:dyDescent="0.2">
      <c r="B463" s="282" t="s">
        <v>93</v>
      </c>
      <c r="C463" s="284" t="s">
        <v>132</v>
      </c>
      <c r="D463" s="282" t="s">
        <v>44</v>
      </c>
      <c r="E463" s="282" t="s">
        <v>133</v>
      </c>
      <c r="F463" s="195" t="s">
        <v>94</v>
      </c>
      <c r="G463" s="195"/>
      <c r="H463" s="283" t="s">
        <v>129</v>
      </c>
      <c r="I463" s="287">
        <v>0.01</v>
      </c>
      <c r="J463" s="285">
        <v>6.87</v>
      </c>
      <c r="K463" s="285">
        <v>0.06</v>
      </c>
    </row>
    <row r="464" spans="2:11" ht="25.5" x14ac:dyDescent="0.2">
      <c r="B464" s="282" t="s">
        <v>93</v>
      </c>
      <c r="C464" s="284" t="s">
        <v>138</v>
      </c>
      <c r="D464" s="282" t="s">
        <v>44</v>
      </c>
      <c r="E464" s="282" t="s">
        <v>139</v>
      </c>
      <c r="F464" s="195" t="s">
        <v>94</v>
      </c>
      <c r="G464" s="195"/>
      <c r="H464" s="283" t="s">
        <v>53</v>
      </c>
      <c r="I464" s="287">
        <v>3.3000000000000002E-2</v>
      </c>
      <c r="J464" s="285">
        <v>24.36</v>
      </c>
      <c r="K464" s="285">
        <v>0.8</v>
      </c>
    </row>
    <row r="465" spans="2:11" ht="38.25" x14ac:dyDescent="0.2">
      <c r="B465" s="282" t="s">
        <v>93</v>
      </c>
      <c r="C465" s="284" t="s">
        <v>989</v>
      </c>
      <c r="D465" s="282" t="s">
        <v>44</v>
      </c>
      <c r="E465" s="282" t="s">
        <v>990</v>
      </c>
      <c r="F465" s="195" t="s">
        <v>113</v>
      </c>
      <c r="G465" s="195"/>
      <c r="H465" s="283" t="s">
        <v>2305</v>
      </c>
      <c r="I465" s="287">
        <v>1.1859999999999999</v>
      </c>
      <c r="J465" s="285">
        <v>31.95</v>
      </c>
      <c r="K465" s="285">
        <v>37.89</v>
      </c>
    </row>
    <row r="466" spans="2:11" ht="38.25" x14ac:dyDescent="0.2">
      <c r="B466" s="282" t="s">
        <v>93</v>
      </c>
      <c r="C466" s="284" t="s">
        <v>2312</v>
      </c>
      <c r="D466" s="282" t="s">
        <v>44</v>
      </c>
      <c r="E466" s="282" t="s">
        <v>2313</v>
      </c>
      <c r="F466" s="195" t="s">
        <v>113</v>
      </c>
      <c r="G466" s="195"/>
      <c r="H466" s="283" t="s">
        <v>2305</v>
      </c>
      <c r="I466" s="287">
        <v>1.1859999999999999</v>
      </c>
      <c r="J466" s="285">
        <v>9.66</v>
      </c>
      <c r="K466" s="285">
        <v>11.45</v>
      </c>
    </row>
    <row r="467" spans="2:11" ht="25.5" x14ac:dyDescent="0.2">
      <c r="B467" s="282" t="s">
        <v>93</v>
      </c>
      <c r="C467" s="284" t="s">
        <v>95</v>
      </c>
      <c r="D467" s="282" t="s">
        <v>44</v>
      </c>
      <c r="E467" s="282" t="s">
        <v>96</v>
      </c>
      <c r="F467" s="195" t="s">
        <v>94</v>
      </c>
      <c r="G467" s="195"/>
      <c r="H467" s="283" t="s">
        <v>47</v>
      </c>
      <c r="I467" s="287">
        <v>0.372</v>
      </c>
      <c r="J467" s="285">
        <v>7.04</v>
      </c>
      <c r="K467" s="285">
        <v>2.61</v>
      </c>
    </row>
    <row r="468" spans="2:11" ht="25.5" x14ac:dyDescent="0.2">
      <c r="B468" s="282" t="s">
        <v>93</v>
      </c>
      <c r="C468" s="284" t="s">
        <v>2308</v>
      </c>
      <c r="D468" s="282" t="s">
        <v>44</v>
      </c>
      <c r="E468" s="282" t="s">
        <v>2309</v>
      </c>
      <c r="F468" s="195" t="s">
        <v>113</v>
      </c>
      <c r="G468" s="195"/>
      <c r="H468" s="283" t="s">
        <v>1160</v>
      </c>
      <c r="I468" s="287">
        <v>0.47399999999999998</v>
      </c>
      <c r="J468" s="285">
        <v>10.61</v>
      </c>
      <c r="K468" s="285">
        <v>5.0199999999999996</v>
      </c>
    </row>
    <row r="469" spans="2:11" ht="38.25" x14ac:dyDescent="0.2">
      <c r="B469" s="282" t="s">
        <v>93</v>
      </c>
      <c r="C469" s="284" t="s">
        <v>2306</v>
      </c>
      <c r="D469" s="282" t="s">
        <v>44</v>
      </c>
      <c r="E469" s="282" t="s">
        <v>2307</v>
      </c>
      <c r="F469" s="195" t="s">
        <v>113</v>
      </c>
      <c r="G469" s="195"/>
      <c r="H469" s="283" t="s">
        <v>2305</v>
      </c>
      <c r="I469" s="287">
        <v>9.0499999999999997E-2</v>
      </c>
      <c r="J469" s="285">
        <v>28.8</v>
      </c>
      <c r="K469" s="285">
        <v>2.6</v>
      </c>
    </row>
    <row r="470" spans="2:11" x14ac:dyDescent="0.2">
      <c r="B470" s="291"/>
      <c r="C470" s="291"/>
      <c r="D470" s="291"/>
      <c r="E470" s="291"/>
      <c r="F470" s="291" t="s">
        <v>97</v>
      </c>
      <c r="G470" s="292">
        <v>21.33</v>
      </c>
      <c r="H470" s="291" t="s">
        <v>98</v>
      </c>
      <c r="I470" s="292">
        <v>22.95</v>
      </c>
      <c r="J470" s="291" t="s">
        <v>99</v>
      </c>
      <c r="K470" s="292">
        <v>44.28</v>
      </c>
    </row>
    <row r="471" spans="2:11" ht="13.5" thickBot="1" x14ac:dyDescent="0.25">
      <c r="B471" s="291"/>
      <c r="C471" s="291"/>
      <c r="D471" s="291"/>
      <c r="E471" s="291"/>
      <c r="F471" s="291" t="s">
        <v>100</v>
      </c>
      <c r="G471" s="292">
        <v>35.409999999999997</v>
      </c>
      <c r="H471" s="291"/>
      <c r="I471" s="198" t="s">
        <v>101</v>
      </c>
      <c r="J471" s="198"/>
      <c r="K471" s="292">
        <v>177.07</v>
      </c>
    </row>
    <row r="472" spans="2:11" ht="13.5" thickTop="1" x14ac:dyDescent="0.2">
      <c r="B472" s="276"/>
      <c r="C472" s="276"/>
      <c r="D472" s="276"/>
      <c r="E472" s="276"/>
      <c r="F472" s="276"/>
      <c r="G472" s="276"/>
      <c r="H472" s="276"/>
      <c r="I472" s="276"/>
      <c r="J472" s="276"/>
      <c r="K472" s="276"/>
    </row>
    <row r="473" spans="2:11" ht="15" x14ac:dyDescent="0.2">
      <c r="B473" s="268" t="s">
        <v>59</v>
      </c>
      <c r="C473" s="270" t="s">
        <v>78</v>
      </c>
      <c r="D473" s="268" t="s">
        <v>79</v>
      </c>
      <c r="E473" s="268" t="s">
        <v>24</v>
      </c>
      <c r="F473" s="196" t="s">
        <v>80</v>
      </c>
      <c r="G473" s="196"/>
      <c r="H473" s="269" t="s">
        <v>81</v>
      </c>
      <c r="I473" s="270" t="s">
        <v>82</v>
      </c>
      <c r="J473" s="270" t="s">
        <v>83</v>
      </c>
      <c r="K473" s="270" t="s">
        <v>84</v>
      </c>
    </row>
    <row r="474" spans="2:11" ht="38.25" x14ac:dyDescent="0.2">
      <c r="B474" s="271" t="s">
        <v>85</v>
      </c>
      <c r="C474" s="273" t="s">
        <v>1228</v>
      </c>
      <c r="D474" s="271" t="s">
        <v>44</v>
      </c>
      <c r="E474" s="271" t="s">
        <v>1229</v>
      </c>
      <c r="F474" s="197" t="s">
        <v>2277</v>
      </c>
      <c r="G474" s="197"/>
      <c r="H474" s="272" t="s">
        <v>53</v>
      </c>
      <c r="I474" s="275">
        <v>1</v>
      </c>
      <c r="J474" s="274">
        <v>13.06</v>
      </c>
      <c r="K474" s="274">
        <v>13.06</v>
      </c>
    </row>
    <row r="475" spans="2:11" ht="25.5" x14ac:dyDescent="0.2">
      <c r="B475" s="277" t="s">
        <v>86</v>
      </c>
      <c r="C475" s="279" t="s">
        <v>140</v>
      </c>
      <c r="D475" s="277" t="s">
        <v>44</v>
      </c>
      <c r="E475" s="277" t="s">
        <v>141</v>
      </c>
      <c r="F475" s="194" t="s">
        <v>2161</v>
      </c>
      <c r="G475" s="194"/>
      <c r="H475" s="278" t="s">
        <v>75</v>
      </c>
      <c r="I475" s="281">
        <v>1.29E-2</v>
      </c>
      <c r="J475" s="280">
        <v>22.25</v>
      </c>
      <c r="K475" s="280">
        <v>0.28000000000000003</v>
      </c>
    </row>
    <row r="476" spans="2:11" ht="25.5" x14ac:dyDescent="0.2">
      <c r="B476" s="277" t="s">
        <v>86</v>
      </c>
      <c r="C476" s="279" t="s">
        <v>142</v>
      </c>
      <c r="D476" s="277" t="s">
        <v>44</v>
      </c>
      <c r="E476" s="277" t="s">
        <v>143</v>
      </c>
      <c r="F476" s="194" t="s">
        <v>2161</v>
      </c>
      <c r="G476" s="194"/>
      <c r="H476" s="278" t="s">
        <v>75</v>
      </c>
      <c r="I476" s="281">
        <v>7.9000000000000001E-2</v>
      </c>
      <c r="J476" s="280">
        <v>26.91</v>
      </c>
      <c r="K476" s="280">
        <v>2.12</v>
      </c>
    </row>
    <row r="477" spans="2:11" ht="25.5" x14ac:dyDescent="0.2">
      <c r="B477" s="277" t="s">
        <v>86</v>
      </c>
      <c r="C477" s="279" t="s">
        <v>979</v>
      </c>
      <c r="D477" s="277" t="s">
        <v>44</v>
      </c>
      <c r="E477" s="277" t="s">
        <v>980</v>
      </c>
      <c r="F477" s="194" t="s">
        <v>2277</v>
      </c>
      <c r="G477" s="194"/>
      <c r="H477" s="278" t="s">
        <v>53</v>
      </c>
      <c r="I477" s="281">
        <v>1</v>
      </c>
      <c r="J477" s="280">
        <v>9.9600000000000009</v>
      </c>
      <c r="K477" s="280">
        <v>9.9600000000000009</v>
      </c>
    </row>
    <row r="478" spans="2:11" ht="38.25" x14ac:dyDescent="0.2">
      <c r="B478" s="282" t="s">
        <v>93</v>
      </c>
      <c r="C478" s="284" t="s">
        <v>146</v>
      </c>
      <c r="D478" s="282" t="s">
        <v>44</v>
      </c>
      <c r="E478" s="282" t="s">
        <v>147</v>
      </c>
      <c r="F478" s="195" t="s">
        <v>94</v>
      </c>
      <c r="G478" s="195"/>
      <c r="H478" s="283" t="s">
        <v>48</v>
      </c>
      <c r="I478" s="287">
        <v>0.97</v>
      </c>
      <c r="J478" s="285">
        <v>0.22</v>
      </c>
      <c r="K478" s="285">
        <v>0.21</v>
      </c>
    </row>
    <row r="479" spans="2:11" ht="25.5" x14ac:dyDescent="0.2">
      <c r="B479" s="282" t="s">
        <v>93</v>
      </c>
      <c r="C479" s="284" t="s">
        <v>148</v>
      </c>
      <c r="D479" s="282" t="s">
        <v>44</v>
      </c>
      <c r="E479" s="282" t="s">
        <v>149</v>
      </c>
      <c r="F479" s="195" t="s">
        <v>94</v>
      </c>
      <c r="G479" s="195"/>
      <c r="H479" s="283" t="s">
        <v>53</v>
      </c>
      <c r="I479" s="287">
        <v>2.5000000000000001E-2</v>
      </c>
      <c r="J479" s="285">
        <v>19.77</v>
      </c>
      <c r="K479" s="285">
        <v>0.49</v>
      </c>
    </row>
    <row r="480" spans="2:11" x14ac:dyDescent="0.2">
      <c r="B480" s="291"/>
      <c r="C480" s="291"/>
      <c r="D480" s="291"/>
      <c r="E480" s="291"/>
      <c r="F480" s="291" t="s">
        <v>97</v>
      </c>
      <c r="G480" s="292">
        <v>1.22</v>
      </c>
      <c r="H480" s="291" t="s">
        <v>98</v>
      </c>
      <c r="I480" s="292">
        <v>1.33</v>
      </c>
      <c r="J480" s="291" t="s">
        <v>99</v>
      </c>
      <c r="K480" s="292">
        <v>2.5499999999999998</v>
      </c>
    </row>
    <row r="481" spans="2:11" ht="13.5" thickBot="1" x14ac:dyDescent="0.25">
      <c r="B481" s="291"/>
      <c r="C481" s="291"/>
      <c r="D481" s="291"/>
      <c r="E481" s="291"/>
      <c r="F481" s="291" t="s">
        <v>100</v>
      </c>
      <c r="G481" s="292">
        <v>3.26</v>
      </c>
      <c r="H481" s="291"/>
      <c r="I481" s="198" t="s">
        <v>101</v>
      </c>
      <c r="J481" s="198"/>
      <c r="K481" s="292">
        <v>16.32</v>
      </c>
    </row>
    <row r="482" spans="2:11" ht="13.5" thickTop="1" x14ac:dyDescent="0.2">
      <c r="B482" s="276"/>
      <c r="C482" s="276"/>
      <c r="D482" s="276"/>
      <c r="E482" s="276"/>
      <c r="F482" s="276"/>
      <c r="G482" s="276"/>
      <c r="H482" s="276"/>
      <c r="I482" s="276"/>
      <c r="J482" s="276"/>
      <c r="K482" s="276"/>
    </row>
    <row r="483" spans="2:11" ht="15" x14ac:dyDescent="0.2">
      <c r="B483" s="268" t="s">
        <v>1230</v>
      </c>
      <c r="C483" s="270" t="s">
        <v>78</v>
      </c>
      <c r="D483" s="268" t="s">
        <v>79</v>
      </c>
      <c r="E483" s="268" t="s">
        <v>24</v>
      </c>
      <c r="F483" s="196" t="s">
        <v>80</v>
      </c>
      <c r="G483" s="196"/>
      <c r="H483" s="269" t="s">
        <v>81</v>
      </c>
      <c r="I483" s="270" t="s">
        <v>82</v>
      </c>
      <c r="J483" s="270" t="s">
        <v>83</v>
      </c>
      <c r="K483" s="270" t="s">
        <v>84</v>
      </c>
    </row>
    <row r="484" spans="2:11" ht="38.25" x14ac:dyDescent="0.2">
      <c r="B484" s="271" t="s">
        <v>85</v>
      </c>
      <c r="C484" s="273" t="s">
        <v>904</v>
      </c>
      <c r="D484" s="271" t="s">
        <v>44</v>
      </c>
      <c r="E484" s="271" t="s">
        <v>905</v>
      </c>
      <c r="F484" s="197" t="s">
        <v>2277</v>
      </c>
      <c r="G484" s="197"/>
      <c r="H484" s="272" t="s">
        <v>53</v>
      </c>
      <c r="I484" s="275">
        <v>1</v>
      </c>
      <c r="J484" s="274">
        <v>12.23</v>
      </c>
      <c r="K484" s="274">
        <v>12.23</v>
      </c>
    </row>
    <row r="485" spans="2:11" ht="25.5" x14ac:dyDescent="0.2">
      <c r="B485" s="277" t="s">
        <v>86</v>
      </c>
      <c r="C485" s="279" t="s">
        <v>981</v>
      </c>
      <c r="D485" s="277" t="s">
        <v>44</v>
      </c>
      <c r="E485" s="277" t="s">
        <v>982</v>
      </c>
      <c r="F485" s="194" t="s">
        <v>2277</v>
      </c>
      <c r="G485" s="194"/>
      <c r="H485" s="278" t="s">
        <v>53</v>
      </c>
      <c r="I485" s="281">
        <v>1</v>
      </c>
      <c r="J485" s="280">
        <v>9.8800000000000008</v>
      </c>
      <c r="K485" s="280">
        <v>9.8800000000000008</v>
      </c>
    </row>
    <row r="486" spans="2:11" ht="25.5" x14ac:dyDescent="0.2">
      <c r="B486" s="277" t="s">
        <v>86</v>
      </c>
      <c r="C486" s="279" t="s">
        <v>142</v>
      </c>
      <c r="D486" s="277" t="s">
        <v>44</v>
      </c>
      <c r="E486" s="277" t="s">
        <v>143</v>
      </c>
      <c r="F486" s="194" t="s">
        <v>2161</v>
      </c>
      <c r="G486" s="194"/>
      <c r="H486" s="278" t="s">
        <v>75</v>
      </c>
      <c r="I486" s="281">
        <v>5.6099999999999997E-2</v>
      </c>
      <c r="J486" s="280">
        <v>26.91</v>
      </c>
      <c r="K486" s="280">
        <v>1.5</v>
      </c>
    </row>
    <row r="487" spans="2:11" ht="25.5" x14ac:dyDescent="0.2">
      <c r="B487" s="277" t="s">
        <v>86</v>
      </c>
      <c r="C487" s="279" t="s">
        <v>140</v>
      </c>
      <c r="D487" s="277" t="s">
        <v>44</v>
      </c>
      <c r="E487" s="277" t="s">
        <v>141</v>
      </c>
      <c r="F487" s="194" t="s">
        <v>2161</v>
      </c>
      <c r="G487" s="194"/>
      <c r="H487" s="278" t="s">
        <v>75</v>
      </c>
      <c r="I487" s="281">
        <v>9.1999999999999998E-3</v>
      </c>
      <c r="J487" s="280">
        <v>22.25</v>
      </c>
      <c r="K487" s="280">
        <v>0.2</v>
      </c>
    </row>
    <row r="488" spans="2:11" ht="38.25" x14ac:dyDescent="0.2">
      <c r="B488" s="282" t="s">
        <v>93</v>
      </c>
      <c r="C488" s="284" t="s">
        <v>146</v>
      </c>
      <c r="D488" s="282" t="s">
        <v>44</v>
      </c>
      <c r="E488" s="282" t="s">
        <v>147</v>
      </c>
      <c r="F488" s="195" t="s">
        <v>94</v>
      </c>
      <c r="G488" s="195"/>
      <c r="H488" s="283" t="s">
        <v>48</v>
      </c>
      <c r="I488" s="287">
        <v>0.74299999999999999</v>
      </c>
      <c r="J488" s="285">
        <v>0.22</v>
      </c>
      <c r="K488" s="285">
        <v>0.16</v>
      </c>
    </row>
    <row r="489" spans="2:11" ht="25.5" x14ac:dyDescent="0.2">
      <c r="B489" s="282" t="s">
        <v>93</v>
      </c>
      <c r="C489" s="284" t="s">
        <v>148</v>
      </c>
      <c r="D489" s="282" t="s">
        <v>44</v>
      </c>
      <c r="E489" s="282" t="s">
        <v>149</v>
      </c>
      <c r="F489" s="195" t="s">
        <v>94</v>
      </c>
      <c r="G489" s="195"/>
      <c r="H489" s="283" t="s">
        <v>53</v>
      </c>
      <c r="I489" s="287">
        <v>2.5000000000000001E-2</v>
      </c>
      <c r="J489" s="285">
        <v>19.77</v>
      </c>
      <c r="K489" s="285">
        <v>0.49</v>
      </c>
    </row>
    <row r="490" spans="2:11" x14ac:dyDescent="0.2">
      <c r="B490" s="291"/>
      <c r="C490" s="291"/>
      <c r="D490" s="291"/>
      <c r="E490" s="291"/>
      <c r="F490" s="291" t="s">
        <v>97</v>
      </c>
      <c r="G490" s="292">
        <v>0.8</v>
      </c>
      <c r="H490" s="291" t="s">
        <v>98</v>
      </c>
      <c r="I490" s="292">
        <v>0.87</v>
      </c>
      <c r="J490" s="291" t="s">
        <v>99</v>
      </c>
      <c r="K490" s="292">
        <v>1.67</v>
      </c>
    </row>
    <row r="491" spans="2:11" ht="13.5" thickBot="1" x14ac:dyDescent="0.25">
      <c r="B491" s="291"/>
      <c r="C491" s="291"/>
      <c r="D491" s="291"/>
      <c r="E491" s="291"/>
      <c r="F491" s="291" t="s">
        <v>100</v>
      </c>
      <c r="G491" s="292">
        <v>3.05</v>
      </c>
      <c r="H491" s="291"/>
      <c r="I491" s="198" t="s">
        <v>101</v>
      </c>
      <c r="J491" s="198"/>
      <c r="K491" s="292">
        <v>15.28</v>
      </c>
    </row>
    <row r="492" spans="2:11" ht="13.5" thickTop="1" x14ac:dyDescent="0.2">
      <c r="B492" s="276"/>
      <c r="C492" s="276"/>
      <c r="D492" s="276"/>
      <c r="E492" s="276"/>
      <c r="F492" s="276"/>
      <c r="G492" s="276"/>
      <c r="H492" s="276"/>
      <c r="I492" s="276"/>
      <c r="J492" s="276"/>
      <c r="K492" s="276"/>
    </row>
    <row r="493" spans="2:11" ht="15" x14ac:dyDescent="0.2">
      <c r="B493" s="268" t="s">
        <v>1233</v>
      </c>
      <c r="C493" s="270" t="s">
        <v>78</v>
      </c>
      <c r="D493" s="268" t="s">
        <v>79</v>
      </c>
      <c r="E493" s="268" t="s">
        <v>24</v>
      </c>
      <c r="F493" s="196" t="s">
        <v>80</v>
      </c>
      <c r="G493" s="196"/>
      <c r="H493" s="269" t="s">
        <v>81</v>
      </c>
      <c r="I493" s="270" t="s">
        <v>82</v>
      </c>
      <c r="J493" s="270" t="s">
        <v>83</v>
      </c>
      <c r="K493" s="270" t="s">
        <v>84</v>
      </c>
    </row>
    <row r="494" spans="2:11" ht="38.25" x14ac:dyDescent="0.2">
      <c r="B494" s="271" t="s">
        <v>85</v>
      </c>
      <c r="C494" s="273" t="s">
        <v>1234</v>
      </c>
      <c r="D494" s="271" t="s">
        <v>44</v>
      </c>
      <c r="E494" s="271" t="s">
        <v>1235</v>
      </c>
      <c r="F494" s="197" t="s">
        <v>2277</v>
      </c>
      <c r="G494" s="197"/>
      <c r="H494" s="272" t="s">
        <v>53</v>
      </c>
      <c r="I494" s="275">
        <v>1</v>
      </c>
      <c r="J494" s="274">
        <v>8.86</v>
      </c>
      <c r="K494" s="274">
        <v>8.86</v>
      </c>
    </row>
    <row r="495" spans="2:11" ht="25.5" x14ac:dyDescent="0.2">
      <c r="B495" s="277" t="s">
        <v>86</v>
      </c>
      <c r="C495" s="279" t="s">
        <v>140</v>
      </c>
      <c r="D495" s="277" t="s">
        <v>44</v>
      </c>
      <c r="E495" s="277" t="s">
        <v>141</v>
      </c>
      <c r="F495" s="194" t="s">
        <v>2161</v>
      </c>
      <c r="G495" s="194"/>
      <c r="H495" s="278" t="s">
        <v>75</v>
      </c>
      <c r="I495" s="281">
        <v>3.2000000000000002E-3</v>
      </c>
      <c r="J495" s="280">
        <v>22.25</v>
      </c>
      <c r="K495" s="280">
        <v>7.0000000000000007E-2</v>
      </c>
    </row>
    <row r="496" spans="2:11" ht="25.5" x14ac:dyDescent="0.2">
      <c r="B496" s="277" t="s">
        <v>86</v>
      </c>
      <c r="C496" s="279" t="s">
        <v>142</v>
      </c>
      <c r="D496" s="277" t="s">
        <v>44</v>
      </c>
      <c r="E496" s="277" t="s">
        <v>143</v>
      </c>
      <c r="F496" s="194" t="s">
        <v>2161</v>
      </c>
      <c r="G496" s="194"/>
      <c r="H496" s="278" t="s">
        <v>75</v>
      </c>
      <c r="I496" s="281">
        <v>1.9400000000000001E-2</v>
      </c>
      <c r="J496" s="280">
        <v>26.91</v>
      </c>
      <c r="K496" s="280">
        <v>0.52</v>
      </c>
    </row>
    <row r="497" spans="2:11" ht="25.5" x14ac:dyDescent="0.2">
      <c r="B497" s="277" t="s">
        <v>86</v>
      </c>
      <c r="C497" s="279" t="s">
        <v>2297</v>
      </c>
      <c r="D497" s="277" t="s">
        <v>44</v>
      </c>
      <c r="E497" s="277" t="s">
        <v>2298</v>
      </c>
      <c r="F497" s="194" t="s">
        <v>2277</v>
      </c>
      <c r="G497" s="194"/>
      <c r="H497" s="278" t="s">
        <v>53</v>
      </c>
      <c r="I497" s="281">
        <v>1</v>
      </c>
      <c r="J497" s="280">
        <v>7.74</v>
      </c>
      <c r="K497" s="280">
        <v>7.74</v>
      </c>
    </row>
    <row r="498" spans="2:11" ht="38.25" x14ac:dyDescent="0.2">
      <c r="B498" s="282" t="s">
        <v>93</v>
      </c>
      <c r="C498" s="284" t="s">
        <v>146</v>
      </c>
      <c r="D498" s="282" t="s">
        <v>44</v>
      </c>
      <c r="E498" s="282" t="s">
        <v>147</v>
      </c>
      <c r="F498" s="195" t="s">
        <v>94</v>
      </c>
      <c r="G498" s="195"/>
      <c r="H498" s="283" t="s">
        <v>48</v>
      </c>
      <c r="I498" s="287">
        <v>0.21199999999999999</v>
      </c>
      <c r="J498" s="285">
        <v>0.22</v>
      </c>
      <c r="K498" s="285">
        <v>0.04</v>
      </c>
    </row>
    <row r="499" spans="2:11" ht="25.5" x14ac:dyDescent="0.2">
      <c r="B499" s="282" t="s">
        <v>93</v>
      </c>
      <c r="C499" s="284" t="s">
        <v>148</v>
      </c>
      <c r="D499" s="282" t="s">
        <v>44</v>
      </c>
      <c r="E499" s="282" t="s">
        <v>149</v>
      </c>
      <c r="F499" s="195" t="s">
        <v>94</v>
      </c>
      <c r="G499" s="195"/>
      <c r="H499" s="283" t="s">
        <v>53</v>
      </c>
      <c r="I499" s="287">
        <v>2.5000000000000001E-2</v>
      </c>
      <c r="J499" s="285">
        <v>19.77</v>
      </c>
      <c r="K499" s="285">
        <v>0.49</v>
      </c>
    </row>
    <row r="500" spans="2:11" x14ac:dyDescent="0.2">
      <c r="B500" s="291"/>
      <c r="C500" s="291"/>
      <c r="D500" s="291"/>
      <c r="E500" s="291"/>
      <c r="F500" s="291" t="s">
        <v>97</v>
      </c>
      <c r="G500" s="292">
        <v>0.24</v>
      </c>
      <c r="H500" s="291" t="s">
        <v>98</v>
      </c>
      <c r="I500" s="292">
        <v>0.26</v>
      </c>
      <c r="J500" s="291" t="s">
        <v>99</v>
      </c>
      <c r="K500" s="292">
        <v>0.5</v>
      </c>
    </row>
    <row r="501" spans="2:11" ht="13.5" thickBot="1" x14ac:dyDescent="0.25">
      <c r="B501" s="291"/>
      <c r="C501" s="291"/>
      <c r="D501" s="291"/>
      <c r="E501" s="291"/>
      <c r="F501" s="291" t="s">
        <v>100</v>
      </c>
      <c r="G501" s="292">
        <v>2.21</v>
      </c>
      <c r="H501" s="291"/>
      <c r="I501" s="198" t="s">
        <v>101</v>
      </c>
      <c r="J501" s="198"/>
      <c r="K501" s="292">
        <v>11.07</v>
      </c>
    </row>
    <row r="502" spans="2:11" ht="13.5" thickTop="1" x14ac:dyDescent="0.2">
      <c r="B502" s="276"/>
      <c r="C502" s="276"/>
      <c r="D502" s="276"/>
      <c r="E502" s="276"/>
      <c r="F502" s="276"/>
      <c r="G502" s="276"/>
      <c r="H502" s="276"/>
      <c r="I502" s="276"/>
      <c r="J502" s="276"/>
      <c r="K502" s="276"/>
    </row>
    <row r="503" spans="2:11" ht="15" x14ac:dyDescent="0.2">
      <c r="B503" s="268" t="s">
        <v>1237</v>
      </c>
      <c r="C503" s="270" t="s">
        <v>78</v>
      </c>
      <c r="D503" s="268" t="s">
        <v>79</v>
      </c>
      <c r="E503" s="268" t="s">
        <v>24</v>
      </c>
      <c r="F503" s="196" t="s">
        <v>80</v>
      </c>
      <c r="G503" s="196"/>
      <c r="H503" s="269" t="s">
        <v>81</v>
      </c>
      <c r="I503" s="270" t="s">
        <v>82</v>
      </c>
      <c r="J503" s="270" t="s">
        <v>83</v>
      </c>
      <c r="K503" s="270" t="s">
        <v>84</v>
      </c>
    </row>
    <row r="504" spans="2:11" ht="38.25" x14ac:dyDescent="0.2">
      <c r="B504" s="271" t="s">
        <v>85</v>
      </c>
      <c r="C504" s="273" t="s">
        <v>1238</v>
      </c>
      <c r="D504" s="271" t="s">
        <v>43</v>
      </c>
      <c r="E504" s="271" t="s">
        <v>1239</v>
      </c>
      <c r="F504" s="197" t="s">
        <v>89</v>
      </c>
      <c r="G504" s="197"/>
      <c r="H504" s="272" t="s">
        <v>51</v>
      </c>
      <c r="I504" s="275">
        <v>1</v>
      </c>
      <c r="J504" s="274">
        <v>725.76</v>
      </c>
      <c r="K504" s="274">
        <v>725.76</v>
      </c>
    </row>
    <row r="505" spans="2:11" ht="38.25" x14ac:dyDescent="0.2">
      <c r="B505" s="277" t="s">
        <v>86</v>
      </c>
      <c r="C505" s="279" t="s">
        <v>157</v>
      </c>
      <c r="D505" s="277" t="s">
        <v>44</v>
      </c>
      <c r="E505" s="277" t="s">
        <v>158</v>
      </c>
      <c r="F505" s="194" t="s">
        <v>785</v>
      </c>
      <c r="G505" s="194"/>
      <c r="H505" s="278" t="s">
        <v>106</v>
      </c>
      <c r="I505" s="281">
        <v>0.12</v>
      </c>
      <c r="J505" s="280">
        <v>1.48</v>
      </c>
      <c r="K505" s="280">
        <v>0.17</v>
      </c>
    </row>
    <row r="506" spans="2:11" ht="25.5" x14ac:dyDescent="0.2">
      <c r="B506" s="277" t="s">
        <v>86</v>
      </c>
      <c r="C506" s="279" t="s">
        <v>116</v>
      </c>
      <c r="D506" s="277" t="s">
        <v>44</v>
      </c>
      <c r="E506" s="277" t="s">
        <v>117</v>
      </c>
      <c r="F506" s="194" t="s">
        <v>2161</v>
      </c>
      <c r="G506" s="194"/>
      <c r="H506" s="278" t="s">
        <v>75</v>
      </c>
      <c r="I506" s="281">
        <v>0.753</v>
      </c>
      <c r="J506" s="280">
        <v>27.11</v>
      </c>
      <c r="K506" s="280">
        <v>20.41</v>
      </c>
    </row>
    <row r="507" spans="2:11" ht="38.25" x14ac:dyDescent="0.2">
      <c r="B507" s="277" t="s">
        <v>86</v>
      </c>
      <c r="C507" s="279" t="s">
        <v>159</v>
      </c>
      <c r="D507" s="277" t="s">
        <v>44</v>
      </c>
      <c r="E507" s="277" t="s">
        <v>160</v>
      </c>
      <c r="F507" s="194" t="s">
        <v>785</v>
      </c>
      <c r="G507" s="194"/>
      <c r="H507" s="278" t="s">
        <v>109</v>
      </c>
      <c r="I507" s="281">
        <v>0.13100000000000001</v>
      </c>
      <c r="J507" s="280">
        <v>0.56000000000000005</v>
      </c>
      <c r="K507" s="280">
        <v>7.0000000000000007E-2</v>
      </c>
    </row>
    <row r="508" spans="2:11" ht="25.5" x14ac:dyDescent="0.2">
      <c r="B508" s="277" t="s">
        <v>86</v>
      </c>
      <c r="C508" s="279" t="s">
        <v>90</v>
      </c>
      <c r="D508" s="277" t="s">
        <v>44</v>
      </c>
      <c r="E508" s="277" t="s">
        <v>91</v>
      </c>
      <c r="F508" s="194" t="s">
        <v>2161</v>
      </c>
      <c r="G508" s="194"/>
      <c r="H508" s="278" t="s">
        <v>75</v>
      </c>
      <c r="I508" s="281">
        <v>0.82599999999999996</v>
      </c>
      <c r="J508" s="280">
        <v>21.72</v>
      </c>
      <c r="K508" s="280">
        <v>17.940000000000001</v>
      </c>
    </row>
    <row r="509" spans="2:11" ht="25.5" x14ac:dyDescent="0.2">
      <c r="B509" s="277" t="s">
        <v>86</v>
      </c>
      <c r="C509" s="279" t="s">
        <v>87</v>
      </c>
      <c r="D509" s="277" t="s">
        <v>44</v>
      </c>
      <c r="E509" s="277" t="s">
        <v>88</v>
      </c>
      <c r="F509" s="194" t="s">
        <v>2161</v>
      </c>
      <c r="G509" s="194"/>
      <c r="H509" s="278" t="s">
        <v>75</v>
      </c>
      <c r="I509" s="281">
        <v>0.125</v>
      </c>
      <c r="J509" s="280">
        <v>26.69</v>
      </c>
      <c r="K509" s="280">
        <v>3.33</v>
      </c>
    </row>
    <row r="510" spans="2:11" ht="51" x14ac:dyDescent="0.2">
      <c r="B510" s="282" t="s">
        <v>93</v>
      </c>
      <c r="C510" s="284" t="s">
        <v>2310</v>
      </c>
      <c r="D510" s="282" t="s">
        <v>44</v>
      </c>
      <c r="E510" s="282" t="s">
        <v>2311</v>
      </c>
      <c r="F510" s="195" t="s">
        <v>94</v>
      </c>
      <c r="G510" s="195"/>
      <c r="H510" s="283" t="s">
        <v>51</v>
      </c>
      <c r="I510" s="287">
        <v>1.103</v>
      </c>
      <c r="J510" s="285">
        <v>619.99</v>
      </c>
      <c r="K510" s="285">
        <v>683.84</v>
      </c>
    </row>
    <row r="511" spans="2:11" x14ac:dyDescent="0.2">
      <c r="B511" s="291"/>
      <c r="C511" s="291"/>
      <c r="D511" s="291"/>
      <c r="E511" s="291"/>
      <c r="F511" s="291" t="s">
        <v>97</v>
      </c>
      <c r="G511" s="292">
        <v>15.02</v>
      </c>
      <c r="H511" s="291" t="s">
        <v>98</v>
      </c>
      <c r="I511" s="292">
        <v>16.16</v>
      </c>
      <c r="J511" s="291" t="s">
        <v>99</v>
      </c>
      <c r="K511" s="292">
        <v>31.18</v>
      </c>
    </row>
    <row r="512" spans="2:11" ht="13.5" thickBot="1" x14ac:dyDescent="0.25">
      <c r="B512" s="291"/>
      <c r="C512" s="291"/>
      <c r="D512" s="291"/>
      <c r="E512" s="291"/>
      <c r="F512" s="291" t="s">
        <v>100</v>
      </c>
      <c r="G512" s="292">
        <v>181.44</v>
      </c>
      <c r="H512" s="291"/>
      <c r="I512" s="198" t="s">
        <v>101</v>
      </c>
      <c r="J512" s="198"/>
      <c r="K512" s="292">
        <v>907.2</v>
      </c>
    </row>
    <row r="513" spans="2:11" ht="13.5" thickTop="1" x14ac:dyDescent="0.2">
      <c r="B513" s="276"/>
      <c r="C513" s="276"/>
      <c r="D513" s="276"/>
      <c r="E513" s="276"/>
      <c r="F513" s="276"/>
      <c r="G513" s="276"/>
      <c r="H513" s="276"/>
      <c r="I513" s="276"/>
      <c r="J513" s="276"/>
      <c r="K513" s="276"/>
    </row>
    <row r="514" spans="2:11" ht="15" x14ac:dyDescent="0.2">
      <c r="B514" s="268" t="s">
        <v>889</v>
      </c>
      <c r="C514" s="270" t="s">
        <v>78</v>
      </c>
      <c r="D514" s="268" t="s">
        <v>79</v>
      </c>
      <c r="E514" s="268" t="s">
        <v>24</v>
      </c>
      <c r="F514" s="196" t="s">
        <v>80</v>
      </c>
      <c r="G514" s="196"/>
      <c r="H514" s="269" t="s">
        <v>81</v>
      </c>
      <c r="I514" s="270" t="s">
        <v>82</v>
      </c>
      <c r="J514" s="270" t="s">
        <v>83</v>
      </c>
      <c r="K514" s="270" t="s">
        <v>84</v>
      </c>
    </row>
    <row r="515" spans="2:11" ht="38.25" x14ac:dyDescent="0.2">
      <c r="B515" s="271" t="s">
        <v>85</v>
      </c>
      <c r="C515" s="273" t="s">
        <v>624</v>
      </c>
      <c r="D515" s="271" t="s">
        <v>44</v>
      </c>
      <c r="E515" s="271" t="s">
        <v>625</v>
      </c>
      <c r="F515" s="197" t="s">
        <v>2277</v>
      </c>
      <c r="G515" s="197"/>
      <c r="H515" s="272" t="s">
        <v>53</v>
      </c>
      <c r="I515" s="275">
        <v>1</v>
      </c>
      <c r="J515" s="274">
        <v>13.34</v>
      </c>
      <c r="K515" s="274">
        <v>13.34</v>
      </c>
    </row>
    <row r="516" spans="2:11" ht="25.5" x14ac:dyDescent="0.2">
      <c r="B516" s="277" t="s">
        <v>86</v>
      </c>
      <c r="C516" s="279" t="s">
        <v>144</v>
      </c>
      <c r="D516" s="277" t="s">
        <v>44</v>
      </c>
      <c r="E516" s="277" t="s">
        <v>145</v>
      </c>
      <c r="F516" s="194" t="s">
        <v>2277</v>
      </c>
      <c r="G516" s="194"/>
      <c r="H516" s="278" t="s">
        <v>53</v>
      </c>
      <c r="I516" s="281">
        <v>1</v>
      </c>
      <c r="J516" s="280">
        <v>9.85</v>
      </c>
      <c r="K516" s="280">
        <v>9.85</v>
      </c>
    </row>
    <row r="517" spans="2:11" ht="25.5" x14ac:dyDescent="0.2">
      <c r="B517" s="277" t="s">
        <v>86</v>
      </c>
      <c r="C517" s="279" t="s">
        <v>142</v>
      </c>
      <c r="D517" s="277" t="s">
        <v>44</v>
      </c>
      <c r="E517" s="277" t="s">
        <v>143</v>
      </c>
      <c r="F517" s="194" t="s">
        <v>2161</v>
      </c>
      <c r="G517" s="194"/>
      <c r="H517" s="278" t="s">
        <v>75</v>
      </c>
      <c r="I517" s="281">
        <v>8.3599999999999994E-2</v>
      </c>
      <c r="J517" s="280">
        <v>26.91</v>
      </c>
      <c r="K517" s="280">
        <v>2.2400000000000002</v>
      </c>
    </row>
    <row r="518" spans="2:11" ht="25.5" x14ac:dyDescent="0.2">
      <c r="B518" s="277" t="s">
        <v>86</v>
      </c>
      <c r="C518" s="279" t="s">
        <v>140</v>
      </c>
      <c r="D518" s="277" t="s">
        <v>44</v>
      </c>
      <c r="E518" s="277" t="s">
        <v>141</v>
      </c>
      <c r="F518" s="194" t="s">
        <v>2161</v>
      </c>
      <c r="G518" s="194"/>
      <c r="H518" s="278" t="s">
        <v>75</v>
      </c>
      <c r="I518" s="281">
        <v>1.3599999999999999E-2</v>
      </c>
      <c r="J518" s="280">
        <v>22.25</v>
      </c>
      <c r="K518" s="280">
        <v>0.3</v>
      </c>
    </row>
    <row r="519" spans="2:11" ht="38.25" x14ac:dyDescent="0.2">
      <c r="B519" s="282" t="s">
        <v>93</v>
      </c>
      <c r="C519" s="284" t="s">
        <v>146</v>
      </c>
      <c r="D519" s="282" t="s">
        <v>44</v>
      </c>
      <c r="E519" s="282" t="s">
        <v>147</v>
      </c>
      <c r="F519" s="195" t="s">
        <v>94</v>
      </c>
      <c r="G519" s="195"/>
      <c r="H519" s="283" t="s">
        <v>48</v>
      </c>
      <c r="I519" s="287">
        <v>2.1179999999999999</v>
      </c>
      <c r="J519" s="285">
        <v>0.22</v>
      </c>
      <c r="K519" s="285">
        <v>0.46</v>
      </c>
    </row>
    <row r="520" spans="2:11" ht="25.5" x14ac:dyDescent="0.2">
      <c r="B520" s="282" t="s">
        <v>93</v>
      </c>
      <c r="C520" s="284" t="s">
        <v>148</v>
      </c>
      <c r="D520" s="282" t="s">
        <v>44</v>
      </c>
      <c r="E520" s="282" t="s">
        <v>149</v>
      </c>
      <c r="F520" s="195" t="s">
        <v>94</v>
      </c>
      <c r="G520" s="195"/>
      <c r="H520" s="283" t="s">
        <v>53</v>
      </c>
      <c r="I520" s="287">
        <v>2.5000000000000001E-2</v>
      </c>
      <c r="J520" s="285">
        <v>19.77</v>
      </c>
      <c r="K520" s="285">
        <v>0.49</v>
      </c>
    </row>
    <row r="521" spans="2:11" x14ac:dyDescent="0.2">
      <c r="B521" s="291"/>
      <c r="C521" s="291"/>
      <c r="D521" s="291"/>
      <c r="E521" s="291"/>
      <c r="F521" s="291" t="s">
        <v>97</v>
      </c>
      <c r="G521" s="292">
        <v>1.58</v>
      </c>
      <c r="H521" s="291" t="s">
        <v>98</v>
      </c>
      <c r="I521" s="292">
        <v>1.7</v>
      </c>
      <c r="J521" s="291" t="s">
        <v>99</v>
      </c>
      <c r="K521" s="292">
        <v>3.28</v>
      </c>
    </row>
    <row r="522" spans="2:11" ht="13.5" thickBot="1" x14ac:dyDescent="0.25">
      <c r="B522" s="291"/>
      <c r="C522" s="291"/>
      <c r="D522" s="291"/>
      <c r="E522" s="291"/>
      <c r="F522" s="291" t="s">
        <v>100</v>
      </c>
      <c r="G522" s="292">
        <v>3.33</v>
      </c>
      <c r="H522" s="291"/>
      <c r="I522" s="198" t="s">
        <v>101</v>
      </c>
      <c r="J522" s="198"/>
      <c r="K522" s="292">
        <v>16.670000000000002</v>
      </c>
    </row>
    <row r="523" spans="2:11" ht="13.5" thickTop="1" x14ac:dyDescent="0.2">
      <c r="B523" s="276"/>
      <c r="C523" s="276"/>
      <c r="D523" s="276"/>
      <c r="E523" s="276"/>
      <c r="F523" s="276"/>
      <c r="G523" s="276"/>
      <c r="H523" s="276"/>
      <c r="I523" s="276"/>
      <c r="J523" s="276"/>
      <c r="K523" s="276"/>
    </row>
    <row r="524" spans="2:11" ht="15" x14ac:dyDescent="0.2">
      <c r="B524" s="268" t="s">
        <v>890</v>
      </c>
      <c r="C524" s="270" t="s">
        <v>78</v>
      </c>
      <c r="D524" s="268" t="s">
        <v>79</v>
      </c>
      <c r="E524" s="268" t="s">
        <v>24</v>
      </c>
      <c r="F524" s="196" t="s">
        <v>80</v>
      </c>
      <c r="G524" s="196"/>
      <c r="H524" s="269" t="s">
        <v>81</v>
      </c>
      <c r="I524" s="270" t="s">
        <v>82</v>
      </c>
      <c r="J524" s="270" t="s">
        <v>83</v>
      </c>
      <c r="K524" s="270" t="s">
        <v>84</v>
      </c>
    </row>
    <row r="525" spans="2:11" ht="38.25" x14ac:dyDescent="0.2">
      <c r="B525" s="271" t="s">
        <v>85</v>
      </c>
      <c r="C525" s="273" t="s">
        <v>913</v>
      </c>
      <c r="D525" s="271" t="s">
        <v>44</v>
      </c>
      <c r="E525" s="271" t="s">
        <v>914</v>
      </c>
      <c r="F525" s="197" t="s">
        <v>2277</v>
      </c>
      <c r="G525" s="197"/>
      <c r="H525" s="272" t="s">
        <v>53</v>
      </c>
      <c r="I525" s="275">
        <v>1</v>
      </c>
      <c r="J525" s="274">
        <v>12.55</v>
      </c>
      <c r="K525" s="274">
        <v>12.55</v>
      </c>
    </row>
    <row r="526" spans="2:11" ht="25.5" x14ac:dyDescent="0.2">
      <c r="B526" s="277" t="s">
        <v>86</v>
      </c>
      <c r="C526" s="279" t="s">
        <v>140</v>
      </c>
      <c r="D526" s="277" t="s">
        <v>44</v>
      </c>
      <c r="E526" s="277" t="s">
        <v>141</v>
      </c>
      <c r="F526" s="194" t="s">
        <v>2161</v>
      </c>
      <c r="G526" s="194"/>
      <c r="H526" s="278" t="s">
        <v>75</v>
      </c>
      <c r="I526" s="281">
        <v>9.7999999999999997E-3</v>
      </c>
      <c r="J526" s="280">
        <v>22.25</v>
      </c>
      <c r="K526" s="280">
        <v>0.21</v>
      </c>
    </row>
    <row r="527" spans="2:11" ht="25.5" x14ac:dyDescent="0.2">
      <c r="B527" s="277" t="s">
        <v>86</v>
      </c>
      <c r="C527" s="279" t="s">
        <v>142</v>
      </c>
      <c r="D527" s="277" t="s">
        <v>44</v>
      </c>
      <c r="E527" s="277" t="s">
        <v>143</v>
      </c>
      <c r="F527" s="194" t="s">
        <v>2161</v>
      </c>
      <c r="G527" s="194"/>
      <c r="H527" s="278" t="s">
        <v>75</v>
      </c>
      <c r="I527" s="281">
        <v>5.9700000000000003E-2</v>
      </c>
      <c r="J527" s="280">
        <v>26.91</v>
      </c>
      <c r="K527" s="280">
        <v>1.6</v>
      </c>
    </row>
    <row r="528" spans="2:11" ht="25.5" x14ac:dyDescent="0.2">
      <c r="B528" s="277" t="s">
        <v>86</v>
      </c>
      <c r="C528" s="279" t="s">
        <v>979</v>
      </c>
      <c r="D528" s="277" t="s">
        <v>44</v>
      </c>
      <c r="E528" s="277" t="s">
        <v>980</v>
      </c>
      <c r="F528" s="194" t="s">
        <v>2277</v>
      </c>
      <c r="G528" s="194"/>
      <c r="H528" s="278" t="s">
        <v>53</v>
      </c>
      <c r="I528" s="281">
        <v>1</v>
      </c>
      <c r="J528" s="280">
        <v>9.9600000000000009</v>
      </c>
      <c r="K528" s="280">
        <v>9.9600000000000009</v>
      </c>
    </row>
    <row r="529" spans="2:11" ht="38.25" x14ac:dyDescent="0.2">
      <c r="B529" s="282" t="s">
        <v>93</v>
      </c>
      <c r="C529" s="284" t="s">
        <v>146</v>
      </c>
      <c r="D529" s="282" t="s">
        <v>44</v>
      </c>
      <c r="E529" s="282" t="s">
        <v>147</v>
      </c>
      <c r="F529" s="195" t="s">
        <v>94</v>
      </c>
      <c r="G529" s="195"/>
      <c r="H529" s="283" t="s">
        <v>48</v>
      </c>
      <c r="I529" s="287">
        <v>1.333</v>
      </c>
      <c r="J529" s="285">
        <v>0.22</v>
      </c>
      <c r="K529" s="285">
        <v>0.28999999999999998</v>
      </c>
    </row>
    <row r="530" spans="2:11" ht="25.5" x14ac:dyDescent="0.2">
      <c r="B530" s="282" t="s">
        <v>93</v>
      </c>
      <c r="C530" s="284" t="s">
        <v>148</v>
      </c>
      <c r="D530" s="282" t="s">
        <v>44</v>
      </c>
      <c r="E530" s="282" t="s">
        <v>149</v>
      </c>
      <c r="F530" s="195" t="s">
        <v>94</v>
      </c>
      <c r="G530" s="195"/>
      <c r="H530" s="283" t="s">
        <v>53</v>
      </c>
      <c r="I530" s="287">
        <v>2.5000000000000001E-2</v>
      </c>
      <c r="J530" s="285">
        <v>19.77</v>
      </c>
      <c r="K530" s="285">
        <v>0.49</v>
      </c>
    </row>
    <row r="531" spans="2:11" x14ac:dyDescent="0.2">
      <c r="B531" s="291"/>
      <c r="C531" s="291"/>
      <c r="D531" s="291"/>
      <c r="E531" s="291"/>
      <c r="F531" s="291" t="s">
        <v>97</v>
      </c>
      <c r="G531" s="292">
        <v>1.01</v>
      </c>
      <c r="H531" s="291" t="s">
        <v>98</v>
      </c>
      <c r="I531" s="292">
        <v>1.0900000000000001</v>
      </c>
      <c r="J531" s="291" t="s">
        <v>99</v>
      </c>
      <c r="K531" s="292">
        <v>2.1</v>
      </c>
    </row>
    <row r="532" spans="2:11" ht="13.5" thickBot="1" x14ac:dyDescent="0.25">
      <c r="B532" s="291"/>
      <c r="C532" s="291"/>
      <c r="D532" s="291"/>
      <c r="E532" s="291"/>
      <c r="F532" s="291" t="s">
        <v>100</v>
      </c>
      <c r="G532" s="292">
        <v>3.13</v>
      </c>
      <c r="H532" s="291"/>
      <c r="I532" s="198" t="s">
        <v>101</v>
      </c>
      <c r="J532" s="198"/>
      <c r="K532" s="292">
        <v>15.68</v>
      </c>
    </row>
    <row r="533" spans="2:11" ht="13.5" thickTop="1" x14ac:dyDescent="0.2">
      <c r="B533" s="276"/>
      <c r="C533" s="276"/>
      <c r="D533" s="276"/>
      <c r="E533" s="276"/>
      <c r="F533" s="276"/>
      <c r="G533" s="276"/>
      <c r="H533" s="276"/>
      <c r="I533" s="276"/>
      <c r="J533" s="276"/>
      <c r="K533" s="276"/>
    </row>
    <row r="534" spans="2:11" ht="15" x14ac:dyDescent="0.2">
      <c r="B534" s="268" t="s">
        <v>908</v>
      </c>
      <c r="C534" s="270" t="s">
        <v>78</v>
      </c>
      <c r="D534" s="268" t="s">
        <v>79</v>
      </c>
      <c r="E534" s="268" t="s">
        <v>24</v>
      </c>
      <c r="F534" s="196" t="s">
        <v>80</v>
      </c>
      <c r="G534" s="196"/>
      <c r="H534" s="269" t="s">
        <v>81</v>
      </c>
      <c r="I534" s="270" t="s">
        <v>82</v>
      </c>
      <c r="J534" s="270" t="s">
        <v>83</v>
      </c>
      <c r="K534" s="270" t="s">
        <v>84</v>
      </c>
    </row>
    <row r="535" spans="2:11" ht="38.25" x14ac:dyDescent="0.2">
      <c r="B535" s="271" t="s">
        <v>85</v>
      </c>
      <c r="C535" s="273" t="s">
        <v>915</v>
      </c>
      <c r="D535" s="271" t="s">
        <v>44</v>
      </c>
      <c r="E535" s="271" t="s">
        <v>916</v>
      </c>
      <c r="F535" s="197" t="s">
        <v>2277</v>
      </c>
      <c r="G535" s="197"/>
      <c r="H535" s="272" t="s">
        <v>53</v>
      </c>
      <c r="I535" s="275">
        <v>1</v>
      </c>
      <c r="J535" s="274">
        <v>11.75</v>
      </c>
      <c r="K535" s="274">
        <v>11.75</v>
      </c>
    </row>
    <row r="536" spans="2:11" ht="25.5" x14ac:dyDescent="0.2">
      <c r="B536" s="277" t="s">
        <v>86</v>
      </c>
      <c r="C536" s="279" t="s">
        <v>981</v>
      </c>
      <c r="D536" s="277" t="s">
        <v>44</v>
      </c>
      <c r="E536" s="277" t="s">
        <v>982</v>
      </c>
      <c r="F536" s="194" t="s">
        <v>2277</v>
      </c>
      <c r="G536" s="194"/>
      <c r="H536" s="278" t="s">
        <v>53</v>
      </c>
      <c r="I536" s="281">
        <v>1</v>
      </c>
      <c r="J536" s="280">
        <v>9.8800000000000008</v>
      </c>
      <c r="K536" s="280">
        <v>9.8800000000000008</v>
      </c>
    </row>
    <row r="537" spans="2:11" ht="25.5" x14ac:dyDescent="0.2">
      <c r="B537" s="277" t="s">
        <v>86</v>
      </c>
      <c r="C537" s="279" t="s">
        <v>142</v>
      </c>
      <c r="D537" s="277" t="s">
        <v>44</v>
      </c>
      <c r="E537" s="277" t="s">
        <v>143</v>
      </c>
      <c r="F537" s="194" t="s">
        <v>2161</v>
      </c>
      <c r="G537" s="194"/>
      <c r="H537" s="278" t="s">
        <v>75</v>
      </c>
      <c r="I537" s="281">
        <v>4.0300000000000002E-2</v>
      </c>
      <c r="J537" s="280">
        <v>26.91</v>
      </c>
      <c r="K537" s="280">
        <v>1.08</v>
      </c>
    </row>
    <row r="538" spans="2:11" ht="25.5" x14ac:dyDescent="0.2">
      <c r="B538" s="277" t="s">
        <v>86</v>
      </c>
      <c r="C538" s="279" t="s">
        <v>140</v>
      </c>
      <c r="D538" s="277" t="s">
        <v>44</v>
      </c>
      <c r="E538" s="277" t="s">
        <v>141</v>
      </c>
      <c r="F538" s="194" t="s">
        <v>2161</v>
      </c>
      <c r="G538" s="194"/>
      <c r="H538" s="278" t="s">
        <v>75</v>
      </c>
      <c r="I538" s="281">
        <v>6.6E-3</v>
      </c>
      <c r="J538" s="280">
        <v>22.25</v>
      </c>
      <c r="K538" s="280">
        <v>0.14000000000000001</v>
      </c>
    </row>
    <row r="539" spans="2:11" ht="25.5" x14ac:dyDescent="0.2">
      <c r="B539" s="282" t="s">
        <v>93</v>
      </c>
      <c r="C539" s="284" t="s">
        <v>148</v>
      </c>
      <c r="D539" s="282" t="s">
        <v>44</v>
      </c>
      <c r="E539" s="282" t="s">
        <v>149</v>
      </c>
      <c r="F539" s="195" t="s">
        <v>94</v>
      </c>
      <c r="G539" s="195"/>
      <c r="H539" s="283" t="s">
        <v>53</v>
      </c>
      <c r="I539" s="287">
        <v>2.5000000000000001E-2</v>
      </c>
      <c r="J539" s="285">
        <v>19.77</v>
      </c>
      <c r="K539" s="285">
        <v>0.49</v>
      </c>
    </row>
    <row r="540" spans="2:11" ht="38.25" x14ac:dyDescent="0.2">
      <c r="B540" s="282" t="s">
        <v>93</v>
      </c>
      <c r="C540" s="284" t="s">
        <v>146</v>
      </c>
      <c r="D540" s="282" t="s">
        <v>44</v>
      </c>
      <c r="E540" s="282" t="s">
        <v>147</v>
      </c>
      <c r="F540" s="195" t="s">
        <v>94</v>
      </c>
      <c r="G540" s="195"/>
      <c r="H540" s="283" t="s">
        <v>48</v>
      </c>
      <c r="I540" s="287">
        <v>0.72799999999999998</v>
      </c>
      <c r="J540" s="285">
        <v>0.22</v>
      </c>
      <c r="K540" s="285">
        <v>0.16</v>
      </c>
    </row>
    <row r="541" spans="2:11" x14ac:dyDescent="0.2">
      <c r="B541" s="291"/>
      <c r="C541" s="291"/>
      <c r="D541" s="291"/>
      <c r="E541" s="291"/>
      <c r="F541" s="291" t="s">
        <v>97</v>
      </c>
      <c r="G541" s="292">
        <v>0.62</v>
      </c>
      <c r="H541" s="291" t="s">
        <v>98</v>
      </c>
      <c r="I541" s="292">
        <v>0.68</v>
      </c>
      <c r="J541" s="291" t="s">
        <v>99</v>
      </c>
      <c r="K541" s="292">
        <v>1.3</v>
      </c>
    </row>
    <row r="542" spans="2:11" ht="13.5" thickBot="1" x14ac:dyDescent="0.25">
      <c r="B542" s="291"/>
      <c r="C542" s="291"/>
      <c r="D542" s="291"/>
      <c r="E542" s="291"/>
      <c r="F542" s="291" t="s">
        <v>100</v>
      </c>
      <c r="G542" s="292">
        <v>2.93</v>
      </c>
      <c r="H542" s="291"/>
      <c r="I542" s="198" t="s">
        <v>101</v>
      </c>
      <c r="J542" s="198"/>
      <c r="K542" s="292">
        <v>14.68</v>
      </c>
    </row>
    <row r="543" spans="2:11" ht="13.5" thickTop="1" x14ac:dyDescent="0.2">
      <c r="B543" s="276"/>
      <c r="C543" s="276"/>
      <c r="D543" s="276"/>
      <c r="E543" s="276"/>
      <c r="F543" s="276"/>
      <c r="G543" s="276"/>
      <c r="H543" s="276"/>
      <c r="I543" s="276"/>
      <c r="J543" s="276"/>
      <c r="K543" s="276"/>
    </row>
    <row r="544" spans="2:11" ht="15" x14ac:dyDescent="0.2">
      <c r="B544" s="268" t="s">
        <v>912</v>
      </c>
      <c r="C544" s="270" t="s">
        <v>78</v>
      </c>
      <c r="D544" s="268" t="s">
        <v>79</v>
      </c>
      <c r="E544" s="268" t="s">
        <v>24</v>
      </c>
      <c r="F544" s="196" t="s">
        <v>80</v>
      </c>
      <c r="G544" s="196"/>
      <c r="H544" s="269" t="s">
        <v>81</v>
      </c>
      <c r="I544" s="270" t="s">
        <v>82</v>
      </c>
      <c r="J544" s="270" t="s">
        <v>83</v>
      </c>
      <c r="K544" s="270" t="s">
        <v>84</v>
      </c>
    </row>
    <row r="545" spans="2:11" ht="38.25" x14ac:dyDescent="0.2">
      <c r="B545" s="271" t="s">
        <v>85</v>
      </c>
      <c r="C545" s="273" t="s">
        <v>1242</v>
      </c>
      <c r="D545" s="271" t="s">
        <v>44</v>
      </c>
      <c r="E545" s="271" t="s">
        <v>1243</v>
      </c>
      <c r="F545" s="197" t="s">
        <v>2277</v>
      </c>
      <c r="G545" s="197"/>
      <c r="H545" s="272" t="s">
        <v>53</v>
      </c>
      <c r="I545" s="275">
        <v>1</v>
      </c>
      <c r="J545" s="274">
        <v>10.46</v>
      </c>
      <c r="K545" s="274">
        <v>10.46</v>
      </c>
    </row>
    <row r="546" spans="2:11" ht="25.5" x14ac:dyDescent="0.2">
      <c r="B546" s="277" t="s">
        <v>86</v>
      </c>
      <c r="C546" s="279" t="s">
        <v>140</v>
      </c>
      <c r="D546" s="277" t="s">
        <v>44</v>
      </c>
      <c r="E546" s="277" t="s">
        <v>141</v>
      </c>
      <c r="F546" s="194" t="s">
        <v>2161</v>
      </c>
      <c r="G546" s="194"/>
      <c r="H546" s="278" t="s">
        <v>75</v>
      </c>
      <c r="I546" s="281">
        <v>4.1999999999999997E-3</v>
      </c>
      <c r="J546" s="280">
        <v>22.25</v>
      </c>
      <c r="K546" s="280">
        <v>0.09</v>
      </c>
    </row>
    <row r="547" spans="2:11" ht="25.5" x14ac:dyDescent="0.2">
      <c r="B547" s="277" t="s">
        <v>86</v>
      </c>
      <c r="C547" s="279" t="s">
        <v>142</v>
      </c>
      <c r="D547" s="277" t="s">
        <v>44</v>
      </c>
      <c r="E547" s="277" t="s">
        <v>143</v>
      </c>
      <c r="F547" s="194" t="s">
        <v>2161</v>
      </c>
      <c r="G547" s="194"/>
      <c r="H547" s="278" t="s">
        <v>75</v>
      </c>
      <c r="I547" s="281">
        <v>2.5899999999999999E-2</v>
      </c>
      <c r="J547" s="280">
        <v>26.91</v>
      </c>
      <c r="K547" s="280">
        <v>0.69</v>
      </c>
    </row>
    <row r="548" spans="2:11" ht="25.5" x14ac:dyDescent="0.2">
      <c r="B548" s="277" t="s">
        <v>86</v>
      </c>
      <c r="C548" s="279" t="s">
        <v>975</v>
      </c>
      <c r="D548" s="277" t="s">
        <v>44</v>
      </c>
      <c r="E548" s="277" t="s">
        <v>976</v>
      </c>
      <c r="F548" s="194" t="s">
        <v>2277</v>
      </c>
      <c r="G548" s="194"/>
      <c r="H548" s="278" t="s">
        <v>53</v>
      </c>
      <c r="I548" s="281">
        <v>1</v>
      </c>
      <c r="J548" s="280">
        <v>9.1199999999999992</v>
      </c>
      <c r="K548" s="280">
        <v>9.1199999999999992</v>
      </c>
    </row>
    <row r="549" spans="2:11" ht="25.5" x14ac:dyDescent="0.2">
      <c r="B549" s="282" t="s">
        <v>93</v>
      </c>
      <c r="C549" s="284" t="s">
        <v>148</v>
      </c>
      <c r="D549" s="282" t="s">
        <v>44</v>
      </c>
      <c r="E549" s="282" t="s">
        <v>149</v>
      </c>
      <c r="F549" s="195" t="s">
        <v>94</v>
      </c>
      <c r="G549" s="195"/>
      <c r="H549" s="283" t="s">
        <v>53</v>
      </c>
      <c r="I549" s="287">
        <v>2.5000000000000001E-2</v>
      </c>
      <c r="J549" s="285">
        <v>19.77</v>
      </c>
      <c r="K549" s="285">
        <v>0.49</v>
      </c>
    </row>
    <row r="550" spans="2:11" ht="38.25" x14ac:dyDescent="0.2">
      <c r="B550" s="282" t="s">
        <v>93</v>
      </c>
      <c r="C550" s="284" t="s">
        <v>146</v>
      </c>
      <c r="D550" s="282" t="s">
        <v>44</v>
      </c>
      <c r="E550" s="282" t="s">
        <v>147</v>
      </c>
      <c r="F550" s="195" t="s">
        <v>94</v>
      </c>
      <c r="G550" s="195"/>
      <c r="H550" s="283" t="s">
        <v>48</v>
      </c>
      <c r="I550" s="287">
        <v>0.35699999999999998</v>
      </c>
      <c r="J550" s="285">
        <v>0.22</v>
      </c>
      <c r="K550" s="285">
        <v>7.0000000000000007E-2</v>
      </c>
    </row>
    <row r="551" spans="2:11" x14ac:dyDescent="0.2">
      <c r="B551" s="291"/>
      <c r="C551" s="291"/>
      <c r="D551" s="291"/>
      <c r="E551" s="291"/>
      <c r="F551" s="291" t="s">
        <v>97</v>
      </c>
      <c r="G551" s="292">
        <v>0.38</v>
      </c>
      <c r="H551" s="291" t="s">
        <v>98</v>
      </c>
      <c r="I551" s="292">
        <v>0.41</v>
      </c>
      <c r="J551" s="291" t="s">
        <v>99</v>
      </c>
      <c r="K551" s="292">
        <v>0.79</v>
      </c>
    </row>
    <row r="552" spans="2:11" ht="13.5" thickBot="1" x14ac:dyDescent="0.25">
      <c r="B552" s="291"/>
      <c r="C552" s="291"/>
      <c r="D552" s="291"/>
      <c r="E552" s="291"/>
      <c r="F552" s="291" t="s">
        <v>100</v>
      </c>
      <c r="G552" s="292">
        <v>2.61</v>
      </c>
      <c r="H552" s="291"/>
      <c r="I552" s="198" t="s">
        <v>101</v>
      </c>
      <c r="J552" s="198"/>
      <c r="K552" s="292">
        <v>13.07</v>
      </c>
    </row>
    <row r="553" spans="2:11" ht="13.5" thickTop="1" x14ac:dyDescent="0.2">
      <c r="B553" s="276"/>
      <c r="C553" s="276"/>
      <c r="D553" s="276"/>
      <c r="E553" s="276"/>
      <c r="F553" s="276"/>
      <c r="G553" s="276"/>
      <c r="H553" s="276"/>
      <c r="I553" s="276"/>
      <c r="J553" s="276"/>
      <c r="K553" s="276"/>
    </row>
    <row r="554" spans="2:11" ht="15" x14ac:dyDescent="0.2">
      <c r="B554" s="268" t="s">
        <v>1244</v>
      </c>
      <c r="C554" s="270" t="s">
        <v>78</v>
      </c>
      <c r="D554" s="268" t="s">
        <v>79</v>
      </c>
      <c r="E554" s="268" t="s">
        <v>24</v>
      </c>
      <c r="F554" s="196" t="s">
        <v>80</v>
      </c>
      <c r="G554" s="196"/>
      <c r="H554" s="269" t="s">
        <v>81</v>
      </c>
      <c r="I554" s="270" t="s">
        <v>82</v>
      </c>
      <c r="J554" s="270" t="s">
        <v>83</v>
      </c>
      <c r="K554" s="270" t="s">
        <v>84</v>
      </c>
    </row>
    <row r="555" spans="2:11" ht="38.25" x14ac:dyDescent="0.2">
      <c r="B555" s="271" t="s">
        <v>85</v>
      </c>
      <c r="C555" s="273" t="s">
        <v>1245</v>
      </c>
      <c r="D555" s="271" t="s">
        <v>44</v>
      </c>
      <c r="E555" s="271" t="s">
        <v>1246</v>
      </c>
      <c r="F555" s="197" t="s">
        <v>2277</v>
      </c>
      <c r="G555" s="197"/>
      <c r="H555" s="272" t="s">
        <v>53</v>
      </c>
      <c r="I555" s="275">
        <v>1</v>
      </c>
      <c r="J555" s="274">
        <v>8.76</v>
      </c>
      <c r="K555" s="274">
        <v>8.76</v>
      </c>
    </row>
    <row r="556" spans="2:11" ht="25.5" x14ac:dyDescent="0.2">
      <c r="B556" s="277" t="s">
        <v>86</v>
      </c>
      <c r="C556" s="279" t="s">
        <v>140</v>
      </c>
      <c r="D556" s="277" t="s">
        <v>44</v>
      </c>
      <c r="E556" s="277" t="s">
        <v>141</v>
      </c>
      <c r="F556" s="194" t="s">
        <v>2161</v>
      </c>
      <c r="G556" s="194"/>
      <c r="H556" s="278" t="s">
        <v>75</v>
      </c>
      <c r="I556" s="281">
        <v>2.3E-3</v>
      </c>
      <c r="J556" s="280">
        <v>22.25</v>
      </c>
      <c r="K556" s="280">
        <v>0.05</v>
      </c>
    </row>
    <row r="557" spans="2:11" ht="25.5" x14ac:dyDescent="0.2">
      <c r="B557" s="277" t="s">
        <v>86</v>
      </c>
      <c r="C557" s="279" t="s">
        <v>2295</v>
      </c>
      <c r="D557" s="277" t="s">
        <v>44</v>
      </c>
      <c r="E557" s="277" t="s">
        <v>2296</v>
      </c>
      <c r="F557" s="194" t="s">
        <v>2277</v>
      </c>
      <c r="G557" s="194"/>
      <c r="H557" s="278" t="s">
        <v>53</v>
      </c>
      <c r="I557" s="281">
        <v>1</v>
      </c>
      <c r="J557" s="280">
        <v>7.81</v>
      </c>
      <c r="K557" s="280">
        <v>7.81</v>
      </c>
    </row>
    <row r="558" spans="2:11" ht="25.5" x14ac:dyDescent="0.2">
      <c r="B558" s="277" t="s">
        <v>86</v>
      </c>
      <c r="C558" s="279" t="s">
        <v>142</v>
      </c>
      <c r="D558" s="277" t="s">
        <v>44</v>
      </c>
      <c r="E558" s="277" t="s">
        <v>143</v>
      </c>
      <c r="F558" s="194" t="s">
        <v>2161</v>
      </c>
      <c r="G558" s="194"/>
      <c r="H558" s="278" t="s">
        <v>75</v>
      </c>
      <c r="I558" s="281">
        <v>1.43E-2</v>
      </c>
      <c r="J558" s="280">
        <v>26.91</v>
      </c>
      <c r="K558" s="280">
        <v>0.38</v>
      </c>
    </row>
    <row r="559" spans="2:11" ht="38.25" x14ac:dyDescent="0.2">
      <c r="B559" s="282" t="s">
        <v>93</v>
      </c>
      <c r="C559" s="284" t="s">
        <v>146</v>
      </c>
      <c r="D559" s="282" t="s">
        <v>44</v>
      </c>
      <c r="E559" s="282" t="s">
        <v>147</v>
      </c>
      <c r="F559" s="195" t="s">
        <v>94</v>
      </c>
      <c r="G559" s="195"/>
      <c r="H559" s="283" t="s">
        <v>48</v>
      </c>
      <c r="I559" s="287">
        <v>0.14699999999999999</v>
      </c>
      <c r="J559" s="285">
        <v>0.22</v>
      </c>
      <c r="K559" s="285">
        <v>0.03</v>
      </c>
    </row>
    <row r="560" spans="2:11" ht="25.5" x14ac:dyDescent="0.2">
      <c r="B560" s="282" t="s">
        <v>93</v>
      </c>
      <c r="C560" s="284" t="s">
        <v>148</v>
      </c>
      <c r="D560" s="282" t="s">
        <v>44</v>
      </c>
      <c r="E560" s="282" t="s">
        <v>149</v>
      </c>
      <c r="F560" s="195" t="s">
        <v>94</v>
      </c>
      <c r="G560" s="195"/>
      <c r="H560" s="283" t="s">
        <v>53</v>
      </c>
      <c r="I560" s="287">
        <v>2.5000000000000001E-2</v>
      </c>
      <c r="J560" s="285">
        <v>19.77</v>
      </c>
      <c r="K560" s="285">
        <v>0.49</v>
      </c>
    </row>
    <row r="561" spans="2:11" x14ac:dyDescent="0.2">
      <c r="B561" s="291"/>
      <c r="C561" s="291"/>
      <c r="D561" s="291"/>
      <c r="E561" s="291"/>
      <c r="F561" s="291" t="s">
        <v>97</v>
      </c>
      <c r="G561" s="292">
        <v>0.2</v>
      </c>
      <c r="H561" s="291" t="s">
        <v>98</v>
      </c>
      <c r="I561" s="292">
        <v>0.22</v>
      </c>
      <c r="J561" s="291" t="s">
        <v>99</v>
      </c>
      <c r="K561" s="292">
        <v>0.42</v>
      </c>
    </row>
    <row r="562" spans="2:11" ht="13.5" thickBot="1" x14ac:dyDescent="0.25">
      <c r="B562" s="291"/>
      <c r="C562" s="291"/>
      <c r="D562" s="291"/>
      <c r="E562" s="291"/>
      <c r="F562" s="291" t="s">
        <v>100</v>
      </c>
      <c r="G562" s="292">
        <v>2.19</v>
      </c>
      <c r="H562" s="291"/>
      <c r="I562" s="198" t="s">
        <v>101</v>
      </c>
      <c r="J562" s="198"/>
      <c r="K562" s="292">
        <v>10.95</v>
      </c>
    </row>
    <row r="563" spans="2:11" ht="13.5" thickTop="1" x14ac:dyDescent="0.2">
      <c r="B563" s="276"/>
      <c r="C563" s="276"/>
      <c r="D563" s="276"/>
      <c r="E563" s="276"/>
      <c r="F563" s="276"/>
      <c r="G563" s="276"/>
      <c r="H563" s="276"/>
      <c r="I563" s="276"/>
      <c r="J563" s="276"/>
      <c r="K563" s="276"/>
    </row>
    <row r="564" spans="2:11" ht="15" x14ac:dyDescent="0.2">
      <c r="B564" s="268" t="s">
        <v>1249</v>
      </c>
      <c r="C564" s="270" t="s">
        <v>78</v>
      </c>
      <c r="D564" s="268" t="s">
        <v>79</v>
      </c>
      <c r="E564" s="268" t="s">
        <v>24</v>
      </c>
      <c r="F564" s="196" t="s">
        <v>80</v>
      </c>
      <c r="G564" s="196"/>
      <c r="H564" s="269" t="s">
        <v>81</v>
      </c>
      <c r="I564" s="270" t="s">
        <v>82</v>
      </c>
      <c r="J564" s="270" t="s">
        <v>83</v>
      </c>
      <c r="K564" s="270" t="s">
        <v>84</v>
      </c>
    </row>
    <row r="565" spans="2:11" ht="25.5" x14ac:dyDescent="0.2">
      <c r="B565" s="271" t="s">
        <v>85</v>
      </c>
      <c r="C565" s="273" t="s">
        <v>1250</v>
      </c>
      <c r="D565" s="271" t="s">
        <v>43</v>
      </c>
      <c r="E565" s="271" t="s">
        <v>1251</v>
      </c>
      <c r="F565" s="197" t="s">
        <v>89</v>
      </c>
      <c r="G565" s="197"/>
      <c r="H565" s="272" t="s">
        <v>45</v>
      </c>
      <c r="I565" s="275">
        <v>1</v>
      </c>
      <c r="J565" s="274">
        <v>28.21</v>
      </c>
      <c r="K565" s="274">
        <v>28.21</v>
      </c>
    </row>
    <row r="566" spans="2:11" ht="25.5" x14ac:dyDescent="0.2">
      <c r="B566" s="277" t="s">
        <v>86</v>
      </c>
      <c r="C566" s="279" t="s">
        <v>116</v>
      </c>
      <c r="D566" s="277" t="s">
        <v>44</v>
      </c>
      <c r="E566" s="277" t="s">
        <v>117</v>
      </c>
      <c r="F566" s="194" t="s">
        <v>2161</v>
      </c>
      <c r="G566" s="194"/>
      <c r="H566" s="278" t="s">
        <v>75</v>
      </c>
      <c r="I566" s="281">
        <v>0.4</v>
      </c>
      <c r="J566" s="280">
        <v>27.11</v>
      </c>
      <c r="K566" s="280">
        <v>10.84</v>
      </c>
    </row>
    <row r="567" spans="2:11" ht="25.5" x14ac:dyDescent="0.2">
      <c r="B567" s="277" t="s">
        <v>86</v>
      </c>
      <c r="C567" s="279" t="s">
        <v>90</v>
      </c>
      <c r="D567" s="277" t="s">
        <v>44</v>
      </c>
      <c r="E567" s="277" t="s">
        <v>91</v>
      </c>
      <c r="F567" s="194" t="s">
        <v>2161</v>
      </c>
      <c r="G567" s="194"/>
      <c r="H567" s="278" t="s">
        <v>75</v>
      </c>
      <c r="I567" s="281">
        <v>0.8</v>
      </c>
      <c r="J567" s="280">
        <v>21.72</v>
      </c>
      <c r="K567" s="280">
        <v>17.37</v>
      </c>
    </row>
    <row r="568" spans="2:11" x14ac:dyDescent="0.2">
      <c r="B568" s="291"/>
      <c r="C568" s="291"/>
      <c r="D568" s="291"/>
      <c r="E568" s="291"/>
      <c r="F568" s="291" t="s">
        <v>97</v>
      </c>
      <c r="G568" s="292">
        <v>10.029999999999999</v>
      </c>
      <c r="H568" s="291" t="s">
        <v>98</v>
      </c>
      <c r="I568" s="292">
        <v>10.79</v>
      </c>
      <c r="J568" s="291" t="s">
        <v>99</v>
      </c>
      <c r="K568" s="292">
        <v>20.82</v>
      </c>
    </row>
    <row r="569" spans="2:11" ht="13.5" thickBot="1" x14ac:dyDescent="0.25">
      <c r="B569" s="291"/>
      <c r="C569" s="291"/>
      <c r="D569" s="291"/>
      <c r="E569" s="291"/>
      <c r="F569" s="291" t="s">
        <v>100</v>
      </c>
      <c r="G569" s="292">
        <v>7.05</v>
      </c>
      <c r="H569" s="291"/>
      <c r="I569" s="198" t="s">
        <v>101</v>
      </c>
      <c r="J569" s="198"/>
      <c r="K569" s="292">
        <v>35.26</v>
      </c>
    </row>
    <row r="570" spans="2:11" ht="13.5" thickTop="1" x14ac:dyDescent="0.2">
      <c r="B570" s="276"/>
      <c r="C570" s="276"/>
      <c r="D570" s="276"/>
      <c r="E570" s="276"/>
      <c r="F570" s="276"/>
      <c r="G570" s="276"/>
      <c r="H570" s="276"/>
      <c r="I570" s="276"/>
      <c r="J570" s="276"/>
      <c r="K570" s="276"/>
    </row>
    <row r="571" spans="2:11" ht="15" x14ac:dyDescent="0.2">
      <c r="B571" s="268" t="s">
        <v>1252</v>
      </c>
      <c r="C571" s="270" t="s">
        <v>78</v>
      </c>
      <c r="D571" s="268" t="s">
        <v>79</v>
      </c>
      <c r="E571" s="268" t="s">
        <v>24</v>
      </c>
      <c r="F571" s="196" t="s">
        <v>80</v>
      </c>
      <c r="G571" s="196"/>
      <c r="H571" s="269" t="s">
        <v>81</v>
      </c>
      <c r="I571" s="270" t="s">
        <v>82</v>
      </c>
      <c r="J571" s="270" t="s">
        <v>83</v>
      </c>
      <c r="K571" s="270" t="s">
        <v>84</v>
      </c>
    </row>
    <row r="572" spans="2:11" ht="38.25" x14ac:dyDescent="0.2">
      <c r="B572" s="271" t="s">
        <v>85</v>
      </c>
      <c r="C572" s="273" t="s">
        <v>1253</v>
      </c>
      <c r="D572" s="271" t="s">
        <v>43</v>
      </c>
      <c r="E572" s="271" t="s">
        <v>1254</v>
      </c>
      <c r="F572" s="197" t="s">
        <v>89</v>
      </c>
      <c r="G572" s="197"/>
      <c r="H572" s="272" t="s">
        <v>45</v>
      </c>
      <c r="I572" s="275">
        <v>1</v>
      </c>
      <c r="J572" s="274">
        <v>15.14</v>
      </c>
      <c r="K572" s="274">
        <v>15.14</v>
      </c>
    </row>
    <row r="573" spans="2:11" ht="25.5" x14ac:dyDescent="0.2">
      <c r="B573" s="277" t="s">
        <v>86</v>
      </c>
      <c r="C573" s="279" t="s">
        <v>142</v>
      </c>
      <c r="D573" s="277" t="s">
        <v>44</v>
      </c>
      <c r="E573" s="277" t="s">
        <v>143</v>
      </c>
      <c r="F573" s="194" t="s">
        <v>2161</v>
      </c>
      <c r="G573" s="194"/>
      <c r="H573" s="278" t="s">
        <v>75</v>
      </c>
      <c r="I573" s="281">
        <v>0.5</v>
      </c>
      <c r="J573" s="280">
        <v>26.91</v>
      </c>
      <c r="K573" s="280">
        <v>13.45</v>
      </c>
    </row>
    <row r="574" spans="2:11" ht="25.5" x14ac:dyDescent="0.2">
      <c r="B574" s="282" t="s">
        <v>93</v>
      </c>
      <c r="C574" s="284" t="s">
        <v>2314</v>
      </c>
      <c r="D574" s="282" t="s">
        <v>2315</v>
      </c>
      <c r="E574" s="282" t="s">
        <v>2316</v>
      </c>
      <c r="F574" s="195" t="s">
        <v>94</v>
      </c>
      <c r="G574" s="195"/>
      <c r="H574" s="283" t="s">
        <v>45</v>
      </c>
      <c r="I574" s="287">
        <v>1</v>
      </c>
      <c r="J574" s="285">
        <v>1.69</v>
      </c>
      <c r="K574" s="285">
        <v>1.69</v>
      </c>
    </row>
    <row r="575" spans="2:11" x14ac:dyDescent="0.2">
      <c r="B575" s="291"/>
      <c r="C575" s="291"/>
      <c r="D575" s="291"/>
      <c r="E575" s="291"/>
      <c r="F575" s="291" t="s">
        <v>97</v>
      </c>
      <c r="G575" s="292">
        <v>4.9800000000000004</v>
      </c>
      <c r="H575" s="291" t="s">
        <v>98</v>
      </c>
      <c r="I575" s="292">
        <v>5.36</v>
      </c>
      <c r="J575" s="291" t="s">
        <v>99</v>
      </c>
      <c r="K575" s="292">
        <v>10.34</v>
      </c>
    </row>
    <row r="576" spans="2:11" ht="13.5" thickBot="1" x14ac:dyDescent="0.25">
      <c r="B576" s="291"/>
      <c r="C576" s="291"/>
      <c r="D576" s="291"/>
      <c r="E576" s="291"/>
      <c r="F576" s="291" t="s">
        <v>100</v>
      </c>
      <c r="G576" s="292">
        <v>3.78</v>
      </c>
      <c r="H576" s="291"/>
      <c r="I576" s="198" t="s">
        <v>101</v>
      </c>
      <c r="J576" s="198"/>
      <c r="K576" s="292">
        <v>18.920000000000002</v>
      </c>
    </row>
    <row r="577" spans="2:11" ht="13.5" thickTop="1" x14ac:dyDescent="0.2">
      <c r="B577" s="276"/>
      <c r="C577" s="276"/>
      <c r="D577" s="276"/>
      <c r="E577" s="276"/>
      <c r="F577" s="276"/>
      <c r="G577" s="276"/>
      <c r="H577" s="276"/>
      <c r="I577" s="276"/>
      <c r="J577" s="276"/>
      <c r="K577" s="276"/>
    </row>
    <row r="578" spans="2:11" ht="15" x14ac:dyDescent="0.2">
      <c r="B578" s="268" t="s">
        <v>1255</v>
      </c>
      <c r="C578" s="270" t="s">
        <v>78</v>
      </c>
      <c r="D578" s="268" t="s">
        <v>79</v>
      </c>
      <c r="E578" s="268" t="s">
        <v>24</v>
      </c>
      <c r="F578" s="196" t="s">
        <v>80</v>
      </c>
      <c r="G578" s="196"/>
      <c r="H578" s="269" t="s">
        <v>81</v>
      </c>
      <c r="I578" s="270" t="s">
        <v>82</v>
      </c>
      <c r="J578" s="270" t="s">
        <v>83</v>
      </c>
      <c r="K578" s="270" t="s">
        <v>84</v>
      </c>
    </row>
    <row r="579" spans="2:11" ht="38.25" x14ac:dyDescent="0.2">
      <c r="B579" s="271" t="s">
        <v>85</v>
      </c>
      <c r="C579" s="273" t="s">
        <v>1256</v>
      </c>
      <c r="D579" s="271" t="s">
        <v>44</v>
      </c>
      <c r="E579" s="271" t="s">
        <v>1257</v>
      </c>
      <c r="F579" s="197" t="s">
        <v>2300</v>
      </c>
      <c r="G579" s="197"/>
      <c r="H579" s="272" t="s">
        <v>51</v>
      </c>
      <c r="I579" s="275">
        <v>1</v>
      </c>
      <c r="J579" s="274">
        <v>15.81</v>
      </c>
      <c r="K579" s="274">
        <v>15.81</v>
      </c>
    </row>
    <row r="580" spans="2:11" ht="25.5" x14ac:dyDescent="0.2">
      <c r="B580" s="277" t="s">
        <v>86</v>
      </c>
      <c r="C580" s="279" t="s">
        <v>87</v>
      </c>
      <c r="D580" s="277" t="s">
        <v>44</v>
      </c>
      <c r="E580" s="277" t="s">
        <v>88</v>
      </c>
      <c r="F580" s="194" t="s">
        <v>2161</v>
      </c>
      <c r="G580" s="194"/>
      <c r="H580" s="278" t="s">
        <v>75</v>
      </c>
      <c r="I580" s="281">
        <v>0.127</v>
      </c>
      <c r="J580" s="280">
        <v>26.69</v>
      </c>
      <c r="K580" s="280">
        <v>3.38</v>
      </c>
    </row>
    <row r="581" spans="2:11" ht="25.5" x14ac:dyDescent="0.2">
      <c r="B581" s="277" t="s">
        <v>86</v>
      </c>
      <c r="C581" s="279" t="s">
        <v>2317</v>
      </c>
      <c r="D581" s="277" t="s">
        <v>44</v>
      </c>
      <c r="E581" s="277" t="s">
        <v>2318</v>
      </c>
      <c r="F581" s="194" t="s">
        <v>2300</v>
      </c>
      <c r="G581" s="194"/>
      <c r="H581" s="278" t="s">
        <v>47</v>
      </c>
      <c r="I581" s="281">
        <v>0.54500000000000004</v>
      </c>
      <c r="J581" s="280">
        <v>13.62</v>
      </c>
      <c r="K581" s="280">
        <v>7.42</v>
      </c>
    </row>
    <row r="582" spans="2:11" ht="25.5" x14ac:dyDescent="0.2">
      <c r="B582" s="277" t="s">
        <v>86</v>
      </c>
      <c r="C582" s="279" t="s">
        <v>102</v>
      </c>
      <c r="D582" s="277" t="s">
        <v>44</v>
      </c>
      <c r="E582" s="277" t="s">
        <v>103</v>
      </c>
      <c r="F582" s="194" t="s">
        <v>2161</v>
      </c>
      <c r="G582" s="194"/>
      <c r="H582" s="278" t="s">
        <v>75</v>
      </c>
      <c r="I582" s="281">
        <v>0.09</v>
      </c>
      <c r="J582" s="280">
        <v>22.08</v>
      </c>
      <c r="K582" s="280">
        <v>1.98</v>
      </c>
    </row>
    <row r="583" spans="2:11" ht="38.25" x14ac:dyDescent="0.2">
      <c r="B583" s="282" t="s">
        <v>93</v>
      </c>
      <c r="C583" s="284" t="s">
        <v>126</v>
      </c>
      <c r="D583" s="282" t="s">
        <v>44</v>
      </c>
      <c r="E583" s="282" t="s">
        <v>599</v>
      </c>
      <c r="F583" s="195" t="s">
        <v>94</v>
      </c>
      <c r="G583" s="195"/>
      <c r="H583" s="283" t="s">
        <v>47</v>
      </c>
      <c r="I583" s="287">
        <v>0.14299999999999999</v>
      </c>
      <c r="J583" s="285">
        <v>19.43</v>
      </c>
      <c r="K583" s="285">
        <v>2.77</v>
      </c>
    </row>
    <row r="584" spans="2:11" ht="25.5" x14ac:dyDescent="0.2">
      <c r="B584" s="282" t="s">
        <v>93</v>
      </c>
      <c r="C584" s="284" t="s">
        <v>138</v>
      </c>
      <c r="D584" s="282" t="s">
        <v>44</v>
      </c>
      <c r="E584" s="282" t="s">
        <v>139</v>
      </c>
      <c r="F584" s="195" t="s">
        <v>94</v>
      </c>
      <c r="G584" s="195"/>
      <c r="H584" s="283" t="s">
        <v>53</v>
      </c>
      <c r="I584" s="287">
        <v>1.0999999999999999E-2</v>
      </c>
      <c r="J584" s="285">
        <v>24.36</v>
      </c>
      <c r="K584" s="285">
        <v>0.26</v>
      </c>
    </row>
    <row r="585" spans="2:11" x14ac:dyDescent="0.2">
      <c r="B585" s="291"/>
      <c r="C585" s="291"/>
      <c r="D585" s="291"/>
      <c r="E585" s="291"/>
      <c r="F585" s="291" t="s">
        <v>97</v>
      </c>
      <c r="G585" s="292">
        <v>2.76</v>
      </c>
      <c r="H585" s="291" t="s">
        <v>98</v>
      </c>
      <c r="I585" s="292">
        <v>2.97</v>
      </c>
      <c r="J585" s="291" t="s">
        <v>99</v>
      </c>
      <c r="K585" s="292">
        <v>5.73</v>
      </c>
    </row>
    <row r="586" spans="2:11" ht="13.5" thickBot="1" x14ac:dyDescent="0.25">
      <c r="B586" s="291"/>
      <c r="C586" s="291"/>
      <c r="D586" s="291"/>
      <c r="E586" s="291"/>
      <c r="F586" s="291" t="s">
        <v>100</v>
      </c>
      <c r="G586" s="292">
        <v>3.95</v>
      </c>
      <c r="H586" s="291"/>
      <c r="I586" s="198" t="s">
        <v>101</v>
      </c>
      <c r="J586" s="198"/>
      <c r="K586" s="292">
        <v>19.760000000000002</v>
      </c>
    </row>
    <row r="587" spans="2:11" ht="13.5" thickTop="1" x14ac:dyDescent="0.2">
      <c r="B587" s="276"/>
      <c r="C587" s="276"/>
      <c r="D587" s="276"/>
      <c r="E587" s="276"/>
      <c r="F587" s="276"/>
      <c r="G587" s="276"/>
      <c r="H587" s="276"/>
      <c r="I587" s="276"/>
      <c r="J587" s="276"/>
      <c r="K587" s="276"/>
    </row>
    <row r="588" spans="2:11" ht="15" x14ac:dyDescent="0.2">
      <c r="B588" s="268" t="s">
        <v>920</v>
      </c>
      <c r="C588" s="270" t="s">
        <v>78</v>
      </c>
      <c r="D588" s="268" t="s">
        <v>79</v>
      </c>
      <c r="E588" s="268" t="s">
        <v>24</v>
      </c>
      <c r="F588" s="196" t="s">
        <v>80</v>
      </c>
      <c r="G588" s="196"/>
      <c r="H588" s="269" t="s">
        <v>81</v>
      </c>
      <c r="I588" s="270" t="s">
        <v>82</v>
      </c>
      <c r="J588" s="270" t="s">
        <v>83</v>
      </c>
      <c r="K588" s="270" t="s">
        <v>84</v>
      </c>
    </row>
    <row r="589" spans="2:11" ht="25.5" x14ac:dyDescent="0.2">
      <c r="B589" s="271" t="s">
        <v>85</v>
      </c>
      <c r="C589" s="273" t="s">
        <v>1259</v>
      </c>
      <c r="D589" s="271" t="s">
        <v>44</v>
      </c>
      <c r="E589" s="271" t="s">
        <v>1260</v>
      </c>
      <c r="F589" s="197" t="s">
        <v>2164</v>
      </c>
      <c r="G589" s="197"/>
      <c r="H589" s="272" t="s">
        <v>45</v>
      </c>
      <c r="I589" s="275">
        <v>1</v>
      </c>
      <c r="J589" s="274">
        <v>266.39</v>
      </c>
      <c r="K589" s="274">
        <v>266.39</v>
      </c>
    </row>
    <row r="590" spans="2:11" ht="38.25" x14ac:dyDescent="0.2">
      <c r="B590" s="277" t="s">
        <v>86</v>
      </c>
      <c r="C590" s="279" t="s">
        <v>2319</v>
      </c>
      <c r="D590" s="277" t="s">
        <v>44</v>
      </c>
      <c r="E590" s="277" t="s">
        <v>2320</v>
      </c>
      <c r="F590" s="194" t="s">
        <v>2294</v>
      </c>
      <c r="G590" s="194"/>
      <c r="H590" s="278" t="s">
        <v>51</v>
      </c>
      <c r="I590" s="281">
        <v>0.1</v>
      </c>
      <c r="J590" s="280">
        <v>175.18</v>
      </c>
      <c r="K590" s="280">
        <v>17.510000000000002</v>
      </c>
    </row>
    <row r="591" spans="2:11" ht="38.25" x14ac:dyDescent="0.2">
      <c r="B591" s="277" t="s">
        <v>86</v>
      </c>
      <c r="C591" s="279" t="s">
        <v>2321</v>
      </c>
      <c r="D591" s="277" t="s">
        <v>44</v>
      </c>
      <c r="E591" s="277" t="s">
        <v>2322</v>
      </c>
      <c r="F591" s="194" t="s">
        <v>2164</v>
      </c>
      <c r="G591" s="194"/>
      <c r="H591" s="278" t="s">
        <v>45</v>
      </c>
      <c r="I591" s="281">
        <v>0.12</v>
      </c>
      <c r="J591" s="280">
        <v>127.25</v>
      </c>
      <c r="K591" s="280">
        <v>15.27</v>
      </c>
    </row>
    <row r="592" spans="2:11" ht="38.25" x14ac:dyDescent="0.2">
      <c r="B592" s="277" t="s">
        <v>86</v>
      </c>
      <c r="C592" s="279" t="s">
        <v>2323</v>
      </c>
      <c r="D592" s="277" t="s">
        <v>44</v>
      </c>
      <c r="E592" s="277" t="s">
        <v>2324</v>
      </c>
      <c r="F592" s="194" t="s">
        <v>2164</v>
      </c>
      <c r="G592" s="194"/>
      <c r="H592" s="278" t="s">
        <v>45</v>
      </c>
      <c r="I592" s="281">
        <v>1.24</v>
      </c>
      <c r="J592" s="280">
        <v>3.52</v>
      </c>
      <c r="K592" s="280">
        <v>4.3600000000000003</v>
      </c>
    </row>
    <row r="593" spans="2:11" ht="25.5" x14ac:dyDescent="0.2">
      <c r="B593" s="277" t="s">
        <v>86</v>
      </c>
      <c r="C593" s="279" t="s">
        <v>2325</v>
      </c>
      <c r="D593" s="277" t="s">
        <v>44</v>
      </c>
      <c r="E593" s="277" t="s">
        <v>2326</v>
      </c>
      <c r="F593" s="194" t="s">
        <v>2164</v>
      </c>
      <c r="G593" s="194"/>
      <c r="H593" s="278" t="s">
        <v>51</v>
      </c>
      <c r="I593" s="281">
        <v>3.5000000000000003E-2</v>
      </c>
      <c r="J593" s="280">
        <v>63.07</v>
      </c>
      <c r="K593" s="280">
        <v>2.2000000000000002</v>
      </c>
    </row>
    <row r="594" spans="2:11" ht="38.25" x14ac:dyDescent="0.2">
      <c r="B594" s="277" t="s">
        <v>86</v>
      </c>
      <c r="C594" s="279" t="s">
        <v>2162</v>
      </c>
      <c r="D594" s="277" t="s">
        <v>44</v>
      </c>
      <c r="E594" s="277" t="s">
        <v>2163</v>
      </c>
      <c r="F594" s="194" t="s">
        <v>2164</v>
      </c>
      <c r="G594" s="194"/>
      <c r="H594" s="278" t="s">
        <v>45</v>
      </c>
      <c r="I594" s="281">
        <v>1</v>
      </c>
      <c r="J594" s="280">
        <v>3.32</v>
      </c>
      <c r="K594" s="280">
        <v>3.32</v>
      </c>
    </row>
    <row r="595" spans="2:11" ht="38.25" x14ac:dyDescent="0.2">
      <c r="B595" s="277" t="s">
        <v>86</v>
      </c>
      <c r="C595" s="279" t="s">
        <v>2327</v>
      </c>
      <c r="D595" s="277" t="s">
        <v>44</v>
      </c>
      <c r="E595" s="277" t="s">
        <v>2328</v>
      </c>
      <c r="F595" s="194" t="s">
        <v>2164</v>
      </c>
      <c r="G595" s="194"/>
      <c r="H595" s="278" t="s">
        <v>51</v>
      </c>
      <c r="I595" s="281">
        <v>0.23499999999999999</v>
      </c>
      <c r="J595" s="280">
        <v>677.33</v>
      </c>
      <c r="K595" s="280">
        <v>159.16999999999999</v>
      </c>
    </row>
    <row r="596" spans="2:11" ht="25.5" x14ac:dyDescent="0.2">
      <c r="B596" s="277" t="s">
        <v>86</v>
      </c>
      <c r="C596" s="279" t="s">
        <v>2329</v>
      </c>
      <c r="D596" s="277" t="s">
        <v>44</v>
      </c>
      <c r="E596" s="277" t="s">
        <v>2330</v>
      </c>
      <c r="F596" s="194" t="s">
        <v>2164</v>
      </c>
      <c r="G596" s="194"/>
      <c r="H596" s="278" t="s">
        <v>53</v>
      </c>
      <c r="I596" s="281">
        <v>5.04</v>
      </c>
      <c r="J596" s="280">
        <v>12.81</v>
      </c>
      <c r="K596" s="280">
        <v>64.56</v>
      </c>
    </row>
    <row r="597" spans="2:11" x14ac:dyDescent="0.2">
      <c r="B597" s="291"/>
      <c r="C597" s="291"/>
      <c r="D597" s="291"/>
      <c r="E597" s="291"/>
      <c r="F597" s="291" t="s">
        <v>97</v>
      </c>
      <c r="G597" s="292">
        <v>11.77</v>
      </c>
      <c r="H597" s="291" t="s">
        <v>98</v>
      </c>
      <c r="I597" s="292">
        <v>12.67</v>
      </c>
      <c r="J597" s="291" t="s">
        <v>99</v>
      </c>
      <c r="K597" s="292">
        <v>24.44</v>
      </c>
    </row>
    <row r="598" spans="2:11" ht="13.5" thickBot="1" x14ac:dyDescent="0.25">
      <c r="B598" s="291"/>
      <c r="C598" s="291"/>
      <c r="D598" s="291"/>
      <c r="E598" s="291"/>
      <c r="F598" s="291" t="s">
        <v>100</v>
      </c>
      <c r="G598" s="292">
        <v>66.59</v>
      </c>
      <c r="H598" s="291"/>
      <c r="I598" s="198" t="s">
        <v>101</v>
      </c>
      <c r="J598" s="198"/>
      <c r="K598" s="292">
        <v>332.98</v>
      </c>
    </row>
    <row r="599" spans="2:11" ht="13.5" thickTop="1" x14ac:dyDescent="0.2">
      <c r="B599" s="276"/>
      <c r="C599" s="276"/>
      <c r="D599" s="276"/>
      <c r="E599" s="276"/>
      <c r="F599" s="276"/>
      <c r="G599" s="276"/>
      <c r="H599" s="276"/>
      <c r="I599" s="276"/>
      <c r="J599" s="276"/>
      <c r="K599" s="276"/>
    </row>
    <row r="600" spans="2:11" ht="15" x14ac:dyDescent="0.2">
      <c r="B600" s="268" t="s">
        <v>1262</v>
      </c>
      <c r="C600" s="270" t="s">
        <v>78</v>
      </c>
      <c r="D600" s="268" t="s">
        <v>79</v>
      </c>
      <c r="E600" s="268" t="s">
        <v>24</v>
      </c>
      <c r="F600" s="196" t="s">
        <v>80</v>
      </c>
      <c r="G600" s="196"/>
      <c r="H600" s="269" t="s">
        <v>81</v>
      </c>
      <c r="I600" s="270" t="s">
        <v>82</v>
      </c>
      <c r="J600" s="270" t="s">
        <v>83</v>
      </c>
      <c r="K600" s="270" t="s">
        <v>84</v>
      </c>
    </row>
    <row r="601" spans="2:11" ht="51" x14ac:dyDescent="0.2">
      <c r="B601" s="271" t="s">
        <v>85</v>
      </c>
      <c r="C601" s="273" t="s">
        <v>1263</v>
      </c>
      <c r="D601" s="271" t="s">
        <v>44</v>
      </c>
      <c r="E601" s="271" t="s">
        <v>1264</v>
      </c>
      <c r="F601" s="197" t="s">
        <v>2331</v>
      </c>
      <c r="G601" s="197"/>
      <c r="H601" s="272" t="s">
        <v>45</v>
      </c>
      <c r="I601" s="275">
        <v>1</v>
      </c>
      <c r="J601" s="274">
        <v>81.87</v>
      </c>
      <c r="K601" s="274">
        <v>81.87</v>
      </c>
    </row>
    <row r="602" spans="2:11" ht="25.5" x14ac:dyDescent="0.2">
      <c r="B602" s="277" t="s">
        <v>86</v>
      </c>
      <c r="C602" s="279" t="s">
        <v>90</v>
      </c>
      <c r="D602" s="277" t="s">
        <v>44</v>
      </c>
      <c r="E602" s="277" t="s">
        <v>91</v>
      </c>
      <c r="F602" s="194" t="s">
        <v>2161</v>
      </c>
      <c r="G602" s="194"/>
      <c r="H602" s="278" t="s">
        <v>75</v>
      </c>
      <c r="I602" s="281">
        <v>0.43</v>
      </c>
      <c r="J602" s="280">
        <v>21.72</v>
      </c>
      <c r="K602" s="280">
        <v>9.33</v>
      </c>
    </row>
    <row r="603" spans="2:11" ht="51" x14ac:dyDescent="0.2">
      <c r="B603" s="277" t="s">
        <v>86</v>
      </c>
      <c r="C603" s="279" t="s">
        <v>163</v>
      </c>
      <c r="D603" s="277" t="s">
        <v>44</v>
      </c>
      <c r="E603" s="277" t="s">
        <v>164</v>
      </c>
      <c r="F603" s="194" t="s">
        <v>2207</v>
      </c>
      <c r="G603" s="194"/>
      <c r="H603" s="278" t="s">
        <v>51</v>
      </c>
      <c r="I603" s="281">
        <v>1.18E-2</v>
      </c>
      <c r="J603" s="280">
        <v>605.85</v>
      </c>
      <c r="K603" s="280">
        <v>7.14</v>
      </c>
    </row>
    <row r="604" spans="2:11" ht="25.5" x14ac:dyDescent="0.2">
      <c r="B604" s="277" t="s">
        <v>86</v>
      </c>
      <c r="C604" s="279" t="s">
        <v>116</v>
      </c>
      <c r="D604" s="277" t="s">
        <v>44</v>
      </c>
      <c r="E604" s="277" t="s">
        <v>117</v>
      </c>
      <c r="F604" s="194" t="s">
        <v>2161</v>
      </c>
      <c r="G604" s="194"/>
      <c r="H604" s="278" t="s">
        <v>75</v>
      </c>
      <c r="I604" s="281">
        <v>0.86</v>
      </c>
      <c r="J604" s="280">
        <v>27.11</v>
      </c>
      <c r="K604" s="280">
        <v>23.31</v>
      </c>
    </row>
    <row r="605" spans="2:11" ht="25.5" x14ac:dyDescent="0.2">
      <c r="B605" s="282" t="s">
        <v>93</v>
      </c>
      <c r="C605" s="284" t="s">
        <v>2332</v>
      </c>
      <c r="D605" s="282" t="s">
        <v>44</v>
      </c>
      <c r="E605" s="282" t="s">
        <v>2333</v>
      </c>
      <c r="F605" s="195" t="s">
        <v>94</v>
      </c>
      <c r="G605" s="195"/>
      <c r="H605" s="283" t="s">
        <v>48</v>
      </c>
      <c r="I605" s="287">
        <v>13.6</v>
      </c>
      <c r="J605" s="285">
        <v>2.96</v>
      </c>
      <c r="K605" s="285">
        <v>40.25</v>
      </c>
    </row>
    <row r="606" spans="2:11" x14ac:dyDescent="0.2">
      <c r="B606" s="282" t="s">
        <v>93</v>
      </c>
      <c r="C606" s="284" t="s">
        <v>165</v>
      </c>
      <c r="D606" s="282" t="s">
        <v>44</v>
      </c>
      <c r="E606" s="282" t="s">
        <v>166</v>
      </c>
      <c r="F606" s="195" t="s">
        <v>94</v>
      </c>
      <c r="G606" s="195"/>
      <c r="H606" s="283" t="s">
        <v>167</v>
      </c>
      <c r="I606" s="287">
        <v>0.01</v>
      </c>
      <c r="J606" s="285">
        <v>41.93</v>
      </c>
      <c r="K606" s="285">
        <v>0.41</v>
      </c>
    </row>
    <row r="607" spans="2:11" ht="38.25" x14ac:dyDescent="0.2">
      <c r="B607" s="282" t="s">
        <v>93</v>
      </c>
      <c r="C607" s="284" t="s">
        <v>2334</v>
      </c>
      <c r="D607" s="282" t="s">
        <v>44</v>
      </c>
      <c r="E607" s="282" t="s">
        <v>2335</v>
      </c>
      <c r="F607" s="195" t="s">
        <v>94</v>
      </c>
      <c r="G607" s="195"/>
      <c r="H607" s="283" t="s">
        <v>47</v>
      </c>
      <c r="I607" s="287">
        <v>0.42</v>
      </c>
      <c r="J607" s="285">
        <v>3.41</v>
      </c>
      <c r="K607" s="285">
        <v>1.43</v>
      </c>
    </row>
    <row r="608" spans="2:11" x14ac:dyDescent="0.2">
      <c r="B608" s="291"/>
      <c r="C608" s="291"/>
      <c r="D608" s="291"/>
      <c r="E608" s="291"/>
      <c r="F608" s="291" t="s">
        <v>97</v>
      </c>
      <c r="G608" s="292">
        <v>12.4</v>
      </c>
      <c r="H608" s="291" t="s">
        <v>98</v>
      </c>
      <c r="I608" s="292">
        <v>13.35</v>
      </c>
      <c r="J608" s="291" t="s">
        <v>99</v>
      </c>
      <c r="K608" s="292">
        <v>25.75</v>
      </c>
    </row>
    <row r="609" spans="2:11" ht="13.5" thickBot="1" x14ac:dyDescent="0.25">
      <c r="B609" s="291"/>
      <c r="C609" s="291"/>
      <c r="D609" s="291"/>
      <c r="E609" s="291"/>
      <c r="F609" s="291" t="s">
        <v>100</v>
      </c>
      <c r="G609" s="292">
        <v>20.46</v>
      </c>
      <c r="H609" s="291"/>
      <c r="I609" s="198" t="s">
        <v>101</v>
      </c>
      <c r="J609" s="198"/>
      <c r="K609" s="292">
        <v>102.33</v>
      </c>
    </row>
    <row r="610" spans="2:11" ht="13.5" thickTop="1" x14ac:dyDescent="0.2">
      <c r="B610" s="276"/>
      <c r="C610" s="276"/>
      <c r="D610" s="276"/>
      <c r="E610" s="276"/>
      <c r="F610" s="276"/>
      <c r="G610" s="276"/>
      <c r="H610" s="276"/>
      <c r="I610" s="276"/>
      <c r="J610" s="276"/>
      <c r="K610" s="276"/>
    </row>
    <row r="611" spans="2:11" ht="15" x14ac:dyDescent="0.2">
      <c r="B611" s="268" t="s">
        <v>1265</v>
      </c>
      <c r="C611" s="270" t="s">
        <v>78</v>
      </c>
      <c r="D611" s="268" t="s">
        <v>79</v>
      </c>
      <c r="E611" s="268" t="s">
        <v>24</v>
      </c>
      <c r="F611" s="196" t="s">
        <v>80</v>
      </c>
      <c r="G611" s="196"/>
      <c r="H611" s="269" t="s">
        <v>81</v>
      </c>
      <c r="I611" s="270" t="s">
        <v>82</v>
      </c>
      <c r="J611" s="270" t="s">
        <v>83</v>
      </c>
      <c r="K611" s="270" t="s">
        <v>84</v>
      </c>
    </row>
    <row r="612" spans="2:11" ht="25.5" x14ac:dyDescent="0.2">
      <c r="B612" s="271" t="s">
        <v>85</v>
      </c>
      <c r="C612" s="273" t="s">
        <v>1266</v>
      </c>
      <c r="D612" s="271" t="s">
        <v>43</v>
      </c>
      <c r="E612" s="271" t="s">
        <v>1267</v>
      </c>
      <c r="F612" s="197" t="s">
        <v>89</v>
      </c>
      <c r="G612" s="197"/>
      <c r="H612" s="272" t="s">
        <v>45</v>
      </c>
      <c r="I612" s="275">
        <v>1</v>
      </c>
      <c r="J612" s="274">
        <v>222.47</v>
      </c>
      <c r="K612" s="274">
        <v>222.47</v>
      </c>
    </row>
    <row r="613" spans="2:11" ht="25.5" x14ac:dyDescent="0.2">
      <c r="B613" s="277" t="s">
        <v>86</v>
      </c>
      <c r="C613" s="279" t="s">
        <v>90</v>
      </c>
      <c r="D613" s="277" t="s">
        <v>44</v>
      </c>
      <c r="E613" s="277" t="s">
        <v>91</v>
      </c>
      <c r="F613" s="194" t="s">
        <v>2161</v>
      </c>
      <c r="G613" s="194"/>
      <c r="H613" s="278" t="s">
        <v>75</v>
      </c>
      <c r="I613" s="281">
        <v>1.88</v>
      </c>
      <c r="J613" s="280">
        <v>21.72</v>
      </c>
      <c r="K613" s="280">
        <v>40.83</v>
      </c>
    </row>
    <row r="614" spans="2:11" ht="25.5" x14ac:dyDescent="0.2">
      <c r="B614" s="277" t="s">
        <v>86</v>
      </c>
      <c r="C614" s="279" t="s">
        <v>116</v>
      </c>
      <c r="D614" s="277" t="s">
        <v>44</v>
      </c>
      <c r="E614" s="277" t="s">
        <v>117</v>
      </c>
      <c r="F614" s="194" t="s">
        <v>2161</v>
      </c>
      <c r="G614" s="194"/>
      <c r="H614" s="278" t="s">
        <v>75</v>
      </c>
      <c r="I614" s="281">
        <v>1.88</v>
      </c>
      <c r="J614" s="280">
        <v>27.11</v>
      </c>
      <c r="K614" s="280">
        <v>50.96</v>
      </c>
    </row>
    <row r="615" spans="2:11" x14ac:dyDescent="0.2">
      <c r="B615" s="282" t="s">
        <v>93</v>
      </c>
      <c r="C615" s="284" t="s">
        <v>2336</v>
      </c>
      <c r="D615" s="282" t="s">
        <v>2315</v>
      </c>
      <c r="E615" s="282" t="s">
        <v>2337</v>
      </c>
      <c r="F615" s="195" t="s">
        <v>94</v>
      </c>
      <c r="G615" s="195"/>
      <c r="H615" s="283" t="s">
        <v>1076</v>
      </c>
      <c r="I615" s="287">
        <v>11.12</v>
      </c>
      <c r="J615" s="285">
        <v>11.61</v>
      </c>
      <c r="K615" s="285">
        <v>129.1</v>
      </c>
    </row>
    <row r="616" spans="2:11" ht="25.5" x14ac:dyDescent="0.2">
      <c r="B616" s="282" t="s">
        <v>93</v>
      </c>
      <c r="C616" s="284" t="s">
        <v>204</v>
      </c>
      <c r="D616" s="282" t="s">
        <v>44</v>
      </c>
      <c r="E616" s="282" t="s">
        <v>205</v>
      </c>
      <c r="F616" s="195" t="s">
        <v>94</v>
      </c>
      <c r="G616" s="195"/>
      <c r="H616" s="283" t="s">
        <v>51</v>
      </c>
      <c r="I616" s="287">
        <v>4.0000000000000001E-3</v>
      </c>
      <c r="J616" s="285">
        <v>88.13</v>
      </c>
      <c r="K616" s="285">
        <v>0.35</v>
      </c>
    </row>
    <row r="617" spans="2:11" x14ac:dyDescent="0.2">
      <c r="B617" s="282" t="s">
        <v>93</v>
      </c>
      <c r="C617" s="284" t="s">
        <v>154</v>
      </c>
      <c r="D617" s="282" t="s">
        <v>44</v>
      </c>
      <c r="E617" s="282" t="s">
        <v>155</v>
      </c>
      <c r="F617" s="195" t="s">
        <v>94</v>
      </c>
      <c r="G617" s="195"/>
      <c r="H617" s="283" t="s">
        <v>53</v>
      </c>
      <c r="I617" s="287">
        <v>1.47</v>
      </c>
      <c r="J617" s="285">
        <v>0.84</v>
      </c>
      <c r="K617" s="285">
        <v>1.23</v>
      </c>
    </row>
    <row r="618" spans="2:11" x14ac:dyDescent="0.2">
      <c r="B618" s="291"/>
      <c r="C618" s="291"/>
      <c r="D618" s="291"/>
      <c r="E618" s="291"/>
      <c r="F618" s="291" t="s">
        <v>97</v>
      </c>
      <c r="G618" s="292">
        <v>33.04</v>
      </c>
      <c r="H618" s="291" t="s">
        <v>98</v>
      </c>
      <c r="I618" s="292">
        <v>35.53</v>
      </c>
      <c r="J618" s="291" t="s">
        <v>99</v>
      </c>
      <c r="K618" s="292">
        <v>68.569999999999993</v>
      </c>
    </row>
    <row r="619" spans="2:11" ht="13.5" thickBot="1" x14ac:dyDescent="0.25">
      <c r="B619" s="291"/>
      <c r="C619" s="291"/>
      <c r="D619" s="291"/>
      <c r="E619" s="291"/>
      <c r="F619" s="291" t="s">
        <v>100</v>
      </c>
      <c r="G619" s="292">
        <v>55.61</v>
      </c>
      <c r="H619" s="291"/>
      <c r="I619" s="198" t="s">
        <v>101</v>
      </c>
      <c r="J619" s="198"/>
      <c r="K619" s="292">
        <v>278.08</v>
      </c>
    </row>
    <row r="620" spans="2:11" ht="13.5" thickTop="1" x14ac:dyDescent="0.2">
      <c r="B620" s="276"/>
      <c r="C620" s="276"/>
      <c r="D620" s="276"/>
      <c r="E620" s="276"/>
      <c r="F620" s="276"/>
      <c r="G620" s="276"/>
      <c r="H620" s="276"/>
      <c r="I620" s="276"/>
      <c r="J620" s="276"/>
      <c r="K620" s="276"/>
    </row>
    <row r="621" spans="2:11" ht="15" x14ac:dyDescent="0.2">
      <c r="B621" s="268" t="s">
        <v>1268</v>
      </c>
      <c r="C621" s="270" t="s">
        <v>78</v>
      </c>
      <c r="D621" s="268" t="s">
        <v>79</v>
      </c>
      <c r="E621" s="268" t="s">
        <v>24</v>
      </c>
      <c r="F621" s="196" t="s">
        <v>80</v>
      </c>
      <c r="G621" s="196"/>
      <c r="H621" s="269" t="s">
        <v>81</v>
      </c>
      <c r="I621" s="270" t="s">
        <v>82</v>
      </c>
      <c r="J621" s="270" t="s">
        <v>83</v>
      </c>
      <c r="K621" s="270" t="s">
        <v>84</v>
      </c>
    </row>
    <row r="622" spans="2:11" ht="25.5" x14ac:dyDescent="0.2">
      <c r="B622" s="271" t="s">
        <v>85</v>
      </c>
      <c r="C622" s="273" t="s">
        <v>1269</v>
      </c>
      <c r="D622" s="271" t="s">
        <v>44</v>
      </c>
      <c r="E622" s="271" t="s">
        <v>1270</v>
      </c>
      <c r="F622" s="197" t="s">
        <v>2338</v>
      </c>
      <c r="G622" s="197"/>
      <c r="H622" s="272" t="s">
        <v>47</v>
      </c>
      <c r="I622" s="275">
        <v>1</v>
      </c>
      <c r="J622" s="274">
        <v>69.89</v>
      </c>
      <c r="K622" s="274">
        <v>69.89</v>
      </c>
    </row>
    <row r="623" spans="2:11" ht="25.5" x14ac:dyDescent="0.2">
      <c r="B623" s="277" t="s">
        <v>86</v>
      </c>
      <c r="C623" s="279" t="s">
        <v>2339</v>
      </c>
      <c r="D623" s="277" t="s">
        <v>44</v>
      </c>
      <c r="E623" s="277" t="s">
        <v>2340</v>
      </c>
      <c r="F623" s="194" t="s">
        <v>2341</v>
      </c>
      <c r="G623" s="194"/>
      <c r="H623" s="278" t="s">
        <v>51</v>
      </c>
      <c r="I623" s="281">
        <v>2.8000000000000001E-2</v>
      </c>
      <c r="J623" s="280">
        <v>1022.93</v>
      </c>
      <c r="K623" s="280">
        <v>28.64</v>
      </c>
    </row>
    <row r="624" spans="2:11" ht="25.5" x14ac:dyDescent="0.2">
      <c r="B624" s="277" t="s">
        <v>86</v>
      </c>
      <c r="C624" s="279" t="s">
        <v>90</v>
      </c>
      <c r="D624" s="277" t="s">
        <v>44</v>
      </c>
      <c r="E624" s="277" t="s">
        <v>91</v>
      </c>
      <c r="F624" s="194" t="s">
        <v>2161</v>
      </c>
      <c r="G624" s="194"/>
      <c r="H624" s="278" t="s">
        <v>75</v>
      </c>
      <c r="I624" s="281">
        <v>0.124</v>
      </c>
      <c r="J624" s="280">
        <v>21.72</v>
      </c>
      <c r="K624" s="280">
        <v>2.69</v>
      </c>
    </row>
    <row r="625" spans="2:11" ht="51" x14ac:dyDescent="0.2">
      <c r="B625" s="277" t="s">
        <v>86</v>
      </c>
      <c r="C625" s="279" t="s">
        <v>2342</v>
      </c>
      <c r="D625" s="277" t="s">
        <v>44</v>
      </c>
      <c r="E625" s="277" t="s">
        <v>2343</v>
      </c>
      <c r="F625" s="194" t="s">
        <v>2207</v>
      </c>
      <c r="G625" s="194"/>
      <c r="H625" s="278" t="s">
        <v>51</v>
      </c>
      <c r="I625" s="281">
        <v>1.9E-3</v>
      </c>
      <c r="J625" s="280">
        <v>571.64</v>
      </c>
      <c r="K625" s="280">
        <v>1.08</v>
      </c>
    </row>
    <row r="626" spans="2:11" ht="25.5" x14ac:dyDescent="0.2">
      <c r="B626" s="277" t="s">
        <v>86</v>
      </c>
      <c r="C626" s="279" t="s">
        <v>981</v>
      </c>
      <c r="D626" s="277" t="s">
        <v>44</v>
      </c>
      <c r="E626" s="277" t="s">
        <v>982</v>
      </c>
      <c r="F626" s="194" t="s">
        <v>2277</v>
      </c>
      <c r="G626" s="194"/>
      <c r="H626" s="278" t="s">
        <v>53</v>
      </c>
      <c r="I626" s="281">
        <v>0.79</v>
      </c>
      <c r="J626" s="280">
        <v>9.8800000000000008</v>
      </c>
      <c r="K626" s="280">
        <v>7.8</v>
      </c>
    </row>
    <row r="627" spans="2:11" ht="25.5" x14ac:dyDescent="0.2">
      <c r="B627" s="277" t="s">
        <v>86</v>
      </c>
      <c r="C627" s="279" t="s">
        <v>116</v>
      </c>
      <c r="D627" s="277" t="s">
        <v>44</v>
      </c>
      <c r="E627" s="277" t="s">
        <v>117</v>
      </c>
      <c r="F627" s="194" t="s">
        <v>2161</v>
      </c>
      <c r="G627" s="194"/>
      <c r="H627" s="278" t="s">
        <v>75</v>
      </c>
      <c r="I627" s="281">
        <v>0.248</v>
      </c>
      <c r="J627" s="280">
        <v>27.11</v>
      </c>
      <c r="K627" s="280">
        <v>6.72</v>
      </c>
    </row>
    <row r="628" spans="2:11" ht="25.5" x14ac:dyDescent="0.2">
      <c r="B628" s="282" t="s">
        <v>93</v>
      </c>
      <c r="C628" s="284" t="s">
        <v>95</v>
      </c>
      <c r="D628" s="282" t="s">
        <v>44</v>
      </c>
      <c r="E628" s="282" t="s">
        <v>96</v>
      </c>
      <c r="F628" s="195" t="s">
        <v>94</v>
      </c>
      <c r="G628" s="195"/>
      <c r="H628" s="283" t="s">
        <v>47</v>
      </c>
      <c r="I628" s="287">
        <v>0.20300000000000001</v>
      </c>
      <c r="J628" s="285">
        <v>7.04</v>
      </c>
      <c r="K628" s="285">
        <v>1.42</v>
      </c>
    </row>
    <row r="629" spans="2:11" ht="38.25" x14ac:dyDescent="0.2">
      <c r="B629" s="282" t="s">
        <v>93</v>
      </c>
      <c r="C629" s="284" t="s">
        <v>126</v>
      </c>
      <c r="D629" s="282" t="s">
        <v>44</v>
      </c>
      <c r="E629" s="282" t="s">
        <v>599</v>
      </c>
      <c r="F629" s="195" t="s">
        <v>94</v>
      </c>
      <c r="G629" s="195"/>
      <c r="H629" s="283" t="s">
        <v>47</v>
      </c>
      <c r="I629" s="287">
        <v>0.16919999999999999</v>
      </c>
      <c r="J629" s="285">
        <v>19.43</v>
      </c>
      <c r="K629" s="285">
        <v>3.28</v>
      </c>
    </row>
    <row r="630" spans="2:11" ht="25.5" x14ac:dyDescent="0.2">
      <c r="B630" s="282" t="s">
        <v>93</v>
      </c>
      <c r="C630" s="284" t="s">
        <v>2344</v>
      </c>
      <c r="D630" s="282" t="s">
        <v>44</v>
      </c>
      <c r="E630" s="282" t="s">
        <v>2345</v>
      </c>
      <c r="F630" s="195" t="s">
        <v>94</v>
      </c>
      <c r="G630" s="195"/>
      <c r="H630" s="283" t="s">
        <v>48</v>
      </c>
      <c r="I630" s="287">
        <v>5.34</v>
      </c>
      <c r="J630" s="285">
        <v>3.42</v>
      </c>
      <c r="K630" s="285">
        <v>18.260000000000002</v>
      </c>
    </row>
    <row r="631" spans="2:11" x14ac:dyDescent="0.2">
      <c r="B631" s="291"/>
      <c r="C631" s="291"/>
      <c r="D631" s="291"/>
      <c r="E631" s="291"/>
      <c r="F631" s="291" t="s">
        <v>97</v>
      </c>
      <c r="G631" s="292">
        <v>7.95</v>
      </c>
      <c r="H631" s="291" t="s">
        <v>98</v>
      </c>
      <c r="I631" s="292">
        <v>8.56</v>
      </c>
      <c r="J631" s="291" t="s">
        <v>99</v>
      </c>
      <c r="K631" s="292">
        <v>16.510000000000002</v>
      </c>
    </row>
    <row r="632" spans="2:11" ht="13.5" thickBot="1" x14ac:dyDescent="0.25">
      <c r="B632" s="291"/>
      <c r="C632" s="291"/>
      <c r="D632" s="291"/>
      <c r="E632" s="291"/>
      <c r="F632" s="291" t="s">
        <v>100</v>
      </c>
      <c r="G632" s="292">
        <v>17.47</v>
      </c>
      <c r="H632" s="291"/>
      <c r="I632" s="198" t="s">
        <v>101</v>
      </c>
      <c r="J632" s="198"/>
      <c r="K632" s="292">
        <v>87.36</v>
      </c>
    </row>
    <row r="633" spans="2:11" ht="13.5" thickTop="1" x14ac:dyDescent="0.2">
      <c r="B633" s="276"/>
      <c r="C633" s="276"/>
      <c r="D633" s="276"/>
      <c r="E633" s="276"/>
      <c r="F633" s="276"/>
      <c r="G633" s="276"/>
      <c r="H633" s="276"/>
      <c r="I633" s="276"/>
      <c r="J633" s="276"/>
      <c r="K633" s="276"/>
    </row>
    <row r="634" spans="2:11" ht="15" x14ac:dyDescent="0.2">
      <c r="B634" s="268" t="s">
        <v>1271</v>
      </c>
      <c r="C634" s="270" t="s">
        <v>78</v>
      </c>
      <c r="D634" s="268" t="s">
        <v>79</v>
      </c>
      <c r="E634" s="268" t="s">
        <v>24</v>
      </c>
      <c r="F634" s="196" t="s">
        <v>80</v>
      </c>
      <c r="G634" s="196"/>
      <c r="H634" s="269" t="s">
        <v>81</v>
      </c>
      <c r="I634" s="270" t="s">
        <v>82</v>
      </c>
      <c r="J634" s="270" t="s">
        <v>83</v>
      </c>
      <c r="K634" s="270" t="s">
        <v>84</v>
      </c>
    </row>
    <row r="635" spans="2:11" ht="25.5" x14ac:dyDescent="0.2">
      <c r="B635" s="271" t="s">
        <v>85</v>
      </c>
      <c r="C635" s="273" t="s">
        <v>1272</v>
      </c>
      <c r="D635" s="271" t="s">
        <v>44</v>
      </c>
      <c r="E635" s="271" t="s">
        <v>1273</v>
      </c>
      <c r="F635" s="197" t="s">
        <v>2338</v>
      </c>
      <c r="G635" s="197"/>
      <c r="H635" s="272" t="s">
        <v>47</v>
      </c>
      <c r="I635" s="275">
        <v>1</v>
      </c>
      <c r="J635" s="274">
        <v>49.98</v>
      </c>
      <c r="K635" s="274">
        <v>49.98</v>
      </c>
    </row>
    <row r="636" spans="2:11" ht="25.5" x14ac:dyDescent="0.2">
      <c r="B636" s="277" t="s">
        <v>86</v>
      </c>
      <c r="C636" s="279" t="s">
        <v>2346</v>
      </c>
      <c r="D636" s="277" t="s">
        <v>44</v>
      </c>
      <c r="E636" s="277" t="s">
        <v>2347</v>
      </c>
      <c r="F636" s="194" t="s">
        <v>2341</v>
      </c>
      <c r="G636" s="194"/>
      <c r="H636" s="278" t="s">
        <v>51</v>
      </c>
      <c r="I636" s="281">
        <v>2.8000000000000001E-2</v>
      </c>
      <c r="J636" s="280">
        <v>916.13</v>
      </c>
      <c r="K636" s="280">
        <v>25.65</v>
      </c>
    </row>
    <row r="637" spans="2:11" ht="25.5" x14ac:dyDescent="0.2">
      <c r="B637" s="277" t="s">
        <v>86</v>
      </c>
      <c r="C637" s="279" t="s">
        <v>116</v>
      </c>
      <c r="D637" s="277" t="s">
        <v>44</v>
      </c>
      <c r="E637" s="277" t="s">
        <v>117</v>
      </c>
      <c r="F637" s="194" t="s">
        <v>2161</v>
      </c>
      <c r="G637" s="194"/>
      <c r="H637" s="278" t="s">
        <v>75</v>
      </c>
      <c r="I637" s="281">
        <v>0.13600000000000001</v>
      </c>
      <c r="J637" s="280">
        <v>27.11</v>
      </c>
      <c r="K637" s="280">
        <v>3.68</v>
      </c>
    </row>
    <row r="638" spans="2:11" ht="51" x14ac:dyDescent="0.2">
      <c r="B638" s="277" t="s">
        <v>86</v>
      </c>
      <c r="C638" s="279" t="s">
        <v>2342</v>
      </c>
      <c r="D638" s="277" t="s">
        <v>44</v>
      </c>
      <c r="E638" s="277" t="s">
        <v>2343</v>
      </c>
      <c r="F638" s="194" t="s">
        <v>2207</v>
      </c>
      <c r="G638" s="194"/>
      <c r="H638" s="278" t="s">
        <v>51</v>
      </c>
      <c r="I638" s="281">
        <v>1.9E-3</v>
      </c>
      <c r="J638" s="280">
        <v>571.64</v>
      </c>
      <c r="K638" s="280">
        <v>1.08</v>
      </c>
    </row>
    <row r="639" spans="2:11" ht="25.5" x14ac:dyDescent="0.2">
      <c r="B639" s="277" t="s">
        <v>86</v>
      </c>
      <c r="C639" s="279" t="s">
        <v>90</v>
      </c>
      <c r="D639" s="277" t="s">
        <v>44</v>
      </c>
      <c r="E639" s="277" t="s">
        <v>91</v>
      </c>
      <c r="F639" s="194" t="s">
        <v>2161</v>
      </c>
      <c r="G639" s="194"/>
      <c r="H639" s="278" t="s">
        <v>75</v>
      </c>
      <c r="I639" s="281">
        <v>6.8000000000000005E-2</v>
      </c>
      <c r="J639" s="280">
        <v>21.72</v>
      </c>
      <c r="K639" s="280">
        <v>1.47</v>
      </c>
    </row>
    <row r="640" spans="2:11" ht="25.5" x14ac:dyDescent="0.2">
      <c r="B640" s="277" t="s">
        <v>86</v>
      </c>
      <c r="C640" s="279" t="s">
        <v>981</v>
      </c>
      <c r="D640" s="277" t="s">
        <v>44</v>
      </c>
      <c r="E640" s="277" t="s">
        <v>982</v>
      </c>
      <c r="F640" s="194" t="s">
        <v>2277</v>
      </c>
      <c r="G640" s="194"/>
      <c r="H640" s="278" t="s">
        <v>53</v>
      </c>
      <c r="I640" s="281">
        <v>0.79</v>
      </c>
      <c r="J640" s="280">
        <v>9.8800000000000008</v>
      </c>
      <c r="K640" s="280">
        <v>7.8</v>
      </c>
    </row>
    <row r="641" spans="2:11" ht="25.5" x14ac:dyDescent="0.2">
      <c r="B641" s="282" t="s">
        <v>93</v>
      </c>
      <c r="C641" s="284" t="s">
        <v>2348</v>
      </c>
      <c r="D641" s="282" t="s">
        <v>44</v>
      </c>
      <c r="E641" s="282" t="s">
        <v>2349</v>
      </c>
      <c r="F641" s="195" t="s">
        <v>94</v>
      </c>
      <c r="G641" s="195"/>
      <c r="H641" s="283" t="s">
        <v>48</v>
      </c>
      <c r="I641" s="287">
        <v>5.34</v>
      </c>
      <c r="J641" s="285">
        <v>1.93</v>
      </c>
      <c r="K641" s="285">
        <v>10.3</v>
      </c>
    </row>
    <row r="642" spans="2:11" x14ac:dyDescent="0.2">
      <c r="B642" s="291"/>
      <c r="C642" s="291"/>
      <c r="D642" s="291"/>
      <c r="E642" s="291"/>
      <c r="F642" s="291" t="s">
        <v>97</v>
      </c>
      <c r="G642" s="292">
        <v>5.32</v>
      </c>
      <c r="H642" s="291" t="s">
        <v>98</v>
      </c>
      <c r="I642" s="292">
        <v>5.73</v>
      </c>
      <c r="J642" s="291" t="s">
        <v>99</v>
      </c>
      <c r="K642" s="292">
        <v>11.05</v>
      </c>
    </row>
    <row r="643" spans="2:11" ht="13.5" thickBot="1" x14ac:dyDescent="0.25">
      <c r="B643" s="291"/>
      <c r="C643" s="291"/>
      <c r="D643" s="291"/>
      <c r="E643" s="291"/>
      <c r="F643" s="291" t="s">
        <v>100</v>
      </c>
      <c r="G643" s="292">
        <v>12.49</v>
      </c>
      <c r="H643" s="291"/>
      <c r="I643" s="198" t="s">
        <v>101</v>
      </c>
      <c r="J643" s="198"/>
      <c r="K643" s="292">
        <v>62.47</v>
      </c>
    </row>
    <row r="644" spans="2:11" ht="13.5" thickTop="1" x14ac:dyDescent="0.2">
      <c r="B644" s="276"/>
      <c r="C644" s="276"/>
      <c r="D644" s="276"/>
      <c r="E644" s="276"/>
      <c r="F644" s="276"/>
      <c r="G644" s="276"/>
      <c r="H644" s="276"/>
      <c r="I644" s="276"/>
      <c r="J644" s="276"/>
      <c r="K644" s="276"/>
    </row>
    <row r="645" spans="2:11" ht="15" x14ac:dyDescent="0.2">
      <c r="B645" s="268" t="s">
        <v>1274</v>
      </c>
      <c r="C645" s="270" t="s">
        <v>78</v>
      </c>
      <c r="D645" s="268" t="s">
        <v>79</v>
      </c>
      <c r="E645" s="268" t="s">
        <v>24</v>
      </c>
      <c r="F645" s="196" t="s">
        <v>80</v>
      </c>
      <c r="G645" s="196"/>
      <c r="H645" s="269" t="s">
        <v>81</v>
      </c>
      <c r="I645" s="270" t="s">
        <v>82</v>
      </c>
      <c r="J645" s="270" t="s">
        <v>83</v>
      </c>
      <c r="K645" s="270" t="s">
        <v>84</v>
      </c>
    </row>
    <row r="646" spans="2:11" ht="25.5" x14ac:dyDescent="0.2">
      <c r="B646" s="271" t="s">
        <v>85</v>
      </c>
      <c r="C646" s="273" t="s">
        <v>1275</v>
      </c>
      <c r="D646" s="271" t="s">
        <v>44</v>
      </c>
      <c r="E646" s="271" t="s">
        <v>1276</v>
      </c>
      <c r="F646" s="197" t="s">
        <v>2338</v>
      </c>
      <c r="G646" s="197"/>
      <c r="H646" s="272" t="s">
        <v>47</v>
      </c>
      <c r="I646" s="275">
        <v>1</v>
      </c>
      <c r="J646" s="274">
        <v>11.35</v>
      </c>
      <c r="K646" s="274">
        <v>11.35</v>
      </c>
    </row>
    <row r="647" spans="2:11" ht="25.5" x14ac:dyDescent="0.2">
      <c r="B647" s="277" t="s">
        <v>86</v>
      </c>
      <c r="C647" s="279" t="s">
        <v>116</v>
      </c>
      <c r="D647" s="277" t="s">
        <v>44</v>
      </c>
      <c r="E647" s="277" t="s">
        <v>117</v>
      </c>
      <c r="F647" s="194" t="s">
        <v>2161</v>
      </c>
      <c r="G647" s="194"/>
      <c r="H647" s="278" t="s">
        <v>75</v>
      </c>
      <c r="I647" s="281">
        <v>0.29099999999999998</v>
      </c>
      <c r="J647" s="280">
        <v>27.11</v>
      </c>
      <c r="K647" s="280">
        <v>7.88</v>
      </c>
    </row>
    <row r="648" spans="2:11" ht="51" x14ac:dyDescent="0.2">
      <c r="B648" s="277" t="s">
        <v>86</v>
      </c>
      <c r="C648" s="279" t="s">
        <v>2342</v>
      </c>
      <c r="D648" s="277" t="s">
        <v>44</v>
      </c>
      <c r="E648" s="277" t="s">
        <v>2343</v>
      </c>
      <c r="F648" s="194" t="s">
        <v>2207</v>
      </c>
      <c r="G648" s="194"/>
      <c r="H648" s="278" t="s">
        <v>51</v>
      </c>
      <c r="I648" s="281">
        <v>4.0000000000000001E-3</v>
      </c>
      <c r="J648" s="280">
        <v>571.64</v>
      </c>
      <c r="K648" s="280">
        <v>2.2799999999999998</v>
      </c>
    </row>
    <row r="649" spans="2:11" ht="25.5" x14ac:dyDescent="0.2">
      <c r="B649" s="277" t="s">
        <v>86</v>
      </c>
      <c r="C649" s="279" t="s">
        <v>90</v>
      </c>
      <c r="D649" s="277" t="s">
        <v>44</v>
      </c>
      <c r="E649" s="277" t="s">
        <v>91</v>
      </c>
      <c r="F649" s="194" t="s">
        <v>2161</v>
      </c>
      <c r="G649" s="194"/>
      <c r="H649" s="278" t="s">
        <v>75</v>
      </c>
      <c r="I649" s="281">
        <v>5.5E-2</v>
      </c>
      <c r="J649" s="280">
        <v>21.72</v>
      </c>
      <c r="K649" s="280">
        <v>1.19</v>
      </c>
    </row>
    <row r="650" spans="2:11" x14ac:dyDescent="0.2">
      <c r="B650" s="291"/>
      <c r="C650" s="291"/>
      <c r="D650" s="291"/>
      <c r="E650" s="291"/>
      <c r="F650" s="291" t="s">
        <v>97</v>
      </c>
      <c r="G650" s="292">
        <v>3.5</v>
      </c>
      <c r="H650" s="291" t="s">
        <v>98</v>
      </c>
      <c r="I650" s="292">
        <v>3.77</v>
      </c>
      <c r="J650" s="291" t="s">
        <v>99</v>
      </c>
      <c r="K650" s="292">
        <v>7.27</v>
      </c>
    </row>
    <row r="651" spans="2:11" ht="13.5" thickBot="1" x14ac:dyDescent="0.25">
      <c r="B651" s="291"/>
      <c r="C651" s="291"/>
      <c r="D651" s="291"/>
      <c r="E651" s="291"/>
      <c r="F651" s="291" t="s">
        <v>100</v>
      </c>
      <c r="G651" s="292">
        <v>2.83</v>
      </c>
      <c r="H651" s="291"/>
      <c r="I651" s="198" t="s">
        <v>101</v>
      </c>
      <c r="J651" s="198"/>
      <c r="K651" s="292">
        <v>14.18</v>
      </c>
    </row>
    <row r="652" spans="2:11" ht="13.5" thickTop="1" x14ac:dyDescent="0.2">
      <c r="B652" s="276"/>
      <c r="C652" s="276"/>
      <c r="D652" s="276"/>
      <c r="E652" s="276"/>
      <c r="F652" s="276"/>
      <c r="G652" s="276"/>
      <c r="H652" s="276"/>
      <c r="I652" s="276"/>
      <c r="J652" s="276"/>
      <c r="K652" s="276"/>
    </row>
    <row r="653" spans="2:11" ht="15" x14ac:dyDescent="0.2">
      <c r="B653" s="268" t="s">
        <v>1278</v>
      </c>
      <c r="C653" s="270" t="s">
        <v>78</v>
      </c>
      <c r="D653" s="268" t="s">
        <v>79</v>
      </c>
      <c r="E653" s="268" t="s">
        <v>24</v>
      </c>
      <c r="F653" s="196" t="s">
        <v>80</v>
      </c>
      <c r="G653" s="196"/>
      <c r="H653" s="269" t="s">
        <v>81</v>
      </c>
      <c r="I653" s="270" t="s">
        <v>82</v>
      </c>
      <c r="J653" s="270" t="s">
        <v>83</v>
      </c>
      <c r="K653" s="270" t="s">
        <v>84</v>
      </c>
    </row>
    <row r="654" spans="2:11" ht="63.75" x14ac:dyDescent="0.2">
      <c r="B654" s="271" t="s">
        <v>85</v>
      </c>
      <c r="C654" s="273" t="s">
        <v>1279</v>
      </c>
      <c r="D654" s="271" t="s">
        <v>43</v>
      </c>
      <c r="E654" s="271" t="s">
        <v>1280</v>
      </c>
      <c r="F654" s="197" t="s">
        <v>89</v>
      </c>
      <c r="G654" s="197"/>
      <c r="H654" s="272" t="s">
        <v>45</v>
      </c>
      <c r="I654" s="275">
        <v>1</v>
      </c>
      <c r="J654" s="274">
        <v>112.06</v>
      </c>
      <c r="K654" s="274">
        <v>112.06</v>
      </c>
    </row>
    <row r="655" spans="2:11" ht="25.5" x14ac:dyDescent="0.2">
      <c r="B655" s="277" t="s">
        <v>86</v>
      </c>
      <c r="C655" s="279" t="s">
        <v>112</v>
      </c>
      <c r="D655" s="277" t="s">
        <v>44</v>
      </c>
      <c r="E655" s="277" t="s">
        <v>2350</v>
      </c>
      <c r="F655" s="194" t="s">
        <v>2161</v>
      </c>
      <c r="G655" s="194"/>
      <c r="H655" s="278" t="s">
        <v>75</v>
      </c>
      <c r="I655" s="281">
        <v>0.59499999999999997</v>
      </c>
      <c r="J655" s="280">
        <v>28.38</v>
      </c>
      <c r="K655" s="280">
        <v>16.88</v>
      </c>
    </row>
    <row r="656" spans="2:11" ht="25.5" x14ac:dyDescent="0.2">
      <c r="B656" s="277" t="s">
        <v>86</v>
      </c>
      <c r="C656" s="279" t="s">
        <v>90</v>
      </c>
      <c r="D656" s="277" t="s">
        <v>44</v>
      </c>
      <c r="E656" s="277" t="s">
        <v>91</v>
      </c>
      <c r="F656" s="194" t="s">
        <v>2161</v>
      </c>
      <c r="G656" s="194"/>
      <c r="H656" s="278" t="s">
        <v>75</v>
      </c>
      <c r="I656" s="281">
        <v>0.19500000000000001</v>
      </c>
      <c r="J656" s="280">
        <v>21.72</v>
      </c>
      <c r="K656" s="280">
        <v>4.2300000000000004</v>
      </c>
    </row>
    <row r="657" spans="2:11" ht="38.25" x14ac:dyDescent="0.2">
      <c r="B657" s="282" t="s">
        <v>93</v>
      </c>
      <c r="C657" s="284" t="s">
        <v>2351</v>
      </c>
      <c r="D657" s="282" t="s">
        <v>44</v>
      </c>
      <c r="E657" s="282" t="s">
        <v>2352</v>
      </c>
      <c r="F657" s="195" t="s">
        <v>94</v>
      </c>
      <c r="G657" s="195"/>
      <c r="H657" s="283" t="s">
        <v>47</v>
      </c>
      <c r="I657" s="287">
        <v>2.5026999999999999</v>
      </c>
      <c r="J657" s="285">
        <v>0.31</v>
      </c>
      <c r="K657" s="285">
        <v>0.77</v>
      </c>
    </row>
    <row r="658" spans="2:11" ht="25.5" x14ac:dyDescent="0.2">
      <c r="B658" s="282" t="s">
        <v>93</v>
      </c>
      <c r="C658" s="284" t="s">
        <v>2353</v>
      </c>
      <c r="D658" s="282" t="s">
        <v>44</v>
      </c>
      <c r="E658" s="282" t="s">
        <v>2354</v>
      </c>
      <c r="F658" s="195" t="s">
        <v>94</v>
      </c>
      <c r="G658" s="195"/>
      <c r="H658" s="283" t="s">
        <v>167</v>
      </c>
      <c r="I658" s="287">
        <v>2.9600000000000001E-2</v>
      </c>
      <c r="J658" s="285">
        <v>48.76</v>
      </c>
      <c r="K658" s="285">
        <v>1.44</v>
      </c>
    </row>
    <row r="659" spans="2:11" ht="38.25" x14ac:dyDescent="0.2">
      <c r="B659" s="282" t="s">
        <v>93</v>
      </c>
      <c r="C659" s="284" t="s">
        <v>2355</v>
      </c>
      <c r="D659" s="282" t="s">
        <v>44</v>
      </c>
      <c r="E659" s="282" t="s">
        <v>2356</v>
      </c>
      <c r="F659" s="195" t="s">
        <v>94</v>
      </c>
      <c r="G659" s="195"/>
      <c r="H659" s="283" t="s">
        <v>53</v>
      </c>
      <c r="I659" s="287">
        <v>1.0978000000000001</v>
      </c>
      <c r="J659" s="285">
        <v>3.47</v>
      </c>
      <c r="K659" s="285">
        <v>3.8</v>
      </c>
    </row>
    <row r="660" spans="2:11" ht="25.5" x14ac:dyDescent="0.2">
      <c r="B660" s="282" t="s">
        <v>93</v>
      </c>
      <c r="C660" s="284" t="s">
        <v>2357</v>
      </c>
      <c r="D660" s="282" t="s">
        <v>44</v>
      </c>
      <c r="E660" s="282" t="s">
        <v>2358</v>
      </c>
      <c r="F660" s="195" t="s">
        <v>94</v>
      </c>
      <c r="G660" s="195"/>
      <c r="H660" s="283" t="s">
        <v>48</v>
      </c>
      <c r="I660" s="287">
        <v>20.186800000000002</v>
      </c>
      <c r="J660" s="285">
        <v>0.11</v>
      </c>
      <c r="K660" s="285">
        <v>2.2200000000000002</v>
      </c>
    </row>
    <row r="661" spans="2:11" ht="25.5" x14ac:dyDescent="0.2">
      <c r="B661" s="282" t="s">
        <v>93</v>
      </c>
      <c r="C661" s="284" t="s">
        <v>845</v>
      </c>
      <c r="D661" s="282" t="s">
        <v>44</v>
      </c>
      <c r="E661" s="282" t="s">
        <v>846</v>
      </c>
      <c r="F661" s="195" t="s">
        <v>94</v>
      </c>
      <c r="G661" s="195"/>
      <c r="H661" s="283" t="s">
        <v>47</v>
      </c>
      <c r="I661" s="287">
        <v>0.79249999999999998</v>
      </c>
      <c r="J661" s="285">
        <v>2.77</v>
      </c>
      <c r="K661" s="285">
        <v>2.19</v>
      </c>
    </row>
    <row r="662" spans="2:11" ht="25.5" x14ac:dyDescent="0.2">
      <c r="B662" s="282" t="s">
        <v>93</v>
      </c>
      <c r="C662" s="284" t="s">
        <v>2359</v>
      </c>
      <c r="D662" s="282" t="s">
        <v>44</v>
      </c>
      <c r="E662" s="282" t="s">
        <v>2360</v>
      </c>
      <c r="F662" s="195" t="s">
        <v>94</v>
      </c>
      <c r="G662" s="195"/>
      <c r="H662" s="283" t="s">
        <v>45</v>
      </c>
      <c r="I662" s="287">
        <v>2.1059999999999999</v>
      </c>
      <c r="J662" s="285">
        <v>26.42</v>
      </c>
      <c r="K662" s="285">
        <v>55.64</v>
      </c>
    </row>
    <row r="663" spans="2:11" ht="38.25" x14ac:dyDescent="0.2">
      <c r="B663" s="282" t="s">
        <v>93</v>
      </c>
      <c r="C663" s="284" t="s">
        <v>2361</v>
      </c>
      <c r="D663" s="282" t="s">
        <v>44</v>
      </c>
      <c r="E663" s="282" t="s">
        <v>2362</v>
      </c>
      <c r="F663" s="195" t="s">
        <v>94</v>
      </c>
      <c r="G663" s="195"/>
      <c r="H663" s="283" t="s">
        <v>47</v>
      </c>
      <c r="I663" s="287">
        <v>0.91169999999999995</v>
      </c>
      <c r="J663" s="285">
        <v>5.87</v>
      </c>
      <c r="K663" s="285">
        <v>5.35</v>
      </c>
    </row>
    <row r="664" spans="2:11" ht="25.5" x14ac:dyDescent="0.2">
      <c r="B664" s="282" t="s">
        <v>93</v>
      </c>
      <c r="C664" s="284" t="s">
        <v>477</v>
      </c>
      <c r="D664" s="282" t="s">
        <v>44</v>
      </c>
      <c r="E664" s="282" t="s">
        <v>478</v>
      </c>
      <c r="F664" s="195" t="s">
        <v>94</v>
      </c>
      <c r="G664" s="195"/>
      <c r="H664" s="283" t="s">
        <v>48</v>
      </c>
      <c r="I664" s="287">
        <v>0.54410000000000003</v>
      </c>
      <c r="J664" s="285">
        <v>0.27</v>
      </c>
      <c r="K664" s="285">
        <v>0.14000000000000001</v>
      </c>
    </row>
    <row r="665" spans="2:11" ht="38.25" x14ac:dyDescent="0.2">
      <c r="B665" s="282" t="s">
        <v>93</v>
      </c>
      <c r="C665" s="284" t="s">
        <v>2363</v>
      </c>
      <c r="D665" s="282" t="s">
        <v>44</v>
      </c>
      <c r="E665" s="282" t="s">
        <v>2364</v>
      </c>
      <c r="F665" s="195" t="s">
        <v>94</v>
      </c>
      <c r="G665" s="195"/>
      <c r="H665" s="283" t="s">
        <v>47</v>
      </c>
      <c r="I665" s="287">
        <v>2.9138999999999999</v>
      </c>
      <c r="J665" s="285">
        <v>6.66</v>
      </c>
      <c r="K665" s="285">
        <v>19.399999999999999</v>
      </c>
    </row>
    <row r="666" spans="2:11" x14ac:dyDescent="0.2">
      <c r="B666" s="291"/>
      <c r="C666" s="291"/>
      <c r="D666" s="291"/>
      <c r="E666" s="291"/>
      <c r="F666" s="291" t="s">
        <v>97</v>
      </c>
      <c r="G666" s="292">
        <v>8.15</v>
      </c>
      <c r="H666" s="291" t="s">
        <v>98</v>
      </c>
      <c r="I666" s="292">
        <v>8.7799999999999994</v>
      </c>
      <c r="J666" s="291" t="s">
        <v>99</v>
      </c>
      <c r="K666" s="292">
        <v>16.93</v>
      </c>
    </row>
    <row r="667" spans="2:11" ht="13.5" thickBot="1" x14ac:dyDescent="0.25">
      <c r="B667" s="291"/>
      <c r="C667" s="291"/>
      <c r="D667" s="291"/>
      <c r="E667" s="291"/>
      <c r="F667" s="291" t="s">
        <v>100</v>
      </c>
      <c r="G667" s="292">
        <v>28.01</v>
      </c>
      <c r="H667" s="291"/>
      <c r="I667" s="198" t="s">
        <v>101</v>
      </c>
      <c r="J667" s="198"/>
      <c r="K667" s="292">
        <v>140.07</v>
      </c>
    </row>
    <row r="668" spans="2:11" ht="13.5" thickTop="1" x14ac:dyDescent="0.2">
      <c r="B668" s="276"/>
      <c r="C668" s="276"/>
      <c r="D668" s="276"/>
      <c r="E668" s="276"/>
      <c r="F668" s="276"/>
      <c r="G668" s="276"/>
      <c r="H668" s="276"/>
      <c r="I668" s="276"/>
      <c r="J668" s="276"/>
      <c r="K668" s="276"/>
    </row>
    <row r="669" spans="2:11" ht="15" x14ac:dyDescent="0.2">
      <c r="B669" s="268" t="s">
        <v>1281</v>
      </c>
      <c r="C669" s="270" t="s">
        <v>78</v>
      </c>
      <c r="D669" s="268" t="s">
        <v>79</v>
      </c>
      <c r="E669" s="268" t="s">
        <v>24</v>
      </c>
      <c r="F669" s="196" t="s">
        <v>80</v>
      </c>
      <c r="G669" s="196"/>
      <c r="H669" s="269" t="s">
        <v>81</v>
      </c>
      <c r="I669" s="270" t="s">
        <v>82</v>
      </c>
      <c r="J669" s="270" t="s">
        <v>83</v>
      </c>
      <c r="K669" s="270" t="s">
        <v>84</v>
      </c>
    </row>
    <row r="670" spans="2:11" ht="63.75" x14ac:dyDescent="0.2">
      <c r="B670" s="271" t="s">
        <v>85</v>
      </c>
      <c r="C670" s="273" t="s">
        <v>1282</v>
      </c>
      <c r="D670" s="271" t="s">
        <v>43</v>
      </c>
      <c r="E670" s="271" t="s">
        <v>1283</v>
      </c>
      <c r="F670" s="197" t="s">
        <v>89</v>
      </c>
      <c r="G670" s="197"/>
      <c r="H670" s="272" t="s">
        <v>45</v>
      </c>
      <c r="I670" s="275">
        <v>1</v>
      </c>
      <c r="J670" s="274">
        <v>180.95</v>
      </c>
      <c r="K670" s="274">
        <v>180.95</v>
      </c>
    </row>
    <row r="671" spans="2:11" ht="25.5" x14ac:dyDescent="0.2">
      <c r="B671" s="277" t="s">
        <v>86</v>
      </c>
      <c r="C671" s="279" t="s">
        <v>2365</v>
      </c>
      <c r="D671" s="277" t="s">
        <v>2315</v>
      </c>
      <c r="E671" s="277" t="s">
        <v>2366</v>
      </c>
      <c r="F671" s="194" t="s">
        <v>2367</v>
      </c>
      <c r="G671" s="194"/>
      <c r="H671" s="278" t="s">
        <v>45</v>
      </c>
      <c r="I671" s="281">
        <v>1.02</v>
      </c>
      <c r="J671" s="280">
        <v>67.540000000000006</v>
      </c>
      <c r="K671" s="280">
        <v>68.89</v>
      </c>
    </row>
    <row r="672" spans="2:11" ht="25.5" x14ac:dyDescent="0.2">
      <c r="B672" s="277" t="s">
        <v>86</v>
      </c>
      <c r="C672" s="279" t="s">
        <v>112</v>
      </c>
      <c r="D672" s="277" t="s">
        <v>44</v>
      </c>
      <c r="E672" s="277" t="s">
        <v>2350</v>
      </c>
      <c r="F672" s="194" t="s">
        <v>2161</v>
      </c>
      <c r="G672" s="194"/>
      <c r="H672" s="278" t="s">
        <v>75</v>
      </c>
      <c r="I672" s="281">
        <v>0.59499999999999997</v>
      </c>
      <c r="J672" s="280">
        <v>28.38</v>
      </c>
      <c r="K672" s="280">
        <v>16.88</v>
      </c>
    </row>
    <row r="673" spans="2:11" ht="25.5" x14ac:dyDescent="0.2">
      <c r="B673" s="277" t="s">
        <v>86</v>
      </c>
      <c r="C673" s="279" t="s">
        <v>90</v>
      </c>
      <c r="D673" s="277" t="s">
        <v>44</v>
      </c>
      <c r="E673" s="277" t="s">
        <v>91</v>
      </c>
      <c r="F673" s="194" t="s">
        <v>2161</v>
      </c>
      <c r="G673" s="194"/>
      <c r="H673" s="278" t="s">
        <v>75</v>
      </c>
      <c r="I673" s="281">
        <v>0.19500000000000001</v>
      </c>
      <c r="J673" s="280">
        <v>21.72</v>
      </c>
      <c r="K673" s="280">
        <v>4.2300000000000004</v>
      </c>
    </row>
    <row r="674" spans="2:11" ht="25.5" x14ac:dyDescent="0.2">
      <c r="B674" s="282" t="s">
        <v>93</v>
      </c>
      <c r="C674" s="284" t="s">
        <v>477</v>
      </c>
      <c r="D674" s="282" t="s">
        <v>44</v>
      </c>
      <c r="E674" s="282" t="s">
        <v>478</v>
      </c>
      <c r="F674" s="195" t="s">
        <v>94</v>
      </c>
      <c r="G674" s="195"/>
      <c r="H674" s="283" t="s">
        <v>48</v>
      </c>
      <c r="I674" s="287">
        <v>0.54410000000000003</v>
      </c>
      <c r="J674" s="285">
        <v>0.27</v>
      </c>
      <c r="K674" s="285">
        <v>0.14000000000000001</v>
      </c>
    </row>
    <row r="675" spans="2:11" ht="38.25" x14ac:dyDescent="0.2">
      <c r="B675" s="282" t="s">
        <v>93</v>
      </c>
      <c r="C675" s="284" t="s">
        <v>2363</v>
      </c>
      <c r="D675" s="282" t="s">
        <v>44</v>
      </c>
      <c r="E675" s="282" t="s">
        <v>2364</v>
      </c>
      <c r="F675" s="195" t="s">
        <v>94</v>
      </c>
      <c r="G675" s="195"/>
      <c r="H675" s="283" t="s">
        <v>47</v>
      </c>
      <c r="I675" s="287">
        <v>2.9138999999999999</v>
      </c>
      <c r="J675" s="285">
        <v>6.66</v>
      </c>
      <c r="K675" s="285">
        <v>19.399999999999999</v>
      </c>
    </row>
    <row r="676" spans="2:11" ht="25.5" x14ac:dyDescent="0.2">
      <c r="B676" s="282" t="s">
        <v>93</v>
      </c>
      <c r="C676" s="284" t="s">
        <v>2357</v>
      </c>
      <c r="D676" s="282" t="s">
        <v>44</v>
      </c>
      <c r="E676" s="282" t="s">
        <v>2358</v>
      </c>
      <c r="F676" s="195" t="s">
        <v>94</v>
      </c>
      <c r="G676" s="195"/>
      <c r="H676" s="283" t="s">
        <v>48</v>
      </c>
      <c r="I676" s="287">
        <v>20.186800000000002</v>
      </c>
      <c r="J676" s="285">
        <v>0.11</v>
      </c>
      <c r="K676" s="285">
        <v>2.2200000000000002</v>
      </c>
    </row>
    <row r="677" spans="2:11" ht="38.25" x14ac:dyDescent="0.2">
      <c r="B677" s="282" t="s">
        <v>93</v>
      </c>
      <c r="C677" s="284" t="s">
        <v>2361</v>
      </c>
      <c r="D677" s="282" t="s">
        <v>44</v>
      </c>
      <c r="E677" s="282" t="s">
        <v>2362</v>
      </c>
      <c r="F677" s="195" t="s">
        <v>94</v>
      </c>
      <c r="G677" s="195"/>
      <c r="H677" s="283" t="s">
        <v>47</v>
      </c>
      <c r="I677" s="287">
        <v>0.91169999999999995</v>
      </c>
      <c r="J677" s="285">
        <v>5.87</v>
      </c>
      <c r="K677" s="285">
        <v>5.35</v>
      </c>
    </row>
    <row r="678" spans="2:11" ht="38.25" x14ac:dyDescent="0.2">
      <c r="B678" s="282" t="s">
        <v>93</v>
      </c>
      <c r="C678" s="284" t="s">
        <v>2355</v>
      </c>
      <c r="D678" s="282" t="s">
        <v>44</v>
      </c>
      <c r="E678" s="282" t="s">
        <v>2356</v>
      </c>
      <c r="F678" s="195" t="s">
        <v>94</v>
      </c>
      <c r="G678" s="195"/>
      <c r="H678" s="283" t="s">
        <v>53</v>
      </c>
      <c r="I678" s="287">
        <v>1.0978000000000001</v>
      </c>
      <c r="J678" s="285">
        <v>3.47</v>
      </c>
      <c r="K678" s="285">
        <v>3.8</v>
      </c>
    </row>
    <row r="679" spans="2:11" ht="38.25" x14ac:dyDescent="0.2">
      <c r="B679" s="282" t="s">
        <v>93</v>
      </c>
      <c r="C679" s="284" t="s">
        <v>2351</v>
      </c>
      <c r="D679" s="282" t="s">
        <v>44</v>
      </c>
      <c r="E679" s="282" t="s">
        <v>2352</v>
      </c>
      <c r="F679" s="195" t="s">
        <v>94</v>
      </c>
      <c r="G679" s="195"/>
      <c r="H679" s="283" t="s">
        <v>47</v>
      </c>
      <c r="I679" s="287">
        <v>2.5026999999999999</v>
      </c>
      <c r="J679" s="285">
        <v>0.31</v>
      </c>
      <c r="K679" s="285">
        <v>0.77</v>
      </c>
    </row>
    <row r="680" spans="2:11" ht="25.5" x14ac:dyDescent="0.2">
      <c r="B680" s="282" t="s">
        <v>93</v>
      </c>
      <c r="C680" s="284" t="s">
        <v>2359</v>
      </c>
      <c r="D680" s="282" t="s">
        <v>44</v>
      </c>
      <c r="E680" s="282" t="s">
        <v>2360</v>
      </c>
      <c r="F680" s="195" t="s">
        <v>94</v>
      </c>
      <c r="G680" s="195"/>
      <c r="H680" s="283" t="s">
        <v>45</v>
      </c>
      <c r="I680" s="287">
        <v>2.1059999999999999</v>
      </c>
      <c r="J680" s="285">
        <v>26.42</v>
      </c>
      <c r="K680" s="285">
        <v>55.64</v>
      </c>
    </row>
    <row r="681" spans="2:11" ht="25.5" x14ac:dyDescent="0.2">
      <c r="B681" s="282" t="s">
        <v>93</v>
      </c>
      <c r="C681" s="284" t="s">
        <v>2353</v>
      </c>
      <c r="D681" s="282" t="s">
        <v>44</v>
      </c>
      <c r="E681" s="282" t="s">
        <v>2354</v>
      </c>
      <c r="F681" s="195" t="s">
        <v>94</v>
      </c>
      <c r="G681" s="195"/>
      <c r="H681" s="283" t="s">
        <v>167</v>
      </c>
      <c r="I681" s="287">
        <v>2.9600000000000001E-2</v>
      </c>
      <c r="J681" s="285">
        <v>48.76</v>
      </c>
      <c r="K681" s="285">
        <v>1.44</v>
      </c>
    </row>
    <row r="682" spans="2:11" ht="25.5" x14ac:dyDescent="0.2">
      <c r="B682" s="282" t="s">
        <v>93</v>
      </c>
      <c r="C682" s="284" t="s">
        <v>845</v>
      </c>
      <c r="D682" s="282" t="s">
        <v>44</v>
      </c>
      <c r="E682" s="282" t="s">
        <v>846</v>
      </c>
      <c r="F682" s="195" t="s">
        <v>94</v>
      </c>
      <c r="G682" s="195"/>
      <c r="H682" s="283" t="s">
        <v>47</v>
      </c>
      <c r="I682" s="287">
        <v>0.79249999999999998</v>
      </c>
      <c r="J682" s="285">
        <v>2.77</v>
      </c>
      <c r="K682" s="285">
        <v>2.19</v>
      </c>
    </row>
    <row r="683" spans="2:11" x14ac:dyDescent="0.2">
      <c r="B683" s="291"/>
      <c r="C683" s="291"/>
      <c r="D683" s="291"/>
      <c r="E683" s="291"/>
      <c r="F683" s="291" t="s">
        <v>97</v>
      </c>
      <c r="G683" s="292">
        <v>8.15</v>
      </c>
      <c r="H683" s="291" t="s">
        <v>98</v>
      </c>
      <c r="I683" s="292">
        <v>8.7799999999999994</v>
      </c>
      <c r="J683" s="291" t="s">
        <v>99</v>
      </c>
      <c r="K683" s="292">
        <v>16.93</v>
      </c>
    </row>
    <row r="684" spans="2:11" ht="13.5" thickBot="1" x14ac:dyDescent="0.25">
      <c r="B684" s="291"/>
      <c r="C684" s="291"/>
      <c r="D684" s="291"/>
      <c r="E684" s="291"/>
      <c r="F684" s="291" t="s">
        <v>100</v>
      </c>
      <c r="G684" s="292">
        <v>45.23</v>
      </c>
      <c r="H684" s="291"/>
      <c r="I684" s="198" t="s">
        <v>101</v>
      </c>
      <c r="J684" s="198"/>
      <c r="K684" s="292">
        <v>226.18</v>
      </c>
    </row>
    <row r="685" spans="2:11" ht="13.5" thickTop="1" x14ac:dyDescent="0.2">
      <c r="B685" s="276"/>
      <c r="C685" s="276"/>
      <c r="D685" s="276"/>
      <c r="E685" s="276"/>
      <c r="F685" s="276"/>
      <c r="G685" s="276"/>
      <c r="H685" s="276"/>
      <c r="I685" s="276"/>
      <c r="J685" s="276"/>
      <c r="K685" s="276"/>
    </row>
    <row r="686" spans="2:11" ht="15" x14ac:dyDescent="0.2">
      <c r="B686" s="268" t="s">
        <v>1284</v>
      </c>
      <c r="C686" s="270" t="s">
        <v>78</v>
      </c>
      <c r="D686" s="268" t="s">
        <v>79</v>
      </c>
      <c r="E686" s="268" t="s">
        <v>24</v>
      </c>
      <c r="F686" s="196" t="s">
        <v>80</v>
      </c>
      <c r="G686" s="196"/>
      <c r="H686" s="269" t="s">
        <v>81</v>
      </c>
      <c r="I686" s="270" t="s">
        <v>82</v>
      </c>
      <c r="J686" s="270" t="s">
        <v>83</v>
      </c>
      <c r="K686" s="270" t="s">
        <v>84</v>
      </c>
    </row>
    <row r="687" spans="2:11" ht="63.75" x14ac:dyDescent="0.2">
      <c r="B687" s="271" t="s">
        <v>85</v>
      </c>
      <c r="C687" s="273" t="s">
        <v>1285</v>
      </c>
      <c r="D687" s="271" t="s">
        <v>43</v>
      </c>
      <c r="E687" s="271" t="s">
        <v>1286</v>
      </c>
      <c r="F687" s="197" t="s">
        <v>89</v>
      </c>
      <c r="G687" s="197"/>
      <c r="H687" s="272" t="s">
        <v>45</v>
      </c>
      <c r="I687" s="275">
        <v>1</v>
      </c>
      <c r="J687" s="274">
        <v>282.55</v>
      </c>
      <c r="K687" s="274">
        <v>282.55</v>
      </c>
    </row>
    <row r="688" spans="2:11" ht="25.5" x14ac:dyDescent="0.2">
      <c r="B688" s="277" t="s">
        <v>86</v>
      </c>
      <c r="C688" s="279" t="s">
        <v>112</v>
      </c>
      <c r="D688" s="277" t="s">
        <v>44</v>
      </c>
      <c r="E688" s="277" t="s">
        <v>2350</v>
      </c>
      <c r="F688" s="194" t="s">
        <v>2161</v>
      </c>
      <c r="G688" s="194"/>
      <c r="H688" s="278" t="s">
        <v>75</v>
      </c>
      <c r="I688" s="281">
        <v>0.94799999999999995</v>
      </c>
      <c r="J688" s="280">
        <v>28.38</v>
      </c>
      <c r="K688" s="280">
        <v>26.9</v>
      </c>
    </row>
    <row r="689" spans="2:11" ht="25.5" x14ac:dyDescent="0.2">
      <c r="B689" s="277" t="s">
        <v>86</v>
      </c>
      <c r="C689" s="279" t="s">
        <v>2365</v>
      </c>
      <c r="D689" s="277" t="s">
        <v>2315</v>
      </c>
      <c r="E689" s="277" t="s">
        <v>2366</v>
      </c>
      <c r="F689" s="194" t="s">
        <v>2367</v>
      </c>
      <c r="G689" s="194"/>
      <c r="H689" s="278" t="s">
        <v>45</v>
      </c>
      <c r="I689" s="281">
        <v>1.02</v>
      </c>
      <c r="J689" s="280">
        <v>67.540000000000006</v>
      </c>
      <c r="K689" s="280">
        <v>68.89</v>
      </c>
    </row>
    <row r="690" spans="2:11" ht="25.5" x14ac:dyDescent="0.2">
      <c r="B690" s="277" t="s">
        <v>86</v>
      </c>
      <c r="C690" s="279" t="s">
        <v>90</v>
      </c>
      <c r="D690" s="277" t="s">
        <v>44</v>
      </c>
      <c r="E690" s="277" t="s">
        <v>91</v>
      </c>
      <c r="F690" s="194" t="s">
        <v>2161</v>
      </c>
      <c r="G690" s="194"/>
      <c r="H690" s="278" t="s">
        <v>75</v>
      </c>
      <c r="I690" s="281">
        <v>0.31</v>
      </c>
      <c r="J690" s="280">
        <v>21.72</v>
      </c>
      <c r="K690" s="280">
        <v>6.73</v>
      </c>
    </row>
    <row r="691" spans="2:11" ht="38.25" x14ac:dyDescent="0.2">
      <c r="B691" s="282" t="s">
        <v>93</v>
      </c>
      <c r="C691" s="284" t="s">
        <v>2363</v>
      </c>
      <c r="D691" s="282" t="s">
        <v>44</v>
      </c>
      <c r="E691" s="282" t="s">
        <v>2364</v>
      </c>
      <c r="F691" s="195" t="s">
        <v>94</v>
      </c>
      <c r="G691" s="195"/>
      <c r="H691" s="283" t="s">
        <v>47</v>
      </c>
      <c r="I691" s="287">
        <v>5.8277999999999999</v>
      </c>
      <c r="J691" s="285">
        <v>6.66</v>
      </c>
      <c r="K691" s="285">
        <v>38.81</v>
      </c>
    </row>
    <row r="692" spans="2:11" ht="25.5" x14ac:dyDescent="0.2">
      <c r="B692" s="282" t="s">
        <v>93</v>
      </c>
      <c r="C692" s="284" t="s">
        <v>2357</v>
      </c>
      <c r="D692" s="282" t="s">
        <v>44</v>
      </c>
      <c r="E692" s="282" t="s">
        <v>2358</v>
      </c>
      <c r="F692" s="195" t="s">
        <v>94</v>
      </c>
      <c r="G692" s="195"/>
      <c r="H692" s="283" t="s">
        <v>48</v>
      </c>
      <c r="I692" s="287">
        <v>20.186800000000002</v>
      </c>
      <c r="J692" s="285">
        <v>0.11</v>
      </c>
      <c r="K692" s="285">
        <v>2.2200000000000002</v>
      </c>
    </row>
    <row r="693" spans="2:11" ht="25.5" x14ac:dyDescent="0.2">
      <c r="B693" s="282" t="s">
        <v>93</v>
      </c>
      <c r="C693" s="284" t="s">
        <v>2353</v>
      </c>
      <c r="D693" s="282" t="s">
        <v>44</v>
      </c>
      <c r="E693" s="282" t="s">
        <v>2354</v>
      </c>
      <c r="F693" s="195" t="s">
        <v>94</v>
      </c>
      <c r="G693" s="195"/>
      <c r="H693" s="283" t="s">
        <v>167</v>
      </c>
      <c r="I693" s="287">
        <v>5.9200000000000003E-2</v>
      </c>
      <c r="J693" s="285">
        <v>48.76</v>
      </c>
      <c r="K693" s="285">
        <v>2.88</v>
      </c>
    </row>
    <row r="694" spans="2:11" ht="38.25" x14ac:dyDescent="0.2">
      <c r="B694" s="282" t="s">
        <v>93</v>
      </c>
      <c r="C694" s="284" t="s">
        <v>2355</v>
      </c>
      <c r="D694" s="282" t="s">
        <v>44</v>
      </c>
      <c r="E694" s="282" t="s">
        <v>2356</v>
      </c>
      <c r="F694" s="195" t="s">
        <v>94</v>
      </c>
      <c r="G694" s="195"/>
      <c r="H694" s="283" t="s">
        <v>53</v>
      </c>
      <c r="I694" s="287">
        <v>1.0978000000000001</v>
      </c>
      <c r="J694" s="285">
        <v>3.47</v>
      </c>
      <c r="K694" s="285">
        <v>3.8</v>
      </c>
    </row>
    <row r="695" spans="2:11" ht="38.25" x14ac:dyDescent="0.2">
      <c r="B695" s="282" t="s">
        <v>93</v>
      </c>
      <c r="C695" s="284" t="s">
        <v>2361</v>
      </c>
      <c r="D695" s="282" t="s">
        <v>44</v>
      </c>
      <c r="E695" s="282" t="s">
        <v>2362</v>
      </c>
      <c r="F695" s="195" t="s">
        <v>94</v>
      </c>
      <c r="G695" s="195"/>
      <c r="H695" s="283" t="s">
        <v>47</v>
      </c>
      <c r="I695" s="287">
        <v>1.8233999999999999</v>
      </c>
      <c r="J695" s="285">
        <v>5.87</v>
      </c>
      <c r="K695" s="285">
        <v>10.7</v>
      </c>
    </row>
    <row r="696" spans="2:11" ht="25.5" x14ac:dyDescent="0.2">
      <c r="B696" s="282" t="s">
        <v>93</v>
      </c>
      <c r="C696" s="284" t="s">
        <v>477</v>
      </c>
      <c r="D696" s="282" t="s">
        <v>44</v>
      </c>
      <c r="E696" s="282" t="s">
        <v>478</v>
      </c>
      <c r="F696" s="195" t="s">
        <v>94</v>
      </c>
      <c r="G696" s="195"/>
      <c r="H696" s="283" t="s">
        <v>48</v>
      </c>
      <c r="I696" s="287">
        <v>0.54410000000000003</v>
      </c>
      <c r="J696" s="285">
        <v>0.27</v>
      </c>
      <c r="K696" s="285">
        <v>0.14000000000000001</v>
      </c>
    </row>
    <row r="697" spans="2:11" ht="25.5" x14ac:dyDescent="0.2">
      <c r="B697" s="282" t="s">
        <v>93</v>
      </c>
      <c r="C697" s="284" t="s">
        <v>845</v>
      </c>
      <c r="D697" s="282" t="s">
        <v>44</v>
      </c>
      <c r="E697" s="282" t="s">
        <v>846</v>
      </c>
      <c r="F697" s="195" t="s">
        <v>94</v>
      </c>
      <c r="G697" s="195"/>
      <c r="H697" s="283" t="s">
        <v>47</v>
      </c>
      <c r="I697" s="287">
        <v>1.5851</v>
      </c>
      <c r="J697" s="285">
        <v>2.77</v>
      </c>
      <c r="K697" s="285">
        <v>4.3899999999999997</v>
      </c>
    </row>
    <row r="698" spans="2:11" ht="38.25" x14ac:dyDescent="0.2">
      <c r="B698" s="282" t="s">
        <v>93</v>
      </c>
      <c r="C698" s="284" t="s">
        <v>2351</v>
      </c>
      <c r="D698" s="282" t="s">
        <v>44</v>
      </c>
      <c r="E698" s="282" t="s">
        <v>2352</v>
      </c>
      <c r="F698" s="195" t="s">
        <v>94</v>
      </c>
      <c r="G698" s="195"/>
      <c r="H698" s="283" t="s">
        <v>47</v>
      </c>
      <c r="I698" s="287">
        <v>2.5026999999999999</v>
      </c>
      <c r="J698" s="285">
        <v>0.31</v>
      </c>
      <c r="K698" s="285">
        <v>0.77</v>
      </c>
    </row>
    <row r="699" spans="2:11" ht="25.5" x14ac:dyDescent="0.2">
      <c r="B699" s="282" t="s">
        <v>93</v>
      </c>
      <c r="C699" s="284" t="s">
        <v>2368</v>
      </c>
      <c r="D699" s="282" t="s">
        <v>44</v>
      </c>
      <c r="E699" s="282" t="s">
        <v>2369</v>
      </c>
      <c r="F699" s="195" t="s">
        <v>94</v>
      </c>
      <c r="G699" s="195"/>
      <c r="H699" s="283" t="s">
        <v>48</v>
      </c>
      <c r="I699" s="287">
        <v>20.186800000000002</v>
      </c>
      <c r="J699" s="285">
        <v>0.25</v>
      </c>
      <c r="K699" s="285">
        <v>5.04</v>
      </c>
    </row>
    <row r="700" spans="2:11" ht="25.5" x14ac:dyDescent="0.2">
      <c r="B700" s="282" t="s">
        <v>93</v>
      </c>
      <c r="C700" s="284" t="s">
        <v>2359</v>
      </c>
      <c r="D700" s="282" t="s">
        <v>44</v>
      </c>
      <c r="E700" s="282" t="s">
        <v>2360</v>
      </c>
      <c r="F700" s="195" t="s">
        <v>94</v>
      </c>
      <c r="G700" s="195"/>
      <c r="H700" s="283" t="s">
        <v>45</v>
      </c>
      <c r="I700" s="287">
        <v>4.2119999999999997</v>
      </c>
      <c r="J700" s="285">
        <v>26.42</v>
      </c>
      <c r="K700" s="285">
        <v>111.28</v>
      </c>
    </row>
    <row r="701" spans="2:11" x14ac:dyDescent="0.2">
      <c r="B701" s="291"/>
      <c r="C701" s="291"/>
      <c r="D701" s="291"/>
      <c r="E701" s="291"/>
      <c r="F701" s="291" t="s">
        <v>97</v>
      </c>
      <c r="G701" s="292">
        <v>12.99</v>
      </c>
      <c r="H701" s="291" t="s">
        <v>98</v>
      </c>
      <c r="I701" s="292">
        <v>13.97</v>
      </c>
      <c r="J701" s="291" t="s">
        <v>99</v>
      </c>
      <c r="K701" s="292">
        <v>26.96</v>
      </c>
    </row>
    <row r="702" spans="2:11" ht="13.5" thickBot="1" x14ac:dyDescent="0.25">
      <c r="B702" s="291"/>
      <c r="C702" s="291"/>
      <c r="D702" s="291"/>
      <c r="E702" s="291"/>
      <c r="F702" s="291" t="s">
        <v>100</v>
      </c>
      <c r="G702" s="292">
        <v>70.63</v>
      </c>
      <c r="H702" s="291"/>
      <c r="I702" s="198" t="s">
        <v>101</v>
      </c>
      <c r="J702" s="198"/>
      <c r="K702" s="292">
        <v>353.18</v>
      </c>
    </row>
    <row r="703" spans="2:11" ht="13.5" thickTop="1" x14ac:dyDescent="0.2">
      <c r="B703" s="276"/>
      <c r="C703" s="276"/>
      <c r="D703" s="276"/>
      <c r="E703" s="276"/>
      <c r="F703" s="276"/>
      <c r="G703" s="276"/>
      <c r="H703" s="276"/>
      <c r="I703" s="276"/>
      <c r="J703" s="276"/>
      <c r="K703" s="276"/>
    </row>
    <row r="704" spans="2:11" ht="15" x14ac:dyDescent="0.2">
      <c r="B704" s="268" t="s">
        <v>1287</v>
      </c>
      <c r="C704" s="270" t="s">
        <v>78</v>
      </c>
      <c r="D704" s="268" t="s">
        <v>79</v>
      </c>
      <c r="E704" s="268" t="s">
        <v>24</v>
      </c>
      <c r="F704" s="196" t="s">
        <v>80</v>
      </c>
      <c r="G704" s="196"/>
      <c r="H704" s="269" t="s">
        <v>81</v>
      </c>
      <c r="I704" s="270" t="s">
        <v>82</v>
      </c>
      <c r="J704" s="270" t="s">
        <v>83</v>
      </c>
      <c r="K704" s="270" t="s">
        <v>84</v>
      </c>
    </row>
    <row r="705" spans="2:11" ht="63.75" x14ac:dyDescent="0.2">
      <c r="B705" s="271" t="s">
        <v>85</v>
      </c>
      <c r="C705" s="273" t="s">
        <v>1288</v>
      </c>
      <c r="D705" s="271" t="s">
        <v>43</v>
      </c>
      <c r="E705" s="271" t="s">
        <v>1289</v>
      </c>
      <c r="F705" s="197" t="s">
        <v>89</v>
      </c>
      <c r="G705" s="197"/>
      <c r="H705" s="272" t="s">
        <v>45</v>
      </c>
      <c r="I705" s="275">
        <v>1</v>
      </c>
      <c r="J705" s="274">
        <v>255.59</v>
      </c>
      <c r="K705" s="274">
        <v>255.59</v>
      </c>
    </row>
    <row r="706" spans="2:11" ht="25.5" x14ac:dyDescent="0.2">
      <c r="B706" s="277" t="s">
        <v>86</v>
      </c>
      <c r="C706" s="279" t="s">
        <v>112</v>
      </c>
      <c r="D706" s="277" t="s">
        <v>44</v>
      </c>
      <c r="E706" s="277" t="s">
        <v>2350</v>
      </c>
      <c r="F706" s="194" t="s">
        <v>2161</v>
      </c>
      <c r="G706" s="194"/>
      <c r="H706" s="278" t="s">
        <v>75</v>
      </c>
      <c r="I706" s="281">
        <v>0.94799999999999995</v>
      </c>
      <c r="J706" s="280">
        <v>28.38</v>
      </c>
      <c r="K706" s="280">
        <v>26.9</v>
      </c>
    </row>
    <row r="707" spans="2:11" ht="25.5" x14ac:dyDescent="0.2">
      <c r="B707" s="277" t="s">
        <v>86</v>
      </c>
      <c r="C707" s="279" t="s">
        <v>2365</v>
      </c>
      <c r="D707" s="277" t="s">
        <v>2315</v>
      </c>
      <c r="E707" s="277" t="s">
        <v>2366</v>
      </c>
      <c r="F707" s="194" t="s">
        <v>2367</v>
      </c>
      <c r="G707" s="194"/>
      <c r="H707" s="278" t="s">
        <v>45</v>
      </c>
      <c r="I707" s="281">
        <v>1.02</v>
      </c>
      <c r="J707" s="280">
        <v>67.540000000000006</v>
      </c>
      <c r="K707" s="280">
        <v>68.89</v>
      </c>
    </row>
    <row r="708" spans="2:11" ht="25.5" x14ac:dyDescent="0.2">
      <c r="B708" s="277" t="s">
        <v>86</v>
      </c>
      <c r="C708" s="279" t="s">
        <v>90</v>
      </c>
      <c r="D708" s="277" t="s">
        <v>44</v>
      </c>
      <c r="E708" s="277" t="s">
        <v>91</v>
      </c>
      <c r="F708" s="194" t="s">
        <v>2161</v>
      </c>
      <c r="G708" s="194"/>
      <c r="H708" s="278" t="s">
        <v>75</v>
      </c>
      <c r="I708" s="281">
        <v>0.31</v>
      </c>
      <c r="J708" s="280">
        <v>21.72</v>
      </c>
      <c r="K708" s="280">
        <v>6.73</v>
      </c>
    </row>
    <row r="709" spans="2:11" ht="25.5" x14ac:dyDescent="0.2">
      <c r="B709" s="282" t="s">
        <v>93</v>
      </c>
      <c r="C709" s="284" t="s">
        <v>2353</v>
      </c>
      <c r="D709" s="282" t="s">
        <v>44</v>
      </c>
      <c r="E709" s="282" t="s">
        <v>2354</v>
      </c>
      <c r="F709" s="195" t="s">
        <v>94</v>
      </c>
      <c r="G709" s="195"/>
      <c r="H709" s="283" t="s">
        <v>167</v>
      </c>
      <c r="I709" s="287">
        <v>5.9200000000000003E-2</v>
      </c>
      <c r="J709" s="285">
        <v>48.76</v>
      </c>
      <c r="K709" s="285">
        <v>2.88</v>
      </c>
    </row>
    <row r="710" spans="2:11" ht="25.5" x14ac:dyDescent="0.2">
      <c r="B710" s="282" t="s">
        <v>93</v>
      </c>
      <c r="C710" s="284" t="s">
        <v>2370</v>
      </c>
      <c r="D710" s="282" t="s">
        <v>44</v>
      </c>
      <c r="E710" s="282" t="s">
        <v>2371</v>
      </c>
      <c r="F710" s="195" t="s">
        <v>94</v>
      </c>
      <c r="G710" s="195"/>
      <c r="H710" s="283" t="s">
        <v>45</v>
      </c>
      <c r="I710" s="287">
        <v>4.2119999999999997</v>
      </c>
      <c r="J710" s="285">
        <v>20.02</v>
      </c>
      <c r="K710" s="285">
        <v>84.32</v>
      </c>
    </row>
    <row r="711" spans="2:11" ht="25.5" x14ac:dyDescent="0.2">
      <c r="B711" s="282" t="s">
        <v>93</v>
      </c>
      <c r="C711" s="284" t="s">
        <v>845</v>
      </c>
      <c r="D711" s="282" t="s">
        <v>44</v>
      </c>
      <c r="E711" s="282" t="s">
        <v>846</v>
      </c>
      <c r="F711" s="195" t="s">
        <v>94</v>
      </c>
      <c r="G711" s="195"/>
      <c r="H711" s="283" t="s">
        <v>47</v>
      </c>
      <c r="I711" s="287">
        <v>1.5851</v>
      </c>
      <c r="J711" s="285">
        <v>2.77</v>
      </c>
      <c r="K711" s="285">
        <v>4.3899999999999997</v>
      </c>
    </row>
    <row r="712" spans="2:11" ht="38.25" x14ac:dyDescent="0.2">
      <c r="B712" s="282" t="s">
        <v>93</v>
      </c>
      <c r="C712" s="284" t="s">
        <v>2355</v>
      </c>
      <c r="D712" s="282" t="s">
        <v>44</v>
      </c>
      <c r="E712" s="282" t="s">
        <v>2356</v>
      </c>
      <c r="F712" s="195" t="s">
        <v>94</v>
      </c>
      <c r="G712" s="195"/>
      <c r="H712" s="283" t="s">
        <v>53</v>
      </c>
      <c r="I712" s="287">
        <v>1.0978000000000001</v>
      </c>
      <c r="J712" s="285">
        <v>3.47</v>
      </c>
      <c r="K712" s="285">
        <v>3.8</v>
      </c>
    </row>
    <row r="713" spans="2:11" ht="38.25" x14ac:dyDescent="0.2">
      <c r="B713" s="282" t="s">
        <v>93</v>
      </c>
      <c r="C713" s="284" t="s">
        <v>2351</v>
      </c>
      <c r="D713" s="282" t="s">
        <v>44</v>
      </c>
      <c r="E713" s="282" t="s">
        <v>2352</v>
      </c>
      <c r="F713" s="195" t="s">
        <v>94</v>
      </c>
      <c r="G713" s="195"/>
      <c r="H713" s="283" t="s">
        <v>47</v>
      </c>
      <c r="I713" s="287">
        <v>2.5026999999999999</v>
      </c>
      <c r="J713" s="285">
        <v>0.31</v>
      </c>
      <c r="K713" s="285">
        <v>0.77</v>
      </c>
    </row>
    <row r="714" spans="2:11" ht="38.25" x14ac:dyDescent="0.2">
      <c r="B714" s="282" t="s">
        <v>93</v>
      </c>
      <c r="C714" s="284" t="s">
        <v>2363</v>
      </c>
      <c r="D714" s="282" t="s">
        <v>44</v>
      </c>
      <c r="E714" s="282" t="s">
        <v>2364</v>
      </c>
      <c r="F714" s="195" t="s">
        <v>94</v>
      </c>
      <c r="G714" s="195"/>
      <c r="H714" s="283" t="s">
        <v>47</v>
      </c>
      <c r="I714" s="287">
        <v>5.8277999999999999</v>
      </c>
      <c r="J714" s="285">
        <v>6.66</v>
      </c>
      <c r="K714" s="285">
        <v>38.81</v>
      </c>
    </row>
    <row r="715" spans="2:11" ht="38.25" x14ac:dyDescent="0.2">
      <c r="B715" s="282" t="s">
        <v>93</v>
      </c>
      <c r="C715" s="284" t="s">
        <v>2361</v>
      </c>
      <c r="D715" s="282" t="s">
        <v>44</v>
      </c>
      <c r="E715" s="282" t="s">
        <v>2362</v>
      </c>
      <c r="F715" s="195" t="s">
        <v>94</v>
      </c>
      <c r="G715" s="195"/>
      <c r="H715" s="283" t="s">
        <v>47</v>
      </c>
      <c r="I715" s="287">
        <v>1.8233999999999999</v>
      </c>
      <c r="J715" s="285">
        <v>5.87</v>
      </c>
      <c r="K715" s="285">
        <v>10.7</v>
      </c>
    </row>
    <row r="716" spans="2:11" ht="25.5" x14ac:dyDescent="0.2">
      <c r="B716" s="282" t="s">
        <v>93</v>
      </c>
      <c r="C716" s="284" t="s">
        <v>2368</v>
      </c>
      <c r="D716" s="282" t="s">
        <v>44</v>
      </c>
      <c r="E716" s="282" t="s">
        <v>2369</v>
      </c>
      <c r="F716" s="195" t="s">
        <v>94</v>
      </c>
      <c r="G716" s="195"/>
      <c r="H716" s="283" t="s">
        <v>48</v>
      </c>
      <c r="I716" s="287">
        <v>20.186800000000002</v>
      </c>
      <c r="J716" s="285">
        <v>0.25</v>
      </c>
      <c r="K716" s="285">
        <v>5.04</v>
      </c>
    </row>
    <row r="717" spans="2:11" ht="25.5" x14ac:dyDescent="0.2">
      <c r="B717" s="282" t="s">
        <v>93</v>
      </c>
      <c r="C717" s="284" t="s">
        <v>477</v>
      </c>
      <c r="D717" s="282" t="s">
        <v>44</v>
      </c>
      <c r="E717" s="282" t="s">
        <v>478</v>
      </c>
      <c r="F717" s="195" t="s">
        <v>94</v>
      </c>
      <c r="G717" s="195"/>
      <c r="H717" s="283" t="s">
        <v>48</v>
      </c>
      <c r="I717" s="287">
        <v>0.54410000000000003</v>
      </c>
      <c r="J717" s="285">
        <v>0.27</v>
      </c>
      <c r="K717" s="285">
        <v>0.14000000000000001</v>
      </c>
    </row>
    <row r="718" spans="2:11" ht="25.5" x14ac:dyDescent="0.2">
      <c r="B718" s="282" t="s">
        <v>93</v>
      </c>
      <c r="C718" s="284" t="s">
        <v>2357</v>
      </c>
      <c r="D718" s="282" t="s">
        <v>44</v>
      </c>
      <c r="E718" s="282" t="s">
        <v>2358</v>
      </c>
      <c r="F718" s="195" t="s">
        <v>94</v>
      </c>
      <c r="G718" s="195"/>
      <c r="H718" s="283" t="s">
        <v>48</v>
      </c>
      <c r="I718" s="287">
        <v>20.186800000000002</v>
      </c>
      <c r="J718" s="285">
        <v>0.11</v>
      </c>
      <c r="K718" s="285">
        <v>2.2200000000000002</v>
      </c>
    </row>
    <row r="719" spans="2:11" x14ac:dyDescent="0.2">
      <c r="B719" s="291"/>
      <c r="C719" s="291"/>
      <c r="D719" s="291"/>
      <c r="E719" s="291"/>
      <c r="F719" s="291" t="s">
        <v>97</v>
      </c>
      <c r="G719" s="292">
        <v>12.99</v>
      </c>
      <c r="H719" s="291" t="s">
        <v>98</v>
      </c>
      <c r="I719" s="292">
        <v>13.97</v>
      </c>
      <c r="J719" s="291" t="s">
        <v>99</v>
      </c>
      <c r="K719" s="292">
        <v>26.96</v>
      </c>
    </row>
    <row r="720" spans="2:11" ht="13.5" thickBot="1" x14ac:dyDescent="0.25">
      <c r="B720" s="291"/>
      <c r="C720" s="291"/>
      <c r="D720" s="291"/>
      <c r="E720" s="291"/>
      <c r="F720" s="291" t="s">
        <v>100</v>
      </c>
      <c r="G720" s="292">
        <v>63.89</v>
      </c>
      <c r="H720" s="291"/>
      <c r="I720" s="198" t="s">
        <v>101</v>
      </c>
      <c r="J720" s="198"/>
      <c r="K720" s="292">
        <v>319.48</v>
      </c>
    </row>
    <row r="721" spans="2:11" ht="13.5" thickTop="1" x14ac:dyDescent="0.2">
      <c r="B721" s="276"/>
      <c r="C721" s="276"/>
      <c r="D721" s="276"/>
      <c r="E721" s="276"/>
      <c r="F721" s="276"/>
      <c r="G721" s="276"/>
      <c r="H721" s="276"/>
      <c r="I721" s="276"/>
      <c r="J721" s="276"/>
      <c r="K721" s="276"/>
    </row>
    <row r="722" spans="2:11" ht="15" x14ac:dyDescent="0.2">
      <c r="B722" s="268" t="s">
        <v>1290</v>
      </c>
      <c r="C722" s="270" t="s">
        <v>78</v>
      </c>
      <c r="D722" s="268" t="s">
        <v>79</v>
      </c>
      <c r="E722" s="268" t="s">
        <v>24</v>
      </c>
      <c r="F722" s="196" t="s">
        <v>80</v>
      </c>
      <c r="G722" s="196"/>
      <c r="H722" s="269" t="s">
        <v>81</v>
      </c>
      <c r="I722" s="270" t="s">
        <v>82</v>
      </c>
      <c r="J722" s="270" t="s">
        <v>83</v>
      </c>
      <c r="K722" s="270" t="s">
        <v>84</v>
      </c>
    </row>
    <row r="723" spans="2:11" ht="25.5" x14ac:dyDescent="0.2">
      <c r="B723" s="271" t="s">
        <v>85</v>
      </c>
      <c r="C723" s="273" t="s">
        <v>1291</v>
      </c>
      <c r="D723" s="271" t="s">
        <v>44</v>
      </c>
      <c r="E723" s="271" t="s">
        <v>1292</v>
      </c>
      <c r="F723" s="197" t="s">
        <v>2372</v>
      </c>
      <c r="G723" s="197"/>
      <c r="H723" s="272" t="s">
        <v>47</v>
      </c>
      <c r="I723" s="275">
        <v>1</v>
      </c>
      <c r="J723" s="274">
        <v>30.95</v>
      </c>
      <c r="K723" s="274">
        <v>30.95</v>
      </c>
    </row>
    <row r="724" spans="2:11" ht="25.5" x14ac:dyDescent="0.2">
      <c r="B724" s="277" t="s">
        <v>86</v>
      </c>
      <c r="C724" s="279" t="s">
        <v>112</v>
      </c>
      <c r="D724" s="277" t="s">
        <v>44</v>
      </c>
      <c r="E724" s="277" t="s">
        <v>2350</v>
      </c>
      <c r="F724" s="194" t="s">
        <v>2161</v>
      </c>
      <c r="G724" s="194"/>
      <c r="H724" s="278" t="s">
        <v>75</v>
      </c>
      <c r="I724" s="281">
        <v>8.2000000000000003E-2</v>
      </c>
      <c r="J724" s="280">
        <v>28.38</v>
      </c>
      <c r="K724" s="280">
        <v>2.3199999999999998</v>
      </c>
    </row>
    <row r="725" spans="2:11" ht="25.5" x14ac:dyDescent="0.2">
      <c r="B725" s="277" t="s">
        <v>86</v>
      </c>
      <c r="C725" s="279" t="s">
        <v>90</v>
      </c>
      <c r="D725" s="277" t="s">
        <v>44</v>
      </c>
      <c r="E725" s="277" t="s">
        <v>91</v>
      </c>
      <c r="F725" s="194" t="s">
        <v>2161</v>
      </c>
      <c r="G725" s="194"/>
      <c r="H725" s="278" t="s">
        <v>75</v>
      </c>
      <c r="I725" s="281">
        <v>2.7E-2</v>
      </c>
      <c r="J725" s="280">
        <v>21.72</v>
      </c>
      <c r="K725" s="280">
        <v>0.57999999999999996</v>
      </c>
    </row>
    <row r="726" spans="2:11" ht="25.5" x14ac:dyDescent="0.2">
      <c r="B726" s="282" t="s">
        <v>93</v>
      </c>
      <c r="C726" s="284" t="s">
        <v>477</v>
      </c>
      <c r="D726" s="282" t="s">
        <v>44</v>
      </c>
      <c r="E726" s="282" t="s">
        <v>478</v>
      </c>
      <c r="F726" s="195" t="s">
        <v>94</v>
      </c>
      <c r="G726" s="195"/>
      <c r="H726" s="283" t="s">
        <v>48</v>
      </c>
      <c r="I726" s="287">
        <v>7.6364000000000001</v>
      </c>
      <c r="J726" s="285">
        <v>0.27</v>
      </c>
      <c r="K726" s="285">
        <v>2.06</v>
      </c>
    </row>
    <row r="727" spans="2:11" ht="38.25" x14ac:dyDescent="0.2">
      <c r="B727" s="282" t="s">
        <v>93</v>
      </c>
      <c r="C727" s="284" t="s">
        <v>2373</v>
      </c>
      <c r="D727" s="282" t="s">
        <v>44</v>
      </c>
      <c r="E727" s="282" t="s">
        <v>2374</v>
      </c>
      <c r="F727" s="195" t="s">
        <v>94</v>
      </c>
      <c r="G727" s="195"/>
      <c r="H727" s="283" t="s">
        <v>47</v>
      </c>
      <c r="I727" s="287">
        <v>1.1000000000000001</v>
      </c>
      <c r="J727" s="285">
        <v>23.63</v>
      </c>
      <c r="K727" s="285">
        <v>25.99</v>
      </c>
    </row>
    <row r="728" spans="2:11" x14ac:dyDescent="0.2">
      <c r="B728" s="291"/>
      <c r="C728" s="291"/>
      <c r="D728" s="291"/>
      <c r="E728" s="291"/>
      <c r="F728" s="291" t="s">
        <v>97</v>
      </c>
      <c r="G728" s="292">
        <v>1.1200000000000001</v>
      </c>
      <c r="H728" s="291" t="s">
        <v>98</v>
      </c>
      <c r="I728" s="292">
        <v>1.21</v>
      </c>
      <c r="J728" s="291" t="s">
        <v>99</v>
      </c>
      <c r="K728" s="292">
        <v>2.33</v>
      </c>
    </row>
    <row r="729" spans="2:11" ht="13.5" thickBot="1" x14ac:dyDescent="0.25">
      <c r="B729" s="291"/>
      <c r="C729" s="291"/>
      <c r="D729" s="291"/>
      <c r="E729" s="291"/>
      <c r="F729" s="291" t="s">
        <v>100</v>
      </c>
      <c r="G729" s="292">
        <v>7.73</v>
      </c>
      <c r="H729" s="291"/>
      <c r="I729" s="198" t="s">
        <v>101</v>
      </c>
      <c r="J729" s="198"/>
      <c r="K729" s="292">
        <v>38.68</v>
      </c>
    </row>
    <row r="730" spans="2:11" ht="13.5" thickTop="1" x14ac:dyDescent="0.2">
      <c r="B730" s="276"/>
      <c r="C730" s="276"/>
      <c r="D730" s="276"/>
      <c r="E730" s="276"/>
      <c r="F730" s="276"/>
      <c r="G730" s="276"/>
      <c r="H730" s="276"/>
      <c r="I730" s="276"/>
      <c r="J730" s="276"/>
      <c r="K730" s="276"/>
    </row>
    <row r="731" spans="2:11" ht="15" x14ac:dyDescent="0.2">
      <c r="B731" s="268" t="s">
        <v>1295</v>
      </c>
      <c r="C731" s="270" t="s">
        <v>78</v>
      </c>
      <c r="D731" s="268" t="s">
        <v>79</v>
      </c>
      <c r="E731" s="268" t="s">
        <v>24</v>
      </c>
      <c r="F731" s="196" t="s">
        <v>80</v>
      </c>
      <c r="G731" s="196"/>
      <c r="H731" s="269" t="s">
        <v>81</v>
      </c>
      <c r="I731" s="270" t="s">
        <v>82</v>
      </c>
      <c r="J731" s="270" t="s">
        <v>83</v>
      </c>
      <c r="K731" s="270" t="s">
        <v>84</v>
      </c>
    </row>
    <row r="732" spans="2:11" ht="38.25" x14ac:dyDescent="0.2">
      <c r="B732" s="271" t="s">
        <v>85</v>
      </c>
      <c r="C732" s="273" t="s">
        <v>1296</v>
      </c>
      <c r="D732" s="271" t="s">
        <v>44</v>
      </c>
      <c r="E732" s="271" t="s">
        <v>1297</v>
      </c>
      <c r="F732" s="197" t="s">
        <v>2375</v>
      </c>
      <c r="G732" s="197"/>
      <c r="H732" s="272" t="s">
        <v>45</v>
      </c>
      <c r="I732" s="275">
        <v>1</v>
      </c>
      <c r="J732" s="274">
        <v>349.57</v>
      </c>
      <c r="K732" s="274">
        <v>349.57</v>
      </c>
    </row>
    <row r="733" spans="2:11" ht="25.5" x14ac:dyDescent="0.2">
      <c r="B733" s="277" t="s">
        <v>86</v>
      </c>
      <c r="C733" s="279" t="s">
        <v>467</v>
      </c>
      <c r="D733" s="277" t="s">
        <v>44</v>
      </c>
      <c r="E733" s="277" t="s">
        <v>468</v>
      </c>
      <c r="F733" s="194" t="s">
        <v>2161</v>
      </c>
      <c r="G733" s="194"/>
      <c r="H733" s="278" t="s">
        <v>75</v>
      </c>
      <c r="I733" s="281">
        <v>1.2649999999999999</v>
      </c>
      <c r="J733" s="280">
        <v>26.98</v>
      </c>
      <c r="K733" s="280">
        <v>34.119999999999997</v>
      </c>
    </row>
    <row r="734" spans="2:11" ht="38.25" x14ac:dyDescent="0.2">
      <c r="B734" s="277" t="s">
        <v>86</v>
      </c>
      <c r="C734" s="279" t="s">
        <v>107</v>
      </c>
      <c r="D734" s="277" t="s">
        <v>44</v>
      </c>
      <c r="E734" s="277" t="s">
        <v>108</v>
      </c>
      <c r="F734" s="194" t="s">
        <v>785</v>
      </c>
      <c r="G734" s="194"/>
      <c r="H734" s="278" t="s">
        <v>109</v>
      </c>
      <c r="I734" s="281">
        <v>1.2230000000000001</v>
      </c>
      <c r="J734" s="280">
        <v>28.9</v>
      </c>
      <c r="K734" s="280">
        <v>35.340000000000003</v>
      </c>
    </row>
    <row r="735" spans="2:11" ht="25.5" x14ac:dyDescent="0.2">
      <c r="B735" s="277" t="s">
        <v>86</v>
      </c>
      <c r="C735" s="279" t="s">
        <v>90</v>
      </c>
      <c r="D735" s="277" t="s">
        <v>44</v>
      </c>
      <c r="E735" s="277" t="s">
        <v>91</v>
      </c>
      <c r="F735" s="194" t="s">
        <v>2161</v>
      </c>
      <c r="G735" s="194"/>
      <c r="H735" s="278" t="s">
        <v>75</v>
      </c>
      <c r="I735" s="281">
        <v>0.63300000000000001</v>
      </c>
      <c r="J735" s="280">
        <v>21.72</v>
      </c>
      <c r="K735" s="280">
        <v>13.74</v>
      </c>
    </row>
    <row r="736" spans="2:11" ht="38.25" x14ac:dyDescent="0.2">
      <c r="B736" s="277" t="s">
        <v>86</v>
      </c>
      <c r="C736" s="279" t="s">
        <v>104</v>
      </c>
      <c r="D736" s="277" t="s">
        <v>44</v>
      </c>
      <c r="E736" s="277" t="s">
        <v>105</v>
      </c>
      <c r="F736" s="194" t="s">
        <v>785</v>
      </c>
      <c r="G736" s="194"/>
      <c r="H736" s="278" t="s">
        <v>106</v>
      </c>
      <c r="I736" s="281">
        <v>4.2000000000000003E-2</v>
      </c>
      <c r="J736" s="280">
        <v>30.44</v>
      </c>
      <c r="K736" s="280">
        <v>1.27</v>
      </c>
    </row>
    <row r="737" spans="2:11" ht="25.5" x14ac:dyDescent="0.2">
      <c r="B737" s="282" t="s">
        <v>93</v>
      </c>
      <c r="C737" s="284" t="s">
        <v>830</v>
      </c>
      <c r="D737" s="282" t="s">
        <v>44</v>
      </c>
      <c r="E737" s="282" t="s">
        <v>831</v>
      </c>
      <c r="F737" s="195" t="s">
        <v>94</v>
      </c>
      <c r="G737" s="195"/>
      <c r="H737" s="283" t="s">
        <v>53</v>
      </c>
      <c r="I737" s="287">
        <v>0.53</v>
      </c>
      <c r="J737" s="285">
        <v>45.32</v>
      </c>
      <c r="K737" s="285">
        <v>24.01</v>
      </c>
    </row>
    <row r="738" spans="2:11" ht="25.5" x14ac:dyDescent="0.2">
      <c r="B738" s="282" t="s">
        <v>93</v>
      </c>
      <c r="C738" s="284" t="s">
        <v>2376</v>
      </c>
      <c r="D738" s="282" t="s">
        <v>44</v>
      </c>
      <c r="E738" s="282" t="s">
        <v>2377</v>
      </c>
      <c r="F738" s="195" t="s">
        <v>94</v>
      </c>
      <c r="G738" s="195"/>
      <c r="H738" s="283" t="s">
        <v>45</v>
      </c>
      <c r="I738" s="287">
        <v>1.05</v>
      </c>
      <c r="J738" s="285">
        <v>226.69</v>
      </c>
      <c r="K738" s="285">
        <v>238.02</v>
      </c>
    </row>
    <row r="739" spans="2:11" x14ac:dyDescent="0.2">
      <c r="B739" s="282" t="s">
        <v>93</v>
      </c>
      <c r="C739" s="284" t="s">
        <v>828</v>
      </c>
      <c r="D739" s="282" t="s">
        <v>44</v>
      </c>
      <c r="E739" s="282" t="s">
        <v>829</v>
      </c>
      <c r="F739" s="195" t="s">
        <v>94</v>
      </c>
      <c r="G739" s="195"/>
      <c r="H739" s="283" t="s">
        <v>53</v>
      </c>
      <c r="I739" s="287">
        <v>0.97</v>
      </c>
      <c r="J739" s="285">
        <v>3.17</v>
      </c>
      <c r="K739" s="285">
        <v>3.07</v>
      </c>
    </row>
    <row r="740" spans="2:11" x14ac:dyDescent="0.2">
      <c r="B740" s="291"/>
      <c r="C740" s="291"/>
      <c r="D740" s="291"/>
      <c r="E740" s="291"/>
      <c r="F740" s="291" t="s">
        <v>97</v>
      </c>
      <c r="G740" s="292">
        <v>31.87</v>
      </c>
      <c r="H740" s="291" t="s">
        <v>98</v>
      </c>
      <c r="I740" s="292">
        <v>34.270000000000003</v>
      </c>
      <c r="J740" s="291" t="s">
        <v>99</v>
      </c>
      <c r="K740" s="292">
        <v>66.14</v>
      </c>
    </row>
    <row r="741" spans="2:11" ht="13.5" thickBot="1" x14ac:dyDescent="0.25">
      <c r="B741" s="291"/>
      <c r="C741" s="291"/>
      <c r="D741" s="291"/>
      <c r="E741" s="291"/>
      <c r="F741" s="291" t="s">
        <v>100</v>
      </c>
      <c r="G741" s="292">
        <v>87.39</v>
      </c>
      <c r="H741" s="291"/>
      <c r="I741" s="198" t="s">
        <v>101</v>
      </c>
      <c r="J741" s="198"/>
      <c r="K741" s="292">
        <v>436.96</v>
      </c>
    </row>
    <row r="742" spans="2:11" ht="13.5" thickTop="1" x14ac:dyDescent="0.2">
      <c r="B742" s="276"/>
      <c r="C742" s="276"/>
      <c r="D742" s="276"/>
      <c r="E742" s="276"/>
      <c r="F742" s="276"/>
      <c r="G742" s="276"/>
      <c r="H742" s="276"/>
      <c r="I742" s="276"/>
      <c r="J742" s="276"/>
      <c r="K742" s="276"/>
    </row>
    <row r="743" spans="2:11" ht="15" x14ac:dyDescent="0.2">
      <c r="B743" s="268" t="s">
        <v>1298</v>
      </c>
      <c r="C743" s="270" t="s">
        <v>78</v>
      </c>
      <c r="D743" s="268" t="s">
        <v>79</v>
      </c>
      <c r="E743" s="268" t="s">
        <v>24</v>
      </c>
      <c r="F743" s="196" t="s">
        <v>80</v>
      </c>
      <c r="G743" s="196"/>
      <c r="H743" s="269" t="s">
        <v>81</v>
      </c>
      <c r="I743" s="270" t="s">
        <v>82</v>
      </c>
      <c r="J743" s="270" t="s">
        <v>83</v>
      </c>
      <c r="K743" s="270" t="s">
        <v>84</v>
      </c>
    </row>
    <row r="744" spans="2:11" ht="63.75" x14ac:dyDescent="0.2">
      <c r="B744" s="271" t="s">
        <v>85</v>
      </c>
      <c r="C744" s="273" t="s">
        <v>1299</v>
      </c>
      <c r="D744" s="271" t="s">
        <v>44</v>
      </c>
      <c r="E744" s="271" t="s">
        <v>1300</v>
      </c>
      <c r="F744" s="197" t="s">
        <v>2167</v>
      </c>
      <c r="G744" s="197"/>
      <c r="H744" s="272" t="s">
        <v>45</v>
      </c>
      <c r="I744" s="275">
        <v>1</v>
      </c>
      <c r="J744" s="274">
        <v>26.21</v>
      </c>
      <c r="K744" s="274">
        <v>26.21</v>
      </c>
    </row>
    <row r="745" spans="2:11" ht="25.5" x14ac:dyDescent="0.2">
      <c r="B745" s="277" t="s">
        <v>86</v>
      </c>
      <c r="C745" s="279" t="s">
        <v>87</v>
      </c>
      <c r="D745" s="277" t="s">
        <v>44</v>
      </c>
      <c r="E745" s="277" t="s">
        <v>88</v>
      </c>
      <c r="F745" s="194" t="s">
        <v>2161</v>
      </c>
      <c r="G745" s="194"/>
      <c r="H745" s="278" t="s">
        <v>75</v>
      </c>
      <c r="I745" s="281">
        <v>0.16</v>
      </c>
      <c r="J745" s="280">
        <v>26.69</v>
      </c>
      <c r="K745" s="280">
        <v>4.2699999999999996</v>
      </c>
    </row>
    <row r="746" spans="2:11" ht="25.5" x14ac:dyDescent="0.2">
      <c r="B746" s="277" t="s">
        <v>86</v>
      </c>
      <c r="C746" s="279" t="s">
        <v>2378</v>
      </c>
      <c r="D746" s="277" t="s">
        <v>44</v>
      </c>
      <c r="E746" s="277" t="s">
        <v>2379</v>
      </c>
      <c r="F746" s="194" t="s">
        <v>785</v>
      </c>
      <c r="G746" s="194"/>
      <c r="H746" s="278" t="s">
        <v>109</v>
      </c>
      <c r="I746" s="281">
        <v>4.3E-3</v>
      </c>
      <c r="J746" s="280">
        <v>69.58</v>
      </c>
      <c r="K746" s="280">
        <v>0.28999999999999998</v>
      </c>
    </row>
    <row r="747" spans="2:11" ht="25.5" x14ac:dyDescent="0.2">
      <c r="B747" s="277" t="s">
        <v>86</v>
      </c>
      <c r="C747" s="279" t="s">
        <v>2380</v>
      </c>
      <c r="D747" s="277" t="s">
        <v>44</v>
      </c>
      <c r="E747" s="277" t="s">
        <v>2381</v>
      </c>
      <c r="F747" s="194" t="s">
        <v>785</v>
      </c>
      <c r="G747" s="194"/>
      <c r="H747" s="278" t="s">
        <v>106</v>
      </c>
      <c r="I747" s="281">
        <v>3.0000000000000001E-3</v>
      </c>
      <c r="J747" s="280">
        <v>105.59</v>
      </c>
      <c r="K747" s="280">
        <v>0.31</v>
      </c>
    </row>
    <row r="748" spans="2:11" ht="25.5" x14ac:dyDescent="0.2">
      <c r="B748" s="277" t="s">
        <v>86</v>
      </c>
      <c r="C748" s="279" t="s">
        <v>102</v>
      </c>
      <c r="D748" s="277" t="s">
        <v>44</v>
      </c>
      <c r="E748" s="277" t="s">
        <v>103</v>
      </c>
      <c r="F748" s="194" t="s">
        <v>2161</v>
      </c>
      <c r="G748" s="194"/>
      <c r="H748" s="278" t="s">
        <v>75</v>
      </c>
      <c r="I748" s="281">
        <v>5.8999999999999997E-2</v>
      </c>
      <c r="J748" s="280">
        <v>22.08</v>
      </c>
      <c r="K748" s="280">
        <v>1.3</v>
      </c>
    </row>
    <row r="749" spans="2:11" ht="38.25" x14ac:dyDescent="0.2">
      <c r="B749" s="282" t="s">
        <v>93</v>
      </c>
      <c r="C749" s="284" t="s">
        <v>2382</v>
      </c>
      <c r="D749" s="282" t="s">
        <v>44</v>
      </c>
      <c r="E749" s="282" t="s">
        <v>2383</v>
      </c>
      <c r="F749" s="195" t="s">
        <v>94</v>
      </c>
      <c r="G749" s="195"/>
      <c r="H749" s="283" t="s">
        <v>47</v>
      </c>
      <c r="I749" s="287">
        <v>9.9000000000000005E-2</v>
      </c>
      <c r="J749" s="285">
        <v>36.33</v>
      </c>
      <c r="K749" s="285">
        <v>3.59</v>
      </c>
    </row>
    <row r="750" spans="2:11" ht="38.25" x14ac:dyDescent="0.2">
      <c r="B750" s="282" t="s">
        <v>93</v>
      </c>
      <c r="C750" s="284" t="s">
        <v>2384</v>
      </c>
      <c r="D750" s="282" t="s">
        <v>44</v>
      </c>
      <c r="E750" s="282" t="s">
        <v>2385</v>
      </c>
      <c r="F750" s="195" t="s">
        <v>94</v>
      </c>
      <c r="G750" s="195"/>
      <c r="H750" s="283" t="s">
        <v>47</v>
      </c>
      <c r="I750" s="287">
        <v>0.222</v>
      </c>
      <c r="J750" s="285">
        <v>29.08</v>
      </c>
      <c r="K750" s="285">
        <v>6.45</v>
      </c>
    </row>
    <row r="751" spans="2:11" ht="38.25" x14ac:dyDescent="0.2">
      <c r="B751" s="282" t="s">
        <v>93</v>
      </c>
      <c r="C751" s="284" t="s">
        <v>2386</v>
      </c>
      <c r="D751" s="282" t="s">
        <v>44</v>
      </c>
      <c r="E751" s="282" t="s">
        <v>2387</v>
      </c>
      <c r="F751" s="195" t="s">
        <v>94</v>
      </c>
      <c r="G751" s="195"/>
      <c r="H751" s="283" t="s">
        <v>47</v>
      </c>
      <c r="I751" s="287">
        <v>0.55600000000000005</v>
      </c>
      <c r="J751" s="285">
        <v>13.75</v>
      </c>
      <c r="K751" s="285">
        <v>7.64</v>
      </c>
    </row>
    <row r="752" spans="2:11" x14ac:dyDescent="0.2">
      <c r="B752" s="282" t="s">
        <v>93</v>
      </c>
      <c r="C752" s="284" t="s">
        <v>2388</v>
      </c>
      <c r="D752" s="282" t="s">
        <v>44</v>
      </c>
      <c r="E752" s="282" t="s">
        <v>2389</v>
      </c>
      <c r="F752" s="195" t="s">
        <v>94</v>
      </c>
      <c r="G752" s="195"/>
      <c r="H752" s="283" t="s">
        <v>53</v>
      </c>
      <c r="I752" s="287">
        <v>0.12</v>
      </c>
      <c r="J752" s="285">
        <v>19.73</v>
      </c>
      <c r="K752" s="285">
        <v>2.36</v>
      </c>
    </row>
    <row r="753" spans="2:11" x14ac:dyDescent="0.2">
      <c r="B753" s="291"/>
      <c r="C753" s="291"/>
      <c r="D753" s="291"/>
      <c r="E753" s="291"/>
      <c r="F753" s="291" t="s">
        <v>97</v>
      </c>
      <c r="G753" s="292">
        <v>2.13</v>
      </c>
      <c r="H753" s="291" t="s">
        <v>98</v>
      </c>
      <c r="I753" s="292">
        <v>2.31</v>
      </c>
      <c r="J753" s="291" t="s">
        <v>99</v>
      </c>
      <c r="K753" s="292">
        <v>4.4400000000000004</v>
      </c>
    </row>
    <row r="754" spans="2:11" ht="13.5" thickBot="1" x14ac:dyDescent="0.25">
      <c r="B754" s="291"/>
      <c r="C754" s="291"/>
      <c r="D754" s="291"/>
      <c r="E754" s="291"/>
      <c r="F754" s="291" t="s">
        <v>100</v>
      </c>
      <c r="G754" s="292">
        <v>6.55</v>
      </c>
      <c r="H754" s="291"/>
      <c r="I754" s="198" t="s">
        <v>101</v>
      </c>
      <c r="J754" s="198"/>
      <c r="K754" s="292">
        <v>32.76</v>
      </c>
    </row>
    <row r="755" spans="2:11" ht="13.5" thickTop="1" x14ac:dyDescent="0.2">
      <c r="B755" s="276"/>
      <c r="C755" s="276"/>
      <c r="D755" s="276"/>
      <c r="E755" s="276"/>
      <c r="F755" s="276"/>
      <c r="G755" s="276"/>
      <c r="H755" s="276"/>
      <c r="I755" s="276"/>
      <c r="J755" s="276"/>
      <c r="K755" s="276"/>
    </row>
    <row r="756" spans="2:11" ht="15" x14ac:dyDescent="0.2">
      <c r="B756" s="268" t="s">
        <v>1301</v>
      </c>
      <c r="C756" s="270" t="s">
        <v>78</v>
      </c>
      <c r="D756" s="268" t="s">
        <v>79</v>
      </c>
      <c r="E756" s="268" t="s">
        <v>24</v>
      </c>
      <c r="F756" s="196" t="s">
        <v>80</v>
      </c>
      <c r="G756" s="196"/>
      <c r="H756" s="269" t="s">
        <v>81</v>
      </c>
      <c r="I756" s="270" t="s">
        <v>82</v>
      </c>
      <c r="J756" s="270" t="s">
        <v>83</v>
      </c>
      <c r="K756" s="270" t="s">
        <v>84</v>
      </c>
    </row>
    <row r="757" spans="2:11" ht="51" x14ac:dyDescent="0.2">
      <c r="B757" s="271" t="s">
        <v>85</v>
      </c>
      <c r="C757" s="273" t="s">
        <v>1302</v>
      </c>
      <c r="D757" s="271" t="s">
        <v>44</v>
      </c>
      <c r="E757" s="271" t="s">
        <v>1303</v>
      </c>
      <c r="F757" s="197" t="s">
        <v>2167</v>
      </c>
      <c r="G757" s="197"/>
      <c r="H757" s="272" t="s">
        <v>45</v>
      </c>
      <c r="I757" s="275">
        <v>1</v>
      </c>
      <c r="J757" s="274">
        <v>23.89</v>
      </c>
      <c r="K757" s="274">
        <v>23.89</v>
      </c>
    </row>
    <row r="758" spans="2:11" ht="25.5" x14ac:dyDescent="0.2">
      <c r="B758" s="277" t="s">
        <v>86</v>
      </c>
      <c r="C758" s="279" t="s">
        <v>87</v>
      </c>
      <c r="D758" s="277" t="s">
        <v>44</v>
      </c>
      <c r="E758" s="277" t="s">
        <v>88</v>
      </c>
      <c r="F758" s="194" t="s">
        <v>2161</v>
      </c>
      <c r="G758" s="194"/>
      <c r="H758" s="278" t="s">
        <v>75</v>
      </c>
      <c r="I758" s="281">
        <v>0.11799999999999999</v>
      </c>
      <c r="J758" s="280">
        <v>26.69</v>
      </c>
      <c r="K758" s="280">
        <v>3.14</v>
      </c>
    </row>
    <row r="759" spans="2:11" ht="25.5" x14ac:dyDescent="0.2">
      <c r="B759" s="277" t="s">
        <v>86</v>
      </c>
      <c r="C759" s="279" t="s">
        <v>102</v>
      </c>
      <c r="D759" s="277" t="s">
        <v>44</v>
      </c>
      <c r="E759" s="277" t="s">
        <v>103</v>
      </c>
      <c r="F759" s="194" t="s">
        <v>2161</v>
      </c>
      <c r="G759" s="194"/>
      <c r="H759" s="278" t="s">
        <v>75</v>
      </c>
      <c r="I759" s="281">
        <v>6.5000000000000002E-2</v>
      </c>
      <c r="J759" s="280">
        <v>22.08</v>
      </c>
      <c r="K759" s="280">
        <v>1.43</v>
      </c>
    </row>
    <row r="760" spans="2:11" ht="38.25" x14ac:dyDescent="0.2">
      <c r="B760" s="277" t="s">
        <v>86</v>
      </c>
      <c r="C760" s="279" t="s">
        <v>174</v>
      </c>
      <c r="D760" s="277" t="s">
        <v>44</v>
      </c>
      <c r="E760" s="277" t="s">
        <v>175</v>
      </c>
      <c r="F760" s="194" t="s">
        <v>785</v>
      </c>
      <c r="G760" s="194"/>
      <c r="H760" s="278" t="s">
        <v>109</v>
      </c>
      <c r="I760" s="281">
        <v>6.4000000000000003E-3</v>
      </c>
      <c r="J760" s="280">
        <v>27.77</v>
      </c>
      <c r="K760" s="280">
        <v>0.17</v>
      </c>
    </row>
    <row r="761" spans="2:11" ht="38.25" x14ac:dyDescent="0.2">
      <c r="B761" s="277" t="s">
        <v>86</v>
      </c>
      <c r="C761" s="279" t="s">
        <v>172</v>
      </c>
      <c r="D761" s="277" t="s">
        <v>44</v>
      </c>
      <c r="E761" s="277" t="s">
        <v>173</v>
      </c>
      <c r="F761" s="194" t="s">
        <v>785</v>
      </c>
      <c r="G761" s="194"/>
      <c r="H761" s="278" t="s">
        <v>106</v>
      </c>
      <c r="I761" s="281">
        <v>4.5999999999999999E-3</v>
      </c>
      <c r="J761" s="280">
        <v>28.86</v>
      </c>
      <c r="K761" s="280">
        <v>0.13</v>
      </c>
    </row>
    <row r="762" spans="2:11" ht="38.25" x14ac:dyDescent="0.2">
      <c r="B762" s="282" t="s">
        <v>93</v>
      </c>
      <c r="C762" s="284" t="s">
        <v>2384</v>
      </c>
      <c r="D762" s="282" t="s">
        <v>44</v>
      </c>
      <c r="E762" s="282" t="s">
        <v>2385</v>
      </c>
      <c r="F762" s="195" t="s">
        <v>94</v>
      </c>
      <c r="G762" s="195"/>
      <c r="H762" s="283" t="s">
        <v>47</v>
      </c>
      <c r="I762" s="287">
        <v>0.63400000000000001</v>
      </c>
      <c r="J762" s="285">
        <v>29.08</v>
      </c>
      <c r="K762" s="285">
        <v>18.43</v>
      </c>
    </row>
    <row r="763" spans="2:11" x14ac:dyDescent="0.2">
      <c r="B763" s="282" t="s">
        <v>93</v>
      </c>
      <c r="C763" s="284" t="s">
        <v>2390</v>
      </c>
      <c r="D763" s="282" t="s">
        <v>44</v>
      </c>
      <c r="E763" s="282" t="s">
        <v>2391</v>
      </c>
      <c r="F763" s="195" t="s">
        <v>94</v>
      </c>
      <c r="G763" s="195"/>
      <c r="H763" s="283" t="s">
        <v>53</v>
      </c>
      <c r="I763" s="287">
        <v>0.03</v>
      </c>
      <c r="J763" s="285">
        <v>19.88</v>
      </c>
      <c r="K763" s="285">
        <v>0.59</v>
      </c>
    </row>
    <row r="764" spans="2:11" x14ac:dyDescent="0.2">
      <c r="B764" s="291"/>
      <c r="C764" s="291"/>
      <c r="D764" s="291"/>
      <c r="E764" s="291"/>
      <c r="F764" s="291" t="s">
        <v>97</v>
      </c>
      <c r="G764" s="292">
        <v>1.79</v>
      </c>
      <c r="H764" s="291" t="s">
        <v>98</v>
      </c>
      <c r="I764" s="292">
        <v>1.93</v>
      </c>
      <c r="J764" s="291" t="s">
        <v>99</v>
      </c>
      <c r="K764" s="292">
        <v>3.72</v>
      </c>
    </row>
    <row r="765" spans="2:11" ht="13.5" thickBot="1" x14ac:dyDescent="0.25">
      <c r="B765" s="291"/>
      <c r="C765" s="291"/>
      <c r="D765" s="291"/>
      <c r="E765" s="291"/>
      <c r="F765" s="291" t="s">
        <v>100</v>
      </c>
      <c r="G765" s="292">
        <v>5.97</v>
      </c>
      <c r="H765" s="291"/>
      <c r="I765" s="198" t="s">
        <v>101</v>
      </c>
      <c r="J765" s="198"/>
      <c r="K765" s="292">
        <v>29.86</v>
      </c>
    </row>
    <row r="766" spans="2:11" ht="13.5" thickTop="1" x14ac:dyDescent="0.2">
      <c r="B766" s="276"/>
      <c r="C766" s="276"/>
      <c r="D766" s="276"/>
      <c r="E766" s="276"/>
      <c r="F766" s="276"/>
      <c r="G766" s="276"/>
      <c r="H766" s="276"/>
      <c r="I766" s="276"/>
      <c r="J766" s="276"/>
      <c r="K766" s="276"/>
    </row>
    <row r="767" spans="2:11" ht="15" x14ac:dyDescent="0.2">
      <c r="B767" s="268" t="s">
        <v>1305</v>
      </c>
      <c r="C767" s="270" t="s">
        <v>78</v>
      </c>
      <c r="D767" s="268" t="s">
        <v>79</v>
      </c>
      <c r="E767" s="268" t="s">
        <v>24</v>
      </c>
      <c r="F767" s="196" t="s">
        <v>80</v>
      </c>
      <c r="G767" s="196"/>
      <c r="H767" s="269" t="s">
        <v>81</v>
      </c>
      <c r="I767" s="270" t="s">
        <v>82</v>
      </c>
      <c r="J767" s="270" t="s">
        <v>83</v>
      </c>
      <c r="K767" s="270" t="s">
        <v>84</v>
      </c>
    </row>
    <row r="768" spans="2:11" ht="51" x14ac:dyDescent="0.2">
      <c r="B768" s="271" t="s">
        <v>85</v>
      </c>
      <c r="C768" s="273" t="s">
        <v>1306</v>
      </c>
      <c r="D768" s="271" t="s">
        <v>44</v>
      </c>
      <c r="E768" s="271" t="s">
        <v>1307</v>
      </c>
      <c r="F768" s="197" t="s">
        <v>2173</v>
      </c>
      <c r="G768" s="197"/>
      <c r="H768" s="272" t="s">
        <v>45</v>
      </c>
      <c r="I768" s="275">
        <v>1</v>
      </c>
      <c r="J768" s="274">
        <v>46.72</v>
      </c>
      <c r="K768" s="274">
        <v>46.72</v>
      </c>
    </row>
    <row r="769" spans="2:11" ht="38.25" x14ac:dyDescent="0.2">
      <c r="B769" s="277" t="s">
        <v>86</v>
      </c>
      <c r="C769" s="279" t="s">
        <v>174</v>
      </c>
      <c r="D769" s="277" t="s">
        <v>44</v>
      </c>
      <c r="E769" s="277" t="s">
        <v>175</v>
      </c>
      <c r="F769" s="194" t="s">
        <v>785</v>
      </c>
      <c r="G769" s="194"/>
      <c r="H769" s="278" t="s">
        <v>109</v>
      </c>
      <c r="I769" s="281">
        <v>6.8999999999999999E-3</v>
      </c>
      <c r="J769" s="280">
        <v>27.77</v>
      </c>
      <c r="K769" s="280">
        <v>0.19</v>
      </c>
    </row>
    <row r="770" spans="2:11" ht="25.5" x14ac:dyDescent="0.2">
      <c r="B770" s="277" t="s">
        <v>86</v>
      </c>
      <c r="C770" s="279" t="s">
        <v>90</v>
      </c>
      <c r="D770" s="277" t="s">
        <v>44</v>
      </c>
      <c r="E770" s="277" t="s">
        <v>91</v>
      </c>
      <c r="F770" s="194" t="s">
        <v>2161</v>
      </c>
      <c r="G770" s="194"/>
      <c r="H770" s="278" t="s">
        <v>75</v>
      </c>
      <c r="I770" s="281">
        <v>0.15</v>
      </c>
      <c r="J770" s="280">
        <v>21.72</v>
      </c>
      <c r="K770" s="280">
        <v>3.25</v>
      </c>
    </row>
    <row r="771" spans="2:11" ht="38.25" x14ac:dyDescent="0.2">
      <c r="B771" s="277" t="s">
        <v>86</v>
      </c>
      <c r="C771" s="279" t="s">
        <v>172</v>
      </c>
      <c r="D771" s="277" t="s">
        <v>44</v>
      </c>
      <c r="E771" s="277" t="s">
        <v>173</v>
      </c>
      <c r="F771" s="194" t="s">
        <v>785</v>
      </c>
      <c r="G771" s="194"/>
      <c r="H771" s="278" t="s">
        <v>106</v>
      </c>
      <c r="I771" s="281">
        <v>5.0000000000000001E-3</v>
      </c>
      <c r="J771" s="280">
        <v>28.86</v>
      </c>
      <c r="K771" s="280">
        <v>0.14000000000000001</v>
      </c>
    </row>
    <row r="772" spans="2:11" ht="25.5" x14ac:dyDescent="0.2">
      <c r="B772" s="277" t="s">
        <v>86</v>
      </c>
      <c r="C772" s="279" t="s">
        <v>170</v>
      </c>
      <c r="D772" s="277" t="s">
        <v>44</v>
      </c>
      <c r="E772" s="277" t="s">
        <v>171</v>
      </c>
      <c r="F772" s="194" t="s">
        <v>2161</v>
      </c>
      <c r="G772" s="194"/>
      <c r="H772" s="278" t="s">
        <v>75</v>
      </c>
      <c r="I772" s="281">
        <v>0.115</v>
      </c>
      <c r="J772" s="280">
        <v>26.44</v>
      </c>
      <c r="K772" s="280">
        <v>3.04</v>
      </c>
    </row>
    <row r="773" spans="2:11" ht="25.5" x14ac:dyDescent="0.2">
      <c r="B773" s="282" t="s">
        <v>93</v>
      </c>
      <c r="C773" s="284" t="s">
        <v>2392</v>
      </c>
      <c r="D773" s="282" t="s">
        <v>44</v>
      </c>
      <c r="E773" s="282" t="s">
        <v>2393</v>
      </c>
      <c r="F773" s="195" t="s">
        <v>94</v>
      </c>
      <c r="G773" s="195"/>
      <c r="H773" s="283" t="s">
        <v>45</v>
      </c>
      <c r="I773" s="287">
        <v>1.2749999999999999</v>
      </c>
      <c r="J773" s="285">
        <v>28.22</v>
      </c>
      <c r="K773" s="285">
        <v>35.979999999999997</v>
      </c>
    </row>
    <row r="774" spans="2:11" ht="38.25" x14ac:dyDescent="0.2">
      <c r="B774" s="282" t="s">
        <v>93</v>
      </c>
      <c r="C774" s="284" t="s">
        <v>2394</v>
      </c>
      <c r="D774" s="282" t="s">
        <v>44</v>
      </c>
      <c r="E774" s="282" t="s">
        <v>2395</v>
      </c>
      <c r="F774" s="195" t="s">
        <v>94</v>
      </c>
      <c r="G774" s="195"/>
      <c r="H774" s="283" t="s">
        <v>125</v>
      </c>
      <c r="I774" s="287">
        <v>1.27</v>
      </c>
      <c r="J774" s="285">
        <v>0.2</v>
      </c>
      <c r="K774" s="285">
        <v>0.25</v>
      </c>
    </row>
    <row r="775" spans="2:11" ht="25.5" x14ac:dyDescent="0.2">
      <c r="B775" s="282" t="s">
        <v>93</v>
      </c>
      <c r="C775" s="284" t="s">
        <v>2396</v>
      </c>
      <c r="D775" s="282" t="s">
        <v>44</v>
      </c>
      <c r="E775" s="282" t="s">
        <v>2397</v>
      </c>
      <c r="F775" s="195" t="s">
        <v>94</v>
      </c>
      <c r="G775" s="195"/>
      <c r="H775" s="283" t="s">
        <v>48</v>
      </c>
      <c r="I775" s="287">
        <v>1.27</v>
      </c>
      <c r="J775" s="285">
        <v>3.05</v>
      </c>
      <c r="K775" s="285">
        <v>3.87</v>
      </c>
    </row>
    <row r="776" spans="2:11" x14ac:dyDescent="0.2">
      <c r="B776" s="291"/>
      <c r="C776" s="291"/>
      <c r="D776" s="291"/>
      <c r="E776" s="291"/>
      <c r="F776" s="291" t="s">
        <v>97</v>
      </c>
      <c r="G776" s="292">
        <v>2.38</v>
      </c>
      <c r="H776" s="291" t="s">
        <v>98</v>
      </c>
      <c r="I776" s="292">
        <v>2.56</v>
      </c>
      <c r="J776" s="291" t="s">
        <v>99</v>
      </c>
      <c r="K776" s="292">
        <v>4.9400000000000004</v>
      </c>
    </row>
    <row r="777" spans="2:11" ht="13.5" thickBot="1" x14ac:dyDescent="0.25">
      <c r="B777" s="291"/>
      <c r="C777" s="291"/>
      <c r="D777" s="291"/>
      <c r="E777" s="291"/>
      <c r="F777" s="291" t="s">
        <v>100</v>
      </c>
      <c r="G777" s="292">
        <v>11.68</v>
      </c>
      <c r="H777" s="291"/>
      <c r="I777" s="198" t="s">
        <v>101</v>
      </c>
      <c r="J777" s="198"/>
      <c r="K777" s="292">
        <v>58.4</v>
      </c>
    </row>
    <row r="778" spans="2:11" ht="13.5" thickTop="1" x14ac:dyDescent="0.2">
      <c r="B778" s="276"/>
      <c r="C778" s="276"/>
      <c r="D778" s="276"/>
      <c r="E778" s="276"/>
      <c r="F778" s="276"/>
      <c r="G778" s="276"/>
      <c r="H778" s="276"/>
      <c r="I778" s="276"/>
      <c r="J778" s="276"/>
      <c r="K778" s="276"/>
    </row>
    <row r="779" spans="2:11" ht="15" x14ac:dyDescent="0.2">
      <c r="B779" s="268" t="s">
        <v>1309</v>
      </c>
      <c r="C779" s="270" t="s">
        <v>78</v>
      </c>
      <c r="D779" s="268" t="s">
        <v>79</v>
      </c>
      <c r="E779" s="268" t="s">
        <v>24</v>
      </c>
      <c r="F779" s="196" t="s">
        <v>80</v>
      </c>
      <c r="G779" s="196"/>
      <c r="H779" s="269" t="s">
        <v>81</v>
      </c>
      <c r="I779" s="270" t="s">
        <v>82</v>
      </c>
      <c r="J779" s="270" t="s">
        <v>83</v>
      </c>
      <c r="K779" s="270" t="s">
        <v>84</v>
      </c>
    </row>
    <row r="780" spans="2:11" ht="38.25" x14ac:dyDescent="0.2">
      <c r="B780" s="271" t="s">
        <v>85</v>
      </c>
      <c r="C780" s="273" t="s">
        <v>1310</v>
      </c>
      <c r="D780" s="271" t="s">
        <v>44</v>
      </c>
      <c r="E780" s="271" t="s">
        <v>1311</v>
      </c>
      <c r="F780" s="197" t="s">
        <v>2173</v>
      </c>
      <c r="G780" s="197"/>
      <c r="H780" s="272" t="s">
        <v>47</v>
      </c>
      <c r="I780" s="275">
        <v>1</v>
      </c>
      <c r="J780" s="274">
        <v>146.82</v>
      </c>
      <c r="K780" s="274">
        <v>146.82</v>
      </c>
    </row>
    <row r="781" spans="2:11" ht="38.25" x14ac:dyDescent="0.2">
      <c r="B781" s="277" t="s">
        <v>86</v>
      </c>
      <c r="C781" s="279" t="s">
        <v>174</v>
      </c>
      <c r="D781" s="277" t="s">
        <v>44</v>
      </c>
      <c r="E781" s="277" t="s">
        <v>175</v>
      </c>
      <c r="F781" s="194" t="s">
        <v>785</v>
      </c>
      <c r="G781" s="194"/>
      <c r="H781" s="278" t="s">
        <v>109</v>
      </c>
      <c r="I781" s="281">
        <v>1.83E-2</v>
      </c>
      <c r="J781" s="280">
        <v>27.77</v>
      </c>
      <c r="K781" s="280">
        <v>0.5</v>
      </c>
    </row>
    <row r="782" spans="2:11" ht="25.5" x14ac:dyDescent="0.2">
      <c r="B782" s="277" t="s">
        <v>86</v>
      </c>
      <c r="C782" s="279" t="s">
        <v>90</v>
      </c>
      <c r="D782" s="277" t="s">
        <v>44</v>
      </c>
      <c r="E782" s="277" t="s">
        <v>91</v>
      </c>
      <c r="F782" s="194" t="s">
        <v>2161</v>
      </c>
      <c r="G782" s="194"/>
      <c r="H782" s="278" t="s">
        <v>75</v>
      </c>
      <c r="I782" s="281">
        <v>0.63300000000000001</v>
      </c>
      <c r="J782" s="280">
        <v>21.72</v>
      </c>
      <c r="K782" s="280">
        <v>13.74</v>
      </c>
    </row>
    <row r="783" spans="2:11" ht="25.5" x14ac:dyDescent="0.2">
      <c r="B783" s="277" t="s">
        <v>86</v>
      </c>
      <c r="C783" s="279" t="s">
        <v>170</v>
      </c>
      <c r="D783" s="277" t="s">
        <v>44</v>
      </c>
      <c r="E783" s="277" t="s">
        <v>171</v>
      </c>
      <c r="F783" s="194" t="s">
        <v>2161</v>
      </c>
      <c r="G783" s="194"/>
      <c r="H783" s="278" t="s">
        <v>75</v>
      </c>
      <c r="I783" s="281">
        <v>0.53900000000000003</v>
      </c>
      <c r="J783" s="280">
        <v>26.44</v>
      </c>
      <c r="K783" s="280">
        <v>14.25</v>
      </c>
    </row>
    <row r="784" spans="2:11" ht="38.25" x14ac:dyDescent="0.2">
      <c r="B784" s="277" t="s">
        <v>86</v>
      </c>
      <c r="C784" s="279" t="s">
        <v>172</v>
      </c>
      <c r="D784" s="277" t="s">
        <v>44</v>
      </c>
      <c r="E784" s="277" t="s">
        <v>173</v>
      </c>
      <c r="F784" s="194" t="s">
        <v>785</v>
      </c>
      <c r="G784" s="194"/>
      <c r="H784" s="278" t="s">
        <v>106</v>
      </c>
      <c r="I784" s="281">
        <v>1.32E-2</v>
      </c>
      <c r="J784" s="280">
        <v>28.86</v>
      </c>
      <c r="K784" s="280">
        <v>0.38</v>
      </c>
    </row>
    <row r="785" spans="2:11" x14ac:dyDescent="0.2">
      <c r="B785" s="282" t="s">
        <v>93</v>
      </c>
      <c r="C785" s="284" t="s">
        <v>180</v>
      </c>
      <c r="D785" s="282" t="s">
        <v>44</v>
      </c>
      <c r="E785" s="282" t="s">
        <v>181</v>
      </c>
      <c r="F785" s="195" t="s">
        <v>94</v>
      </c>
      <c r="G785" s="195"/>
      <c r="H785" s="283" t="s">
        <v>53</v>
      </c>
      <c r="I785" s="287">
        <v>0.18</v>
      </c>
      <c r="J785" s="285">
        <v>152.46</v>
      </c>
      <c r="K785" s="285">
        <v>27.44</v>
      </c>
    </row>
    <row r="786" spans="2:11" ht="25.5" x14ac:dyDescent="0.2">
      <c r="B786" s="282" t="s">
        <v>93</v>
      </c>
      <c r="C786" s="284" t="s">
        <v>176</v>
      </c>
      <c r="D786" s="282" t="s">
        <v>44</v>
      </c>
      <c r="E786" s="282" t="s">
        <v>177</v>
      </c>
      <c r="F786" s="195" t="s">
        <v>94</v>
      </c>
      <c r="G786" s="195"/>
      <c r="H786" s="283" t="s">
        <v>178</v>
      </c>
      <c r="I786" s="287">
        <v>0.161</v>
      </c>
      <c r="J786" s="285">
        <v>34.29</v>
      </c>
      <c r="K786" s="285">
        <v>5.52</v>
      </c>
    </row>
    <row r="787" spans="2:11" ht="25.5" x14ac:dyDescent="0.2">
      <c r="B787" s="282" t="s">
        <v>93</v>
      </c>
      <c r="C787" s="284" t="s">
        <v>179</v>
      </c>
      <c r="D787" s="282" t="s">
        <v>44</v>
      </c>
      <c r="E787" s="282" t="s">
        <v>609</v>
      </c>
      <c r="F787" s="195" t="s">
        <v>94</v>
      </c>
      <c r="G787" s="195"/>
      <c r="H787" s="283" t="s">
        <v>53</v>
      </c>
      <c r="I787" s="287">
        <v>4.8999999999999998E-3</v>
      </c>
      <c r="J787" s="285">
        <v>128.27000000000001</v>
      </c>
      <c r="K787" s="285">
        <v>0.62</v>
      </c>
    </row>
    <row r="788" spans="2:11" x14ac:dyDescent="0.2">
      <c r="B788" s="282" t="s">
        <v>93</v>
      </c>
      <c r="C788" s="284" t="s">
        <v>110</v>
      </c>
      <c r="D788" s="282" t="s">
        <v>44</v>
      </c>
      <c r="E788" s="282" t="s">
        <v>111</v>
      </c>
      <c r="F788" s="195" t="s">
        <v>94</v>
      </c>
      <c r="G788" s="195"/>
      <c r="H788" s="283" t="s">
        <v>53</v>
      </c>
      <c r="I788" s="287">
        <v>2.5000000000000001E-2</v>
      </c>
      <c r="J788" s="285">
        <v>19.399999999999999</v>
      </c>
      <c r="K788" s="285">
        <v>0.48</v>
      </c>
    </row>
    <row r="789" spans="2:11" ht="25.5" x14ac:dyDescent="0.2">
      <c r="B789" s="282" t="s">
        <v>93</v>
      </c>
      <c r="C789" s="284" t="s">
        <v>2398</v>
      </c>
      <c r="D789" s="282" t="s">
        <v>44</v>
      </c>
      <c r="E789" s="282" t="s">
        <v>2399</v>
      </c>
      <c r="F789" s="195" t="s">
        <v>94</v>
      </c>
      <c r="G789" s="195"/>
      <c r="H789" s="283" t="s">
        <v>47</v>
      </c>
      <c r="I789" s="287">
        <v>1.05</v>
      </c>
      <c r="J789" s="285">
        <v>79.900000000000006</v>
      </c>
      <c r="K789" s="285">
        <v>83.89</v>
      </c>
    </row>
    <row r="790" spans="2:11" x14ac:dyDescent="0.2">
      <c r="B790" s="291"/>
      <c r="C790" s="291"/>
      <c r="D790" s="291"/>
      <c r="E790" s="291"/>
      <c r="F790" s="291" t="s">
        <v>97</v>
      </c>
      <c r="G790" s="292">
        <v>10.39</v>
      </c>
      <c r="H790" s="291" t="s">
        <v>98</v>
      </c>
      <c r="I790" s="292">
        <v>11.18</v>
      </c>
      <c r="J790" s="291" t="s">
        <v>99</v>
      </c>
      <c r="K790" s="292">
        <v>21.57</v>
      </c>
    </row>
    <row r="791" spans="2:11" ht="13.5" thickBot="1" x14ac:dyDescent="0.25">
      <c r="B791" s="291"/>
      <c r="C791" s="291"/>
      <c r="D791" s="291"/>
      <c r="E791" s="291"/>
      <c r="F791" s="291" t="s">
        <v>100</v>
      </c>
      <c r="G791" s="292">
        <v>36.700000000000003</v>
      </c>
      <c r="H791" s="291"/>
      <c r="I791" s="198" t="s">
        <v>101</v>
      </c>
      <c r="J791" s="198"/>
      <c r="K791" s="292">
        <v>183.52</v>
      </c>
    </row>
    <row r="792" spans="2:11" ht="13.5" thickTop="1" x14ac:dyDescent="0.2">
      <c r="B792" s="276"/>
      <c r="C792" s="276"/>
      <c r="D792" s="276"/>
      <c r="E792" s="276"/>
      <c r="F792" s="276"/>
      <c r="G792" s="276"/>
      <c r="H792" s="276"/>
      <c r="I792" s="276"/>
      <c r="J792" s="276"/>
      <c r="K792" s="276"/>
    </row>
    <row r="793" spans="2:11" ht="15" x14ac:dyDescent="0.2">
      <c r="B793" s="268" t="s">
        <v>1312</v>
      </c>
      <c r="C793" s="270" t="s">
        <v>78</v>
      </c>
      <c r="D793" s="268" t="s">
        <v>79</v>
      </c>
      <c r="E793" s="268" t="s">
        <v>24</v>
      </c>
      <c r="F793" s="196" t="s">
        <v>80</v>
      </c>
      <c r="G793" s="196"/>
      <c r="H793" s="269" t="s">
        <v>81</v>
      </c>
      <c r="I793" s="270" t="s">
        <v>82</v>
      </c>
      <c r="J793" s="270" t="s">
        <v>83</v>
      </c>
      <c r="K793" s="270" t="s">
        <v>84</v>
      </c>
    </row>
    <row r="794" spans="2:11" ht="25.5" x14ac:dyDescent="0.2">
      <c r="B794" s="271" t="s">
        <v>85</v>
      </c>
      <c r="C794" s="273" t="s">
        <v>922</v>
      </c>
      <c r="D794" s="271" t="s">
        <v>44</v>
      </c>
      <c r="E794" s="271" t="s">
        <v>923</v>
      </c>
      <c r="F794" s="197" t="s">
        <v>2173</v>
      </c>
      <c r="G794" s="197"/>
      <c r="H794" s="272" t="s">
        <v>47</v>
      </c>
      <c r="I794" s="275">
        <v>1</v>
      </c>
      <c r="J794" s="274">
        <v>46.03</v>
      </c>
      <c r="K794" s="274">
        <v>46.03</v>
      </c>
    </row>
    <row r="795" spans="2:11" ht="38.25" x14ac:dyDescent="0.2">
      <c r="B795" s="277" t="s">
        <v>86</v>
      </c>
      <c r="C795" s="279" t="s">
        <v>172</v>
      </c>
      <c r="D795" s="277" t="s">
        <v>44</v>
      </c>
      <c r="E795" s="277" t="s">
        <v>173</v>
      </c>
      <c r="F795" s="194" t="s">
        <v>785</v>
      </c>
      <c r="G795" s="194"/>
      <c r="H795" s="278" t="s">
        <v>106</v>
      </c>
      <c r="I795" s="281">
        <v>1.32E-2</v>
      </c>
      <c r="J795" s="280">
        <v>28.86</v>
      </c>
      <c r="K795" s="280">
        <v>0.38</v>
      </c>
    </row>
    <row r="796" spans="2:11" ht="25.5" x14ac:dyDescent="0.2">
      <c r="B796" s="277" t="s">
        <v>86</v>
      </c>
      <c r="C796" s="279" t="s">
        <v>170</v>
      </c>
      <c r="D796" s="277" t="s">
        <v>44</v>
      </c>
      <c r="E796" s="277" t="s">
        <v>171</v>
      </c>
      <c r="F796" s="194" t="s">
        <v>2161</v>
      </c>
      <c r="G796" s="194"/>
      <c r="H796" s="278" t="s">
        <v>75</v>
      </c>
      <c r="I796" s="281">
        <v>0.112</v>
      </c>
      <c r="J796" s="280">
        <v>26.44</v>
      </c>
      <c r="K796" s="280">
        <v>2.96</v>
      </c>
    </row>
    <row r="797" spans="2:11" ht="25.5" x14ac:dyDescent="0.2">
      <c r="B797" s="277" t="s">
        <v>86</v>
      </c>
      <c r="C797" s="279" t="s">
        <v>90</v>
      </c>
      <c r="D797" s="277" t="s">
        <v>44</v>
      </c>
      <c r="E797" s="277" t="s">
        <v>91</v>
      </c>
      <c r="F797" s="194" t="s">
        <v>2161</v>
      </c>
      <c r="G797" s="194"/>
      <c r="H797" s="278" t="s">
        <v>75</v>
      </c>
      <c r="I797" s="281">
        <v>0.20699999999999999</v>
      </c>
      <c r="J797" s="280">
        <v>21.72</v>
      </c>
      <c r="K797" s="280">
        <v>4.49</v>
      </c>
    </row>
    <row r="798" spans="2:11" ht="38.25" x14ac:dyDescent="0.2">
      <c r="B798" s="277" t="s">
        <v>86</v>
      </c>
      <c r="C798" s="279" t="s">
        <v>174</v>
      </c>
      <c r="D798" s="277" t="s">
        <v>44</v>
      </c>
      <c r="E798" s="277" t="s">
        <v>175</v>
      </c>
      <c r="F798" s="194" t="s">
        <v>785</v>
      </c>
      <c r="G798" s="194"/>
      <c r="H798" s="278" t="s">
        <v>109</v>
      </c>
      <c r="I798" s="281">
        <v>1.83E-2</v>
      </c>
      <c r="J798" s="280">
        <v>27.77</v>
      </c>
      <c r="K798" s="280">
        <v>0.5</v>
      </c>
    </row>
    <row r="799" spans="2:11" ht="25.5" x14ac:dyDescent="0.2">
      <c r="B799" s="282" t="s">
        <v>93</v>
      </c>
      <c r="C799" s="284" t="s">
        <v>993</v>
      </c>
      <c r="D799" s="282" t="s">
        <v>44</v>
      </c>
      <c r="E799" s="282" t="s">
        <v>994</v>
      </c>
      <c r="F799" s="195" t="s">
        <v>94</v>
      </c>
      <c r="G799" s="195"/>
      <c r="H799" s="283" t="s">
        <v>47</v>
      </c>
      <c r="I799" s="287">
        <v>1.05</v>
      </c>
      <c r="J799" s="285">
        <v>22.67</v>
      </c>
      <c r="K799" s="285">
        <v>23.8</v>
      </c>
    </row>
    <row r="800" spans="2:11" x14ac:dyDescent="0.2">
      <c r="B800" s="282" t="s">
        <v>93</v>
      </c>
      <c r="C800" s="284" t="s">
        <v>180</v>
      </c>
      <c r="D800" s="282" t="s">
        <v>44</v>
      </c>
      <c r="E800" s="282" t="s">
        <v>181</v>
      </c>
      <c r="F800" s="195" t="s">
        <v>94</v>
      </c>
      <c r="G800" s="195"/>
      <c r="H800" s="283" t="s">
        <v>53</v>
      </c>
      <c r="I800" s="287">
        <v>4.4999999999999998E-2</v>
      </c>
      <c r="J800" s="285">
        <v>152.46</v>
      </c>
      <c r="K800" s="285">
        <v>6.86</v>
      </c>
    </row>
    <row r="801" spans="2:11" x14ac:dyDescent="0.2">
      <c r="B801" s="282" t="s">
        <v>93</v>
      </c>
      <c r="C801" s="284" t="s">
        <v>110</v>
      </c>
      <c r="D801" s="282" t="s">
        <v>44</v>
      </c>
      <c r="E801" s="282" t="s">
        <v>111</v>
      </c>
      <c r="F801" s="195" t="s">
        <v>94</v>
      </c>
      <c r="G801" s="195"/>
      <c r="H801" s="283" t="s">
        <v>53</v>
      </c>
      <c r="I801" s="287">
        <v>6.0000000000000001E-3</v>
      </c>
      <c r="J801" s="285">
        <v>19.399999999999999</v>
      </c>
      <c r="K801" s="285">
        <v>0.11</v>
      </c>
    </row>
    <row r="802" spans="2:11" ht="25.5" x14ac:dyDescent="0.2">
      <c r="B802" s="282" t="s">
        <v>93</v>
      </c>
      <c r="C802" s="284" t="s">
        <v>176</v>
      </c>
      <c r="D802" s="282" t="s">
        <v>44</v>
      </c>
      <c r="E802" s="282" t="s">
        <v>177</v>
      </c>
      <c r="F802" s="195" t="s">
        <v>94</v>
      </c>
      <c r="G802" s="195"/>
      <c r="H802" s="283" t="s">
        <v>178</v>
      </c>
      <c r="I802" s="287">
        <v>0.19800000000000001</v>
      </c>
      <c r="J802" s="285">
        <v>34.29</v>
      </c>
      <c r="K802" s="285">
        <v>6.78</v>
      </c>
    </row>
    <row r="803" spans="2:11" ht="25.5" x14ac:dyDescent="0.2">
      <c r="B803" s="282" t="s">
        <v>93</v>
      </c>
      <c r="C803" s="284" t="s">
        <v>179</v>
      </c>
      <c r="D803" s="282" t="s">
        <v>44</v>
      </c>
      <c r="E803" s="282" t="s">
        <v>609</v>
      </c>
      <c r="F803" s="195" t="s">
        <v>94</v>
      </c>
      <c r="G803" s="195"/>
      <c r="H803" s="283" t="s">
        <v>53</v>
      </c>
      <c r="I803" s="287">
        <v>1.1999999999999999E-3</v>
      </c>
      <c r="J803" s="285">
        <v>128.27000000000001</v>
      </c>
      <c r="K803" s="285">
        <v>0.15</v>
      </c>
    </row>
    <row r="804" spans="2:11" x14ac:dyDescent="0.2">
      <c r="B804" s="291"/>
      <c r="C804" s="291"/>
      <c r="D804" s="291"/>
      <c r="E804" s="291"/>
      <c r="F804" s="291" t="s">
        <v>97</v>
      </c>
      <c r="G804" s="292">
        <v>2.98</v>
      </c>
      <c r="H804" s="291" t="s">
        <v>98</v>
      </c>
      <c r="I804" s="292">
        <v>3.22</v>
      </c>
      <c r="J804" s="291" t="s">
        <v>99</v>
      </c>
      <c r="K804" s="292">
        <v>6.2</v>
      </c>
    </row>
    <row r="805" spans="2:11" ht="13.5" thickBot="1" x14ac:dyDescent="0.25">
      <c r="B805" s="291"/>
      <c r="C805" s="291"/>
      <c r="D805" s="291"/>
      <c r="E805" s="291"/>
      <c r="F805" s="291" t="s">
        <v>100</v>
      </c>
      <c r="G805" s="292">
        <v>11.5</v>
      </c>
      <c r="H805" s="291"/>
      <c r="I805" s="198" t="s">
        <v>101</v>
      </c>
      <c r="J805" s="198"/>
      <c r="K805" s="292">
        <v>57.53</v>
      </c>
    </row>
    <row r="806" spans="2:11" ht="13.5" thickTop="1" x14ac:dyDescent="0.2">
      <c r="B806" s="276"/>
      <c r="C806" s="276"/>
      <c r="D806" s="276"/>
      <c r="E806" s="276"/>
      <c r="F806" s="276"/>
      <c r="G806" s="276"/>
      <c r="H806" s="276"/>
      <c r="I806" s="276"/>
      <c r="J806" s="276"/>
      <c r="K806" s="276"/>
    </row>
    <row r="807" spans="2:11" ht="15" x14ac:dyDescent="0.2">
      <c r="B807" s="268" t="s">
        <v>1313</v>
      </c>
      <c r="C807" s="270" t="s">
        <v>78</v>
      </c>
      <c r="D807" s="268" t="s">
        <v>79</v>
      </c>
      <c r="E807" s="268" t="s">
        <v>24</v>
      </c>
      <c r="F807" s="196" t="s">
        <v>80</v>
      </c>
      <c r="G807" s="196"/>
      <c r="H807" s="269" t="s">
        <v>81</v>
      </c>
      <c r="I807" s="270" t="s">
        <v>82</v>
      </c>
      <c r="J807" s="270" t="s">
        <v>83</v>
      </c>
      <c r="K807" s="270" t="s">
        <v>84</v>
      </c>
    </row>
    <row r="808" spans="2:11" ht="38.25" x14ac:dyDescent="0.2">
      <c r="B808" s="271" t="s">
        <v>85</v>
      </c>
      <c r="C808" s="273" t="s">
        <v>1314</v>
      </c>
      <c r="D808" s="271" t="s">
        <v>44</v>
      </c>
      <c r="E808" s="271" t="s">
        <v>1315</v>
      </c>
      <c r="F808" s="197" t="s">
        <v>2173</v>
      </c>
      <c r="G808" s="197"/>
      <c r="H808" s="272" t="s">
        <v>47</v>
      </c>
      <c r="I808" s="275">
        <v>1</v>
      </c>
      <c r="J808" s="274">
        <v>87.89</v>
      </c>
      <c r="K808" s="274">
        <v>87.89</v>
      </c>
    </row>
    <row r="809" spans="2:11" ht="38.25" x14ac:dyDescent="0.2">
      <c r="B809" s="277" t="s">
        <v>86</v>
      </c>
      <c r="C809" s="279" t="s">
        <v>172</v>
      </c>
      <c r="D809" s="277" t="s">
        <v>44</v>
      </c>
      <c r="E809" s="277" t="s">
        <v>173</v>
      </c>
      <c r="F809" s="194" t="s">
        <v>785</v>
      </c>
      <c r="G809" s="194"/>
      <c r="H809" s="278" t="s">
        <v>106</v>
      </c>
      <c r="I809" s="281">
        <v>1.8E-3</v>
      </c>
      <c r="J809" s="280">
        <v>28.86</v>
      </c>
      <c r="K809" s="280">
        <v>0.05</v>
      </c>
    </row>
    <row r="810" spans="2:11" ht="38.25" x14ac:dyDescent="0.2">
      <c r="B810" s="277" t="s">
        <v>86</v>
      </c>
      <c r="C810" s="279" t="s">
        <v>174</v>
      </c>
      <c r="D810" s="277" t="s">
        <v>44</v>
      </c>
      <c r="E810" s="277" t="s">
        <v>175</v>
      </c>
      <c r="F810" s="194" t="s">
        <v>785</v>
      </c>
      <c r="G810" s="194"/>
      <c r="H810" s="278" t="s">
        <v>109</v>
      </c>
      <c r="I810" s="281">
        <v>2.5999999999999999E-3</v>
      </c>
      <c r="J810" s="280">
        <v>27.77</v>
      </c>
      <c r="K810" s="280">
        <v>7.0000000000000007E-2</v>
      </c>
    </row>
    <row r="811" spans="2:11" ht="25.5" x14ac:dyDescent="0.2">
      <c r="B811" s="277" t="s">
        <v>86</v>
      </c>
      <c r="C811" s="279" t="s">
        <v>90</v>
      </c>
      <c r="D811" s="277" t="s">
        <v>44</v>
      </c>
      <c r="E811" s="277" t="s">
        <v>91</v>
      </c>
      <c r="F811" s="194" t="s">
        <v>2161</v>
      </c>
      <c r="G811" s="194"/>
      <c r="H811" s="278" t="s">
        <v>75</v>
      </c>
      <c r="I811" s="281">
        <v>7.4999999999999997E-2</v>
      </c>
      <c r="J811" s="280">
        <v>21.72</v>
      </c>
      <c r="K811" s="280">
        <v>1.62</v>
      </c>
    </row>
    <row r="812" spans="2:11" ht="25.5" x14ac:dyDescent="0.2">
      <c r="B812" s="277" t="s">
        <v>86</v>
      </c>
      <c r="C812" s="279" t="s">
        <v>170</v>
      </c>
      <c r="D812" s="277" t="s">
        <v>44</v>
      </c>
      <c r="E812" s="277" t="s">
        <v>171</v>
      </c>
      <c r="F812" s="194" t="s">
        <v>2161</v>
      </c>
      <c r="G812" s="194"/>
      <c r="H812" s="278" t="s">
        <v>75</v>
      </c>
      <c r="I812" s="281">
        <v>6.0999999999999999E-2</v>
      </c>
      <c r="J812" s="280">
        <v>26.44</v>
      </c>
      <c r="K812" s="280">
        <v>1.61</v>
      </c>
    </row>
    <row r="813" spans="2:11" ht="25.5" x14ac:dyDescent="0.2">
      <c r="B813" s="282" t="s">
        <v>93</v>
      </c>
      <c r="C813" s="284" t="s">
        <v>2396</v>
      </c>
      <c r="D813" s="282" t="s">
        <v>44</v>
      </c>
      <c r="E813" s="282" t="s">
        <v>2397</v>
      </c>
      <c r="F813" s="195" t="s">
        <v>94</v>
      </c>
      <c r="G813" s="195"/>
      <c r="H813" s="283" t="s">
        <v>48</v>
      </c>
      <c r="I813" s="287">
        <v>4.2</v>
      </c>
      <c r="J813" s="285">
        <v>3.05</v>
      </c>
      <c r="K813" s="285">
        <v>12.81</v>
      </c>
    </row>
    <row r="814" spans="2:11" ht="38.25" x14ac:dyDescent="0.2">
      <c r="B814" s="282" t="s">
        <v>93</v>
      </c>
      <c r="C814" s="284" t="s">
        <v>2400</v>
      </c>
      <c r="D814" s="282" t="s">
        <v>44</v>
      </c>
      <c r="E814" s="282" t="s">
        <v>2401</v>
      </c>
      <c r="F814" s="195" t="s">
        <v>94</v>
      </c>
      <c r="G814" s="195"/>
      <c r="H814" s="283" t="s">
        <v>48</v>
      </c>
      <c r="I814" s="287">
        <v>1.0289999999999999</v>
      </c>
      <c r="J814" s="285">
        <v>68.900000000000006</v>
      </c>
      <c r="K814" s="285">
        <v>70.89</v>
      </c>
    </row>
    <row r="815" spans="2:11" ht="38.25" x14ac:dyDescent="0.2">
      <c r="B815" s="282" t="s">
        <v>93</v>
      </c>
      <c r="C815" s="284" t="s">
        <v>2394</v>
      </c>
      <c r="D815" s="282" t="s">
        <v>44</v>
      </c>
      <c r="E815" s="282" t="s">
        <v>2395</v>
      </c>
      <c r="F815" s="195" t="s">
        <v>94</v>
      </c>
      <c r="G815" s="195"/>
      <c r="H815" s="283" t="s">
        <v>125</v>
      </c>
      <c r="I815" s="287">
        <v>4.2</v>
      </c>
      <c r="J815" s="285">
        <v>0.2</v>
      </c>
      <c r="K815" s="285">
        <v>0.84</v>
      </c>
    </row>
    <row r="816" spans="2:11" x14ac:dyDescent="0.2">
      <c r="B816" s="291"/>
      <c r="C816" s="291"/>
      <c r="D816" s="291"/>
      <c r="E816" s="291"/>
      <c r="F816" s="291" t="s">
        <v>97</v>
      </c>
      <c r="G816" s="292">
        <v>1.19</v>
      </c>
      <c r="H816" s="291" t="s">
        <v>98</v>
      </c>
      <c r="I816" s="292">
        <v>1.3</v>
      </c>
      <c r="J816" s="291" t="s">
        <v>99</v>
      </c>
      <c r="K816" s="292">
        <v>2.4900000000000002</v>
      </c>
    </row>
    <row r="817" spans="2:11" ht="13.5" thickBot="1" x14ac:dyDescent="0.25">
      <c r="B817" s="291"/>
      <c r="C817" s="291"/>
      <c r="D817" s="291"/>
      <c r="E817" s="291"/>
      <c r="F817" s="291" t="s">
        <v>100</v>
      </c>
      <c r="G817" s="292">
        <v>21.97</v>
      </c>
      <c r="H817" s="291"/>
      <c r="I817" s="198" t="s">
        <v>101</v>
      </c>
      <c r="J817" s="198"/>
      <c r="K817" s="292">
        <v>109.86</v>
      </c>
    </row>
    <row r="818" spans="2:11" ht="13.5" thickTop="1" x14ac:dyDescent="0.2">
      <c r="B818" s="276"/>
      <c r="C818" s="276"/>
      <c r="D818" s="276"/>
      <c r="E818" s="276"/>
      <c r="F818" s="276"/>
      <c r="G818" s="276"/>
      <c r="H818" s="276"/>
      <c r="I818" s="276"/>
      <c r="J818" s="276"/>
      <c r="K818" s="276"/>
    </row>
    <row r="819" spans="2:11" ht="15" x14ac:dyDescent="0.2">
      <c r="B819" s="268" t="s">
        <v>63</v>
      </c>
      <c r="C819" s="270" t="s">
        <v>78</v>
      </c>
      <c r="D819" s="268" t="s">
        <v>79</v>
      </c>
      <c r="E819" s="268" t="s">
        <v>24</v>
      </c>
      <c r="F819" s="196" t="s">
        <v>80</v>
      </c>
      <c r="G819" s="196"/>
      <c r="H819" s="269" t="s">
        <v>81</v>
      </c>
      <c r="I819" s="270" t="s">
        <v>82</v>
      </c>
      <c r="J819" s="270" t="s">
        <v>83</v>
      </c>
      <c r="K819" s="270" t="s">
        <v>84</v>
      </c>
    </row>
    <row r="820" spans="2:11" ht="38.25" x14ac:dyDescent="0.2">
      <c r="B820" s="271" t="s">
        <v>85</v>
      </c>
      <c r="C820" s="273" t="s">
        <v>1316</v>
      </c>
      <c r="D820" s="271" t="s">
        <v>44</v>
      </c>
      <c r="E820" s="271" t="s">
        <v>1317</v>
      </c>
      <c r="F820" s="197" t="s">
        <v>2299</v>
      </c>
      <c r="G820" s="197"/>
      <c r="H820" s="272" t="s">
        <v>45</v>
      </c>
      <c r="I820" s="275">
        <v>1</v>
      </c>
      <c r="J820" s="274">
        <v>53.6</v>
      </c>
      <c r="K820" s="274">
        <v>53.6</v>
      </c>
    </row>
    <row r="821" spans="2:11" ht="38.25" x14ac:dyDescent="0.2">
      <c r="B821" s="277" t="s">
        <v>86</v>
      </c>
      <c r="C821" s="279" t="s">
        <v>2402</v>
      </c>
      <c r="D821" s="277" t="s">
        <v>44</v>
      </c>
      <c r="E821" s="277" t="s">
        <v>2403</v>
      </c>
      <c r="F821" s="194" t="s">
        <v>2207</v>
      </c>
      <c r="G821" s="194"/>
      <c r="H821" s="278" t="s">
        <v>51</v>
      </c>
      <c r="I821" s="281">
        <v>3.5000000000000003E-2</v>
      </c>
      <c r="J821" s="280">
        <v>835.19</v>
      </c>
      <c r="K821" s="280">
        <v>29.23</v>
      </c>
    </row>
    <row r="822" spans="2:11" ht="25.5" x14ac:dyDescent="0.2">
      <c r="B822" s="277" t="s">
        <v>86</v>
      </c>
      <c r="C822" s="279" t="s">
        <v>116</v>
      </c>
      <c r="D822" s="277" t="s">
        <v>44</v>
      </c>
      <c r="E822" s="277" t="s">
        <v>117</v>
      </c>
      <c r="F822" s="194" t="s">
        <v>2161</v>
      </c>
      <c r="G822" s="194"/>
      <c r="H822" s="278" t="s">
        <v>75</v>
      </c>
      <c r="I822" s="281">
        <v>0.69120000000000004</v>
      </c>
      <c r="J822" s="280">
        <v>27.11</v>
      </c>
      <c r="K822" s="280">
        <v>18.73</v>
      </c>
    </row>
    <row r="823" spans="2:11" ht="25.5" x14ac:dyDescent="0.2">
      <c r="B823" s="277" t="s">
        <v>86</v>
      </c>
      <c r="C823" s="279" t="s">
        <v>90</v>
      </c>
      <c r="D823" s="277" t="s">
        <v>44</v>
      </c>
      <c r="E823" s="277" t="s">
        <v>91</v>
      </c>
      <c r="F823" s="194" t="s">
        <v>2161</v>
      </c>
      <c r="G823" s="194"/>
      <c r="H823" s="278" t="s">
        <v>75</v>
      </c>
      <c r="I823" s="281">
        <v>0.15579999999999999</v>
      </c>
      <c r="J823" s="280">
        <v>21.72</v>
      </c>
      <c r="K823" s="280">
        <v>3.38</v>
      </c>
    </row>
    <row r="824" spans="2:11" ht="25.5" x14ac:dyDescent="0.2">
      <c r="B824" s="282" t="s">
        <v>93</v>
      </c>
      <c r="C824" s="284" t="s">
        <v>2404</v>
      </c>
      <c r="D824" s="282" t="s">
        <v>44</v>
      </c>
      <c r="E824" s="282" t="s">
        <v>2405</v>
      </c>
      <c r="F824" s="195" t="s">
        <v>94</v>
      </c>
      <c r="G824" s="195"/>
      <c r="H824" s="283" t="s">
        <v>45</v>
      </c>
      <c r="I824" s="287">
        <v>1.04</v>
      </c>
      <c r="J824" s="285">
        <v>2.1800000000000002</v>
      </c>
      <c r="K824" s="285">
        <v>2.2599999999999998</v>
      </c>
    </row>
    <row r="825" spans="2:11" x14ac:dyDescent="0.2">
      <c r="B825" s="291"/>
      <c r="C825" s="291"/>
      <c r="D825" s="291"/>
      <c r="E825" s="291"/>
      <c r="F825" s="291" t="s">
        <v>97</v>
      </c>
      <c r="G825" s="292">
        <v>11.17</v>
      </c>
      <c r="H825" s="291" t="s">
        <v>98</v>
      </c>
      <c r="I825" s="292">
        <v>12.03</v>
      </c>
      <c r="J825" s="291" t="s">
        <v>99</v>
      </c>
      <c r="K825" s="292">
        <v>23.2</v>
      </c>
    </row>
    <row r="826" spans="2:11" ht="13.5" thickBot="1" x14ac:dyDescent="0.25">
      <c r="B826" s="291"/>
      <c r="C826" s="291"/>
      <c r="D826" s="291"/>
      <c r="E826" s="291"/>
      <c r="F826" s="291" t="s">
        <v>100</v>
      </c>
      <c r="G826" s="292">
        <v>13.4</v>
      </c>
      <c r="H826" s="291"/>
      <c r="I826" s="198" t="s">
        <v>101</v>
      </c>
      <c r="J826" s="198"/>
      <c r="K826" s="292">
        <v>67</v>
      </c>
    </row>
    <row r="827" spans="2:11" ht="13.5" thickTop="1" x14ac:dyDescent="0.2">
      <c r="B827" s="276"/>
      <c r="C827" s="276"/>
      <c r="D827" s="276"/>
      <c r="E827" s="276"/>
      <c r="F827" s="276"/>
      <c r="G827" s="276"/>
      <c r="H827" s="276"/>
      <c r="I827" s="276"/>
      <c r="J827" s="276"/>
      <c r="K827" s="276"/>
    </row>
    <row r="828" spans="2:11" ht="15" x14ac:dyDescent="0.2">
      <c r="B828" s="268" t="s">
        <v>66</v>
      </c>
      <c r="C828" s="270" t="s">
        <v>78</v>
      </c>
      <c r="D828" s="268" t="s">
        <v>79</v>
      </c>
      <c r="E828" s="268" t="s">
        <v>24</v>
      </c>
      <c r="F828" s="196" t="s">
        <v>80</v>
      </c>
      <c r="G828" s="196"/>
      <c r="H828" s="269" t="s">
        <v>81</v>
      </c>
      <c r="I828" s="270" t="s">
        <v>82</v>
      </c>
      <c r="J828" s="270" t="s">
        <v>83</v>
      </c>
      <c r="K828" s="270" t="s">
        <v>84</v>
      </c>
    </row>
    <row r="829" spans="2:11" ht="38.25" x14ac:dyDescent="0.2">
      <c r="B829" s="271" t="s">
        <v>85</v>
      </c>
      <c r="C829" s="273" t="s">
        <v>1318</v>
      </c>
      <c r="D829" s="271" t="s">
        <v>44</v>
      </c>
      <c r="E829" s="271" t="s">
        <v>1319</v>
      </c>
      <c r="F829" s="197" t="s">
        <v>2299</v>
      </c>
      <c r="G829" s="197"/>
      <c r="H829" s="272" t="s">
        <v>45</v>
      </c>
      <c r="I829" s="275">
        <v>1</v>
      </c>
      <c r="J829" s="274">
        <v>56.72</v>
      </c>
      <c r="K829" s="274">
        <v>56.72</v>
      </c>
    </row>
    <row r="830" spans="2:11" ht="25.5" x14ac:dyDescent="0.2">
      <c r="B830" s="277" t="s">
        <v>86</v>
      </c>
      <c r="C830" s="279" t="s">
        <v>161</v>
      </c>
      <c r="D830" s="277" t="s">
        <v>44</v>
      </c>
      <c r="E830" s="277" t="s">
        <v>162</v>
      </c>
      <c r="F830" s="194" t="s">
        <v>2161</v>
      </c>
      <c r="G830" s="194"/>
      <c r="H830" s="278" t="s">
        <v>75</v>
      </c>
      <c r="I830" s="281">
        <v>0.2228</v>
      </c>
      <c r="J830" s="280">
        <v>22.66</v>
      </c>
      <c r="K830" s="280">
        <v>5.04</v>
      </c>
    </row>
    <row r="831" spans="2:11" ht="25.5" x14ac:dyDescent="0.2">
      <c r="B831" s="277" t="s">
        <v>86</v>
      </c>
      <c r="C831" s="279" t="s">
        <v>985</v>
      </c>
      <c r="D831" s="277" t="s">
        <v>44</v>
      </c>
      <c r="E831" s="277" t="s">
        <v>986</v>
      </c>
      <c r="F831" s="194" t="s">
        <v>2161</v>
      </c>
      <c r="G831" s="194"/>
      <c r="H831" s="278" t="s">
        <v>75</v>
      </c>
      <c r="I831" s="281">
        <v>0.98809999999999998</v>
      </c>
      <c r="J831" s="280">
        <v>26.91</v>
      </c>
      <c r="K831" s="280">
        <v>26.58</v>
      </c>
    </row>
    <row r="832" spans="2:11" ht="25.5" x14ac:dyDescent="0.2">
      <c r="B832" s="282" t="s">
        <v>93</v>
      </c>
      <c r="C832" s="284" t="s">
        <v>991</v>
      </c>
      <c r="D832" s="282" t="s">
        <v>44</v>
      </c>
      <c r="E832" s="282" t="s">
        <v>992</v>
      </c>
      <c r="F832" s="195" t="s">
        <v>94</v>
      </c>
      <c r="G832" s="195"/>
      <c r="H832" s="283" t="s">
        <v>53</v>
      </c>
      <c r="I832" s="287">
        <v>4.6154000000000002</v>
      </c>
      <c r="J832" s="285">
        <v>3.28</v>
      </c>
      <c r="K832" s="285">
        <v>15.13</v>
      </c>
    </row>
    <row r="833" spans="2:11" x14ac:dyDescent="0.2">
      <c r="B833" s="282" t="s">
        <v>93</v>
      </c>
      <c r="C833" s="284" t="s">
        <v>2406</v>
      </c>
      <c r="D833" s="282" t="s">
        <v>44</v>
      </c>
      <c r="E833" s="282" t="s">
        <v>2407</v>
      </c>
      <c r="F833" s="195" t="s">
        <v>94</v>
      </c>
      <c r="G833" s="195"/>
      <c r="H833" s="283" t="s">
        <v>45</v>
      </c>
      <c r="I833" s="287">
        <v>1.3512999999999999</v>
      </c>
      <c r="J833" s="285">
        <v>7.38</v>
      </c>
      <c r="K833" s="285">
        <v>9.9700000000000006</v>
      </c>
    </row>
    <row r="834" spans="2:11" x14ac:dyDescent="0.2">
      <c r="B834" s="291"/>
      <c r="C834" s="291"/>
      <c r="D834" s="291"/>
      <c r="E834" s="291"/>
      <c r="F834" s="291" t="s">
        <v>97</v>
      </c>
      <c r="G834" s="292">
        <v>11.62</v>
      </c>
      <c r="H834" s="291" t="s">
        <v>98</v>
      </c>
      <c r="I834" s="292">
        <v>12.5</v>
      </c>
      <c r="J834" s="291" t="s">
        <v>99</v>
      </c>
      <c r="K834" s="292">
        <v>24.12</v>
      </c>
    </row>
    <row r="835" spans="2:11" ht="13.5" thickBot="1" x14ac:dyDescent="0.25">
      <c r="B835" s="291"/>
      <c r="C835" s="291"/>
      <c r="D835" s="291"/>
      <c r="E835" s="291"/>
      <c r="F835" s="291" t="s">
        <v>100</v>
      </c>
      <c r="G835" s="292">
        <v>14.18</v>
      </c>
      <c r="H835" s="291"/>
      <c r="I835" s="198" t="s">
        <v>101</v>
      </c>
      <c r="J835" s="198"/>
      <c r="K835" s="292">
        <v>70.900000000000006</v>
      </c>
    </row>
    <row r="836" spans="2:11" ht="13.5" thickTop="1" x14ac:dyDescent="0.2">
      <c r="B836" s="276"/>
      <c r="C836" s="276"/>
      <c r="D836" s="276"/>
      <c r="E836" s="276"/>
      <c r="F836" s="276"/>
      <c r="G836" s="276"/>
      <c r="H836" s="276"/>
      <c r="I836" s="276"/>
      <c r="J836" s="276"/>
      <c r="K836" s="276"/>
    </row>
    <row r="837" spans="2:11" ht="15" x14ac:dyDescent="0.2">
      <c r="B837" s="268" t="s">
        <v>921</v>
      </c>
      <c r="C837" s="270" t="s">
        <v>78</v>
      </c>
      <c r="D837" s="268" t="s">
        <v>79</v>
      </c>
      <c r="E837" s="268" t="s">
        <v>24</v>
      </c>
      <c r="F837" s="196" t="s">
        <v>80</v>
      </c>
      <c r="G837" s="196"/>
      <c r="H837" s="269" t="s">
        <v>81</v>
      </c>
      <c r="I837" s="270" t="s">
        <v>82</v>
      </c>
      <c r="J837" s="270" t="s">
        <v>83</v>
      </c>
      <c r="K837" s="270" t="s">
        <v>84</v>
      </c>
    </row>
    <row r="838" spans="2:11" ht="25.5" x14ac:dyDescent="0.2">
      <c r="B838" s="271" t="s">
        <v>85</v>
      </c>
      <c r="C838" s="273" t="s">
        <v>917</v>
      </c>
      <c r="D838" s="271" t="s">
        <v>44</v>
      </c>
      <c r="E838" s="271" t="s">
        <v>918</v>
      </c>
      <c r="F838" s="197" t="s">
        <v>2299</v>
      </c>
      <c r="G838" s="197"/>
      <c r="H838" s="272" t="s">
        <v>45</v>
      </c>
      <c r="I838" s="275">
        <v>1</v>
      </c>
      <c r="J838" s="274">
        <v>30.68</v>
      </c>
      <c r="K838" s="274">
        <v>30.68</v>
      </c>
    </row>
    <row r="839" spans="2:11" ht="25.5" x14ac:dyDescent="0.2">
      <c r="B839" s="277" t="s">
        <v>86</v>
      </c>
      <c r="C839" s="279" t="s">
        <v>161</v>
      </c>
      <c r="D839" s="277" t="s">
        <v>44</v>
      </c>
      <c r="E839" s="277" t="s">
        <v>162</v>
      </c>
      <c r="F839" s="194" t="s">
        <v>2161</v>
      </c>
      <c r="G839" s="194"/>
      <c r="H839" s="278" t="s">
        <v>75</v>
      </c>
      <c r="I839" s="281">
        <v>0.13619999999999999</v>
      </c>
      <c r="J839" s="280">
        <v>22.66</v>
      </c>
      <c r="K839" s="280">
        <v>3.08</v>
      </c>
    </row>
    <row r="840" spans="2:11" ht="25.5" x14ac:dyDescent="0.2">
      <c r="B840" s="277" t="s">
        <v>86</v>
      </c>
      <c r="C840" s="279" t="s">
        <v>985</v>
      </c>
      <c r="D840" s="277" t="s">
        <v>44</v>
      </c>
      <c r="E840" s="277" t="s">
        <v>986</v>
      </c>
      <c r="F840" s="194" t="s">
        <v>2161</v>
      </c>
      <c r="G840" s="194"/>
      <c r="H840" s="278" t="s">
        <v>75</v>
      </c>
      <c r="I840" s="281">
        <v>0.60389999999999999</v>
      </c>
      <c r="J840" s="280">
        <v>26.91</v>
      </c>
      <c r="K840" s="280">
        <v>16.25</v>
      </c>
    </row>
    <row r="841" spans="2:11" ht="25.5" x14ac:dyDescent="0.2">
      <c r="B841" s="282" t="s">
        <v>93</v>
      </c>
      <c r="C841" s="284" t="s">
        <v>991</v>
      </c>
      <c r="D841" s="282" t="s">
        <v>44</v>
      </c>
      <c r="E841" s="282" t="s">
        <v>992</v>
      </c>
      <c r="F841" s="195" t="s">
        <v>94</v>
      </c>
      <c r="G841" s="195"/>
      <c r="H841" s="283" t="s">
        <v>53</v>
      </c>
      <c r="I841" s="287">
        <v>3.4615</v>
      </c>
      <c r="J841" s="285">
        <v>3.28</v>
      </c>
      <c r="K841" s="285">
        <v>11.35</v>
      </c>
    </row>
    <row r="842" spans="2:11" x14ac:dyDescent="0.2">
      <c r="B842" s="291"/>
      <c r="C842" s="291"/>
      <c r="D842" s="291"/>
      <c r="E842" s="291"/>
      <c r="F842" s="291" t="s">
        <v>97</v>
      </c>
      <c r="G842" s="292">
        <v>7.1</v>
      </c>
      <c r="H842" s="291" t="s">
        <v>98</v>
      </c>
      <c r="I842" s="292">
        <v>7.64</v>
      </c>
      <c r="J842" s="291" t="s">
        <v>99</v>
      </c>
      <c r="K842" s="292">
        <v>14.74</v>
      </c>
    </row>
    <row r="843" spans="2:11" ht="13.5" thickBot="1" x14ac:dyDescent="0.25">
      <c r="B843" s="291"/>
      <c r="C843" s="291"/>
      <c r="D843" s="291"/>
      <c r="E843" s="291"/>
      <c r="F843" s="291" t="s">
        <v>100</v>
      </c>
      <c r="G843" s="292">
        <v>7.67</v>
      </c>
      <c r="H843" s="291"/>
      <c r="I843" s="198" t="s">
        <v>101</v>
      </c>
      <c r="J843" s="198"/>
      <c r="K843" s="292">
        <v>38.35</v>
      </c>
    </row>
    <row r="844" spans="2:11" ht="13.5" thickTop="1" x14ac:dyDescent="0.2">
      <c r="B844" s="276"/>
      <c r="C844" s="276"/>
      <c r="D844" s="276"/>
      <c r="E844" s="276"/>
      <c r="F844" s="276"/>
      <c r="G844" s="276"/>
      <c r="H844" s="276"/>
      <c r="I844" s="276"/>
      <c r="J844" s="276"/>
      <c r="K844" s="276"/>
    </row>
    <row r="845" spans="2:11" ht="15" x14ac:dyDescent="0.2">
      <c r="B845" s="268" t="s">
        <v>1322</v>
      </c>
      <c r="C845" s="270" t="s">
        <v>78</v>
      </c>
      <c r="D845" s="268" t="s">
        <v>79</v>
      </c>
      <c r="E845" s="268" t="s">
        <v>24</v>
      </c>
      <c r="F845" s="196" t="s">
        <v>80</v>
      </c>
      <c r="G845" s="196"/>
      <c r="H845" s="269" t="s">
        <v>81</v>
      </c>
      <c r="I845" s="270" t="s">
        <v>82</v>
      </c>
      <c r="J845" s="270" t="s">
        <v>83</v>
      </c>
      <c r="K845" s="270" t="s">
        <v>84</v>
      </c>
    </row>
    <row r="846" spans="2:11" ht="63.75" x14ac:dyDescent="0.2">
      <c r="B846" s="271" t="s">
        <v>85</v>
      </c>
      <c r="C846" s="273" t="s">
        <v>1323</v>
      </c>
      <c r="D846" s="271" t="s">
        <v>44</v>
      </c>
      <c r="E846" s="271" t="s">
        <v>1324</v>
      </c>
      <c r="F846" s="197" t="s">
        <v>2408</v>
      </c>
      <c r="G846" s="197"/>
      <c r="H846" s="272" t="s">
        <v>48</v>
      </c>
      <c r="I846" s="275">
        <v>1</v>
      </c>
      <c r="J846" s="274">
        <v>1233.3699999999999</v>
      </c>
      <c r="K846" s="274">
        <v>1233.3699999999999</v>
      </c>
    </row>
    <row r="847" spans="2:11" ht="38.25" x14ac:dyDescent="0.2">
      <c r="B847" s="277" t="s">
        <v>86</v>
      </c>
      <c r="C847" s="279" t="s">
        <v>791</v>
      </c>
      <c r="D847" s="277" t="s">
        <v>44</v>
      </c>
      <c r="E847" s="277" t="s">
        <v>792</v>
      </c>
      <c r="F847" s="194" t="s">
        <v>2408</v>
      </c>
      <c r="G847" s="194"/>
      <c r="H847" s="278" t="s">
        <v>48</v>
      </c>
      <c r="I847" s="281">
        <v>1</v>
      </c>
      <c r="J847" s="280">
        <v>523.57000000000005</v>
      </c>
      <c r="K847" s="280">
        <v>523.57000000000005</v>
      </c>
    </row>
    <row r="848" spans="2:11" ht="25.5" x14ac:dyDescent="0.2">
      <c r="B848" s="277" t="s">
        <v>86</v>
      </c>
      <c r="C848" s="279" t="s">
        <v>2409</v>
      </c>
      <c r="D848" s="277" t="s">
        <v>44</v>
      </c>
      <c r="E848" s="277" t="s">
        <v>2410</v>
      </c>
      <c r="F848" s="194" t="s">
        <v>2408</v>
      </c>
      <c r="G848" s="194"/>
      <c r="H848" s="278" t="s">
        <v>47</v>
      </c>
      <c r="I848" s="281">
        <v>10.199999999999999</v>
      </c>
      <c r="J848" s="280">
        <v>11.89</v>
      </c>
      <c r="K848" s="280">
        <v>121.27</v>
      </c>
    </row>
    <row r="849" spans="2:11" ht="51" x14ac:dyDescent="0.2">
      <c r="B849" s="277" t="s">
        <v>86</v>
      </c>
      <c r="C849" s="279" t="s">
        <v>2411</v>
      </c>
      <c r="D849" s="277" t="s">
        <v>44</v>
      </c>
      <c r="E849" s="277" t="s">
        <v>2412</v>
      </c>
      <c r="F849" s="194" t="s">
        <v>2408</v>
      </c>
      <c r="G849" s="194"/>
      <c r="H849" s="278" t="s">
        <v>48</v>
      </c>
      <c r="I849" s="281">
        <v>1</v>
      </c>
      <c r="J849" s="280">
        <v>175.45</v>
      </c>
      <c r="K849" s="280">
        <v>175.45</v>
      </c>
    </row>
    <row r="850" spans="2:11" ht="38.25" x14ac:dyDescent="0.2">
      <c r="B850" s="277" t="s">
        <v>86</v>
      </c>
      <c r="C850" s="279" t="s">
        <v>2413</v>
      </c>
      <c r="D850" s="277" t="s">
        <v>44</v>
      </c>
      <c r="E850" s="277" t="s">
        <v>2414</v>
      </c>
      <c r="F850" s="194" t="s">
        <v>2408</v>
      </c>
      <c r="G850" s="194"/>
      <c r="H850" s="278" t="s">
        <v>48</v>
      </c>
      <c r="I850" s="281">
        <v>1</v>
      </c>
      <c r="J850" s="280">
        <v>413.08</v>
      </c>
      <c r="K850" s="280">
        <v>413.08</v>
      </c>
    </row>
    <row r="851" spans="2:11" x14ac:dyDescent="0.2">
      <c r="B851" s="291"/>
      <c r="C851" s="291"/>
      <c r="D851" s="291"/>
      <c r="E851" s="291"/>
      <c r="F851" s="291" t="s">
        <v>97</v>
      </c>
      <c r="G851" s="292">
        <v>107.88</v>
      </c>
      <c r="H851" s="291" t="s">
        <v>98</v>
      </c>
      <c r="I851" s="292">
        <v>116</v>
      </c>
      <c r="J851" s="291" t="s">
        <v>99</v>
      </c>
      <c r="K851" s="292">
        <v>223.88</v>
      </c>
    </row>
    <row r="852" spans="2:11" ht="13.5" thickBot="1" x14ac:dyDescent="0.25">
      <c r="B852" s="291"/>
      <c r="C852" s="291"/>
      <c r="D852" s="291"/>
      <c r="E852" s="291"/>
      <c r="F852" s="291" t="s">
        <v>100</v>
      </c>
      <c r="G852" s="292">
        <v>308.33999999999997</v>
      </c>
      <c r="H852" s="291"/>
      <c r="I852" s="198" t="s">
        <v>101</v>
      </c>
      <c r="J852" s="198"/>
      <c r="K852" s="292">
        <v>1541.71</v>
      </c>
    </row>
    <row r="853" spans="2:11" ht="13.5" thickTop="1" x14ac:dyDescent="0.2">
      <c r="B853" s="276"/>
      <c r="C853" s="276"/>
      <c r="D853" s="276"/>
      <c r="E853" s="276"/>
      <c r="F853" s="276"/>
      <c r="G853" s="276"/>
      <c r="H853" s="276"/>
      <c r="I853" s="276"/>
      <c r="J853" s="276"/>
      <c r="K853" s="276"/>
    </row>
    <row r="854" spans="2:11" ht="15" x14ac:dyDescent="0.2">
      <c r="B854" s="268" t="s">
        <v>1325</v>
      </c>
      <c r="C854" s="270" t="s">
        <v>78</v>
      </c>
      <c r="D854" s="268" t="s">
        <v>79</v>
      </c>
      <c r="E854" s="268" t="s">
        <v>24</v>
      </c>
      <c r="F854" s="196" t="s">
        <v>80</v>
      </c>
      <c r="G854" s="196"/>
      <c r="H854" s="269" t="s">
        <v>81</v>
      </c>
      <c r="I854" s="270" t="s">
        <v>82</v>
      </c>
      <c r="J854" s="270" t="s">
        <v>83</v>
      </c>
      <c r="K854" s="270" t="s">
        <v>84</v>
      </c>
    </row>
    <row r="855" spans="2:11" ht="63.75" x14ac:dyDescent="0.2">
      <c r="B855" s="271" t="s">
        <v>85</v>
      </c>
      <c r="C855" s="273" t="s">
        <v>1326</v>
      </c>
      <c r="D855" s="271" t="s">
        <v>44</v>
      </c>
      <c r="E855" s="271" t="s">
        <v>1327</v>
      </c>
      <c r="F855" s="197" t="s">
        <v>2408</v>
      </c>
      <c r="G855" s="197"/>
      <c r="H855" s="272" t="s">
        <v>48</v>
      </c>
      <c r="I855" s="275">
        <v>1</v>
      </c>
      <c r="J855" s="274">
        <v>1132.6199999999999</v>
      </c>
      <c r="K855" s="274">
        <v>1132.6199999999999</v>
      </c>
    </row>
    <row r="856" spans="2:11" ht="38.25" x14ac:dyDescent="0.2">
      <c r="B856" s="277" t="s">
        <v>86</v>
      </c>
      <c r="C856" s="279" t="s">
        <v>924</v>
      </c>
      <c r="D856" s="277" t="s">
        <v>44</v>
      </c>
      <c r="E856" s="277" t="s">
        <v>925</v>
      </c>
      <c r="F856" s="194" t="s">
        <v>2408</v>
      </c>
      <c r="G856" s="194"/>
      <c r="H856" s="278" t="s">
        <v>48</v>
      </c>
      <c r="I856" s="281">
        <v>1</v>
      </c>
      <c r="J856" s="280">
        <v>425.19</v>
      </c>
      <c r="K856" s="280">
        <v>425.19</v>
      </c>
    </row>
    <row r="857" spans="2:11" ht="38.25" x14ac:dyDescent="0.2">
      <c r="B857" s="277" t="s">
        <v>86</v>
      </c>
      <c r="C857" s="279" t="s">
        <v>2413</v>
      </c>
      <c r="D857" s="277" t="s">
        <v>44</v>
      </c>
      <c r="E857" s="277" t="s">
        <v>2414</v>
      </c>
      <c r="F857" s="194" t="s">
        <v>2408</v>
      </c>
      <c r="G857" s="194"/>
      <c r="H857" s="278" t="s">
        <v>48</v>
      </c>
      <c r="I857" s="281">
        <v>1</v>
      </c>
      <c r="J857" s="280">
        <v>413.08</v>
      </c>
      <c r="K857" s="280">
        <v>413.08</v>
      </c>
    </row>
    <row r="858" spans="2:11" ht="25.5" x14ac:dyDescent="0.2">
      <c r="B858" s="277" t="s">
        <v>86</v>
      </c>
      <c r="C858" s="279" t="s">
        <v>2409</v>
      </c>
      <c r="D858" s="277" t="s">
        <v>44</v>
      </c>
      <c r="E858" s="277" t="s">
        <v>2410</v>
      </c>
      <c r="F858" s="194" t="s">
        <v>2408</v>
      </c>
      <c r="G858" s="194"/>
      <c r="H858" s="278" t="s">
        <v>47</v>
      </c>
      <c r="I858" s="281">
        <v>10</v>
      </c>
      <c r="J858" s="280">
        <v>11.89</v>
      </c>
      <c r="K858" s="280">
        <v>118.9</v>
      </c>
    </row>
    <row r="859" spans="2:11" ht="51" x14ac:dyDescent="0.2">
      <c r="B859" s="277" t="s">
        <v>86</v>
      </c>
      <c r="C859" s="279" t="s">
        <v>2411</v>
      </c>
      <c r="D859" s="277" t="s">
        <v>44</v>
      </c>
      <c r="E859" s="277" t="s">
        <v>2412</v>
      </c>
      <c r="F859" s="194" t="s">
        <v>2408</v>
      </c>
      <c r="G859" s="194"/>
      <c r="H859" s="278" t="s">
        <v>48</v>
      </c>
      <c r="I859" s="281">
        <v>1</v>
      </c>
      <c r="J859" s="280">
        <v>175.45</v>
      </c>
      <c r="K859" s="280">
        <v>175.45</v>
      </c>
    </row>
    <row r="860" spans="2:11" x14ac:dyDescent="0.2">
      <c r="B860" s="291"/>
      <c r="C860" s="291"/>
      <c r="D860" s="291"/>
      <c r="E860" s="291"/>
      <c r="F860" s="291" t="s">
        <v>97</v>
      </c>
      <c r="G860" s="292">
        <v>105.96</v>
      </c>
      <c r="H860" s="291" t="s">
        <v>98</v>
      </c>
      <c r="I860" s="292">
        <v>113.94</v>
      </c>
      <c r="J860" s="291" t="s">
        <v>99</v>
      </c>
      <c r="K860" s="292">
        <v>219.9</v>
      </c>
    </row>
    <row r="861" spans="2:11" ht="13.5" thickBot="1" x14ac:dyDescent="0.25">
      <c r="B861" s="291"/>
      <c r="C861" s="291"/>
      <c r="D861" s="291"/>
      <c r="E861" s="291"/>
      <c r="F861" s="291" t="s">
        <v>100</v>
      </c>
      <c r="G861" s="292">
        <v>283.14999999999998</v>
      </c>
      <c r="H861" s="291"/>
      <c r="I861" s="198" t="s">
        <v>101</v>
      </c>
      <c r="J861" s="198"/>
      <c r="K861" s="292">
        <v>1415.77</v>
      </c>
    </row>
    <row r="862" spans="2:11" ht="13.5" thickTop="1" x14ac:dyDescent="0.2">
      <c r="B862" s="276"/>
      <c r="C862" s="276"/>
      <c r="D862" s="276"/>
      <c r="E862" s="276"/>
      <c r="F862" s="276"/>
      <c r="G862" s="276"/>
      <c r="H862" s="276"/>
      <c r="I862" s="276"/>
      <c r="J862" s="276"/>
      <c r="K862" s="276"/>
    </row>
    <row r="863" spans="2:11" ht="15" x14ac:dyDescent="0.2">
      <c r="B863" s="268" t="s">
        <v>1328</v>
      </c>
      <c r="C863" s="270" t="s">
        <v>78</v>
      </c>
      <c r="D863" s="268" t="s">
        <v>79</v>
      </c>
      <c r="E863" s="268" t="s">
        <v>24</v>
      </c>
      <c r="F863" s="196" t="s">
        <v>80</v>
      </c>
      <c r="G863" s="196"/>
      <c r="H863" s="269" t="s">
        <v>81</v>
      </c>
      <c r="I863" s="270" t="s">
        <v>82</v>
      </c>
      <c r="J863" s="270" t="s">
        <v>83</v>
      </c>
      <c r="K863" s="270" t="s">
        <v>84</v>
      </c>
    </row>
    <row r="864" spans="2:11" x14ac:dyDescent="0.2">
      <c r="B864" s="271" t="s">
        <v>85</v>
      </c>
      <c r="C864" s="273" t="s">
        <v>1329</v>
      </c>
      <c r="D864" s="271" t="s">
        <v>43</v>
      </c>
      <c r="E864" s="271" t="s">
        <v>1330</v>
      </c>
      <c r="F864" s="197" t="s">
        <v>89</v>
      </c>
      <c r="G864" s="197"/>
      <c r="H864" s="272" t="s">
        <v>45</v>
      </c>
      <c r="I864" s="275">
        <v>1</v>
      </c>
      <c r="J864" s="274">
        <v>3885.7</v>
      </c>
      <c r="K864" s="274">
        <v>3885.7</v>
      </c>
    </row>
    <row r="865" spans="2:11" ht="25.5" x14ac:dyDescent="0.2">
      <c r="B865" s="277" t="s">
        <v>86</v>
      </c>
      <c r="C865" s="279" t="s">
        <v>537</v>
      </c>
      <c r="D865" s="277" t="s">
        <v>44</v>
      </c>
      <c r="E865" s="277" t="s">
        <v>2253</v>
      </c>
      <c r="F865" s="194" t="s">
        <v>2161</v>
      </c>
      <c r="G865" s="194"/>
      <c r="H865" s="278" t="s">
        <v>75</v>
      </c>
      <c r="I865" s="281">
        <v>25.423999999999999</v>
      </c>
      <c r="J865" s="280">
        <v>25.53</v>
      </c>
      <c r="K865" s="280">
        <v>649.07000000000005</v>
      </c>
    </row>
    <row r="866" spans="2:11" ht="25.5" x14ac:dyDescent="0.2">
      <c r="B866" s="277" t="s">
        <v>86</v>
      </c>
      <c r="C866" s="279" t="s">
        <v>102</v>
      </c>
      <c r="D866" s="277" t="s">
        <v>44</v>
      </c>
      <c r="E866" s="277" t="s">
        <v>103</v>
      </c>
      <c r="F866" s="194" t="s">
        <v>2161</v>
      </c>
      <c r="G866" s="194"/>
      <c r="H866" s="278" t="s">
        <v>75</v>
      </c>
      <c r="I866" s="281">
        <v>20.603999999999999</v>
      </c>
      <c r="J866" s="280">
        <v>22.08</v>
      </c>
      <c r="K866" s="280">
        <v>454.93</v>
      </c>
    </row>
    <row r="867" spans="2:11" x14ac:dyDescent="0.2">
      <c r="B867" s="282" t="s">
        <v>93</v>
      </c>
      <c r="C867" s="284" t="s">
        <v>2415</v>
      </c>
      <c r="D867" s="282" t="s">
        <v>2291</v>
      </c>
      <c r="E867" s="282" t="s">
        <v>2416</v>
      </c>
      <c r="F867" s="195" t="s">
        <v>94</v>
      </c>
      <c r="G867" s="195"/>
      <c r="H867" s="283" t="s">
        <v>48</v>
      </c>
      <c r="I867" s="287">
        <v>6</v>
      </c>
      <c r="J867" s="285">
        <v>20.3</v>
      </c>
      <c r="K867" s="285">
        <v>121.8</v>
      </c>
    </row>
    <row r="868" spans="2:11" x14ac:dyDescent="0.2">
      <c r="B868" s="282" t="s">
        <v>93</v>
      </c>
      <c r="C868" s="284" t="s">
        <v>2417</v>
      </c>
      <c r="D868" s="282" t="s">
        <v>44</v>
      </c>
      <c r="E868" s="282" t="s">
        <v>2418</v>
      </c>
      <c r="F868" s="195" t="s">
        <v>94</v>
      </c>
      <c r="G868" s="195"/>
      <c r="H868" s="283" t="s">
        <v>53</v>
      </c>
      <c r="I868" s="287">
        <v>6.2</v>
      </c>
      <c r="J868" s="285">
        <v>0.76</v>
      </c>
      <c r="K868" s="285">
        <v>4.71</v>
      </c>
    </row>
    <row r="869" spans="2:11" ht="25.5" x14ac:dyDescent="0.2">
      <c r="B869" s="282" t="s">
        <v>93</v>
      </c>
      <c r="C869" s="284" t="s">
        <v>118</v>
      </c>
      <c r="D869" s="282" t="s">
        <v>44</v>
      </c>
      <c r="E869" s="282" t="s">
        <v>119</v>
      </c>
      <c r="F869" s="195" t="s">
        <v>94</v>
      </c>
      <c r="G869" s="195"/>
      <c r="H869" s="283" t="s">
        <v>51</v>
      </c>
      <c r="I869" s="287">
        <v>1.2E-2</v>
      </c>
      <c r="J869" s="285">
        <v>87</v>
      </c>
      <c r="K869" s="285">
        <v>1.04</v>
      </c>
    </row>
    <row r="870" spans="2:11" x14ac:dyDescent="0.2">
      <c r="B870" s="282" t="s">
        <v>93</v>
      </c>
      <c r="C870" s="284" t="s">
        <v>2419</v>
      </c>
      <c r="D870" s="282" t="s">
        <v>2291</v>
      </c>
      <c r="E870" s="282" t="s">
        <v>2420</v>
      </c>
      <c r="F870" s="195" t="s">
        <v>94</v>
      </c>
      <c r="G870" s="195"/>
      <c r="H870" s="283" t="s">
        <v>48</v>
      </c>
      <c r="I870" s="287">
        <v>1</v>
      </c>
      <c r="J870" s="285">
        <v>515.57000000000005</v>
      </c>
      <c r="K870" s="285">
        <v>515.57000000000005</v>
      </c>
    </row>
    <row r="871" spans="2:11" ht="25.5" x14ac:dyDescent="0.2">
      <c r="B871" s="282" t="s">
        <v>93</v>
      </c>
      <c r="C871" s="284" t="s">
        <v>2421</v>
      </c>
      <c r="D871" s="282" t="s">
        <v>2291</v>
      </c>
      <c r="E871" s="282" t="s">
        <v>2422</v>
      </c>
      <c r="F871" s="195" t="s">
        <v>94</v>
      </c>
      <c r="G871" s="195"/>
      <c r="H871" s="283" t="s">
        <v>48</v>
      </c>
      <c r="I871" s="287">
        <v>2</v>
      </c>
      <c r="J871" s="285">
        <v>269.98</v>
      </c>
      <c r="K871" s="285">
        <v>539.96</v>
      </c>
    </row>
    <row r="872" spans="2:11" ht="38.25" x14ac:dyDescent="0.2">
      <c r="B872" s="282" t="s">
        <v>93</v>
      </c>
      <c r="C872" s="284" t="s">
        <v>2423</v>
      </c>
      <c r="D872" s="282" t="s">
        <v>44</v>
      </c>
      <c r="E872" s="282" t="s">
        <v>2424</v>
      </c>
      <c r="F872" s="195" t="s">
        <v>94</v>
      </c>
      <c r="G872" s="195"/>
      <c r="H872" s="283" t="s">
        <v>47</v>
      </c>
      <c r="I872" s="287">
        <v>2</v>
      </c>
      <c r="J872" s="285">
        <v>8.5</v>
      </c>
      <c r="K872" s="285">
        <v>17</v>
      </c>
    </row>
    <row r="873" spans="2:11" x14ac:dyDescent="0.2">
      <c r="B873" s="282" t="s">
        <v>93</v>
      </c>
      <c r="C873" s="284" t="s">
        <v>2425</v>
      </c>
      <c r="D873" s="282" t="s">
        <v>44</v>
      </c>
      <c r="E873" s="282" t="s">
        <v>2426</v>
      </c>
      <c r="F873" s="195" t="s">
        <v>94</v>
      </c>
      <c r="G873" s="195"/>
      <c r="H873" s="283" t="s">
        <v>53</v>
      </c>
      <c r="I873" s="287">
        <v>0.03</v>
      </c>
      <c r="J873" s="285">
        <v>22.19</v>
      </c>
      <c r="K873" s="285">
        <v>0.66</v>
      </c>
    </row>
    <row r="874" spans="2:11" x14ac:dyDescent="0.2">
      <c r="B874" s="282" t="s">
        <v>93</v>
      </c>
      <c r="C874" s="284" t="s">
        <v>2427</v>
      </c>
      <c r="D874" s="282" t="s">
        <v>2291</v>
      </c>
      <c r="E874" s="282" t="s">
        <v>2428</v>
      </c>
      <c r="F874" s="195" t="s">
        <v>94</v>
      </c>
      <c r="G874" s="195"/>
      <c r="H874" s="283" t="s">
        <v>48</v>
      </c>
      <c r="I874" s="287">
        <v>8</v>
      </c>
      <c r="J874" s="285">
        <v>0.82</v>
      </c>
      <c r="K874" s="285">
        <v>6.56</v>
      </c>
    </row>
    <row r="875" spans="2:11" ht="51" x14ac:dyDescent="0.2">
      <c r="B875" s="282" t="s">
        <v>93</v>
      </c>
      <c r="C875" s="284" t="s">
        <v>2429</v>
      </c>
      <c r="D875" s="282" t="s">
        <v>44</v>
      </c>
      <c r="E875" s="282" t="s">
        <v>2430</v>
      </c>
      <c r="F875" s="195" t="s">
        <v>94</v>
      </c>
      <c r="G875" s="195"/>
      <c r="H875" s="283" t="s">
        <v>48</v>
      </c>
      <c r="I875" s="287">
        <v>4.62</v>
      </c>
      <c r="J875" s="285">
        <v>340.78</v>
      </c>
      <c r="K875" s="285">
        <v>1574.4</v>
      </c>
    </row>
    <row r="876" spans="2:11" x14ac:dyDescent="0.2">
      <c r="B876" s="291"/>
      <c r="C876" s="291"/>
      <c r="D876" s="291"/>
      <c r="E876" s="291"/>
      <c r="F876" s="291" t="s">
        <v>97</v>
      </c>
      <c r="G876" s="292">
        <v>398.92</v>
      </c>
      <c r="H876" s="291" t="s">
        <v>98</v>
      </c>
      <c r="I876" s="292">
        <v>428.92</v>
      </c>
      <c r="J876" s="291" t="s">
        <v>99</v>
      </c>
      <c r="K876" s="292">
        <v>827.84</v>
      </c>
    </row>
    <row r="877" spans="2:11" ht="13.5" thickBot="1" x14ac:dyDescent="0.25">
      <c r="B877" s="291"/>
      <c r="C877" s="291"/>
      <c r="D877" s="291"/>
      <c r="E877" s="291"/>
      <c r="F877" s="291" t="s">
        <v>100</v>
      </c>
      <c r="G877" s="292">
        <v>971.42</v>
      </c>
      <c r="H877" s="291"/>
      <c r="I877" s="198" t="s">
        <v>101</v>
      </c>
      <c r="J877" s="198"/>
      <c r="K877" s="292">
        <v>4857.12</v>
      </c>
    </row>
    <row r="878" spans="2:11" ht="13.5" thickTop="1" x14ac:dyDescent="0.2">
      <c r="B878" s="276"/>
      <c r="C878" s="276"/>
      <c r="D878" s="276"/>
      <c r="E878" s="276"/>
      <c r="F878" s="276"/>
      <c r="G878" s="276"/>
      <c r="H878" s="276"/>
      <c r="I878" s="276"/>
      <c r="J878" s="276"/>
      <c r="K878" s="276"/>
    </row>
    <row r="879" spans="2:11" ht="15" x14ac:dyDescent="0.2">
      <c r="B879" s="268" t="s">
        <v>1333</v>
      </c>
      <c r="C879" s="270" t="s">
        <v>78</v>
      </c>
      <c r="D879" s="268" t="s">
        <v>79</v>
      </c>
      <c r="E879" s="268" t="s">
        <v>24</v>
      </c>
      <c r="F879" s="196" t="s">
        <v>80</v>
      </c>
      <c r="G879" s="196"/>
      <c r="H879" s="269" t="s">
        <v>81</v>
      </c>
      <c r="I879" s="270" t="s">
        <v>82</v>
      </c>
      <c r="J879" s="270" t="s">
        <v>83</v>
      </c>
      <c r="K879" s="270" t="s">
        <v>84</v>
      </c>
    </row>
    <row r="880" spans="2:11" x14ac:dyDescent="0.2">
      <c r="B880" s="271" t="s">
        <v>85</v>
      </c>
      <c r="C880" s="273" t="s">
        <v>1334</v>
      </c>
      <c r="D880" s="271" t="s">
        <v>43</v>
      </c>
      <c r="E880" s="271" t="s">
        <v>1335</v>
      </c>
      <c r="F880" s="197" t="s">
        <v>89</v>
      </c>
      <c r="G880" s="197"/>
      <c r="H880" s="272" t="s">
        <v>45</v>
      </c>
      <c r="I880" s="275">
        <v>1</v>
      </c>
      <c r="J880" s="274">
        <v>148.81</v>
      </c>
      <c r="K880" s="274">
        <v>148.81</v>
      </c>
    </row>
    <row r="881" spans="2:11" ht="25.5" x14ac:dyDescent="0.2">
      <c r="B881" s="277" t="s">
        <v>86</v>
      </c>
      <c r="C881" s="279" t="s">
        <v>90</v>
      </c>
      <c r="D881" s="277" t="s">
        <v>44</v>
      </c>
      <c r="E881" s="277" t="s">
        <v>91</v>
      </c>
      <c r="F881" s="194" t="s">
        <v>2161</v>
      </c>
      <c r="G881" s="194"/>
      <c r="H881" s="278" t="s">
        <v>75</v>
      </c>
      <c r="I881" s="281">
        <v>3</v>
      </c>
      <c r="J881" s="280">
        <v>21.72</v>
      </c>
      <c r="K881" s="280">
        <v>65.16</v>
      </c>
    </row>
    <row r="882" spans="2:11" ht="25.5" x14ac:dyDescent="0.2">
      <c r="B882" s="277" t="s">
        <v>86</v>
      </c>
      <c r="C882" s="279" t="s">
        <v>116</v>
      </c>
      <c r="D882" s="277" t="s">
        <v>44</v>
      </c>
      <c r="E882" s="277" t="s">
        <v>117</v>
      </c>
      <c r="F882" s="194" t="s">
        <v>2161</v>
      </c>
      <c r="G882" s="194"/>
      <c r="H882" s="278" t="s">
        <v>75</v>
      </c>
      <c r="I882" s="281">
        <v>3</v>
      </c>
      <c r="J882" s="280">
        <v>27.11</v>
      </c>
      <c r="K882" s="280">
        <v>81.33</v>
      </c>
    </row>
    <row r="883" spans="2:11" ht="25.5" x14ac:dyDescent="0.2">
      <c r="B883" s="282" t="s">
        <v>93</v>
      </c>
      <c r="C883" s="284" t="s">
        <v>118</v>
      </c>
      <c r="D883" s="282" t="s">
        <v>44</v>
      </c>
      <c r="E883" s="282" t="s">
        <v>119</v>
      </c>
      <c r="F883" s="195" t="s">
        <v>94</v>
      </c>
      <c r="G883" s="195"/>
      <c r="H883" s="283" t="s">
        <v>51</v>
      </c>
      <c r="I883" s="287">
        <v>7.1999999999999998E-3</v>
      </c>
      <c r="J883" s="285">
        <v>87</v>
      </c>
      <c r="K883" s="285">
        <v>0.62</v>
      </c>
    </row>
    <row r="884" spans="2:11" x14ac:dyDescent="0.2">
      <c r="B884" s="282" t="s">
        <v>93</v>
      </c>
      <c r="C884" s="284" t="s">
        <v>154</v>
      </c>
      <c r="D884" s="282" t="s">
        <v>44</v>
      </c>
      <c r="E884" s="282" t="s">
        <v>155</v>
      </c>
      <c r="F884" s="195" t="s">
        <v>94</v>
      </c>
      <c r="G884" s="195"/>
      <c r="H884" s="283" t="s">
        <v>53</v>
      </c>
      <c r="I884" s="287">
        <v>2.0299999999999998</v>
      </c>
      <c r="J884" s="285">
        <v>0.84</v>
      </c>
      <c r="K884" s="285">
        <v>1.7</v>
      </c>
    </row>
    <row r="885" spans="2:11" x14ac:dyDescent="0.2">
      <c r="B885" s="291"/>
      <c r="C885" s="291"/>
      <c r="D885" s="291"/>
      <c r="E885" s="291"/>
      <c r="F885" s="291" t="s">
        <v>97</v>
      </c>
      <c r="G885" s="292">
        <v>52.73</v>
      </c>
      <c r="H885" s="291" t="s">
        <v>98</v>
      </c>
      <c r="I885" s="292">
        <v>56.71</v>
      </c>
      <c r="J885" s="291" t="s">
        <v>99</v>
      </c>
      <c r="K885" s="292">
        <v>109.44</v>
      </c>
    </row>
    <row r="886" spans="2:11" ht="13.5" thickBot="1" x14ac:dyDescent="0.25">
      <c r="B886" s="291"/>
      <c r="C886" s="291"/>
      <c r="D886" s="291"/>
      <c r="E886" s="291"/>
      <c r="F886" s="291" t="s">
        <v>100</v>
      </c>
      <c r="G886" s="292">
        <v>37.200000000000003</v>
      </c>
      <c r="H886" s="291"/>
      <c r="I886" s="198" t="s">
        <v>101</v>
      </c>
      <c r="J886" s="198"/>
      <c r="K886" s="292">
        <v>186.01</v>
      </c>
    </row>
    <row r="887" spans="2:11" ht="13.5" thickTop="1" x14ac:dyDescent="0.2">
      <c r="B887" s="276"/>
      <c r="C887" s="276"/>
      <c r="D887" s="276"/>
      <c r="E887" s="276"/>
      <c r="F887" s="276"/>
      <c r="G887" s="276"/>
      <c r="H887" s="276"/>
      <c r="I887" s="276"/>
      <c r="J887" s="276"/>
      <c r="K887" s="276"/>
    </row>
    <row r="888" spans="2:11" ht="15" x14ac:dyDescent="0.2">
      <c r="B888" s="268" t="s">
        <v>1336</v>
      </c>
      <c r="C888" s="270" t="s">
        <v>78</v>
      </c>
      <c r="D888" s="268" t="s">
        <v>79</v>
      </c>
      <c r="E888" s="268" t="s">
        <v>24</v>
      </c>
      <c r="F888" s="196" t="s">
        <v>80</v>
      </c>
      <c r="G888" s="196"/>
      <c r="H888" s="269" t="s">
        <v>81</v>
      </c>
      <c r="I888" s="270" t="s">
        <v>82</v>
      </c>
      <c r="J888" s="270" t="s">
        <v>83</v>
      </c>
      <c r="K888" s="270" t="s">
        <v>84</v>
      </c>
    </row>
    <row r="889" spans="2:11" ht="25.5" x14ac:dyDescent="0.2">
      <c r="B889" s="271" t="s">
        <v>85</v>
      </c>
      <c r="C889" s="273" t="s">
        <v>1337</v>
      </c>
      <c r="D889" s="271" t="s">
        <v>43</v>
      </c>
      <c r="E889" s="271" t="s">
        <v>1338</v>
      </c>
      <c r="F889" s="197" t="s">
        <v>89</v>
      </c>
      <c r="G889" s="197"/>
      <c r="H889" s="272" t="s">
        <v>45</v>
      </c>
      <c r="I889" s="275">
        <v>1</v>
      </c>
      <c r="J889" s="274">
        <v>73.12</v>
      </c>
      <c r="K889" s="274">
        <v>73.12</v>
      </c>
    </row>
    <row r="890" spans="2:11" ht="25.5" x14ac:dyDescent="0.2">
      <c r="B890" s="277" t="s">
        <v>86</v>
      </c>
      <c r="C890" s="279" t="s">
        <v>116</v>
      </c>
      <c r="D890" s="277" t="s">
        <v>44</v>
      </c>
      <c r="E890" s="277" t="s">
        <v>117</v>
      </c>
      <c r="F890" s="194" t="s">
        <v>2161</v>
      </c>
      <c r="G890" s="194"/>
      <c r="H890" s="278" t="s">
        <v>75</v>
      </c>
      <c r="I890" s="281">
        <v>1</v>
      </c>
      <c r="J890" s="280">
        <v>27.11</v>
      </c>
      <c r="K890" s="280">
        <v>27.11</v>
      </c>
    </row>
    <row r="891" spans="2:11" ht="25.5" x14ac:dyDescent="0.2">
      <c r="B891" s="277" t="s">
        <v>86</v>
      </c>
      <c r="C891" s="279" t="s">
        <v>90</v>
      </c>
      <c r="D891" s="277" t="s">
        <v>44</v>
      </c>
      <c r="E891" s="277" t="s">
        <v>91</v>
      </c>
      <c r="F891" s="194" t="s">
        <v>2161</v>
      </c>
      <c r="G891" s="194"/>
      <c r="H891" s="278" t="s">
        <v>75</v>
      </c>
      <c r="I891" s="281">
        <v>2</v>
      </c>
      <c r="J891" s="280">
        <v>21.72</v>
      </c>
      <c r="K891" s="280">
        <v>43.44</v>
      </c>
    </row>
    <row r="892" spans="2:11" x14ac:dyDescent="0.2">
      <c r="B892" s="282" t="s">
        <v>93</v>
      </c>
      <c r="C892" s="284" t="s">
        <v>154</v>
      </c>
      <c r="D892" s="282" t="s">
        <v>44</v>
      </c>
      <c r="E892" s="282" t="s">
        <v>155</v>
      </c>
      <c r="F892" s="195" t="s">
        <v>94</v>
      </c>
      <c r="G892" s="195"/>
      <c r="H892" s="283" t="s">
        <v>53</v>
      </c>
      <c r="I892" s="287">
        <v>2.0299999999999998</v>
      </c>
      <c r="J892" s="285">
        <v>0.84</v>
      </c>
      <c r="K892" s="285">
        <v>1.7</v>
      </c>
    </row>
    <row r="893" spans="2:11" ht="25.5" x14ac:dyDescent="0.2">
      <c r="B893" s="282" t="s">
        <v>93</v>
      </c>
      <c r="C893" s="284" t="s">
        <v>118</v>
      </c>
      <c r="D893" s="282" t="s">
        <v>44</v>
      </c>
      <c r="E893" s="282" t="s">
        <v>119</v>
      </c>
      <c r="F893" s="195" t="s">
        <v>94</v>
      </c>
      <c r="G893" s="195"/>
      <c r="H893" s="283" t="s">
        <v>51</v>
      </c>
      <c r="I893" s="287">
        <v>0.01</v>
      </c>
      <c r="J893" s="285">
        <v>87</v>
      </c>
      <c r="K893" s="285">
        <v>0.87</v>
      </c>
    </row>
    <row r="894" spans="2:11" x14ac:dyDescent="0.2">
      <c r="B894" s="291"/>
      <c r="C894" s="291"/>
      <c r="D894" s="291"/>
      <c r="E894" s="291"/>
      <c r="F894" s="291" t="s">
        <v>97</v>
      </c>
      <c r="G894" s="292">
        <v>25.09</v>
      </c>
      <c r="H894" s="291" t="s">
        <v>98</v>
      </c>
      <c r="I894" s="292">
        <v>26.98</v>
      </c>
      <c r="J894" s="291" t="s">
        <v>99</v>
      </c>
      <c r="K894" s="292">
        <v>52.07</v>
      </c>
    </row>
    <row r="895" spans="2:11" ht="13.5" thickBot="1" x14ac:dyDescent="0.25">
      <c r="B895" s="291"/>
      <c r="C895" s="291"/>
      <c r="D895" s="291"/>
      <c r="E895" s="291"/>
      <c r="F895" s="291" t="s">
        <v>100</v>
      </c>
      <c r="G895" s="292">
        <v>18.28</v>
      </c>
      <c r="H895" s="291"/>
      <c r="I895" s="198" t="s">
        <v>101</v>
      </c>
      <c r="J895" s="198"/>
      <c r="K895" s="292">
        <v>91.4</v>
      </c>
    </row>
    <row r="896" spans="2:11" ht="13.5" thickTop="1" x14ac:dyDescent="0.2">
      <c r="B896" s="276"/>
      <c r="C896" s="276"/>
      <c r="D896" s="276"/>
      <c r="E896" s="276"/>
      <c r="F896" s="276"/>
      <c r="G896" s="276"/>
      <c r="H896" s="276"/>
      <c r="I896" s="276"/>
      <c r="J896" s="276"/>
      <c r="K896" s="276"/>
    </row>
    <row r="897" spans="2:11" ht="15" x14ac:dyDescent="0.2">
      <c r="B897" s="268" t="s">
        <v>1339</v>
      </c>
      <c r="C897" s="270" t="s">
        <v>78</v>
      </c>
      <c r="D897" s="268" t="s">
        <v>79</v>
      </c>
      <c r="E897" s="268" t="s">
        <v>24</v>
      </c>
      <c r="F897" s="196" t="s">
        <v>80</v>
      </c>
      <c r="G897" s="196"/>
      <c r="H897" s="269" t="s">
        <v>81</v>
      </c>
      <c r="I897" s="270" t="s">
        <v>82</v>
      </c>
      <c r="J897" s="270" t="s">
        <v>83</v>
      </c>
      <c r="K897" s="270" t="s">
        <v>84</v>
      </c>
    </row>
    <row r="898" spans="2:11" x14ac:dyDescent="0.2">
      <c r="B898" s="271" t="s">
        <v>85</v>
      </c>
      <c r="C898" s="273" t="s">
        <v>1340</v>
      </c>
      <c r="D898" s="271" t="s">
        <v>43</v>
      </c>
      <c r="E898" s="271" t="s">
        <v>1341</v>
      </c>
      <c r="F898" s="197" t="s">
        <v>89</v>
      </c>
      <c r="G898" s="197"/>
      <c r="H898" s="272" t="s">
        <v>45</v>
      </c>
      <c r="I898" s="275">
        <v>1</v>
      </c>
      <c r="J898" s="274">
        <v>1399.87</v>
      </c>
      <c r="K898" s="274">
        <v>1399.87</v>
      </c>
    </row>
    <row r="899" spans="2:11" ht="25.5" x14ac:dyDescent="0.2">
      <c r="B899" s="277" t="s">
        <v>86</v>
      </c>
      <c r="C899" s="279" t="s">
        <v>2431</v>
      </c>
      <c r="D899" s="277" t="s">
        <v>44</v>
      </c>
      <c r="E899" s="277" t="s">
        <v>2432</v>
      </c>
      <c r="F899" s="194" t="s">
        <v>2161</v>
      </c>
      <c r="G899" s="194"/>
      <c r="H899" s="278" t="s">
        <v>75</v>
      </c>
      <c r="I899" s="281">
        <v>17.431999999999999</v>
      </c>
      <c r="J899" s="280">
        <v>22.25</v>
      </c>
      <c r="K899" s="280">
        <v>387.86</v>
      </c>
    </row>
    <row r="900" spans="2:11" ht="25.5" x14ac:dyDescent="0.2">
      <c r="B900" s="277" t="s">
        <v>86</v>
      </c>
      <c r="C900" s="279" t="s">
        <v>2433</v>
      </c>
      <c r="D900" s="277" t="s">
        <v>44</v>
      </c>
      <c r="E900" s="277" t="s">
        <v>2434</v>
      </c>
      <c r="F900" s="194" t="s">
        <v>2161</v>
      </c>
      <c r="G900" s="194"/>
      <c r="H900" s="278" t="s">
        <v>75</v>
      </c>
      <c r="I900" s="281">
        <v>15.305999999999999</v>
      </c>
      <c r="J900" s="280">
        <v>27.39</v>
      </c>
      <c r="K900" s="280">
        <v>419.23</v>
      </c>
    </row>
    <row r="901" spans="2:11" x14ac:dyDescent="0.2">
      <c r="B901" s="282" t="s">
        <v>93</v>
      </c>
      <c r="C901" s="284" t="s">
        <v>2417</v>
      </c>
      <c r="D901" s="282" t="s">
        <v>44</v>
      </c>
      <c r="E901" s="282" t="s">
        <v>2418</v>
      </c>
      <c r="F901" s="195" t="s">
        <v>94</v>
      </c>
      <c r="G901" s="195"/>
      <c r="H901" s="283" t="s">
        <v>53</v>
      </c>
      <c r="I901" s="287">
        <v>1.2</v>
      </c>
      <c r="J901" s="285">
        <v>0.76</v>
      </c>
      <c r="K901" s="285">
        <v>0.91</v>
      </c>
    </row>
    <row r="902" spans="2:11" x14ac:dyDescent="0.2">
      <c r="B902" s="282" t="s">
        <v>93</v>
      </c>
      <c r="C902" s="284" t="s">
        <v>2435</v>
      </c>
      <c r="D902" s="282" t="s">
        <v>2291</v>
      </c>
      <c r="E902" s="282" t="s">
        <v>2436</v>
      </c>
      <c r="F902" s="195" t="s">
        <v>94</v>
      </c>
      <c r="G902" s="195"/>
      <c r="H902" s="283" t="s">
        <v>45</v>
      </c>
      <c r="I902" s="287">
        <v>1</v>
      </c>
      <c r="J902" s="285">
        <v>591.70000000000005</v>
      </c>
      <c r="K902" s="285">
        <v>591.70000000000005</v>
      </c>
    </row>
    <row r="903" spans="2:11" ht="25.5" x14ac:dyDescent="0.2">
      <c r="B903" s="282" t="s">
        <v>93</v>
      </c>
      <c r="C903" s="284" t="s">
        <v>204</v>
      </c>
      <c r="D903" s="282" t="s">
        <v>44</v>
      </c>
      <c r="E903" s="282" t="s">
        <v>205</v>
      </c>
      <c r="F903" s="195" t="s">
        <v>94</v>
      </c>
      <c r="G903" s="195"/>
      <c r="H903" s="283" t="s">
        <v>51</v>
      </c>
      <c r="I903" s="287">
        <v>2E-3</v>
      </c>
      <c r="J903" s="285">
        <v>88.13</v>
      </c>
      <c r="K903" s="285">
        <v>0.17</v>
      </c>
    </row>
    <row r="904" spans="2:11" x14ac:dyDescent="0.2">
      <c r="B904" s="291"/>
      <c r="C904" s="291"/>
      <c r="D904" s="291"/>
      <c r="E904" s="291"/>
      <c r="F904" s="291" t="s">
        <v>97</v>
      </c>
      <c r="G904" s="292">
        <v>290.79000000000002</v>
      </c>
      <c r="H904" s="291" t="s">
        <v>98</v>
      </c>
      <c r="I904" s="292">
        <v>312.66000000000003</v>
      </c>
      <c r="J904" s="291" t="s">
        <v>99</v>
      </c>
      <c r="K904" s="292">
        <v>603.45000000000005</v>
      </c>
    </row>
    <row r="905" spans="2:11" ht="13.5" thickBot="1" x14ac:dyDescent="0.25">
      <c r="B905" s="291"/>
      <c r="C905" s="291"/>
      <c r="D905" s="291"/>
      <c r="E905" s="291"/>
      <c r="F905" s="291" t="s">
        <v>100</v>
      </c>
      <c r="G905" s="292">
        <v>349.96</v>
      </c>
      <c r="H905" s="291"/>
      <c r="I905" s="198" t="s">
        <v>101</v>
      </c>
      <c r="J905" s="198"/>
      <c r="K905" s="292">
        <v>1749.83</v>
      </c>
    </row>
    <row r="906" spans="2:11" ht="13.5" thickTop="1" x14ac:dyDescent="0.2">
      <c r="B906" s="276"/>
      <c r="C906" s="276"/>
      <c r="D906" s="276"/>
      <c r="E906" s="276"/>
      <c r="F906" s="276"/>
      <c r="G906" s="276"/>
      <c r="H906" s="276"/>
      <c r="I906" s="276"/>
      <c r="J906" s="276"/>
      <c r="K906" s="276"/>
    </row>
    <row r="907" spans="2:11" ht="15" x14ac:dyDescent="0.2">
      <c r="B907" s="268" t="s">
        <v>1342</v>
      </c>
      <c r="C907" s="270" t="s">
        <v>78</v>
      </c>
      <c r="D907" s="268" t="s">
        <v>79</v>
      </c>
      <c r="E907" s="268" t="s">
        <v>24</v>
      </c>
      <c r="F907" s="196" t="s">
        <v>80</v>
      </c>
      <c r="G907" s="196"/>
      <c r="H907" s="269" t="s">
        <v>81</v>
      </c>
      <c r="I907" s="270" t="s">
        <v>82</v>
      </c>
      <c r="J907" s="270" t="s">
        <v>83</v>
      </c>
      <c r="K907" s="270" t="s">
        <v>84</v>
      </c>
    </row>
    <row r="908" spans="2:11" ht="25.5" x14ac:dyDescent="0.2">
      <c r="B908" s="271" t="s">
        <v>85</v>
      </c>
      <c r="C908" s="273" t="s">
        <v>1343</v>
      </c>
      <c r="D908" s="271" t="s">
        <v>43</v>
      </c>
      <c r="E908" s="271" t="s">
        <v>1344</v>
      </c>
      <c r="F908" s="197" t="s">
        <v>89</v>
      </c>
      <c r="G908" s="197"/>
      <c r="H908" s="272" t="s">
        <v>45</v>
      </c>
      <c r="I908" s="275">
        <v>1</v>
      </c>
      <c r="J908" s="274">
        <v>1372.96</v>
      </c>
      <c r="K908" s="274">
        <v>1372.96</v>
      </c>
    </row>
    <row r="909" spans="2:11" ht="25.5" x14ac:dyDescent="0.2">
      <c r="B909" s="277" t="s">
        <v>86</v>
      </c>
      <c r="C909" s="279" t="s">
        <v>2431</v>
      </c>
      <c r="D909" s="277" t="s">
        <v>44</v>
      </c>
      <c r="E909" s="277" t="s">
        <v>2432</v>
      </c>
      <c r="F909" s="194" t="s">
        <v>2161</v>
      </c>
      <c r="G909" s="194"/>
      <c r="H909" s="278" t="s">
        <v>75</v>
      </c>
      <c r="I909" s="281">
        <v>4.7430000000000003</v>
      </c>
      <c r="J909" s="280">
        <v>22.25</v>
      </c>
      <c r="K909" s="280">
        <v>105.53</v>
      </c>
    </row>
    <row r="910" spans="2:11" ht="25.5" x14ac:dyDescent="0.2">
      <c r="B910" s="277" t="s">
        <v>86</v>
      </c>
      <c r="C910" s="279" t="s">
        <v>2433</v>
      </c>
      <c r="D910" s="277" t="s">
        <v>44</v>
      </c>
      <c r="E910" s="277" t="s">
        <v>2434</v>
      </c>
      <c r="F910" s="194" t="s">
        <v>2161</v>
      </c>
      <c r="G910" s="194"/>
      <c r="H910" s="278" t="s">
        <v>75</v>
      </c>
      <c r="I910" s="281">
        <v>4.7430000000000003</v>
      </c>
      <c r="J910" s="280">
        <v>27.39</v>
      </c>
      <c r="K910" s="280">
        <v>129.91</v>
      </c>
    </row>
    <row r="911" spans="2:11" ht="25.5" x14ac:dyDescent="0.2">
      <c r="B911" s="282" t="s">
        <v>93</v>
      </c>
      <c r="C911" s="284" t="s">
        <v>2437</v>
      </c>
      <c r="D911" s="282" t="s">
        <v>2291</v>
      </c>
      <c r="E911" s="282" t="s">
        <v>1344</v>
      </c>
      <c r="F911" s="195" t="s">
        <v>94</v>
      </c>
      <c r="G911" s="195"/>
      <c r="H911" s="283" t="s">
        <v>45</v>
      </c>
      <c r="I911" s="287">
        <v>1</v>
      </c>
      <c r="J911" s="285">
        <v>952</v>
      </c>
      <c r="K911" s="285">
        <v>952</v>
      </c>
    </row>
    <row r="912" spans="2:11" ht="25.5" x14ac:dyDescent="0.2">
      <c r="B912" s="282" t="s">
        <v>93</v>
      </c>
      <c r="C912" s="284" t="s">
        <v>2438</v>
      </c>
      <c r="D912" s="282" t="s">
        <v>2291</v>
      </c>
      <c r="E912" s="282" t="s">
        <v>2439</v>
      </c>
      <c r="F912" s="195" t="s">
        <v>94</v>
      </c>
      <c r="G912" s="195"/>
      <c r="H912" s="283" t="s">
        <v>47</v>
      </c>
      <c r="I912" s="287">
        <v>2.2000000000000002</v>
      </c>
      <c r="J912" s="285">
        <v>83.3</v>
      </c>
      <c r="K912" s="285">
        <v>183.26</v>
      </c>
    </row>
    <row r="913" spans="2:11" x14ac:dyDescent="0.2">
      <c r="B913" s="282" t="s">
        <v>93</v>
      </c>
      <c r="C913" s="284" t="s">
        <v>2417</v>
      </c>
      <c r="D913" s="282" t="s">
        <v>44</v>
      </c>
      <c r="E913" s="282" t="s">
        <v>2418</v>
      </c>
      <c r="F913" s="195" t="s">
        <v>94</v>
      </c>
      <c r="G913" s="195"/>
      <c r="H913" s="283" t="s">
        <v>53</v>
      </c>
      <c r="I913" s="287">
        <v>2.4</v>
      </c>
      <c r="J913" s="285">
        <v>0.76</v>
      </c>
      <c r="K913" s="285">
        <v>1.82</v>
      </c>
    </row>
    <row r="914" spans="2:11" ht="25.5" x14ac:dyDescent="0.2">
      <c r="B914" s="282" t="s">
        <v>93</v>
      </c>
      <c r="C914" s="284" t="s">
        <v>204</v>
      </c>
      <c r="D914" s="282" t="s">
        <v>44</v>
      </c>
      <c r="E914" s="282" t="s">
        <v>205</v>
      </c>
      <c r="F914" s="195" t="s">
        <v>94</v>
      </c>
      <c r="G914" s="195"/>
      <c r="H914" s="283" t="s">
        <v>51</v>
      </c>
      <c r="I914" s="287">
        <v>5.0000000000000001E-3</v>
      </c>
      <c r="J914" s="285">
        <v>88.13</v>
      </c>
      <c r="K914" s="285">
        <v>0.44</v>
      </c>
    </row>
    <row r="915" spans="2:11" x14ac:dyDescent="0.2">
      <c r="B915" s="291"/>
      <c r="C915" s="291"/>
      <c r="D915" s="291"/>
      <c r="E915" s="291"/>
      <c r="F915" s="291" t="s">
        <v>97</v>
      </c>
      <c r="G915" s="292">
        <v>85.01</v>
      </c>
      <c r="H915" s="291" t="s">
        <v>98</v>
      </c>
      <c r="I915" s="292">
        <v>91.42</v>
      </c>
      <c r="J915" s="291" t="s">
        <v>99</v>
      </c>
      <c r="K915" s="292">
        <v>176.43</v>
      </c>
    </row>
    <row r="916" spans="2:11" ht="13.5" thickBot="1" x14ac:dyDescent="0.25">
      <c r="B916" s="291"/>
      <c r="C916" s="291"/>
      <c r="D916" s="291"/>
      <c r="E916" s="291"/>
      <c r="F916" s="291" t="s">
        <v>100</v>
      </c>
      <c r="G916" s="292">
        <v>343.24</v>
      </c>
      <c r="H916" s="291"/>
      <c r="I916" s="198" t="s">
        <v>101</v>
      </c>
      <c r="J916" s="198"/>
      <c r="K916" s="292">
        <v>1716.2</v>
      </c>
    </row>
    <row r="917" spans="2:11" ht="13.5" thickTop="1" x14ac:dyDescent="0.2">
      <c r="B917" s="276"/>
      <c r="C917" s="276"/>
      <c r="D917" s="276"/>
      <c r="E917" s="276"/>
      <c r="F917" s="276"/>
      <c r="G917" s="276"/>
      <c r="H917" s="276"/>
      <c r="I917" s="276"/>
      <c r="J917" s="276"/>
      <c r="K917" s="276"/>
    </row>
    <row r="918" spans="2:11" ht="15" x14ac:dyDescent="0.2">
      <c r="B918" s="268" t="s">
        <v>1345</v>
      </c>
      <c r="C918" s="270" t="s">
        <v>78</v>
      </c>
      <c r="D918" s="268" t="s">
        <v>79</v>
      </c>
      <c r="E918" s="268" t="s">
        <v>24</v>
      </c>
      <c r="F918" s="196" t="s">
        <v>80</v>
      </c>
      <c r="G918" s="196"/>
      <c r="H918" s="269" t="s">
        <v>81</v>
      </c>
      <c r="I918" s="270" t="s">
        <v>82</v>
      </c>
      <c r="J918" s="270" t="s">
        <v>83</v>
      </c>
      <c r="K918" s="270" t="s">
        <v>84</v>
      </c>
    </row>
    <row r="919" spans="2:11" ht="25.5" x14ac:dyDescent="0.2">
      <c r="B919" s="271" t="s">
        <v>85</v>
      </c>
      <c r="C919" s="273" t="s">
        <v>1346</v>
      </c>
      <c r="D919" s="271" t="s">
        <v>43</v>
      </c>
      <c r="E919" s="271" t="s">
        <v>1347</v>
      </c>
      <c r="F919" s="197" t="s">
        <v>89</v>
      </c>
      <c r="G919" s="197"/>
      <c r="H919" s="272" t="s">
        <v>45</v>
      </c>
      <c r="I919" s="275">
        <v>1</v>
      </c>
      <c r="J919" s="274">
        <v>928.18</v>
      </c>
      <c r="K919" s="274">
        <v>928.18</v>
      </c>
    </row>
    <row r="920" spans="2:11" ht="25.5" x14ac:dyDescent="0.2">
      <c r="B920" s="277" t="s">
        <v>86</v>
      </c>
      <c r="C920" s="279" t="s">
        <v>2433</v>
      </c>
      <c r="D920" s="277" t="s">
        <v>44</v>
      </c>
      <c r="E920" s="277" t="s">
        <v>2434</v>
      </c>
      <c r="F920" s="194" t="s">
        <v>2161</v>
      </c>
      <c r="G920" s="194"/>
      <c r="H920" s="278" t="s">
        <v>75</v>
      </c>
      <c r="I920" s="281">
        <v>3</v>
      </c>
      <c r="J920" s="280">
        <v>27.39</v>
      </c>
      <c r="K920" s="280">
        <v>82.17</v>
      </c>
    </row>
    <row r="921" spans="2:11" ht="25.5" x14ac:dyDescent="0.2">
      <c r="B921" s="277" t="s">
        <v>86</v>
      </c>
      <c r="C921" s="279" t="s">
        <v>90</v>
      </c>
      <c r="D921" s="277" t="s">
        <v>44</v>
      </c>
      <c r="E921" s="277" t="s">
        <v>91</v>
      </c>
      <c r="F921" s="194" t="s">
        <v>2161</v>
      </c>
      <c r="G921" s="194"/>
      <c r="H921" s="278" t="s">
        <v>75</v>
      </c>
      <c r="I921" s="281">
        <v>3</v>
      </c>
      <c r="J921" s="280">
        <v>21.72</v>
      </c>
      <c r="K921" s="280">
        <v>65.16</v>
      </c>
    </row>
    <row r="922" spans="2:11" x14ac:dyDescent="0.2">
      <c r="B922" s="282" t="s">
        <v>93</v>
      </c>
      <c r="C922" s="284" t="s">
        <v>2440</v>
      </c>
      <c r="D922" s="282" t="s">
        <v>2441</v>
      </c>
      <c r="E922" s="282" t="s">
        <v>2442</v>
      </c>
      <c r="F922" s="195" t="s">
        <v>94</v>
      </c>
      <c r="G922" s="195"/>
      <c r="H922" s="283" t="s">
        <v>53</v>
      </c>
      <c r="I922" s="287">
        <v>23</v>
      </c>
      <c r="J922" s="285">
        <v>33.950000000000003</v>
      </c>
      <c r="K922" s="285">
        <v>780.85</v>
      </c>
    </row>
    <row r="923" spans="2:11" x14ac:dyDescent="0.2">
      <c r="B923" s="291"/>
      <c r="C923" s="291"/>
      <c r="D923" s="291"/>
      <c r="E923" s="291"/>
      <c r="F923" s="291" t="s">
        <v>97</v>
      </c>
      <c r="G923" s="292">
        <v>53.14</v>
      </c>
      <c r="H923" s="291" t="s">
        <v>98</v>
      </c>
      <c r="I923" s="292">
        <v>57.14</v>
      </c>
      <c r="J923" s="291" t="s">
        <v>99</v>
      </c>
      <c r="K923" s="292">
        <v>110.28</v>
      </c>
    </row>
    <row r="924" spans="2:11" ht="13.5" thickBot="1" x14ac:dyDescent="0.25">
      <c r="B924" s="291"/>
      <c r="C924" s="291"/>
      <c r="D924" s="291"/>
      <c r="E924" s="291"/>
      <c r="F924" s="291" t="s">
        <v>100</v>
      </c>
      <c r="G924" s="292">
        <v>232.04</v>
      </c>
      <c r="H924" s="291"/>
      <c r="I924" s="198" t="s">
        <v>101</v>
      </c>
      <c r="J924" s="198"/>
      <c r="K924" s="292">
        <v>1160.22</v>
      </c>
    </row>
    <row r="925" spans="2:11" ht="13.5" thickTop="1" x14ac:dyDescent="0.2">
      <c r="B925" s="276"/>
      <c r="C925" s="276"/>
      <c r="D925" s="276"/>
      <c r="E925" s="276"/>
      <c r="F925" s="276"/>
      <c r="G925" s="276"/>
      <c r="H925" s="276"/>
      <c r="I925" s="276"/>
      <c r="J925" s="276"/>
      <c r="K925" s="276"/>
    </row>
    <row r="926" spans="2:11" ht="15" x14ac:dyDescent="0.2">
      <c r="B926" s="268" t="s">
        <v>1349</v>
      </c>
      <c r="C926" s="270" t="s">
        <v>78</v>
      </c>
      <c r="D926" s="268" t="s">
        <v>79</v>
      </c>
      <c r="E926" s="268" t="s">
        <v>24</v>
      </c>
      <c r="F926" s="196" t="s">
        <v>80</v>
      </c>
      <c r="G926" s="196"/>
      <c r="H926" s="269" t="s">
        <v>81</v>
      </c>
      <c r="I926" s="270" t="s">
        <v>82</v>
      </c>
      <c r="J926" s="270" t="s">
        <v>83</v>
      </c>
      <c r="K926" s="270" t="s">
        <v>84</v>
      </c>
    </row>
    <row r="927" spans="2:11" ht="63.75" x14ac:dyDescent="0.2">
      <c r="B927" s="271" t="s">
        <v>85</v>
      </c>
      <c r="C927" s="273" t="s">
        <v>653</v>
      </c>
      <c r="D927" s="271" t="s">
        <v>44</v>
      </c>
      <c r="E927" s="271" t="s">
        <v>753</v>
      </c>
      <c r="F927" s="197" t="s">
        <v>2443</v>
      </c>
      <c r="G927" s="197"/>
      <c r="H927" s="272" t="s">
        <v>45</v>
      </c>
      <c r="I927" s="275">
        <v>1</v>
      </c>
      <c r="J927" s="274">
        <v>789.46</v>
      </c>
      <c r="K927" s="274">
        <v>789.46</v>
      </c>
    </row>
    <row r="928" spans="2:11" ht="25.5" x14ac:dyDescent="0.2">
      <c r="B928" s="277" t="s">
        <v>86</v>
      </c>
      <c r="C928" s="279" t="s">
        <v>116</v>
      </c>
      <c r="D928" s="277" t="s">
        <v>44</v>
      </c>
      <c r="E928" s="277" t="s">
        <v>117</v>
      </c>
      <c r="F928" s="194" t="s">
        <v>2161</v>
      </c>
      <c r="G928" s="194"/>
      <c r="H928" s="278" t="s">
        <v>75</v>
      </c>
      <c r="I928" s="281">
        <v>1.0104139000000001</v>
      </c>
      <c r="J928" s="280">
        <v>27.11</v>
      </c>
      <c r="K928" s="280">
        <v>27.39</v>
      </c>
    </row>
    <row r="929" spans="2:11" ht="25.5" x14ac:dyDescent="0.2">
      <c r="B929" s="277" t="s">
        <v>86</v>
      </c>
      <c r="C929" s="279" t="s">
        <v>90</v>
      </c>
      <c r="D929" s="277" t="s">
        <v>44</v>
      </c>
      <c r="E929" s="277" t="s">
        <v>91</v>
      </c>
      <c r="F929" s="194" t="s">
        <v>2161</v>
      </c>
      <c r="G929" s="194"/>
      <c r="H929" s="278" t="s">
        <v>75</v>
      </c>
      <c r="I929" s="281">
        <v>0.50520690000000001</v>
      </c>
      <c r="J929" s="280">
        <v>21.72</v>
      </c>
      <c r="K929" s="280">
        <v>10.97</v>
      </c>
    </row>
    <row r="930" spans="2:11" x14ac:dyDescent="0.2">
      <c r="B930" s="282" t="s">
        <v>93</v>
      </c>
      <c r="C930" s="284" t="s">
        <v>486</v>
      </c>
      <c r="D930" s="282" t="s">
        <v>44</v>
      </c>
      <c r="E930" s="282" t="s">
        <v>487</v>
      </c>
      <c r="F930" s="195" t="s">
        <v>94</v>
      </c>
      <c r="G930" s="195"/>
      <c r="H930" s="283" t="s">
        <v>48</v>
      </c>
      <c r="I930" s="287">
        <v>1.16875</v>
      </c>
      <c r="J930" s="285">
        <v>22.66</v>
      </c>
      <c r="K930" s="285">
        <v>26.48</v>
      </c>
    </row>
    <row r="931" spans="2:11" ht="38.25" x14ac:dyDescent="0.2">
      <c r="B931" s="282" t="s">
        <v>93</v>
      </c>
      <c r="C931" s="284" t="s">
        <v>484</v>
      </c>
      <c r="D931" s="282" t="s">
        <v>44</v>
      </c>
      <c r="E931" s="282" t="s">
        <v>485</v>
      </c>
      <c r="F931" s="195" t="s">
        <v>94</v>
      </c>
      <c r="G931" s="195"/>
      <c r="H931" s="283" t="s">
        <v>48</v>
      </c>
      <c r="I931" s="287">
        <v>24.4</v>
      </c>
      <c r="J931" s="285">
        <v>0.21</v>
      </c>
      <c r="K931" s="285">
        <v>5.12</v>
      </c>
    </row>
    <row r="932" spans="2:11" ht="38.25" x14ac:dyDescent="0.2">
      <c r="B932" s="282" t="s">
        <v>93</v>
      </c>
      <c r="C932" s="284" t="s">
        <v>664</v>
      </c>
      <c r="D932" s="282" t="s">
        <v>44</v>
      </c>
      <c r="E932" s="282" t="s">
        <v>793</v>
      </c>
      <c r="F932" s="195" t="s">
        <v>94</v>
      </c>
      <c r="G932" s="195"/>
      <c r="H932" s="283" t="s">
        <v>48</v>
      </c>
      <c r="I932" s="287">
        <v>2.0832999999999999</v>
      </c>
      <c r="J932" s="285">
        <v>345.37</v>
      </c>
      <c r="K932" s="285">
        <v>719.5</v>
      </c>
    </row>
    <row r="933" spans="2:11" x14ac:dyDescent="0.2">
      <c r="B933" s="291"/>
      <c r="C933" s="291"/>
      <c r="D933" s="291"/>
      <c r="E933" s="291"/>
      <c r="F933" s="291" t="s">
        <v>97</v>
      </c>
      <c r="G933" s="292">
        <v>13.96</v>
      </c>
      <c r="H933" s="291" t="s">
        <v>98</v>
      </c>
      <c r="I933" s="292">
        <v>15.01</v>
      </c>
      <c r="J933" s="291" t="s">
        <v>99</v>
      </c>
      <c r="K933" s="292">
        <v>28.97</v>
      </c>
    </row>
    <row r="934" spans="2:11" ht="13.5" thickBot="1" x14ac:dyDescent="0.25">
      <c r="B934" s="291"/>
      <c r="C934" s="291"/>
      <c r="D934" s="291"/>
      <c r="E934" s="291"/>
      <c r="F934" s="291" t="s">
        <v>100</v>
      </c>
      <c r="G934" s="292">
        <v>197.36</v>
      </c>
      <c r="H934" s="291"/>
      <c r="I934" s="198" t="s">
        <v>101</v>
      </c>
      <c r="J934" s="198"/>
      <c r="K934" s="292">
        <v>986.82</v>
      </c>
    </row>
    <row r="935" spans="2:11" ht="13.5" thickTop="1" x14ac:dyDescent="0.2">
      <c r="B935" s="276"/>
      <c r="C935" s="276"/>
      <c r="D935" s="276"/>
      <c r="E935" s="276"/>
      <c r="F935" s="276"/>
      <c r="G935" s="276"/>
      <c r="H935" s="276"/>
      <c r="I935" s="276"/>
      <c r="J935" s="276"/>
      <c r="K935" s="276"/>
    </row>
    <row r="936" spans="2:11" ht="15" x14ac:dyDescent="0.2">
      <c r="B936" s="268" t="s">
        <v>1350</v>
      </c>
      <c r="C936" s="270" t="s">
        <v>78</v>
      </c>
      <c r="D936" s="268" t="s">
        <v>79</v>
      </c>
      <c r="E936" s="268" t="s">
        <v>24</v>
      </c>
      <c r="F936" s="196" t="s">
        <v>80</v>
      </c>
      <c r="G936" s="196"/>
      <c r="H936" s="269" t="s">
        <v>81</v>
      </c>
      <c r="I936" s="270" t="s">
        <v>82</v>
      </c>
      <c r="J936" s="270" t="s">
        <v>83</v>
      </c>
      <c r="K936" s="270" t="s">
        <v>84</v>
      </c>
    </row>
    <row r="937" spans="2:11" ht="76.5" x14ac:dyDescent="0.2">
      <c r="B937" s="271" t="s">
        <v>85</v>
      </c>
      <c r="C937" s="273" t="s">
        <v>926</v>
      </c>
      <c r="D937" s="271" t="s">
        <v>44</v>
      </c>
      <c r="E937" s="271" t="s">
        <v>927</v>
      </c>
      <c r="F937" s="197" t="s">
        <v>2443</v>
      </c>
      <c r="G937" s="197"/>
      <c r="H937" s="272" t="s">
        <v>45</v>
      </c>
      <c r="I937" s="275">
        <v>1</v>
      </c>
      <c r="J937" s="274">
        <v>419.74</v>
      </c>
      <c r="K937" s="274">
        <v>419.74</v>
      </c>
    </row>
    <row r="938" spans="2:11" ht="25.5" x14ac:dyDescent="0.2">
      <c r="B938" s="277" t="s">
        <v>86</v>
      </c>
      <c r="C938" s="279" t="s">
        <v>90</v>
      </c>
      <c r="D938" s="277" t="s">
        <v>44</v>
      </c>
      <c r="E938" s="277" t="s">
        <v>91</v>
      </c>
      <c r="F938" s="194" t="s">
        <v>2161</v>
      </c>
      <c r="G938" s="194"/>
      <c r="H938" s="278" t="s">
        <v>75</v>
      </c>
      <c r="I938" s="281">
        <v>0.15650900000000001</v>
      </c>
      <c r="J938" s="280">
        <v>21.72</v>
      </c>
      <c r="K938" s="280">
        <v>3.39</v>
      </c>
    </row>
    <row r="939" spans="2:11" ht="25.5" x14ac:dyDescent="0.2">
      <c r="B939" s="277" t="s">
        <v>86</v>
      </c>
      <c r="C939" s="279" t="s">
        <v>116</v>
      </c>
      <c r="D939" s="277" t="s">
        <v>44</v>
      </c>
      <c r="E939" s="277" t="s">
        <v>117</v>
      </c>
      <c r="F939" s="194" t="s">
        <v>2161</v>
      </c>
      <c r="G939" s="194"/>
      <c r="H939" s="278" t="s">
        <v>75</v>
      </c>
      <c r="I939" s="281">
        <v>0.31301800000000002</v>
      </c>
      <c r="J939" s="280">
        <v>27.11</v>
      </c>
      <c r="K939" s="280">
        <v>8.48</v>
      </c>
    </row>
    <row r="940" spans="2:11" ht="51" x14ac:dyDescent="0.2">
      <c r="B940" s="282" t="s">
        <v>93</v>
      </c>
      <c r="C940" s="284" t="s">
        <v>997</v>
      </c>
      <c r="D940" s="282" t="s">
        <v>44</v>
      </c>
      <c r="E940" s="282" t="s">
        <v>998</v>
      </c>
      <c r="F940" s="195" t="s">
        <v>94</v>
      </c>
      <c r="G940" s="195"/>
      <c r="H940" s="283" t="s">
        <v>48</v>
      </c>
      <c r="I940" s="287">
        <v>0.83330000000000004</v>
      </c>
      <c r="J940" s="285">
        <v>469</v>
      </c>
      <c r="K940" s="285">
        <v>390.81</v>
      </c>
    </row>
    <row r="941" spans="2:11" x14ac:dyDescent="0.2">
      <c r="B941" s="282" t="s">
        <v>93</v>
      </c>
      <c r="C941" s="284" t="s">
        <v>486</v>
      </c>
      <c r="D941" s="282" t="s">
        <v>44</v>
      </c>
      <c r="E941" s="282" t="s">
        <v>487</v>
      </c>
      <c r="F941" s="195" t="s">
        <v>94</v>
      </c>
      <c r="G941" s="195"/>
      <c r="H941" s="283" t="s">
        <v>48</v>
      </c>
      <c r="I941" s="287">
        <v>0.66785709999999998</v>
      </c>
      <c r="J941" s="285">
        <v>22.66</v>
      </c>
      <c r="K941" s="285">
        <v>15.13</v>
      </c>
    </row>
    <row r="942" spans="2:11" ht="38.25" x14ac:dyDescent="0.2">
      <c r="B942" s="282" t="s">
        <v>93</v>
      </c>
      <c r="C942" s="284" t="s">
        <v>484</v>
      </c>
      <c r="D942" s="282" t="s">
        <v>44</v>
      </c>
      <c r="E942" s="282" t="s">
        <v>485</v>
      </c>
      <c r="F942" s="195" t="s">
        <v>94</v>
      </c>
      <c r="G942" s="195"/>
      <c r="H942" s="283" t="s">
        <v>48</v>
      </c>
      <c r="I942" s="287">
        <v>9.1999999999999993</v>
      </c>
      <c r="J942" s="285">
        <v>0.21</v>
      </c>
      <c r="K942" s="285">
        <v>1.93</v>
      </c>
    </row>
    <row r="943" spans="2:11" x14ac:dyDescent="0.2">
      <c r="B943" s="291"/>
      <c r="C943" s="291"/>
      <c r="D943" s="291"/>
      <c r="E943" s="291"/>
      <c r="F943" s="291" t="s">
        <v>97</v>
      </c>
      <c r="G943" s="292">
        <v>4.3099999999999996</v>
      </c>
      <c r="H943" s="291" t="s">
        <v>98</v>
      </c>
      <c r="I943" s="292">
        <v>4.6500000000000004</v>
      </c>
      <c r="J943" s="291" t="s">
        <v>99</v>
      </c>
      <c r="K943" s="292">
        <v>8.9600000000000009</v>
      </c>
    </row>
    <row r="944" spans="2:11" ht="13.5" thickBot="1" x14ac:dyDescent="0.25">
      <c r="B944" s="291"/>
      <c r="C944" s="291"/>
      <c r="D944" s="291"/>
      <c r="E944" s="291"/>
      <c r="F944" s="291" t="s">
        <v>100</v>
      </c>
      <c r="G944" s="292">
        <v>104.93</v>
      </c>
      <c r="H944" s="291"/>
      <c r="I944" s="198" t="s">
        <v>101</v>
      </c>
      <c r="J944" s="198"/>
      <c r="K944" s="292">
        <v>524.66999999999996</v>
      </c>
    </row>
    <row r="945" spans="2:11" ht="13.5" thickTop="1" x14ac:dyDescent="0.2">
      <c r="B945" s="276"/>
      <c r="C945" s="276"/>
      <c r="D945" s="276"/>
      <c r="E945" s="276"/>
      <c r="F945" s="276"/>
      <c r="G945" s="276"/>
      <c r="H945" s="276"/>
      <c r="I945" s="276"/>
      <c r="J945" s="276"/>
      <c r="K945" s="276"/>
    </row>
    <row r="946" spans="2:11" ht="15" x14ac:dyDescent="0.2">
      <c r="B946" s="268" t="s">
        <v>1353</v>
      </c>
      <c r="C946" s="270" t="s">
        <v>78</v>
      </c>
      <c r="D946" s="268" t="s">
        <v>79</v>
      </c>
      <c r="E946" s="268" t="s">
        <v>24</v>
      </c>
      <c r="F946" s="196" t="s">
        <v>80</v>
      </c>
      <c r="G946" s="196"/>
      <c r="H946" s="269" t="s">
        <v>81</v>
      </c>
      <c r="I946" s="270" t="s">
        <v>82</v>
      </c>
      <c r="J946" s="270" t="s">
        <v>83</v>
      </c>
      <c r="K946" s="270" t="s">
        <v>84</v>
      </c>
    </row>
    <row r="947" spans="2:11" ht="63.75" x14ac:dyDescent="0.2">
      <c r="B947" s="271" t="s">
        <v>85</v>
      </c>
      <c r="C947" s="273" t="s">
        <v>1354</v>
      </c>
      <c r="D947" s="271" t="s">
        <v>43</v>
      </c>
      <c r="E947" s="271" t="s">
        <v>1355</v>
      </c>
      <c r="F947" s="197" t="s">
        <v>89</v>
      </c>
      <c r="G947" s="197"/>
      <c r="H947" s="272" t="s">
        <v>45</v>
      </c>
      <c r="I947" s="275">
        <v>1</v>
      </c>
      <c r="J947" s="274">
        <v>667.87</v>
      </c>
      <c r="K947" s="274">
        <v>667.87</v>
      </c>
    </row>
    <row r="948" spans="2:11" ht="25.5" x14ac:dyDescent="0.2">
      <c r="B948" s="277" t="s">
        <v>86</v>
      </c>
      <c r="C948" s="279" t="s">
        <v>116</v>
      </c>
      <c r="D948" s="277" t="s">
        <v>44</v>
      </c>
      <c r="E948" s="277" t="s">
        <v>117</v>
      </c>
      <c r="F948" s="194" t="s">
        <v>2161</v>
      </c>
      <c r="G948" s="194"/>
      <c r="H948" s="278" t="s">
        <v>75</v>
      </c>
      <c r="I948" s="281">
        <v>2.38</v>
      </c>
      <c r="J948" s="280">
        <v>27.11</v>
      </c>
      <c r="K948" s="280">
        <v>64.52</v>
      </c>
    </row>
    <row r="949" spans="2:11" ht="25.5" x14ac:dyDescent="0.2">
      <c r="B949" s="277" t="s">
        <v>86</v>
      </c>
      <c r="C949" s="279" t="s">
        <v>90</v>
      </c>
      <c r="D949" s="277" t="s">
        <v>44</v>
      </c>
      <c r="E949" s="277" t="s">
        <v>91</v>
      </c>
      <c r="F949" s="194" t="s">
        <v>2161</v>
      </c>
      <c r="G949" s="194"/>
      <c r="H949" s="278" t="s">
        <v>75</v>
      </c>
      <c r="I949" s="281">
        <v>1.9</v>
      </c>
      <c r="J949" s="280">
        <v>21.72</v>
      </c>
      <c r="K949" s="280">
        <v>41.26</v>
      </c>
    </row>
    <row r="950" spans="2:11" ht="25.5" x14ac:dyDescent="0.2">
      <c r="B950" s="282" t="s">
        <v>93</v>
      </c>
      <c r="C950" s="284" t="s">
        <v>156</v>
      </c>
      <c r="D950" s="282" t="s">
        <v>44</v>
      </c>
      <c r="E950" s="282" t="s">
        <v>838</v>
      </c>
      <c r="F950" s="195" t="s">
        <v>94</v>
      </c>
      <c r="G950" s="195"/>
      <c r="H950" s="283" t="s">
        <v>51</v>
      </c>
      <c r="I950" s="287">
        <v>0.01</v>
      </c>
      <c r="J950" s="285">
        <v>98.88</v>
      </c>
      <c r="K950" s="285">
        <v>0.98</v>
      </c>
    </row>
    <row r="951" spans="2:11" x14ac:dyDescent="0.2">
      <c r="B951" s="282" t="s">
        <v>93</v>
      </c>
      <c r="C951" s="284" t="s">
        <v>154</v>
      </c>
      <c r="D951" s="282" t="s">
        <v>44</v>
      </c>
      <c r="E951" s="282" t="s">
        <v>155</v>
      </c>
      <c r="F951" s="195" t="s">
        <v>94</v>
      </c>
      <c r="G951" s="195"/>
      <c r="H951" s="283" t="s">
        <v>53</v>
      </c>
      <c r="I951" s="287">
        <v>4.5999999999999996</v>
      </c>
      <c r="J951" s="285">
        <v>0.84</v>
      </c>
      <c r="K951" s="285">
        <v>3.86</v>
      </c>
    </row>
    <row r="952" spans="2:11" ht="25.5" x14ac:dyDescent="0.2">
      <c r="B952" s="282" t="s">
        <v>93</v>
      </c>
      <c r="C952" s="284" t="s">
        <v>2444</v>
      </c>
      <c r="D952" s="282" t="s">
        <v>2315</v>
      </c>
      <c r="E952" s="282" t="s">
        <v>2445</v>
      </c>
      <c r="F952" s="195" t="s">
        <v>94</v>
      </c>
      <c r="G952" s="195"/>
      <c r="H952" s="283" t="s">
        <v>45</v>
      </c>
      <c r="I952" s="287">
        <v>1</v>
      </c>
      <c r="J952" s="285">
        <v>556.38</v>
      </c>
      <c r="K952" s="285">
        <v>556.38</v>
      </c>
    </row>
    <row r="953" spans="2:11" ht="25.5" x14ac:dyDescent="0.2">
      <c r="B953" s="282" t="s">
        <v>93</v>
      </c>
      <c r="C953" s="284" t="s">
        <v>118</v>
      </c>
      <c r="D953" s="282" t="s">
        <v>44</v>
      </c>
      <c r="E953" s="282" t="s">
        <v>119</v>
      </c>
      <c r="F953" s="195" t="s">
        <v>94</v>
      </c>
      <c r="G953" s="195"/>
      <c r="H953" s="283" t="s">
        <v>51</v>
      </c>
      <c r="I953" s="287">
        <v>0.01</v>
      </c>
      <c r="J953" s="285">
        <v>87</v>
      </c>
      <c r="K953" s="285">
        <v>0.87</v>
      </c>
    </row>
    <row r="954" spans="2:11" x14ac:dyDescent="0.2">
      <c r="B954" s="291"/>
      <c r="C954" s="291"/>
      <c r="D954" s="291"/>
      <c r="E954" s="291"/>
      <c r="F954" s="291" t="s">
        <v>97</v>
      </c>
      <c r="G954" s="292">
        <v>38.22</v>
      </c>
      <c r="H954" s="291" t="s">
        <v>98</v>
      </c>
      <c r="I954" s="292">
        <v>41.11</v>
      </c>
      <c r="J954" s="291" t="s">
        <v>99</v>
      </c>
      <c r="K954" s="292">
        <v>79.33</v>
      </c>
    </row>
    <row r="955" spans="2:11" ht="13.5" thickBot="1" x14ac:dyDescent="0.25">
      <c r="B955" s="291"/>
      <c r="C955" s="291"/>
      <c r="D955" s="291"/>
      <c r="E955" s="291"/>
      <c r="F955" s="291" t="s">
        <v>100</v>
      </c>
      <c r="G955" s="292">
        <v>166.96</v>
      </c>
      <c r="H955" s="291"/>
      <c r="I955" s="198" t="s">
        <v>101</v>
      </c>
      <c r="J955" s="198"/>
      <c r="K955" s="292">
        <v>834.83</v>
      </c>
    </row>
    <row r="956" spans="2:11" ht="13.5" thickTop="1" x14ac:dyDescent="0.2">
      <c r="B956" s="276"/>
      <c r="C956" s="276"/>
      <c r="D956" s="276"/>
      <c r="E956" s="276"/>
      <c r="F956" s="276"/>
      <c r="G956" s="276"/>
      <c r="H956" s="276"/>
      <c r="I956" s="276"/>
      <c r="J956" s="276"/>
      <c r="K956" s="276"/>
    </row>
    <row r="957" spans="2:11" ht="15" x14ac:dyDescent="0.2">
      <c r="B957" s="268" t="s">
        <v>1065</v>
      </c>
      <c r="C957" s="270" t="s">
        <v>78</v>
      </c>
      <c r="D957" s="268" t="s">
        <v>79</v>
      </c>
      <c r="E957" s="268" t="s">
        <v>24</v>
      </c>
      <c r="F957" s="196" t="s">
        <v>80</v>
      </c>
      <c r="G957" s="196"/>
      <c r="H957" s="269" t="s">
        <v>81</v>
      </c>
      <c r="I957" s="270" t="s">
        <v>82</v>
      </c>
      <c r="J957" s="270" t="s">
        <v>83</v>
      </c>
      <c r="K957" s="270" t="s">
        <v>84</v>
      </c>
    </row>
    <row r="958" spans="2:11" ht="25.5" x14ac:dyDescent="0.2">
      <c r="B958" s="271" t="s">
        <v>85</v>
      </c>
      <c r="C958" s="273" t="s">
        <v>1357</v>
      </c>
      <c r="D958" s="271" t="s">
        <v>43</v>
      </c>
      <c r="E958" s="271" t="s">
        <v>1358</v>
      </c>
      <c r="F958" s="197" t="s">
        <v>89</v>
      </c>
      <c r="G958" s="197"/>
      <c r="H958" s="272" t="s">
        <v>48</v>
      </c>
      <c r="I958" s="275">
        <v>1</v>
      </c>
      <c r="J958" s="274">
        <v>74.45</v>
      </c>
      <c r="K958" s="274">
        <v>74.45</v>
      </c>
    </row>
    <row r="959" spans="2:11" ht="25.5" x14ac:dyDescent="0.2">
      <c r="B959" s="277" t="s">
        <v>86</v>
      </c>
      <c r="C959" s="279" t="s">
        <v>2431</v>
      </c>
      <c r="D959" s="277" t="s">
        <v>44</v>
      </c>
      <c r="E959" s="277" t="s">
        <v>2432</v>
      </c>
      <c r="F959" s="194" t="s">
        <v>2161</v>
      </c>
      <c r="G959" s="194"/>
      <c r="H959" s="278" t="s">
        <v>75</v>
      </c>
      <c r="I959" s="281">
        <v>1.5</v>
      </c>
      <c r="J959" s="280">
        <v>22.25</v>
      </c>
      <c r="K959" s="280">
        <v>33.369999999999997</v>
      </c>
    </row>
    <row r="960" spans="2:11" ht="25.5" x14ac:dyDescent="0.2">
      <c r="B960" s="277" t="s">
        <v>86</v>
      </c>
      <c r="C960" s="279" t="s">
        <v>2433</v>
      </c>
      <c r="D960" s="277" t="s">
        <v>44</v>
      </c>
      <c r="E960" s="277" t="s">
        <v>2434</v>
      </c>
      <c r="F960" s="194" t="s">
        <v>2161</v>
      </c>
      <c r="G960" s="194"/>
      <c r="H960" s="278" t="s">
        <v>75</v>
      </c>
      <c r="I960" s="281">
        <v>1.5</v>
      </c>
      <c r="J960" s="280">
        <v>27.39</v>
      </c>
      <c r="K960" s="280">
        <v>41.08</v>
      </c>
    </row>
    <row r="961" spans="2:11" x14ac:dyDescent="0.2">
      <c r="B961" s="291"/>
      <c r="C961" s="291"/>
      <c r="D961" s="291"/>
      <c r="E961" s="291"/>
      <c r="F961" s="291" t="s">
        <v>97</v>
      </c>
      <c r="G961" s="292">
        <v>26.88</v>
      </c>
      <c r="H961" s="291" t="s">
        <v>98</v>
      </c>
      <c r="I961" s="292">
        <v>28.91</v>
      </c>
      <c r="J961" s="291" t="s">
        <v>99</v>
      </c>
      <c r="K961" s="292">
        <v>55.79</v>
      </c>
    </row>
    <row r="962" spans="2:11" ht="13.5" thickBot="1" x14ac:dyDescent="0.25">
      <c r="B962" s="291"/>
      <c r="C962" s="291"/>
      <c r="D962" s="291"/>
      <c r="E962" s="291"/>
      <c r="F962" s="291" t="s">
        <v>100</v>
      </c>
      <c r="G962" s="292">
        <v>18.61</v>
      </c>
      <c r="H962" s="291"/>
      <c r="I962" s="198" t="s">
        <v>101</v>
      </c>
      <c r="J962" s="198"/>
      <c r="K962" s="292">
        <v>93.06</v>
      </c>
    </row>
    <row r="963" spans="2:11" ht="13.5" thickTop="1" x14ac:dyDescent="0.2">
      <c r="B963" s="276"/>
      <c r="C963" s="276"/>
      <c r="D963" s="276"/>
      <c r="E963" s="276"/>
      <c r="F963" s="276"/>
      <c r="G963" s="276"/>
      <c r="H963" s="276"/>
      <c r="I963" s="276"/>
      <c r="J963" s="276"/>
      <c r="K963" s="276"/>
    </row>
    <row r="964" spans="2:11" ht="15" x14ac:dyDescent="0.2">
      <c r="B964" s="268" t="s">
        <v>1359</v>
      </c>
      <c r="C964" s="270" t="s">
        <v>78</v>
      </c>
      <c r="D964" s="268" t="s">
        <v>79</v>
      </c>
      <c r="E964" s="268" t="s">
        <v>24</v>
      </c>
      <c r="F964" s="196" t="s">
        <v>80</v>
      </c>
      <c r="G964" s="196"/>
      <c r="H964" s="269" t="s">
        <v>81</v>
      </c>
      <c r="I964" s="270" t="s">
        <v>82</v>
      </c>
      <c r="J964" s="270" t="s">
        <v>83</v>
      </c>
      <c r="K964" s="270" t="s">
        <v>84</v>
      </c>
    </row>
    <row r="965" spans="2:11" x14ac:dyDescent="0.2">
      <c r="B965" s="271" t="s">
        <v>85</v>
      </c>
      <c r="C965" s="273" t="s">
        <v>1360</v>
      </c>
      <c r="D965" s="271" t="s">
        <v>43</v>
      </c>
      <c r="E965" s="271" t="s">
        <v>1361</v>
      </c>
      <c r="F965" s="197" t="s">
        <v>89</v>
      </c>
      <c r="G965" s="197"/>
      <c r="H965" s="272" t="s">
        <v>47</v>
      </c>
      <c r="I965" s="275">
        <v>1</v>
      </c>
      <c r="J965" s="274">
        <v>117.22</v>
      </c>
      <c r="K965" s="274">
        <v>117.22</v>
      </c>
    </row>
    <row r="966" spans="2:11" ht="25.5" x14ac:dyDescent="0.2">
      <c r="B966" s="277" t="s">
        <v>86</v>
      </c>
      <c r="C966" s="279" t="s">
        <v>2431</v>
      </c>
      <c r="D966" s="277" t="s">
        <v>44</v>
      </c>
      <c r="E966" s="277" t="s">
        <v>2432</v>
      </c>
      <c r="F966" s="194" t="s">
        <v>2161</v>
      </c>
      <c r="G966" s="194"/>
      <c r="H966" s="278" t="s">
        <v>75</v>
      </c>
      <c r="I966" s="281">
        <v>1.754</v>
      </c>
      <c r="J966" s="280">
        <v>22.25</v>
      </c>
      <c r="K966" s="280">
        <v>39.020000000000003</v>
      </c>
    </row>
    <row r="967" spans="2:11" ht="25.5" x14ac:dyDescent="0.2">
      <c r="B967" s="277" t="s">
        <v>86</v>
      </c>
      <c r="C967" s="279" t="s">
        <v>2433</v>
      </c>
      <c r="D967" s="277" t="s">
        <v>44</v>
      </c>
      <c r="E967" s="277" t="s">
        <v>2434</v>
      </c>
      <c r="F967" s="194" t="s">
        <v>2161</v>
      </c>
      <c r="G967" s="194"/>
      <c r="H967" s="278" t="s">
        <v>75</v>
      </c>
      <c r="I967" s="281">
        <v>1.754</v>
      </c>
      <c r="J967" s="280">
        <v>27.39</v>
      </c>
      <c r="K967" s="280">
        <v>48.04</v>
      </c>
    </row>
    <row r="968" spans="2:11" ht="25.5" x14ac:dyDescent="0.2">
      <c r="B968" s="282" t="s">
        <v>93</v>
      </c>
      <c r="C968" s="284" t="s">
        <v>2446</v>
      </c>
      <c r="D968" s="282" t="s">
        <v>2291</v>
      </c>
      <c r="E968" s="282" t="s">
        <v>2447</v>
      </c>
      <c r="F968" s="195" t="s">
        <v>94</v>
      </c>
      <c r="G968" s="195"/>
      <c r="H968" s="283" t="s">
        <v>47</v>
      </c>
      <c r="I968" s="287">
        <v>1.1000000000000001</v>
      </c>
      <c r="J968" s="285">
        <v>27.42</v>
      </c>
      <c r="K968" s="285">
        <v>30.16</v>
      </c>
    </row>
    <row r="969" spans="2:11" x14ac:dyDescent="0.2">
      <c r="B969" s="291"/>
      <c r="C969" s="291"/>
      <c r="D969" s="291"/>
      <c r="E969" s="291"/>
      <c r="F969" s="291" t="s">
        <v>97</v>
      </c>
      <c r="G969" s="292">
        <v>31.43</v>
      </c>
      <c r="H969" s="291" t="s">
        <v>98</v>
      </c>
      <c r="I969" s="292">
        <v>33.81</v>
      </c>
      <c r="J969" s="291" t="s">
        <v>99</v>
      </c>
      <c r="K969" s="292">
        <v>65.239999999999995</v>
      </c>
    </row>
    <row r="970" spans="2:11" ht="13.5" thickBot="1" x14ac:dyDescent="0.25">
      <c r="B970" s="291"/>
      <c r="C970" s="291"/>
      <c r="D970" s="291"/>
      <c r="E970" s="291"/>
      <c r="F970" s="291" t="s">
        <v>100</v>
      </c>
      <c r="G970" s="292">
        <v>29.3</v>
      </c>
      <c r="H970" s="291"/>
      <c r="I970" s="198" t="s">
        <v>101</v>
      </c>
      <c r="J970" s="198"/>
      <c r="K970" s="292">
        <v>146.52000000000001</v>
      </c>
    </row>
    <row r="971" spans="2:11" ht="13.5" thickTop="1" x14ac:dyDescent="0.2">
      <c r="B971" s="276"/>
      <c r="C971" s="276"/>
      <c r="D971" s="276"/>
      <c r="E971" s="276"/>
      <c r="F971" s="276"/>
      <c r="G971" s="276"/>
      <c r="H971" s="276"/>
      <c r="I971" s="276"/>
      <c r="J971" s="276"/>
      <c r="K971" s="276"/>
    </row>
    <row r="972" spans="2:11" ht="15" x14ac:dyDescent="0.2">
      <c r="B972" s="268" t="s">
        <v>1362</v>
      </c>
      <c r="C972" s="270" t="s">
        <v>78</v>
      </c>
      <c r="D972" s="268" t="s">
        <v>79</v>
      </c>
      <c r="E972" s="268" t="s">
        <v>24</v>
      </c>
      <c r="F972" s="196" t="s">
        <v>80</v>
      </c>
      <c r="G972" s="196"/>
      <c r="H972" s="269" t="s">
        <v>81</v>
      </c>
      <c r="I972" s="270" t="s">
        <v>82</v>
      </c>
      <c r="J972" s="270" t="s">
        <v>83</v>
      </c>
      <c r="K972" s="270" t="s">
        <v>84</v>
      </c>
    </row>
    <row r="973" spans="2:11" x14ac:dyDescent="0.2">
      <c r="B973" s="271" t="s">
        <v>85</v>
      </c>
      <c r="C973" s="273" t="s">
        <v>1363</v>
      </c>
      <c r="D973" s="271" t="s">
        <v>43</v>
      </c>
      <c r="E973" s="271" t="s">
        <v>1364</v>
      </c>
      <c r="F973" s="197" t="s">
        <v>89</v>
      </c>
      <c r="G973" s="197"/>
      <c r="H973" s="272" t="s">
        <v>48</v>
      </c>
      <c r="I973" s="275">
        <v>1</v>
      </c>
      <c r="J973" s="274">
        <v>1822.27</v>
      </c>
      <c r="K973" s="274">
        <v>1822.27</v>
      </c>
    </row>
    <row r="974" spans="2:11" ht="25.5" x14ac:dyDescent="0.2">
      <c r="B974" s="277" t="s">
        <v>86</v>
      </c>
      <c r="C974" s="279" t="s">
        <v>537</v>
      </c>
      <c r="D974" s="277" t="s">
        <v>44</v>
      </c>
      <c r="E974" s="277" t="s">
        <v>2253</v>
      </c>
      <c r="F974" s="194" t="s">
        <v>2161</v>
      </c>
      <c r="G974" s="194"/>
      <c r="H974" s="278" t="s">
        <v>75</v>
      </c>
      <c r="I974" s="281">
        <v>0.82499999999999996</v>
      </c>
      <c r="J974" s="280">
        <v>25.53</v>
      </c>
      <c r="K974" s="280">
        <v>21.06</v>
      </c>
    </row>
    <row r="975" spans="2:11" ht="25.5" x14ac:dyDescent="0.2">
      <c r="B975" s="277" t="s">
        <v>86</v>
      </c>
      <c r="C975" s="279" t="s">
        <v>102</v>
      </c>
      <c r="D975" s="277" t="s">
        <v>44</v>
      </c>
      <c r="E975" s="277" t="s">
        <v>103</v>
      </c>
      <c r="F975" s="194" t="s">
        <v>2161</v>
      </c>
      <c r="G975" s="194"/>
      <c r="H975" s="278" t="s">
        <v>75</v>
      </c>
      <c r="I975" s="281">
        <v>0.82499999999999996</v>
      </c>
      <c r="J975" s="280">
        <v>22.08</v>
      </c>
      <c r="K975" s="280">
        <v>18.21</v>
      </c>
    </row>
    <row r="976" spans="2:11" x14ac:dyDescent="0.2">
      <c r="B976" s="282" t="s">
        <v>93</v>
      </c>
      <c r="C976" s="284" t="s">
        <v>2448</v>
      </c>
      <c r="D976" s="282" t="s">
        <v>2291</v>
      </c>
      <c r="E976" s="282" t="s">
        <v>2449</v>
      </c>
      <c r="F976" s="195" t="s">
        <v>94</v>
      </c>
      <c r="G976" s="195"/>
      <c r="H976" s="283" t="s">
        <v>48</v>
      </c>
      <c r="I976" s="287">
        <v>1</v>
      </c>
      <c r="J976" s="285">
        <v>1783</v>
      </c>
      <c r="K976" s="285">
        <v>1783</v>
      </c>
    </row>
    <row r="977" spans="2:11" x14ac:dyDescent="0.2">
      <c r="B977" s="291"/>
      <c r="C977" s="291"/>
      <c r="D977" s="291"/>
      <c r="E977" s="291"/>
      <c r="F977" s="291" t="s">
        <v>97</v>
      </c>
      <c r="G977" s="292">
        <v>14.15</v>
      </c>
      <c r="H977" s="291" t="s">
        <v>98</v>
      </c>
      <c r="I977" s="292">
        <v>15.22</v>
      </c>
      <c r="J977" s="291" t="s">
        <v>99</v>
      </c>
      <c r="K977" s="292">
        <v>29.37</v>
      </c>
    </row>
    <row r="978" spans="2:11" ht="13.5" thickBot="1" x14ac:dyDescent="0.25">
      <c r="B978" s="291"/>
      <c r="C978" s="291"/>
      <c r="D978" s="291"/>
      <c r="E978" s="291"/>
      <c r="F978" s="291" t="s">
        <v>100</v>
      </c>
      <c r="G978" s="292">
        <v>455.56</v>
      </c>
      <c r="H978" s="291"/>
      <c r="I978" s="198" t="s">
        <v>101</v>
      </c>
      <c r="J978" s="198"/>
      <c r="K978" s="292">
        <v>2277.83</v>
      </c>
    </row>
    <row r="979" spans="2:11" ht="13.5" thickTop="1" x14ac:dyDescent="0.2">
      <c r="B979" s="276"/>
      <c r="C979" s="276"/>
      <c r="D979" s="276"/>
      <c r="E979" s="276"/>
      <c r="F979" s="276"/>
      <c r="G979" s="276"/>
      <c r="H979" s="276"/>
      <c r="I979" s="276"/>
      <c r="J979" s="276"/>
      <c r="K979" s="276"/>
    </row>
    <row r="980" spans="2:11" ht="15" x14ac:dyDescent="0.2">
      <c r="B980" s="268" t="s">
        <v>1365</v>
      </c>
      <c r="C980" s="270" t="s">
        <v>78</v>
      </c>
      <c r="D980" s="268" t="s">
        <v>79</v>
      </c>
      <c r="E980" s="268" t="s">
        <v>24</v>
      </c>
      <c r="F980" s="196" t="s">
        <v>80</v>
      </c>
      <c r="G980" s="196"/>
      <c r="H980" s="269" t="s">
        <v>81</v>
      </c>
      <c r="I980" s="270" t="s">
        <v>82</v>
      </c>
      <c r="J980" s="270" t="s">
        <v>83</v>
      </c>
      <c r="K980" s="270" t="s">
        <v>84</v>
      </c>
    </row>
    <row r="981" spans="2:11" ht="25.5" x14ac:dyDescent="0.2">
      <c r="B981" s="271" t="s">
        <v>85</v>
      </c>
      <c r="C981" s="273" t="s">
        <v>1366</v>
      </c>
      <c r="D981" s="271" t="s">
        <v>43</v>
      </c>
      <c r="E981" s="271" t="s">
        <v>1367</v>
      </c>
      <c r="F981" s="197" t="s">
        <v>89</v>
      </c>
      <c r="G981" s="197"/>
      <c r="H981" s="272" t="s">
        <v>48</v>
      </c>
      <c r="I981" s="275">
        <v>1</v>
      </c>
      <c r="J981" s="274">
        <v>71.41</v>
      </c>
      <c r="K981" s="274">
        <v>71.41</v>
      </c>
    </row>
    <row r="982" spans="2:11" ht="25.5" x14ac:dyDescent="0.2">
      <c r="B982" s="277" t="s">
        <v>86</v>
      </c>
      <c r="C982" s="279" t="s">
        <v>537</v>
      </c>
      <c r="D982" s="277" t="s">
        <v>44</v>
      </c>
      <c r="E982" s="277" t="s">
        <v>2253</v>
      </c>
      <c r="F982" s="194" t="s">
        <v>2161</v>
      </c>
      <c r="G982" s="194"/>
      <c r="H982" s="278" t="s">
        <v>75</v>
      </c>
      <c r="I982" s="281">
        <v>1.5</v>
      </c>
      <c r="J982" s="280">
        <v>25.53</v>
      </c>
      <c r="K982" s="280">
        <v>38.29</v>
      </c>
    </row>
    <row r="983" spans="2:11" ht="25.5" x14ac:dyDescent="0.2">
      <c r="B983" s="277" t="s">
        <v>86</v>
      </c>
      <c r="C983" s="279" t="s">
        <v>102</v>
      </c>
      <c r="D983" s="277" t="s">
        <v>44</v>
      </c>
      <c r="E983" s="277" t="s">
        <v>103</v>
      </c>
      <c r="F983" s="194" t="s">
        <v>2161</v>
      </c>
      <c r="G983" s="194"/>
      <c r="H983" s="278" t="s">
        <v>75</v>
      </c>
      <c r="I983" s="281">
        <v>1.5</v>
      </c>
      <c r="J983" s="280">
        <v>22.08</v>
      </c>
      <c r="K983" s="280">
        <v>33.119999999999997</v>
      </c>
    </row>
    <row r="984" spans="2:11" x14ac:dyDescent="0.2">
      <c r="B984" s="291"/>
      <c r="C984" s="291"/>
      <c r="D984" s="291"/>
      <c r="E984" s="291"/>
      <c r="F984" s="291" t="s">
        <v>97</v>
      </c>
      <c r="G984" s="292">
        <v>25.73</v>
      </c>
      <c r="H984" s="291" t="s">
        <v>98</v>
      </c>
      <c r="I984" s="292">
        <v>27.68</v>
      </c>
      <c r="J984" s="291" t="s">
        <v>99</v>
      </c>
      <c r="K984" s="292">
        <v>53.41</v>
      </c>
    </row>
    <row r="985" spans="2:11" ht="13.5" thickBot="1" x14ac:dyDescent="0.25">
      <c r="B985" s="291"/>
      <c r="C985" s="291"/>
      <c r="D985" s="291"/>
      <c r="E985" s="291"/>
      <c r="F985" s="291" t="s">
        <v>100</v>
      </c>
      <c r="G985" s="292">
        <v>17.850000000000001</v>
      </c>
      <c r="H985" s="291"/>
      <c r="I985" s="198" t="s">
        <v>101</v>
      </c>
      <c r="J985" s="198"/>
      <c r="K985" s="292">
        <v>89.26</v>
      </c>
    </row>
    <row r="986" spans="2:11" ht="13.5" thickTop="1" x14ac:dyDescent="0.2">
      <c r="B986" s="276"/>
      <c r="C986" s="276"/>
      <c r="D986" s="276"/>
      <c r="E986" s="276"/>
      <c r="F986" s="276"/>
      <c r="G986" s="276"/>
      <c r="H986" s="276"/>
      <c r="I986" s="276"/>
      <c r="J986" s="276"/>
      <c r="K986" s="276"/>
    </row>
    <row r="987" spans="2:11" ht="15" x14ac:dyDescent="0.2">
      <c r="B987" s="268" t="s">
        <v>1368</v>
      </c>
      <c r="C987" s="270" t="s">
        <v>78</v>
      </c>
      <c r="D987" s="268" t="s">
        <v>79</v>
      </c>
      <c r="E987" s="268" t="s">
        <v>24</v>
      </c>
      <c r="F987" s="196" t="s">
        <v>80</v>
      </c>
      <c r="G987" s="196"/>
      <c r="H987" s="269" t="s">
        <v>81</v>
      </c>
      <c r="I987" s="270" t="s">
        <v>82</v>
      </c>
      <c r="J987" s="270" t="s">
        <v>83</v>
      </c>
      <c r="K987" s="270" t="s">
        <v>84</v>
      </c>
    </row>
    <row r="988" spans="2:11" x14ac:dyDescent="0.2">
      <c r="B988" s="271" t="s">
        <v>85</v>
      </c>
      <c r="C988" s="273" t="s">
        <v>1369</v>
      </c>
      <c r="D988" s="271" t="s">
        <v>43</v>
      </c>
      <c r="E988" s="271" t="s">
        <v>1370</v>
      </c>
      <c r="F988" s="197" t="s">
        <v>89</v>
      </c>
      <c r="G988" s="197"/>
      <c r="H988" s="272" t="s">
        <v>45</v>
      </c>
      <c r="I988" s="275">
        <v>1</v>
      </c>
      <c r="J988" s="274">
        <v>628.11</v>
      </c>
      <c r="K988" s="274">
        <v>628.11</v>
      </c>
    </row>
    <row r="989" spans="2:11" ht="25.5" x14ac:dyDescent="0.2">
      <c r="B989" s="277" t="s">
        <v>86</v>
      </c>
      <c r="C989" s="279" t="s">
        <v>537</v>
      </c>
      <c r="D989" s="277" t="s">
        <v>44</v>
      </c>
      <c r="E989" s="277" t="s">
        <v>2253</v>
      </c>
      <c r="F989" s="194" t="s">
        <v>2161</v>
      </c>
      <c r="G989" s="194"/>
      <c r="H989" s="278" t="s">
        <v>75</v>
      </c>
      <c r="I989" s="281">
        <v>3.9180000000000001</v>
      </c>
      <c r="J989" s="280">
        <v>25.53</v>
      </c>
      <c r="K989" s="280">
        <v>100.02</v>
      </c>
    </row>
    <row r="990" spans="2:11" ht="25.5" x14ac:dyDescent="0.2">
      <c r="B990" s="277" t="s">
        <v>86</v>
      </c>
      <c r="C990" s="279" t="s">
        <v>102</v>
      </c>
      <c r="D990" s="277" t="s">
        <v>44</v>
      </c>
      <c r="E990" s="277" t="s">
        <v>103</v>
      </c>
      <c r="F990" s="194" t="s">
        <v>2161</v>
      </c>
      <c r="G990" s="194"/>
      <c r="H990" s="278" t="s">
        <v>75</v>
      </c>
      <c r="I990" s="281">
        <v>3.2989999999999999</v>
      </c>
      <c r="J990" s="280">
        <v>22.08</v>
      </c>
      <c r="K990" s="280">
        <v>72.84</v>
      </c>
    </row>
    <row r="991" spans="2:11" ht="25.5" x14ac:dyDescent="0.2">
      <c r="B991" s="277" t="s">
        <v>86</v>
      </c>
      <c r="C991" s="279" t="s">
        <v>90</v>
      </c>
      <c r="D991" s="277" t="s">
        <v>44</v>
      </c>
      <c r="E991" s="277" t="s">
        <v>91</v>
      </c>
      <c r="F991" s="194" t="s">
        <v>2161</v>
      </c>
      <c r="G991" s="194"/>
      <c r="H991" s="278" t="s">
        <v>75</v>
      </c>
      <c r="I991" s="281">
        <v>2.165</v>
      </c>
      <c r="J991" s="280">
        <v>21.72</v>
      </c>
      <c r="K991" s="280">
        <v>47.02</v>
      </c>
    </row>
    <row r="992" spans="2:11" ht="25.5" x14ac:dyDescent="0.2">
      <c r="B992" s="277" t="s">
        <v>86</v>
      </c>
      <c r="C992" s="279" t="s">
        <v>116</v>
      </c>
      <c r="D992" s="277" t="s">
        <v>44</v>
      </c>
      <c r="E992" s="277" t="s">
        <v>117</v>
      </c>
      <c r="F992" s="194" t="s">
        <v>2161</v>
      </c>
      <c r="G992" s="194"/>
      <c r="H992" s="278" t="s">
        <v>75</v>
      </c>
      <c r="I992" s="281">
        <v>2.165</v>
      </c>
      <c r="J992" s="280">
        <v>27.11</v>
      </c>
      <c r="K992" s="280">
        <v>58.69</v>
      </c>
    </row>
    <row r="993" spans="2:11" x14ac:dyDescent="0.2">
      <c r="B993" s="282" t="s">
        <v>93</v>
      </c>
      <c r="C993" s="284" t="s">
        <v>2450</v>
      </c>
      <c r="D993" s="282" t="s">
        <v>2291</v>
      </c>
      <c r="E993" s="282" t="s">
        <v>2451</v>
      </c>
      <c r="F993" s="195" t="s">
        <v>94</v>
      </c>
      <c r="G993" s="195"/>
      <c r="H993" s="283" t="s">
        <v>47</v>
      </c>
      <c r="I993" s="287">
        <v>5.9530000000000003</v>
      </c>
      <c r="J993" s="285">
        <v>33.380000000000003</v>
      </c>
      <c r="K993" s="285">
        <v>198.71</v>
      </c>
    </row>
    <row r="994" spans="2:11" ht="25.5" x14ac:dyDescent="0.2">
      <c r="B994" s="282" t="s">
        <v>93</v>
      </c>
      <c r="C994" s="284" t="s">
        <v>204</v>
      </c>
      <c r="D994" s="282" t="s">
        <v>44</v>
      </c>
      <c r="E994" s="282" t="s">
        <v>205</v>
      </c>
      <c r="F994" s="195" t="s">
        <v>94</v>
      </c>
      <c r="G994" s="195"/>
      <c r="H994" s="283" t="s">
        <v>51</v>
      </c>
      <c r="I994" s="287">
        <v>4.0000000000000001E-3</v>
      </c>
      <c r="J994" s="285">
        <v>88.13</v>
      </c>
      <c r="K994" s="285">
        <v>0.35</v>
      </c>
    </row>
    <row r="995" spans="2:11" x14ac:dyDescent="0.2">
      <c r="B995" s="282" t="s">
        <v>93</v>
      </c>
      <c r="C995" s="284" t="s">
        <v>2417</v>
      </c>
      <c r="D995" s="282" t="s">
        <v>44</v>
      </c>
      <c r="E995" s="282" t="s">
        <v>2418</v>
      </c>
      <c r="F995" s="195" t="s">
        <v>94</v>
      </c>
      <c r="G995" s="195"/>
      <c r="H995" s="283" t="s">
        <v>53</v>
      </c>
      <c r="I995" s="287">
        <v>1.7929999999999999</v>
      </c>
      <c r="J995" s="285">
        <v>0.76</v>
      </c>
      <c r="K995" s="285">
        <v>1.36</v>
      </c>
    </row>
    <row r="996" spans="2:11" x14ac:dyDescent="0.2">
      <c r="B996" s="282" t="s">
        <v>93</v>
      </c>
      <c r="C996" s="284" t="s">
        <v>2452</v>
      </c>
      <c r="D996" s="282" t="s">
        <v>2291</v>
      </c>
      <c r="E996" s="282" t="s">
        <v>2453</v>
      </c>
      <c r="F996" s="195" t="s">
        <v>94</v>
      </c>
      <c r="G996" s="195"/>
      <c r="H996" s="283" t="s">
        <v>47</v>
      </c>
      <c r="I996" s="287">
        <v>2.9769999999999999</v>
      </c>
      <c r="J996" s="285">
        <v>49.31</v>
      </c>
      <c r="K996" s="285">
        <v>146.79</v>
      </c>
    </row>
    <row r="997" spans="2:11" x14ac:dyDescent="0.2">
      <c r="B997" s="282" t="s">
        <v>93</v>
      </c>
      <c r="C997" s="284" t="s">
        <v>2454</v>
      </c>
      <c r="D997" s="282" t="s">
        <v>2291</v>
      </c>
      <c r="E997" s="282" t="s">
        <v>2455</v>
      </c>
      <c r="F997" s="195" t="s">
        <v>94</v>
      </c>
      <c r="G997" s="195"/>
      <c r="H997" s="283" t="s">
        <v>48</v>
      </c>
      <c r="I997" s="287">
        <v>1.86</v>
      </c>
      <c r="J997" s="285">
        <v>0.82</v>
      </c>
      <c r="K997" s="285">
        <v>1.52</v>
      </c>
    </row>
    <row r="998" spans="2:11" x14ac:dyDescent="0.2">
      <c r="B998" s="282" t="s">
        <v>93</v>
      </c>
      <c r="C998" s="284" t="s">
        <v>2456</v>
      </c>
      <c r="D998" s="282" t="s">
        <v>2291</v>
      </c>
      <c r="E998" s="282" t="s">
        <v>2457</v>
      </c>
      <c r="F998" s="195" t="s">
        <v>94</v>
      </c>
      <c r="G998" s="195"/>
      <c r="H998" s="283" t="s">
        <v>53</v>
      </c>
      <c r="I998" s="287">
        <v>3.6999999999999998E-2</v>
      </c>
      <c r="J998" s="285">
        <v>21.9</v>
      </c>
      <c r="K998" s="285">
        <v>0.81</v>
      </c>
    </row>
    <row r="999" spans="2:11" x14ac:dyDescent="0.2">
      <c r="B999" s="291"/>
      <c r="C999" s="291"/>
      <c r="D999" s="291"/>
      <c r="E999" s="291"/>
      <c r="F999" s="291" t="s">
        <v>97</v>
      </c>
      <c r="G999" s="292">
        <v>100.48</v>
      </c>
      <c r="H999" s="291" t="s">
        <v>98</v>
      </c>
      <c r="I999" s="292">
        <v>108.04</v>
      </c>
      <c r="J999" s="291" t="s">
        <v>99</v>
      </c>
      <c r="K999" s="292">
        <v>208.52</v>
      </c>
    </row>
    <row r="1000" spans="2:11" ht="13.5" thickBot="1" x14ac:dyDescent="0.25">
      <c r="B1000" s="291"/>
      <c r="C1000" s="291"/>
      <c r="D1000" s="291"/>
      <c r="E1000" s="291"/>
      <c r="F1000" s="291" t="s">
        <v>100</v>
      </c>
      <c r="G1000" s="292">
        <v>157.02000000000001</v>
      </c>
      <c r="H1000" s="291"/>
      <c r="I1000" s="198" t="s">
        <v>101</v>
      </c>
      <c r="J1000" s="198"/>
      <c r="K1000" s="292">
        <v>785.13</v>
      </c>
    </row>
    <row r="1001" spans="2:11" ht="13.5" thickTop="1" x14ac:dyDescent="0.2">
      <c r="B1001" s="276"/>
      <c r="C1001" s="276"/>
      <c r="D1001" s="276"/>
      <c r="E1001" s="276"/>
      <c r="F1001" s="276"/>
      <c r="G1001" s="276"/>
      <c r="H1001" s="276"/>
      <c r="I1001" s="276"/>
      <c r="J1001" s="276"/>
      <c r="K1001" s="276"/>
    </row>
    <row r="1002" spans="2:11" ht="15" x14ac:dyDescent="0.2">
      <c r="B1002" s="268" t="s">
        <v>1371</v>
      </c>
      <c r="C1002" s="270" t="s">
        <v>78</v>
      </c>
      <c r="D1002" s="268" t="s">
        <v>79</v>
      </c>
      <c r="E1002" s="268" t="s">
        <v>24</v>
      </c>
      <c r="F1002" s="196" t="s">
        <v>80</v>
      </c>
      <c r="G1002" s="196"/>
      <c r="H1002" s="269" t="s">
        <v>81</v>
      </c>
      <c r="I1002" s="270" t="s">
        <v>82</v>
      </c>
      <c r="J1002" s="270" t="s">
        <v>83</v>
      </c>
      <c r="K1002" s="270" t="s">
        <v>84</v>
      </c>
    </row>
    <row r="1003" spans="2:11" ht="25.5" x14ac:dyDescent="0.2">
      <c r="B1003" s="271" t="s">
        <v>85</v>
      </c>
      <c r="C1003" s="273" t="s">
        <v>1372</v>
      </c>
      <c r="D1003" s="271" t="s">
        <v>44</v>
      </c>
      <c r="E1003" s="271" t="s">
        <v>1373</v>
      </c>
      <c r="F1003" s="197" t="s">
        <v>2408</v>
      </c>
      <c r="G1003" s="197"/>
      <c r="H1003" s="272" t="s">
        <v>48</v>
      </c>
      <c r="I1003" s="275">
        <v>1</v>
      </c>
      <c r="J1003" s="274">
        <v>87.63</v>
      </c>
      <c r="K1003" s="274">
        <v>87.63</v>
      </c>
    </row>
    <row r="1004" spans="2:11" ht="25.5" x14ac:dyDescent="0.2">
      <c r="B1004" s="277" t="s">
        <v>86</v>
      </c>
      <c r="C1004" s="279" t="s">
        <v>90</v>
      </c>
      <c r="D1004" s="277" t="s">
        <v>44</v>
      </c>
      <c r="E1004" s="277" t="s">
        <v>91</v>
      </c>
      <c r="F1004" s="194" t="s">
        <v>2161</v>
      </c>
      <c r="G1004" s="194"/>
      <c r="H1004" s="278" t="s">
        <v>75</v>
      </c>
      <c r="I1004" s="281">
        <v>0.45700000000000002</v>
      </c>
      <c r="J1004" s="280">
        <v>21.72</v>
      </c>
      <c r="K1004" s="280">
        <v>9.92</v>
      </c>
    </row>
    <row r="1005" spans="2:11" ht="25.5" x14ac:dyDescent="0.2">
      <c r="B1005" s="277" t="s">
        <v>86</v>
      </c>
      <c r="C1005" s="279" t="s">
        <v>537</v>
      </c>
      <c r="D1005" s="277" t="s">
        <v>44</v>
      </c>
      <c r="E1005" s="277" t="s">
        <v>2253</v>
      </c>
      <c r="F1005" s="194" t="s">
        <v>2161</v>
      </c>
      <c r="G1005" s="194"/>
      <c r="H1005" s="278" t="s">
        <v>75</v>
      </c>
      <c r="I1005" s="281">
        <v>0.91400000000000003</v>
      </c>
      <c r="J1005" s="280">
        <v>25.53</v>
      </c>
      <c r="K1005" s="280">
        <v>23.33</v>
      </c>
    </row>
    <row r="1006" spans="2:11" ht="25.5" x14ac:dyDescent="0.2">
      <c r="B1006" s="282" t="s">
        <v>93</v>
      </c>
      <c r="C1006" s="284" t="s">
        <v>2458</v>
      </c>
      <c r="D1006" s="282" t="s">
        <v>44</v>
      </c>
      <c r="E1006" s="282" t="s">
        <v>2459</v>
      </c>
      <c r="F1006" s="195" t="s">
        <v>94</v>
      </c>
      <c r="G1006" s="195"/>
      <c r="H1006" s="283" t="s">
        <v>48</v>
      </c>
      <c r="I1006" s="287">
        <v>1</v>
      </c>
      <c r="J1006" s="285">
        <v>54.38</v>
      </c>
      <c r="K1006" s="285">
        <v>54.38</v>
      </c>
    </row>
    <row r="1007" spans="2:11" x14ac:dyDescent="0.2">
      <c r="B1007" s="291"/>
      <c r="C1007" s="291"/>
      <c r="D1007" s="291"/>
      <c r="E1007" s="291"/>
      <c r="F1007" s="291" t="s">
        <v>97</v>
      </c>
      <c r="G1007" s="292">
        <v>12.03</v>
      </c>
      <c r="H1007" s="291" t="s">
        <v>98</v>
      </c>
      <c r="I1007" s="292">
        <v>12.94</v>
      </c>
      <c r="J1007" s="291" t="s">
        <v>99</v>
      </c>
      <c r="K1007" s="292">
        <v>24.97</v>
      </c>
    </row>
    <row r="1008" spans="2:11" ht="13.5" thickBot="1" x14ac:dyDescent="0.25">
      <c r="B1008" s="291"/>
      <c r="C1008" s="291"/>
      <c r="D1008" s="291"/>
      <c r="E1008" s="291"/>
      <c r="F1008" s="291" t="s">
        <v>100</v>
      </c>
      <c r="G1008" s="292">
        <v>21.9</v>
      </c>
      <c r="H1008" s="291"/>
      <c r="I1008" s="198" t="s">
        <v>101</v>
      </c>
      <c r="J1008" s="198"/>
      <c r="K1008" s="292">
        <v>109.53</v>
      </c>
    </row>
    <row r="1009" spans="2:11" ht="13.5" thickTop="1" x14ac:dyDescent="0.2">
      <c r="B1009" s="276"/>
      <c r="C1009" s="276"/>
      <c r="D1009" s="276"/>
      <c r="E1009" s="276"/>
      <c r="F1009" s="276"/>
      <c r="G1009" s="276"/>
      <c r="H1009" s="276"/>
      <c r="I1009" s="276"/>
      <c r="J1009" s="276"/>
      <c r="K1009" s="276"/>
    </row>
    <row r="1010" spans="2:11" ht="15" x14ac:dyDescent="0.2">
      <c r="B1010" s="268" t="s">
        <v>1374</v>
      </c>
      <c r="C1010" s="270" t="s">
        <v>78</v>
      </c>
      <c r="D1010" s="268" t="s">
        <v>79</v>
      </c>
      <c r="E1010" s="268" t="s">
        <v>24</v>
      </c>
      <c r="F1010" s="196" t="s">
        <v>80</v>
      </c>
      <c r="G1010" s="196"/>
      <c r="H1010" s="269" t="s">
        <v>81</v>
      </c>
      <c r="I1010" s="270" t="s">
        <v>82</v>
      </c>
      <c r="J1010" s="270" t="s">
        <v>83</v>
      </c>
      <c r="K1010" s="270" t="s">
        <v>84</v>
      </c>
    </row>
    <row r="1011" spans="2:11" ht="38.25" x14ac:dyDescent="0.2">
      <c r="B1011" s="271" t="s">
        <v>85</v>
      </c>
      <c r="C1011" s="273" t="s">
        <v>1375</v>
      </c>
      <c r="D1011" s="271" t="s">
        <v>43</v>
      </c>
      <c r="E1011" s="271" t="s">
        <v>1376</v>
      </c>
      <c r="F1011" s="197" t="s">
        <v>89</v>
      </c>
      <c r="G1011" s="197"/>
      <c r="H1011" s="272" t="s">
        <v>48</v>
      </c>
      <c r="I1011" s="275">
        <v>1</v>
      </c>
      <c r="J1011" s="274">
        <v>124.22</v>
      </c>
      <c r="K1011" s="274">
        <v>124.22</v>
      </c>
    </row>
    <row r="1012" spans="2:11" ht="25.5" x14ac:dyDescent="0.2">
      <c r="B1012" s="277" t="s">
        <v>86</v>
      </c>
      <c r="C1012" s="279" t="s">
        <v>2431</v>
      </c>
      <c r="D1012" s="277" t="s">
        <v>44</v>
      </c>
      <c r="E1012" s="277" t="s">
        <v>2432</v>
      </c>
      <c r="F1012" s="194" t="s">
        <v>2161</v>
      </c>
      <c r="G1012" s="194"/>
      <c r="H1012" s="278" t="s">
        <v>75</v>
      </c>
      <c r="I1012" s="281">
        <v>0.2291666</v>
      </c>
      <c r="J1012" s="280">
        <v>22.25</v>
      </c>
      <c r="K1012" s="280">
        <v>5.09</v>
      </c>
    </row>
    <row r="1013" spans="2:11" ht="25.5" x14ac:dyDescent="0.2">
      <c r="B1013" s="277" t="s">
        <v>86</v>
      </c>
      <c r="C1013" s="279" t="s">
        <v>2433</v>
      </c>
      <c r="D1013" s="277" t="s">
        <v>44</v>
      </c>
      <c r="E1013" s="277" t="s">
        <v>2434</v>
      </c>
      <c r="F1013" s="194" t="s">
        <v>2161</v>
      </c>
      <c r="G1013" s="194"/>
      <c r="H1013" s="278" t="s">
        <v>75</v>
      </c>
      <c r="I1013" s="281">
        <v>0.45833309999999999</v>
      </c>
      <c r="J1013" s="280">
        <v>27.39</v>
      </c>
      <c r="K1013" s="280">
        <v>12.55</v>
      </c>
    </row>
    <row r="1014" spans="2:11" ht="25.5" x14ac:dyDescent="0.2">
      <c r="B1014" s="282" t="s">
        <v>93</v>
      </c>
      <c r="C1014" s="284" t="s">
        <v>2460</v>
      </c>
      <c r="D1014" s="282" t="s">
        <v>2461</v>
      </c>
      <c r="E1014" s="282" t="s">
        <v>2462</v>
      </c>
      <c r="F1014" s="195" t="s">
        <v>94</v>
      </c>
      <c r="G1014" s="195"/>
      <c r="H1014" s="283" t="s">
        <v>1076</v>
      </c>
      <c r="I1014" s="287">
        <v>1</v>
      </c>
      <c r="J1014" s="285">
        <v>25.22</v>
      </c>
      <c r="K1014" s="285">
        <v>25.22</v>
      </c>
    </row>
    <row r="1015" spans="2:11" ht="25.5" x14ac:dyDescent="0.2">
      <c r="B1015" s="282" t="s">
        <v>93</v>
      </c>
      <c r="C1015" s="284" t="s">
        <v>2463</v>
      </c>
      <c r="D1015" s="282" t="s">
        <v>2461</v>
      </c>
      <c r="E1015" s="282" t="s">
        <v>2464</v>
      </c>
      <c r="F1015" s="195" t="s">
        <v>94</v>
      </c>
      <c r="G1015" s="195"/>
      <c r="H1015" s="283" t="s">
        <v>1076</v>
      </c>
      <c r="I1015" s="287">
        <v>2</v>
      </c>
      <c r="J1015" s="285">
        <v>40.68</v>
      </c>
      <c r="K1015" s="285">
        <v>81.36</v>
      </c>
    </row>
    <row r="1016" spans="2:11" x14ac:dyDescent="0.2">
      <c r="B1016" s="291"/>
      <c r="C1016" s="291"/>
      <c r="D1016" s="291"/>
      <c r="E1016" s="291"/>
      <c r="F1016" s="291" t="s">
        <v>97</v>
      </c>
      <c r="G1016" s="292">
        <v>6.44</v>
      </c>
      <c r="H1016" s="291" t="s">
        <v>98</v>
      </c>
      <c r="I1016" s="292">
        <v>6.93</v>
      </c>
      <c r="J1016" s="291" t="s">
        <v>99</v>
      </c>
      <c r="K1016" s="292">
        <v>13.37</v>
      </c>
    </row>
    <row r="1017" spans="2:11" ht="13.5" thickBot="1" x14ac:dyDescent="0.25">
      <c r="B1017" s="291"/>
      <c r="C1017" s="291"/>
      <c r="D1017" s="291"/>
      <c r="E1017" s="291"/>
      <c r="F1017" s="291" t="s">
        <v>100</v>
      </c>
      <c r="G1017" s="292">
        <v>31.05</v>
      </c>
      <c r="H1017" s="291"/>
      <c r="I1017" s="198" t="s">
        <v>101</v>
      </c>
      <c r="J1017" s="198"/>
      <c r="K1017" s="292">
        <v>155.27000000000001</v>
      </c>
    </row>
    <row r="1018" spans="2:11" ht="13.5" thickTop="1" x14ac:dyDescent="0.2">
      <c r="B1018" s="276"/>
      <c r="C1018" s="276"/>
      <c r="D1018" s="276"/>
      <c r="E1018" s="276"/>
      <c r="F1018" s="276"/>
      <c r="G1018" s="276"/>
      <c r="H1018" s="276"/>
      <c r="I1018" s="276"/>
      <c r="J1018" s="276"/>
      <c r="K1018" s="276"/>
    </row>
    <row r="1019" spans="2:11" ht="15" x14ac:dyDescent="0.2">
      <c r="B1019" s="268" t="s">
        <v>766</v>
      </c>
      <c r="C1019" s="270" t="s">
        <v>78</v>
      </c>
      <c r="D1019" s="268" t="s">
        <v>79</v>
      </c>
      <c r="E1019" s="268" t="s">
        <v>24</v>
      </c>
      <c r="F1019" s="196" t="s">
        <v>80</v>
      </c>
      <c r="G1019" s="196"/>
      <c r="H1019" s="269" t="s">
        <v>81</v>
      </c>
      <c r="I1019" s="270" t="s">
        <v>82</v>
      </c>
      <c r="J1019" s="270" t="s">
        <v>83</v>
      </c>
      <c r="K1019" s="270" t="s">
        <v>84</v>
      </c>
    </row>
    <row r="1020" spans="2:11" ht="51" x14ac:dyDescent="0.2">
      <c r="B1020" s="271" t="s">
        <v>85</v>
      </c>
      <c r="C1020" s="273" t="s">
        <v>60</v>
      </c>
      <c r="D1020" s="271" t="s">
        <v>44</v>
      </c>
      <c r="E1020" s="271" t="s">
        <v>1378</v>
      </c>
      <c r="F1020" s="197" t="s">
        <v>2465</v>
      </c>
      <c r="G1020" s="197"/>
      <c r="H1020" s="272" t="s">
        <v>45</v>
      </c>
      <c r="I1020" s="275">
        <v>1</v>
      </c>
      <c r="J1020" s="274">
        <v>7.96</v>
      </c>
      <c r="K1020" s="274">
        <v>7.96</v>
      </c>
    </row>
    <row r="1021" spans="2:11" ht="25.5" x14ac:dyDescent="0.2">
      <c r="B1021" s="277" t="s">
        <v>86</v>
      </c>
      <c r="C1021" s="279" t="s">
        <v>116</v>
      </c>
      <c r="D1021" s="277" t="s">
        <v>44</v>
      </c>
      <c r="E1021" s="277" t="s">
        <v>117</v>
      </c>
      <c r="F1021" s="194" t="s">
        <v>2161</v>
      </c>
      <c r="G1021" s="194"/>
      <c r="H1021" s="278" t="s">
        <v>75</v>
      </c>
      <c r="I1021" s="281">
        <v>0.1724</v>
      </c>
      <c r="J1021" s="280">
        <v>27.11</v>
      </c>
      <c r="K1021" s="280">
        <v>4.67</v>
      </c>
    </row>
    <row r="1022" spans="2:11" ht="25.5" x14ac:dyDescent="0.2">
      <c r="B1022" s="277" t="s">
        <v>86</v>
      </c>
      <c r="C1022" s="279" t="s">
        <v>90</v>
      </c>
      <c r="D1022" s="277" t="s">
        <v>44</v>
      </c>
      <c r="E1022" s="277" t="s">
        <v>91</v>
      </c>
      <c r="F1022" s="194" t="s">
        <v>2161</v>
      </c>
      <c r="G1022" s="194"/>
      <c r="H1022" s="278" t="s">
        <v>75</v>
      </c>
      <c r="I1022" s="281">
        <v>5.7500000000000002E-2</v>
      </c>
      <c r="J1022" s="280">
        <v>21.72</v>
      </c>
      <c r="K1022" s="280">
        <v>1.24</v>
      </c>
    </row>
    <row r="1023" spans="2:11" ht="38.25" x14ac:dyDescent="0.2">
      <c r="B1023" s="277" t="s">
        <v>86</v>
      </c>
      <c r="C1023" s="279" t="s">
        <v>168</v>
      </c>
      <c r="D1023" s="277" t="s">
        <v>44</v>
      </c>
      <c r="E1023" s="277" t="s">
        <v>169</v>
      </c>
      <c r="F1023" s="194" t="s">
        <v>2207</v>
      </c>
      <c r="G1023" s="194"/>
      <c r="H1023" s="278" t="s">
        <v>51</v>
      </c>
      <c r="I1023" s="281">
        <v>3.7000000000000002E-3</v>
      </c>
      <c r="J1023" s="280">
        <v>556.5</v>
      </c>
      <c r="K1023" s="280">
        <v>2.0499999999999998</v>
      </c>
    </row>
    <row r="1024" spans="2:11" x14ac:dyDescent="0.2">
      <c r="B1024" s="291"/>
      <c r="C1024" s="291"/>
      <c r="D1024" s="291"/>
      <c r="E1024" s="291"/>
      <c r="F1024" s="291" t="s">
        <v>97</v>
      </c>
      <c r="G1024" s="292">
        <v>2.3199999999999998</v>
      </c>
      <c r="H1024" s="291" t="s">
        <v>98</v>
      </c>
      <c r="I1024" s="292">
        <v>2.5</v>
      </c>
      <c r="J1024" s="291" t="s">
        <v>99</v>
      </c>
      <c r="K1024" s="292">
        <v>4.82</v>
      </c>
    </row>
    <row r="1025" spans="2:11" ht="13.5" thickBot="1" x14ac:dyDescent="0.25">
      <c r="B1025" s="291"/>
      <c r="C1025" s="291"/>
      <c r="D1025" s="291"/>
      <c r="E1025" s="291"/>
      <c r="F1025" s="291" t="s">
        <v>100</v>
      </c>
      <c r="G1025" s="292">
        <v>1.99</v>
      </c>
      <c r="H1025" s="291"/>
      <c r="I1025" s="198" t="s">
        <v>101</v>
      </c>
      <c r="J1025" s="198"/>
      <c r="K1025" s="292">
        <v>9.9499999999999993</v>
      </c>
    </row>
    <row r="1026" spans="2:11" ht="13.5" thickTop="1" x14ac:dyDescent="0.2">
      <c r="B1026" s="276"/>
      <c r="C1026" s="276"/>
      <c r="D1026" s="276"/>
      <c r="E1026" s="276"/>
      <c r="F1026" s="276"/>
      <c r="G1026" s="276"/>
      <c r="H1026" s="276"/>
      <c r="I1026" s="276"/>
      <c r="J1026" s="276"/>
      <c r="K1026" s="276"/>
    </row>
    <row r="1027" spans="2:11" ht="15" x14ac:dyDescent="0.2">
      <c r="B1027" s="268" t="s">
        <v>767</v>
      </c>
      <c r="C1027" s="270" t="s">
        <v>78</v>
      </c>
      <c r="D1027" s="268" t="s">
        <v>79</v>
      </c>
      <c r="E1027" s="268" t="s">
        <v>24</v>
      </c>
      <c r="F1027" s="196" t="s">
        <v>80</v>
      </c>
      <c r="G1027" s="196"/>
      <c r="H1027" s="269" t="s">
        <v>81</v>
      </c>
      <c r="I1027" s="270" t="s">
        <v>82</v>
      </c>
      <c r="J1027" s="270" t="s">
        <v>83</v>
      </c>
      <c r="K1027" s="270" t="s">
        <v>84</v>
      </c>
    </row>
    <row r="1028" spans="2:11" ht="51" x14ac:dyDescent="0.2">
      <c r="B1028" s="271" t="s">
        <v>85</v>
      </c>
      <c r="C1028" s="273" t="s">
        <v>1379</v>
      </c>
      <c r="D1028" s="271" t="s">
        <v>44</v>
      </c>
      <c r="E1028" s="271" t="s">
        <v>1380</v>
      </c>
      <c r="F1028" s="197" t="s">
        <v>2466</v>
      </c>
      <c r="G1028" s="197"/>
      <c r="H1028" s="272" t="s">
        <v>45</v>
      </c>
      <c r="I1028" s="275">
        <v>1</v>
      </c>
      <c r="J1028" s="274">
        <v>23.02</v>
      </c>
      <c r="K1028" s="274">
        <v>23.02</v>
      </c>
    </row>
    <row r="1029" spans="2:11" ht="25.5" x14ac:dyDescent="0.2">
      <c r="B1029" s="277" t="s">
        <v>86</v>
      </c>
      <c r="C1029" s="279" t="s">
        <v>116</v>
      </c>
      <c r="D1029" s="277" t="s">
        <v>44</v>
      </c>
      <c r="E1029" s="277" t="s">
        <v>117</v>
      </c>
      <c r="F1029" s="194" t="s">
        <v>2161</v>
      </c>
      <c r="G1029" s="194"/>
      <c r="H1029" s="278" t="s">
        <v>75</v>
      </c>
      <c r="I1029" s="281">
        <v>0.29709999999999998</v>
      </c>
      <c r="J1029" s="280">
        <v>27.11</v>
      </c>
      <c r="K1029" s="280">
        <v>8.0500000000000007</v>
      </c>
    </row>
    <row r="1030" spans="2:11" ht="51" x14ac:dyDescent="0.2">
      <c r="B1030" s="277" t="s">
        <v>86</v>
      </c>
      <c r="C1030" s="279" t="s">
        <v>163</v>
      </c>
      <c r="D1030" s="277" t="s">
        <v>44</v>
      </c>
      <c r="E1030" s="277" t="s">
        <v>164</v>
      </c>
      <c r="F1030" s="194" t="s">
        <v>2207</v>
      </c>
      <c r="G1030" s="194"/>
      <c r="H1030" s="278" t="s">
        <v>51</v>
      </c>
      <c r="I1030" s="281">
        <v>1.9400000000000001E-2</v>
      </c>
      <c r="J1030" s="280">
        <v>605.85</v>
      </c>
      <c r="K1030" s="280">
        <v>11.75</v>
      </c>
    </row>
    <row r="1031" spans="2:11" ht="25.5" x14ac:dyDescent="0.2">
      <c r="B1031" s="277" t="s">
        <v>86</v>
      </c>
      <c r="C1031" s="279" t="s">
        <v>90</v>
      </c>
      <c r="D1031" s="277" t="s">
        <v>44</v>
      </c>
      <c r="E1031" s="277" t="s">
        <v>91</v>
      </c>
      <c r="F1031" s="194" t="s">
        <v>2161</v>
      </c>
      <c r="G1031" s="194"/>
      <c r="H1031" s="278" t="s">
        <v>75</v>
      </c>
      <c r="I1031" s="281">
        <v>0.14849999999999999</v>
      </c>
      <c r="J1031" s="280">
        <v>21.72</v>
      </c>
      <c r="K1031" s="280">
        <v>3.22</v>
      </c>
    </row>
    <row r="1032" spans="2:11" x14ac:dyDescent="0.2">
      <c r="B1032" s="291"/>
      <c r="C1032" s="291"/>
      <c r="D1032" s="291"/>
      <c r="E1032" s="291"/>
      <c r="F1032" s="291" t="s">
        <v>97</v>
      </c>
      <c r="G1032" s="292">
        <v>4.96</v>
      </c>
      <c r="H1032" s="291" t="s">
        <v>98</v>
      </c>
      <c r="I1032" s="292">
        <v>5.35</v>
      </c>
      <c r="J1032" s="291" t="s">
        <v>99</v>
      </c>
      <c r="K1032" s="292">
        <v>10.31</v>
      </c>
    </row>
    <row r="1033" spans="2:11" ht="13.5" thickBot="1" x14ac:dyDescent="0.25">
      <c r="B1033" s="291"/>
      <c r="C1033" s="291"/>
      <c r="D1033" s="291"/>
      <c r="E1033" s="291"/>
      <c r="F1033" s="291" t="s">
        <v>100</v>
      </c>
      <c r="G1033" s="292">
        <v>5.75</v>
      </c>
      <c r="H1033" s="291"/>
      <c r="I1033" s="198" t="s">
        <v>101</v>
      </c>
      <c r="J1033" s="198"/>
      <c r="K1033" s="292">
        <v>28.77</v>
      </c>
    </row>
    <row r="1034" spans="2:11" ht="13.5" thickTop="1" x14ac:dyDescent="0.2">
      <c r="B1034" s="276"/>
      <c r="C1034" s="276"/>
      <c r="D1034" s="276"/>
      <c r="E1034" s="276"/>
      <c r="F1034" s="276"/>
      <c r="G1034" s="276"/>
      <c r="H1034" s="276"/>
      <c r="I1034" s="276"/>
      <c r="J1034" s="276"/>
      <c r="K1034" s="276"/>
    </row>
    <row r="1035" spans="2:11" ht="15" x14ac:dyDescent="0.2">
      <c r="B1035" s="268" t="s">
        <v>768</v>
      </c>
      <c r="C1035" s="270" t="s">
        <v>78</v>
      </c>
      <c r="D1035" s="268" t="s">
        <v>79</v>
      </c>
      <c r="E1035" s="268" t="s">
        <v>24</v>
      </c>
      <c r="F1035" s="196" t="s">
        <v>80</v>
      </c>
      <c r="G1035" s="196"/>
      <c r="H1035" s="269" t="s">
        <v>81</v>
      </c>
      <c r="I1035" s="270" t="s">
        <v>82</v>
      </c>
      <c r="J1035" s="270" t="s">
        <v>83</v>
      </c>
      <c r="K1035" s="270" t="s">
        <v>84</v>
      </c>
    </row>
    <row r="1036" spans="2:11" ht="51" x14ac:dyDescent="0.2">
      <c r="B1036" s="271" t="s">
        <v>85</v>
      </c>
      <c r="C1036" s="273" t="s">
        <v>1381</v>
      </c>
      <c r="D1036" s="271" t="s">
        <v>44</v>
      </c>
      <c r="E1036" s="271" t="s">
        <v>1382</v>
      </c>
      <c r="F1036" s="197" t="s">
        <v>2466</v>
      </c>
      <c r="G1036" s="197"/>
      <c r="H1036" s="272" t="s">
        <v>45</v>
      </c>
      <c r="I1036" s="275">
        <v>1</v>
      </c>
      <c r="J1036" s="274">
        <v>22.39</v>
      </c>
      <c r="K1036" s="274">
        <v>22.39</v>
      </c>
    </row>
    <row r="1037" spans="2:11" ht="51" x14ac:dyDescent="0.2">
      <c r="B1037" s="277" t="s">
        <v>86</v>
      </c>
      <c r="C1037" s="279" t="s">
        <v>163</v>
      </c>
      <c r="D1037" s="277" t="s">
        <v>44</v>
      </c>
      <c r="E1037" s="277" t="s">
        <v>164</v>
      </c>
      <c r="F1037" s="194" t="s">
        <v>2207</v>
      </c>
      <c r="G1037" s="194"/>
      <c r="H1037" s="278" t="s">
        <v>51</v>
      </c>
      <c r="I1037" s="281">
        <v>1.9400000000000001E-2</v>
      </c>
      <c r="J1037" s="280">
        <v>605.85</v>
      </c>
      <c r="K1037" s="280">
        <v>11.75</v>
      </c>
    </row>
    <row r="1038" spans="2:11" ht="25.5" x14ac:dyDescent="0.2">
      <c r="B1038" s="277" t="s">
        <v>86</v>
      </c>
      <c r="C1038" s="279" t="s">
        <v>116</v>
      </c>
      <c r="D1038" s="277" t="s">
        <v>44</v>
      </c>
      <c r="E1038" s="277" t="s">
        <v>117</v>
      </c>
      <c r="F1038" s="194" t="s">
        <v>2161</v>
      </c>
      <c r="G1038" s="194"/>
      <c r="H1038" s="278" t="s">
        <v>75</v>
      </c>
      <c r="I1038" s="281">
        <v>0.28050000000000003</v>
      </c>
      <c r="J1038" s="280">
        <v>27.11</v>
      </c>
      <c r="K1038" s="280">
        <v>7.6</v>
      </c>
    </row>
    <row r="1039" spans="2:11" ht="25.5" x14ac:dyDescent="0.2">
      <c r="B1039" s="277" t="s">
        <v>86</v>
      </c>
      <c r="C1039" s="279" t="s">
        <v>90</v>
      </c>
      <c r="D1039" s="277" t="s">
        <v>44</v>
      </c>
      <c r="E1039" s="277" t="s">
        <v>91</v>
      </c>
      <c r="F1039" s="194" t="s">
        <v>2161</v>
      </c>
      <c r="G1039" s="194"/>
      <c r="H1039" s="278" t="s">
        <v>75</v>
      </c>
      <c r="I1039" s="281">
        <v>0.14019999999999999</v>
      </c>
      <c r="J1039" s="280">
        <v>21.72</v>
      </c>
      <c r="K1039" s="280">
        <v>3.04</v>
      </c>
    </row>
    <row r="1040" spans="2:11" x14ac:dyDescent="0.2">
      <c r="B1040" s="291"/>
      <c r="C1040" s="291"/>
      <c r="D1040" s="291"/>
      <c r="E1040" s="291"/>
      <c r="F1040" s="291" t="s">
        <v>97</v>
      </c>
      <c r="G1040" s="292">
        <v>4.7300000000000004</v>
      </c>
      <c r="H1040" s="291" t="s">
        <v>98</v>
      </c>
      <c r="I1040" s="292">
        <v>5.0999999999999996</v>
      </c>
      <c r="J1040" s="291" t="s">
        <v>99</v>
      </c>
      <c r="K1040" s="292">
        <v>9.83</v>
      </c>
    </row>
    <row r="1041" spans="2:11" ht="13.5" thickBot="1" x14ac:dyDescent="0.25">
      <c r="B1041" s="291"/>
      <c r="C1041" s="291"/>
      <c r="D1041" s="291"/>
      <c r="E1041" s="291"/>
      <c r="F1041" s="291" t="s">
        <v>100</v>
      </c>
      <c r="G1041" s="292">
        <v>5.59</v>
      </c>
      <c r="H1041" s="291"/>
      <c r="I1041" s="198" t="s">
        <v>101</v>
      </c>
      <c r="J1041" s="198"/>
      <c r="K1041" s="292">
        <v>27.98</v>
      </c>
    </row>
    <row r="1042" spans="2:11" ht="13.5" thickTop="1" x14ac:dyDescent="0.2">
      <c r="B1042" s="276"/>
      <c r="C1042" s="276"/>
      <c r="D1042" s="276"/>
      <c r="E1042" s="276"/>
      <c r="F1042" s="276"/>
      <c r="G1042" s="276"/>
      <c r="H1042" s="276"/>
      <c r="I1042" s="276"/>
      <c r="J1042" s="276"/>
      <c r="K1042" s="276"/>
    </row>
    <row r="1043" spans="2:11" ht="15" x14ac:dyDescent="0.2">
      <c r="B1043" s="268" t="s">
        <v>772</v>
      </c>
      <c r="C1043" s="270" t="s">
        <v>78</v>
      </c>
      <c r="D1043" s="268" t="s">
        <v>79</v>
      </c>
      <c r="E1043" s="268" t="s">
        <v>24</v>
      </c>
      <c r="F1043" s="196" t="s">
        <v>80</v>
      </c>
      <c r="G1043" s="196"/>
      <c r="H1043" s="269" t="s">
        <v>81</v>
      </c>
      <c r="I1043" s="270" t="s">
        <v>82</v>
      </c>
      <c r="J1043" s="270" t="s">
        <v>83</v>
      </c>
      <c r="K1043" s="270" t="s">
        <v>84</v>
      </c>
    </row>
    <row r="1044" spans="2:11" ht="38.25" x14ac:dyDescent="0.2">
      <c r="B1044" s="271" t="s">
        <v>85</v>
      </c>
      <c r="C1044" s="273" t="s">
        <v>1384</v>
      </c>
      <c r="D1044" s="271" t="s">
        <v>44</v>
      </c>
      <c r="E1044" s="271" t="s">
        <v>1385</v>
      </c>
      <c r="F1044" s="197" t="s">
        <v>2467</v>
      </c>
      <c r="G1044" s="197"/>
      <c r="H1044" s="272" t="s">
        <v>45</v>
      </c>
      <c r="I1044" s="275">
        <v>1</v>
      </c>
      <c r="J1044" s="274">
        <v>102.14</v>
      </c>
      <c r="K1044" s="274">
        <v>102.14</v>
      </c>
    </row>
    <row r="1045" spans="2:11" ht="25.5" x14ac:dyDescent="0.2">
      <c r="B1045" s="277" t="s">
        <v>86</v>
      </c>
      <c r="C1045" s="279" t="s">
        <v>465</v>
      </c>
      <c r="D1045" s="277" t="s">
        <v>44</v>
      </c>
      <c r="E1045" s="277" t="s">
        <v>2468</v>
      </c>
      <c r="F1045" s="194" t="s">
        <v>2161</v>
      </c>
      <c r="G1045" s="194"/>
      <c r="H1045" s="278" t="s">
        <v>75</v>
      </c>
      <c r="I1045" s="281">
        <v>0.74070000000000003</v>
      </c>
      <c r="J1045" s="280">
        <v>26.98</v>
      </c>
      <c r="K1045" s="280">
        <v>19.98</v>
      </c>
    </row>
    <row r="1046" spans="2:11" ht="25.5" x14ac:dyDescent="0.2">
      <c r="B1046" s="277" t="s">
        <v>86</v>
      </c>
      <c r="C1046" s="279" t="s">
        <v>90</v>
      </c>
      <c r="D1046" s="277" t="s">
        <v>44</v>
      </c>
      <c r="E1046" s="277" t="s">
        <v>91</v>
      </c>
      <c r="F1046" s="194" t="s">
        <v>2161</v>
      </c>
      <c r="G1046" s="194"/>
      <c r="H1046" s="278" t="s">
        <v>75</v>
      </c>
      <c r="I1046" s="281">
        <v>0.32590000000000002</v>
      </c>
      <c r="J1046" s="280">
        <v>21.72</v>
      </c>
      <c r="K1046" s="280">
        <v>7.07</v>
      </c>
    </row>
    <row r="1047" spans="2:11" ht="25.5" x14ac:dyDescent="0.2">
      <c r="B1047" s="282" t="s">
        <v>93</v>
      </c>
      <c r="C1047" s="284" t="s">
        <v>2469</v>
      </c>
      <c r="D1047" s="282" t="s">
        <v>44</v>
      </c>
      <c r="E1047" s="282" t="s">
        <v>2470</v>
      </c>
      <c r="F1047" s="195" t="s">
        <v>94</v>
      </c>
      <c r="G1047" s="195"/>
      <c r="H1047" s="283" t="s">
        <v>45</v>
      </c>
      <c r="I1047" s="287">
        <v>1.0864</v>
      </c>
      <c r="J1047" s="285">
        <v>62.77</v>
      </c>
      <c r="K1047" s="285">
        <v>68.19</v>
      </c>
    </row>
    <row r="1048" spans="2:11" x14ac:dyDescent="0.2">
      <c r="B1048" s="282" t="s">
        <v>93</v>
      </c>
      <c r="C1048" s="284" t="s">
        <v>469</v>
      </c>
      <c r="D1048" s="282" t="s">
        <v>44</v>
      </c>
      <c r="E1048" s="282" t="s">
        <v>470</v>
      </c>
      <c r="F1048" s="195" t="s">
        <v>94</v>
      </c>
      <c r="G1048" s="195"/>
      <c r="H1048" s="283" t="s">
        <v>53</v>
      </c>
      <c r="I1048" s="287">
        <v>6.85</v>
      </c>
      <c r="J1048" s="285">
        <v>0.9</v>
      </c>
      <c r="K1048" s="285">
        <v>6.16</v>
      </c>
    </row>
    <row r="1049" spans="2:11" x14ac:dyDescent="0.2">
      <c r="B1049" s="282" t="s">
        <v>93</v>
      </c>
      <c r="C1049" s="284" t="s">
        <v>471</v>
      </c>
      <c r="D1049" s="282" t="s">
        <v>44</v>
      </c>
      <c r="E1049" s="282" t="s">
        <v>472</v>
      </c>
      <c r="F1049" s="195" t="s">
        <v>94</v>
      </c>
      <c r="G1049" s="195"/>
      <c r="H1049" s="283" t="s">
        <v>53</v>
      </c>
      <c r="I1049" s="287">
        <v>0.14099999999999999</v>
      </c>
      <c r="J1049" s="285">
        <v>5.28</v>
      </c>
      <c r="K1049" s="285">
        <v>0.74</v>
      </c>
    </row>
    <row r="1050" spans="2:11" x14ac:dyDescent="0.2">
      <c r="B1050" s="291"/>
      <c r="C1050" s="291"/>
      <c r="D1050" s="291"/>
      <c r="E1050" s="291"/>
      <c r="F1050" s="291" t="s">
        <v>97</v>
      </c>
      <c r="G1050" s="292">
        <v>9.85</v>
      </c>
      <c r="H1050" s="291" t="s">
        <v>98</v>
      </c>
      <c r="I1050" s="292">
        <v>10.6</v>
      </c>
      <c r="J1050" s="291" t="s">
        <v>99</v>
      </c>
      <c r="K1050" s="292">
        <v>20.45</v>
      </c>
    </row>
    <row r="1051" spans="2:11" ht="13.5" thickBot="1" x14ac:dyDescent="0.25">
      <c r="B1051" s="291"/>
      <c r="C1051" s="291"/>
      <c r="D1051" s="291"/>
      <c r="E1051" s="291"/>
      <c r="F1051" s="291" t="s">
        <v>100</v>
      </c>
      <c r="G1051" s="292">
        <v>25.53</v>
      </c>
      <c r="H1051" s="291"/>
      <c r="I1051" s="198" t="s">
        <v>101</v>
      </c>
      <c r="J1051" s="198"/>
      <c r="K1051" s="292">
        <v>127.67</v>
      </c>
    </row>
    <row r="1052" spans="2:11" ht="13.5" thickTop="1" x14ac:dyDescent="0.2">
      <c r="B1052" s="276"/>
      <c r="C1052" s="276"/>
      <c r="D1052" s="276"/>
      <c r="E1052" s="276"/>
      <c r="F1052" s="276"/>
      <c r="G1052" s="276"/>
      <c r="H1052" s="276"/>
      <c r="I1052" s="276"/>
      <c r="J1052" s="276"/>
      <c r="K1052" s="276"/>
    </row>
    <row r="1053" spans="2:11" ht="15" x14ac:dyDescent="0.2">
      <c r="B1053" s="268" t="s">
        <v>936</v>
      </c>
      <c r="C1053" s="270" t="s">
        <v>78</v>
      </c>
      <c r="D1053" s="268" t="s">
        <v>79</v>
      </c>
      <c r="E1053" s="268" t="s">
        <v>24</v>
      </c>
      <c r="F1053" s="196" t="s">
        <v>80</v>
      </c>
      <c r="G1053" s="196"/>
      <c r="H1053" s="269" t="s">
        <v>81</v>
      </c>
      <c r="I1053" s="270" t="s">
        <v>82</v>
      </c>
      <c r="J1053" s="270" t="s">
        <v>83</v>
      </c>
      <c r="K1053" s="270" t="s">
        <v>84</v>
      </c>
    </row>
    <row r="1054" spans="2:11" ht="38.25" x14ac:dyDescent="0.2">
      <c r="B1054" s="271" t="s">
        <v>85</v>
      </c>
      <c r="C1054" s="273" t="s">
        <v>1386</v>
      </c>
      <c r="D1054" s="271" t="s">
        <v>44</v>
      </c>
      <c r="E1054" s="271" t="s">
        <v>1387</v>
      </c>
      <c r="F1054" s="197" t="s">
        <v>817</v>
      </c>
      <c r="G1054" s="197"/>
      <c r="H1054" s="272" t="s">
        <v>45</v>
      </c>
      <c r="I1054" s="275">
        <v>1</v>
      </c>
      <c r="J1054" s="274">
        <v>91.98</v>
      </c>
      <c r="K1054" s="274">
        <v>91.98</v>
      </c>
    </row>
    <row r="1055" spans="2:11" ht="25.5" x14ac:dyDescent="0.2">
      <c r="B1055" s="277" t="s">
        <v>86</v>
      </c>
      <c r="C1055" s="279" t="s">
        <v>116</v>
      </c>
      <c r="D1055" s="277" t="s">
        <v>44</v>
      </c>
      <c r="E1055" s="277" t="s">
        <v>117</v>
      </c>
      <c r="F1055" s="194" t="s">
        <v>2161</v>
      </c>
      <c r="G1055" s="194"/>
      <c r="H1055" s="278" t="s">
        <v>75</v>
      </c>
      <c r="I1055" s="281">
        <v>8.7400000000000005E-2</v>
      </c>
      <c r="J1055" s="280">
        <v>27.11</v>
      </c>
      <c r="K1055" s="280">
        <v>2.36</v>
      </c>
    </row>
    <row r="1056" spans="2:11" ht="25.5" x14ac:dyDescent="0.2">
      <c r="B1056" s="277" t="s">
        <v>86</v>
      </c>
      <c r="C1056" s="279" t="s">
        <v>90</v>
      </c>
      <c r="D1056" s="277" t="s">
        <v>44</v>
      </c>
      <c r="E1056" s="277" t="s">
        <v>91</v>
      </c>
      <c r="F1056" s="194" t="s">
        <v>2161</v>
      </c>
      <c r="G1056" s="194"/>
      <c r="H1056" s="278" t="s">
        <v>75</v>
      </c>
      <c r="I1056" s="281">
        <v>0.21759999999999999</v>
      </c>
      <c r="J1056" s="280">
        <v>21.72</v>
      </c>
      <c r="K1056" s="280">
        <v>4.72</v>
      </c>
    </row>
    <row r="1057" spans="2:11" ht="25.5" x14ac:dyDescent="0.2">
      <c r="B1057" s="277" t="s">
        <v>86</v>
      </c>
      <c r="C1057" s="279" t="s">
        <v>87</v>
      </c>
      <c r="D1057" s="277" t="s">
        <v>44</v>
      </c>
      <c r="E1057" s="277" t="s">
        <v>88</v>
      </c>
      <c r="F1057" s="194" t="s">
        <v>2161</v>
      </c>
      <c r="G1057" s="194"/>
      <c r="H1057" s="278" t="s">
        <v>75</v>
      </c>
      <c r="I1057" s="281">
        <v>0.13009999999999999</v>
      </c>
      <c r="J1057" s="280">
        <v>26.69</v>
      </c>
      <c r="K1057" s="280">
        <v>3.47</v>
      </c>
    </row>
    <row r="1058" spans="2:11" ht="38.25" x14ac:dyDescent="0.2">
      <c r="B1058" s="282" t="s">
        <v>93</v>
      </c>
      <c r="C1058" s="284" t="s">
        <v>2471</v>
      </c>
      <c r="D1058" s="282" t="s">
        <v>44</v>
      </c>
      <c r="E1058" s="282" t="s">
        <v>2472</v>
      </c>
      <c r="F1058" s="195" t="s">
        <v>94</v>
      </c>
      <c r="G1058" s="195"/>
      <c r="H1058" s="283" t="s">
        <v>51</v>
      </c>
      <c r="I1058" s="287">
        <v>9.8500000000000004E-2</v>
      </c>
      <c r="J1058" s="285">
        <v>540</v>
      </c>
      <c r="K1058" s="285">
        <v>53.19</v>
      </c>
    </row>
    <row r="1059" spans="2:11" ht="25.5" x14ac:dyDescent="0.2">
      <c r="B1059" s="282" t="s">
        <v>93</v>
      </c>
      <c r="C1059" s="284" t="s">
        <v>863</v>
      </c>
      <c r="D1059" s="282" t="s">
        <v>44</v>
      </c>
      <c r="E1059" s="282" t="s">
        <v>864</v>
      </c>
      <c r="F1059" s="195" t="s">
        <v>94</v>
      </c>
      <c r="G1059" s="195"/>
      <c r="H1059" s="283" t="s">
        <v>47</v>
      </c>
      <c r="I1059" s="287">
        <v>0.25</v>
      </c>
      <c r="J1059" s="285">
        <v>3.57</v>
      </c>
      <c r="K1059" s="285">
        <v>0.89</v>
      </c>
    </row>
    <row r="1060" spans="2:11" ht="25.5" x14ac:dyDescent="0.2">
      <c r="B1060" s="282" t="s">
        <v>93</v>
      </c>
      <c r="C1060" s="284" t="s">
        <v>132</v>
      </c>
      <c r="D1060" s="282" t="s">
        <v>44</v>
      </c>
      <c r="E1060" s="282" t="s">
        <v>133</v>
      </c>
      <c r="F1060" s="195" t="s">
        <v>94</v>
      </c>
      <c r="G1060" s="195"/>
      <c r="H1060" s="283" t="s">
        <v>129</v>
      </c>
      <c r="I1060" s="287">
        <v>1.6999999999999999E-3</v>
      </c>
      <c r="J1060" s="285">
        <v>6.87</v>
      </c>
      <c r="K1060" s="285">
        <v>0.01</v>
      </c>
    </row>
    <row r="1061" spans="2:11" ht="25.5" x14ac:dyDescent="0.2">
      <c r="B1061" s="282" t="s">
        <v>93</v>
      </c>
      <c r="C1061" s="284" t="s">
        <v>134</v>
      </c>
      <c r="D1061" s="282" t="s">
        <v>44</v>
      </c>
      <c r="E1061" s="282" t="s">
        <v>135</v>
      </c>
      <c r="F1061" s="195" t="s">
        <v>94</v>
      </c>
      <c r="G1061" s="195"/>
      <c r="H1061" s="283" t="s">
        <v>47</v>
      </c>
      <c r="I1061" s="287">
        <v>0.2</v>
      </c>
      <c r="J1061" s="285">
        <v>2.46</v>
      </c>
      <c r="K1061" s="285">
        <v>0.49</v>
      </c>
    </row>
    <row r="1062" spans="2:11" ht="38.25" x14ac:dyDescent="0.2">
      <c r="B1062" s="282" t="s">
        <v>93</v>
      </c>
      <c r="C1062" s="284" t="s">
        <v>2473</v>
      </c>
      <c r="D1062" s="282" t="s">
        <v>44</v>
      </c>
      <c r="E1062" s="282" t="s">
        <v>2474</v>
      </c>
      <c r="F1062" s="195" t="s">
        <v>94</v>
      </c>
      <c r="G1062" s="195"/>
      <c r="H1062" s="283" t="s">
        <v>45</v>
      </c>
      <c r="I1062" s="287">
        <v>1.0815999999999999</v>
      </c>
      <c r="J1062" s="285">
        <v>24.39</v>
      </c>
      <c r="K1062" s="285">
        <v>26.38</v>
      </c>
    </row>
    <row r="1063" spans="2:11" x14ac:dyDescent="0.2">
      <c r="B1063" s="282" t="s">
        <v>93</v>
      </c>
      <c r="C1063" s="284" t="s">
        <v>127</v>
      </c>
      <c r="D1063" s="282" t="s">
        <v>44</v>
      </c>
      <c r="E1063" s="282" t="s">
        <v>128</v>
      </c>
      <c r="F1063" s="195" t="s">
        <v>94</v>
      </c>
      <c r="G1063" s="195"/>
      <c r="H1063" s="283" t="s">
        <v>53</v>
      </c>
      <c r="I1063" s="287">
        <v>2.4E-2</v>
      </c>
      <c r="J1063" s="285">
        <v>19.73</v>
      </c>
      <c r="K1063" s="285">
        <v>0.47</v>
      </c>
    </row>
    <row r="1064" spans="2:11" x14ac:dyDescent="0.2">
      <c r="B1064" s="291"/>
      <c r="C1064" s="291"/>
      <c r="D1064" s="291"/>
      <c r="E1064" s="291"/>
      <c r="F1064" s="291" t="s">
        <v>97</v>
      </c>
      <c r="G1064" s="292">
        <v>3.8</v>
      </c>
      <c r="H1064" s="291" t="s">
        <v>98</v>
      </c>
      <c r="I1064" s="292">
        <v>4.0999999999999996</v>
      </c>
      <c r="J1064" s="291" t="s">
        <v>99</v>
      </c>
      <c r="K1064" s="292">
        <v>7.9</v>
      </c>
    </row>
    <row r="1065" spans="2:11" ht="13.5" thickBot="1" x14ac:dyDescent="0.25">
      <c r="B1065" s="291"/>
      <c r="C1065" s="291"/>
      <c r="D1065" s="291"/>
      <c r="E1065" s="291"/>
      <c r="F1065" s="291" t="s">
        <v>100</v>
      </c>
      <c r="G1065" s="292">
        <v>22.99</v>
      </c>
      <c r="H1065" s="291"/>
      <c r="I1065" s="198" t="s">
        <v>101</v>
      </c>
      <c r="J1065" s="198"/>
      <c r="K1065" s="292">
        <v>114.97</v>
      </c>
    </row>
    <row r="1066" spans="2:11" ht="13.5" thickTop="1" x14ac:dyDescent="0.2">
      <c r="B1066" s="276"/>
      <c r="C1066" s="276"/>
      <c r="D1066" s="276"/>
      <c r="E1066" s="276"/>
      <c r="F1066" s="276"/>
      <c r="G1066" s="276"/>
      <c r="H1066" s="276"/>
      <c r="I1066" s="276"/>
      <c r="J1066" s="276"/>
      <c r="K1066" s="276"/>
    </row>
    <row r="1067" spans="2:11" ht="15" x14ac:dyDescent="0.2">
      <c r="B1067" s="268" t="s">
        <v>937</v>
      </c>
      <c r="C1067" s="270" t="s">
        <v>78</v>
      </c>
      <c r="D1067" s="268" t="s">
        <v>79</v>
      </c>
      <c r="E1067" s="268" t="s">
        <v>24</v>
      </c>
      <c r="F1067" s="196" t="s">
        <v>80</v>
      </c>
      <c r="G1067" s="196"/>
      <c r="H1067" s="269" t="s">
        <v>81</v>
      </c>
      <c r="I1067" s="270" t="s">
        <v>82</v>
      </c>
      <c r="J1067" s="270" t="s">
        <v>83</v>
      </c>
      <c r="K1067" s="270" t="s">
        <v>84</v>
      </c>
    </row>
    <row r="1068" spans="2:11" ht="25.5" x14ac:dyDescent="0.2">
      <c r="B1068" s="271" t="s">
        <v>85</v>
      </c>
      <c r="C1068" s="273" t="s">
        <v>1388</v>
      </c>
      <c r="D1068" s="271" t="s">
        <v>43</v>
      </c>
      <c r="E1068" s="271" t="s">
        <v>1389</v>
      </c>
      <c r="F1068" s="197" t="s">
        <v>89</v>
      </c>
      <c r="G1068" s="197"/>
      <c r="H1068" s="272" t="s">
        <v>45</v>
      </c>
      <c r="I1068" s="275">
        <v>1</v>
      </c>
      <c r="J1068" s="274">
        <v>32.24</v>
      </c>
      <c r="K1068" s="274">
        <v>32.24</v>
      </c>
    </row>
    <row r="1069" spans="2:11" ht="25.5" x14ac:dyDescent="0.2">
      <c r="B1069" s="277" t="s">
        <v>86</v>
      </c>
      <c r="C1069" s="279" t="s">
        <v>116</v>
      </c>
      <c r="D1069" s="277" t="s">
        <v>44</v>
      </c>
      <c r="E1069" s="277" t="s">
        <v>117</v>
      </c>
      <c r="F1069" s="194" t="s">
        <v>2161</v>
      </c>
      <c r="G1069" s="194"/>
      <c r="H1069" s="278" t="s">
        <v>75</v>
      </c>
      <c r="I1069" s="281">
        <v>0.4</v>
      </c>
      <c r="J1069" s="280">
        <v>27.11</v>
      </c>
      <c r="K1069" s="280">
        <v>10.84</v>
      </c>
    </row>
    <row r="1070" spans="2:11" ht="25.5" x14ac:dyDescent="0.2">
      <c r="B1070" s="277" t="s">
        <v>86</v>
      </c>
      <c r="C1070" s="279" t="s">
        <v>90</v>
      </c>
      <c r="D1070" s="277" t="s">
        <v>44</v>
      </c>
      <c r="E1070" s="277" t="s">
        <v>91</v>
      </c>
      <c r="F1070" s="194" t="s">
        <v>2161</v>
      </c>
      <c r="G1070" s="194"/>
      <c r="H1070" s="278" t="s">
        <v>75</v>
      </c>
      <c r="I1070" s="281">
        <v>0.4</v>
      </c>
      <c r="J1070" s="280">
        <v>21.72</v>
      </c>
      <c r="K1070" s="280">
        <v>8.68</v>
      </c>
    </row>
    <row r="1071" spans="2:11" ht="38.25" x14ac:dyDescent="0.2">
      <c r="B1071" s="277" t="s">
        <v>86</v>
      </c>
      <c r="C1071" s="279" t="s">
        <v>2475</v>
      </c>
      <c r="D1071" s="277" t="s">
        <v>44</v>
      </c>
      <c r="E1071" s="277" t="s">
        <v>2476</v>
      </c>
      <c r="F1071" s="194" t="s">
        <v>2207</v>
      </c>
      <c r="G1071" s="194"/>
      <c r="H1071" s="278" t="s">
        <v>51</v>
      </c>
      <c r="I1071" s="281">
        <v>2.5000000000000001E-2</v>
      </c>
      <c r="J1071" s="280">
        <v>509.06</v>
      </c>
      <c r="K1071" s="280">
        <v>12.72</v>
      </c>
    </row>
    <row r="1072" spans="2:11" x14ac:dyDescent="0.2">
      <c r="B1072" s="291"/>
      <c r="C1072" s="291"/>
      <c r="D1072" s="291"/>
      <c r="E1072" s="291"/>
      <c r="F1072" s="291" t="s">
        <v>97</v>
      </c>
      <c r="G1072" s="292">
        <v>7.72</v>
      </c>
      <c r="H1072" s="291" t="s">
        <v>98</v>
      </c>
      <c r="I1072" s="292">
        <v>8.32</v>
      </c>
      <c r="J1072" s="291" t="s">
        <v>99</v>
      </c>
      <c r="K1072" s="292">
        <v>16.04</v>
      </c>
    </row>
    <row r="1073" spans="2:11" ht="13.5" thickBot="1" x14ac:dyDescent="0.25">
      <c r="B1073" s="291"/>
      <c r="C1073" s="291"/>
      <c r="D1073" s="291"/>
      <c r="E1073" s="291"/>
      <c r="F1073" s="291" t="s">
        <v>100</v>
      </c>
      <c r="G1073" s="292">
        <v>8.06</v>
      </c>
      <c r="H1073" s="291"/>
      <c r="I1073" s="198" t="s">
        <v>101</v>
      </c>
      <c r="J1073" s="198"/>
      <c r="K1073" s="292">
        <v>40.299999999999997</v>
      </c>
    </row>
    <row r="1074" spans="2:11" ht="13.5" thickTop="1" x14ac:dyDescent="0.2">
      <c r="B1074" s="276"/>
      <c r="C1074" s="276"/>
      <c r="D1074" s="276"/>
      <c r="E1074" s="276"/>
      <c r="F1074" s="276"/>
      <c r="G1074" s="276"/>
      <c r="H1074" s="276"/>
      <c r="I1074" s="276"/>
      <c r="J1074" s="276"/>
      <c r="K1074" s="276"/>
    </row>
    <row r="1075" spans="2:11" ht="15" x14ac:dyDescent="0.2">
      <c r="B1075" s="268" t="s">
        <v>940</v>
      </c>
      <c r="C1075" s="270" t="s">
        <v>78</v>
      </c>
      <c r="D1075" s="268" t="s">
        <v>79</v>
      </c>
      <c r="E1075" s="268" t="s">
        <v>24</v>
      </c>
      <c r="F1075" s="196" t="s">
        <v>80</v>
      </c>
      <c r="G1075" s="196"/>
      <c r="H1075" s="269" t="s">
        <v>81</v>
      </c>
      <c r="I1075" s="270" t="s">
        <v>82</v>
      </c>
      <c r="J1075" s="270" t="s">
        <v>83</v>
      </c>
      <c r="K1075" s="270" t="s">
        <v>84</v>
      </c>
    </row>
    <row r="1076" spans="2:11" ht="25.5" x14ac:dyDescent="0.2">
      <c r="B1076" s="271" t="s">
        <v>85</v>
      </c>
      <c r="C1076" s="273" t="s">
        <v>1391</v>
      </c>
      <c r="D1076" s="271" t="s">
        <v>43</v>
      </c>
      <c r="E1076" s="271" t="s">
        <v>1392</v>
      </c>
      <c r="F1076" s="197" t="s">
        <v>89</v>
      </c>
      <c r="G1076" s="197"/>
      <c r="H1076" s="272" t="s">
        <v>45</v>
      </c>
      <c r="I1076" s="275">
        <v>1</v>
      </c>
      <c r="J1076" s="274">
        <v>78.400000000000006</v>
      </c>
      <c r="K1076" s="274">
        <v>78.400000000000006</v>
      </c>
    </row>
    <row r="1077" spans="2:11" x14ac:dyDescent="0.2">
      <c r="B1077" s="282" t="s">
        <v>93</v>
      </c>
      <c r="C1077" s="284" t="s">
        <v>154</v>
      </c>
      <c r="D1077" s="282" t="s">
        <v>44</v>
      </c>
      <c r="E1077" s="282" t="s">
        <v>155</v>
      </c>
      <c r="F1077" s="195" t="s">
        <v>94</v>
      </c>
      <c r="G1077" s="195"/>
      <c r="H1077" s="283" t="s">
        <v>53</v>
      </c>
      <c r="I1077" s="287">
        <v>10</v>
      </c>
      <c r="J1077" s="285">
        <v>0.84</v>
      </c>
      <c r="K1077" s="285">
        <v>8.4</v>
      </c>
    </row>
    <row r="1078" spans="2:11" ht="25.5" x14ac:dyDescent="0.2">
      <c r="B1078" s="282" t="s">
        <v>93</v>
      </c>
      <c r="C1078" s="284" t="s">
        <v>2477</v>
      </c>
      <c r="D1078" s="282" t="s">
        <v>2315</v>
      </c>
      <c r="E1078" s="282" t="s">
        <v>2478</v>
      </c>
      <c r="F1078" s="195" t="s">
        <v>240</v>
      </c>
      <c r="G1078" s="195"/>
      <c r="H1078" s="283" t="s">
        <v>45</v>
      </c>
      <c r="I1078" s="287">
        <v>1</v>
      </c>
      <c r="J1078" s="285">
        <v>70</v>
      </c>
      <c r="K1078" s="285">
        <v>70</v>
      </c>
    </row>
    <row r="1079" spans="2:11" x14ac:dyDescent="0.2">
      <c r="B1079" s="291"/>
      <c r="C1079" s="291"/>
      <c r="D1079" s="291"/>
      <c r="E1079" s="291"/>
      <c r="F1079" s="291" t="s">
        <v>97</v>
      </c>
      <c r="G1079" s="292">
        <v>0</v>
      </c>
      <c r="H1079" s="291" t="s">
        <v>98</v>
      </c>
      <c r="I1079" s="292">
        <v>0</v>
      </c>
      <c r="J1079" s="291" t="s">
        <v>99</v>
      </c>
      <c r="K1079" s="292">
        <v>0</v>
      </c>
    </row>
    <row r="1080" spans="2:11" ht="13.5" thickBot="1" x14ac:dyDescent="0.25">
      <c r="B1080" s="291"/>
      <c r="C1080" s="291"/>
      <c r="D1080" s="291"/>
      <c r="E1080" s="291"/>
      <c r="F1080" s="291" t="s">
        <v>100</v>
      </c>
      <c r="G1080" s="292">
        <v>19.600000000000001</v>
      </c>
      <c r="H1080" s="291"/>
      <c r="I1080" s="198" t="s">
        <v>101</v>
      </c>
      <c r="J1080" s="198"/>
      <c r="K1080" s="292">
        <v>98</v>
      </c>
    </row>
    <row r="1081" spans="2:11" ht="13.5" thickTop="1" x14ac:dyDescent="0.2">
      <c r="B1081" s="276"/>
      <c r="C1081" s="276"/>
      <c r="D1081" s="276"/>
      <c r="E1081" s="276"/>
      <c r="F1081" s="276"/>
      <c r="G1081" s="276"/>
      <c r="H1081" s="276"/>
      <c r="I1081" s="276"/>
      <c r="J1081" s="276"/>
      <c r="K1081" s="276"/>
    </row>
    <row r="1082" spans="2:11" ht="15" x14ac:dyDescent="0.2">
      <c r="B1082" s="268" t="s">
        <v>941</v>
      </c>
      <c r="C1082" s="270" t="s">
        <v>78</v>
      </c>
      <c r="D1082" s="268" t="s">
        <v>79</v>
      </c>
      <c r="E1082" s="268" t="s">
        <v>24</v>
      </c>
      <c r="F1082" s="196" t="s">
        <v>80</v>
      </c>
      <c r="G1082" s="196"/>
      <c r="H1082" s="269" t="s">
        <v>81</v>
      </c>
      <c r="I1082" s="270" t="s">
        <v>82</v>
      </c>
      <c r="J1082" s="270" t="s">
        <v>83</v>
      </c>
      <c r="K1082" s="270" t="s">
        <v>84</v>
      </c>
    </row>
    <row r="1083" spans="2:11" ht="38.25" x14ac:dyDescent="0.2">
      <c r="B1083" s="271" t="s">
        <v>85</v>
      </c>
      <c r="C1083" s="273" t="s">
        <v>1393</v>
      </c>
      <c r="D1083" s="271" t="s">
        <v>43</v>
      </c>
      <c r="E1083" s="271" t="s">
        <v>1394</v>
      </c>
      <c r="F1083" s="197" t="s">
        <v>89</v>
      </c>
      <c r="G1083" s="197"/>
      <c r="H1083" s="272" t="s">
        <v>45</v>
      </c>
      <c r="I1083" s="275">
        <v>1</v>
      </c>
      <c r="J1083" s="274">
        <v>43.06</v>
      </c>
      <c r="K1083" s="274">
        <v>43.06</v>
      </c>
    </row>
    <row r="1084" spans="2:11" x14ac:dyDescent="0.2">
      <c r="B1084" s="282" t="s">
        <v>93</v>
      </c>
      <c r="C1084" s="284" t="s">
        <v>154</v>
      </c>
      <c r="D1084" s="282" t="s">
        <v>44</v>
      </c>
      <c r="E1084" s="282" t="s">
        <v>155</v>
      </c>
      <c r="F1084" s="195" t="s">
        <v>94</v>
      </c>
      <c r="G1084" s="195"/>
      <c r="H1084" s="283" t="s">
        <v>53</v>
      </c>
      <c r="I1084" s="287">
        <v>9.6</v>
      </c>
      <c r="J1084" s="285">
        <v>0.84</v>
      </c>
      <c r="K1084" s="285">
        <v>8.06</v>
      </c>
    </row>
    <row r="1085" spans="2:11" ht="25.5" x14ac:dyDescent="0.2">
      <c r="B1085" s="282" t="s">
        <v>93</v>
      </c>
      <c r="C1085" s="284" t="s">
        <v>2479</v>
      </c>
      <c r="D1085" s="282" t="s">
        <v>2315</v>
      </c>
      <c r="E1085" s="282" t="s">
        <v>2480</v>
      </c>
      <c r="F1085" s="195" t="s">
        <v>240</v>
      </c>
      <c r="G1085" s="195"/>
      <c r="H1085" s="283" t="s">
        <v>45</v>
      </c>
      <c r="I1085" s="287">
        <v>1</v>
      </c>
      <c r="J1085" s="285">
        <v>35</v>
      </c>
      <c r="K1085" s="285">
        <v>35</v>
      </c>
    </row>
    <row r="1086" spans="2:11" x14ac:dyDescent="0.2">
      <c r="B1086" s="291"/>
      <c r="C1086" s="291"/>
      <c r="D1086" s="291"/>
      <c r="E1086" s="291"/>
      <c r="F1086" s="291" t="s">
        <v>97</v>
      </c>
      <c r="G1086" s="292">
        <v>0</v>
      </c>
      <c r="H1086" s="291" t="s">
        <v>98</v>
      </c>
      <c r="I1086" s="292">
        <v>0</v>
      </c>
      <c r="J1086" s="291" t="s">
        <v>99</v>
      </c>
      <c r="K1086" s="292">
        <v>0</v>
      </c>
    </row>
    <row r="1087" spans="2:11" ht="13.5" thickBot="1" x14ac:dyDescent="0.25">
      <c r="B1087" s="291"/>
      <c r="C1087" s="291"/>
      <c r="D1087" s="291"/>
      <c r="E1087" s="291"/>
      <c r="F1087" s="291" t="s">
        <v>100</v>
      </c>
      <c r="G1087" s="292">
        <v>10.76</v>
      </c>
      <c r="H1087" s="291"/>
      <c r="I1087" s="198" t="s">
        <v>101</v>
      </c>
      <c r="J1087" s="198"/>
      <c r="K1087" s="292">
        <v>53.82</v>
      </c>
    </row>
    <row r="1088" spans="2:11" ht="13.5" thickTop="1" x14ac:dyDescent="0.2">
      <c r="B1088" s="276"/>
      <c r="C1088" s="276"/>
      <c r="D1088" s="276"/>
      <c r="E1088" s="276"/>
      <c r="F1088" s="276"/>
      <c r="G1088" s="276"/>
      <c r="H1088" s="276"/>
      <c r="I1088" s="276"/>
      <c r="J1088" s="276"/>
      <c r="K1088" s="276"/>
    </row>
    <row r="1089" spans="2:11" ht="15" x14ac:dyDescent="0.2">
      <c r="B1089" s="268" t="s">
        <v>946</v>
      </c>
      <c r="C1089" s="270" t="s">
        <v>78</v>
      </c>
      <c r="D1089" s="268" t="s">
        <v>79</v>
      </c>
      <c r="E1089" s="268" t="s">
        <v>24</v>
      </c>
      <c r="F1089" s="196" t="s">
        <v>80</v>
      </c>
      <c r="G1089" s="196"/>
      <c r="H1089" s="269" t="s">
        <v>81</v>
      </c>
      <c r="I1089" s="270" t="s">
        <v>82</v>
      </c>
      <c r="J1089" s="270" t="s">
        <v>83</v>
      </c>
      <c r="K1089" s="270" t="s">
        <v>84</v>
      </c>
    </row>
    <row r="1090" spans="2:11" x14ac:dyDescent="0.2">
      <c r="B1090" s="271" t="s">
        <v>85</v>
      </c>
      <c r="C1090" s="273" t="s">
        <v>1396</v>
      </c>
      <c r="D1090" s="271" t="s">
        <v>43</v>
      </c>
      <c r="E1090" s="271" t="s">
        <v>1397</v>
      </c>
      <c r="F1090" s="197" t="s">
        <v>89</v>
      </c>
      <c r="G1090" s="197"/>
      <c r="H1090" s="272" t="s">
        <v>47</v>
      </c>
      <c r="I1090" s="275">
        <v>1</v>
      </c>
      <c r="J1090" s="274">
        <v>20.6</v>
      </c>
      <c r="K1090" s="274">
        <v>20.6</v>
      </c>
    </row>
    <row r="1091" spans="2:11" x14ac:dyDescent="0.2">
      <c r="B1091" s="282" t="s">
        <v>93</v>
      </c>
      <c r="C1091" s="284" t="s">
        <v>2481</v>
      </c>
      <c r="D1091" s="282" t="s">
        <v>2315</v>
      </c>
      <c r="E1091" s="282" t="s">
        <v>2482</v>
      </c>
      <c r="F1091" s="195" t="s">
        <v>240</v>
      </c>
      <c r="G1091" s="195"/>
      <c r="H1091" s="283" t="s">
        <v>2483</v>
      </c>
      <c r="I1091" s="287">
        <v>1</v>
      </c>
      <c r="J1091" s="285">
        <v>18.079999999999998</v>
      </c>
      <c r="K1091" s="285">
        <v>18.079999999999998</v>
      </c>
    </row>
    <row r="1092" spans="2:11" x14ac:dyDescent="0.2">
      <c r="B1092" s="282" t="s">
        <v>93</v>
      </c>
      <c r="C1092" s="284" t="s">
        <v>154</v>
      </c>
      <c r="D1092" s="282" t="s">
        <v>44</v>
      </c>
      <c r="E1092" s="282" t="s">
        <v>155</v>
      </c>
      <c r="F1092" s="195" t="s">
        <v>94</v>
      </c>
      <c r="G1092" s="195"/>
      <c r="H1092" s="283" t="s">
        <v>53</v>
      </c>
      <c r="I1092" s="287">
        <v>3</v>
      </c>
      <c r="J1092" s="285">
        <v>0.84</v>
      </c>
      <c r="K1092" s="285">
        <v>2.52</v>
      </c>
    </row>
    <row r="1093" spans="2:11" x14ac:dyDescent="0.2">
      <c r="B1093" s="291"/>
      <c r="C1093" s="291"/>
      <c r="D1093" s="291"/>
      <c r="E1093" s="291"/>
      <c r="F1093" s="291" t="s">
        <v>97</v>
      </c>
      <c r="G1093" s="292">
        <v>0</v>
      </c>
      <c r="H1093" s="291" t="s">
        <v>98</v>
      </c>
      <c r="I1093" s="292">
        <v>0</v>
      </c>
      <c r="J1093" s="291" t="s">
        <v>99</v>
      </c>
      <c r="K1093" s="292">
        <v>0</v>
      </c>
    </row>
    <row r="1094" spans="2:11" ht="13.5" thickBot="1" x14ac:dyDescent="0.25">
      <c r="B1094" s="291"/>
      <c r="C1094" s="291"/>
      <c r="D1094" s="291"/>
      <c r="E1094" s="291"/>
      <c r="F1094" s="291" t="s">
        <v>100</v>
      </c>
      <c r="G1094" s="292">
        <v>5.15</v>
      </c>
      <c r="H1094" s="291"/>
      <c r="I1094" s="198" t="s">
        <v>101</v>
      </c>
      <c r="J1094" s="198"/>
      <c r="K1094" s="292">
        <v>25.75</v>
      </c>
    </row>
    <row r="1095" spans="2:11" ht="13.5" thickTop="1" x14ac:dyDescent="0.2">
      <c r="B1095" s="276"/>
      <c r="C1095" s="276"/>
      <c r="D1095" s="276"/>
      <c r="E1095" s="276"/>
      <c r="F1095" s="276"/>
      <c r="G1095" s="276"/>
      <c r="H1095" s="276"/>
      <c r="I1095" s="276"/>
      <c r="J1095" s="276"/>
      <c r="K1095" s="276"/>
    </row>
    <row r="1096" spans="2:11" ht="15" x14ac:dyDescent="0.2">
      <c r="B1096" s="268" t="s">
        <v>948</v>
      </c>
      <c r="C1096" s="270" t="s">
        <v>78</v>
      </c>
      <c r="D1096" s="268" t="s">
        <v>79</v>
      </c>
      <c r="E1096" s="268" t="s">
        <v>24</v>
      </c>
      <c r="F1096" s="196" t="s">
        <v>80</v>
      </c>
      <c r="G1096" s="196"/>
      <c r="H1096" s="269" t="s">
        <v>81</v>
      </c>
      <c r="I1096" s="270" t="s">
        <v>82</v>
      </c>
      <c r="J1096" s="270" t="s">
        <v>83</v>
      </c>
      <c r="K1096" s="270" t="s">
        <v>84</v>
      </c>
    </row>
    <row r="1097" spans="2:11" ht="38.25" x14ac:dyDescent="0.2">
      <c r="B1097" s="271" t="s">
        <v>85</v>
      </c>
      <c r="C1097" s="273" t="s">
        <v>1398</v>
      </c>
      <c r="D1097" s="271" t="s">
        <v>44</v>
      </c>
      <c r="E1097" s="271" t="s">
        <v>1399</v>
      </c>
      <c r="F1097" s="197" t="s">
        <v>817</v>
      </c>
      <c r="G1097" s="197"/>
      <c r="H1097" s="272" t="s">
        <v>51</v>
      </c>
      <c r="I1097" s="275">
        <v>1</v>
      </c>
      <c r="J1097" s="274">
        <v>774.7</v>
      </c>
      <c r="K1097" s="274">
        <v>774.7</v>
      </c>
    </row>
    <row r="1098" spans="2:11" ht="25.5" x14ac:dyDescent="0.2">
      <c r="B1098" s="277" t="s">
        <v>86</v>
      </c>
      <c r="C1098" s="279" t="s">
        <v>116</v>
      </c>
      <c r="D1098" s="277" t="s">
        <v>44</v>
      </c>
      <c r="E1098" s="277" t="s">
        <v>117</v>
      </c>
      <c r="F1098" s="194" t="s">
        <v>2161</v>
      </c>
      <c r="G1098" s="194"/>
      <c r="H1098" s="278" t="s">
        <v>75</v>
      </c>
      <c r="I1098" s="281">
        <v>0.156</v>
      </c>
      <c r="J1098" s="280">
        <v>27.11</v>
      </c>
      <c r="K1098" s="280">
        <v>4.22</v>
      </c>
    </row>
    <row r="1099" spans="2:11" ht="25.5" x14ac:dyDescent="0.2">
      <c r="B1099" s="277" t="s">
        <v>86</v>
      </c>
      <c r="C1099" s="279" t="s">
        <v>90</v>
      </c>
      <c r="D1099" s="277" t="s">
        <v>44</v>
      </c>
      <c r="E1099" s="277" t="s">
        <v>91</v>
      </c>
      <c r="F1099" s="194" t="s">
        <v>2161</v>
      </c>
      <c r="G1099" s="194"/>
      <c r="H1099" s="278" t="s">
        <v>75</v>
      </c>
      <c r="I1099" s="281">
        <v>1.7827999999999999</v>
      </c>
      <c r="J1099" s="280">
        <v>21.72</v>
      </c>
      <c r="K1099" s="280">
        <v>38.72</v>
      </c>
    </row>
    <row r="1100" spans="2:11" ht="25.5" x14ac:dyDescent="0.2">
      <c r="B1100" s="277" t="s">
        <v>86</v>
      </c>
      <c r="C1100" s="279" t="s">
        <v>87</v>
      </c>
      <c r="D1100" s="277" t="s">
        <v>44</v>
      </c>
      <c r="E1100" s="277" t="s">
        <v>88</v>
      </c>
      <c r="F1100" s="194" t="s">
        <v>2161</v>
      </c>
      <c r="G1100" s="194"/>
      <c r="H1100" s="278" t="s">
        <v>75</v>
      </c>
      <c r="I1100" s="281">
        <v>1.6268</v>
      </c>
      <c r="J1100" s="280">
        <v>26.69</v>
      </c>
      <c r="K1100" s="280">
        <v>43.41</v>
      </c>
    </row>
    <row r="1101" spans="2:11" x14ac:dyDescent="0.2">
      <c r="B1101" s="282" t="s">
        <v>93</v>
      </c>
      <c r="C1101" s="284" t="s">
        <v>127</v>
      </c>
      <c r="D1101" s="282" t="s">
        <v>44</v>
      </c>
      <c r="E1101" s="282" t="s">
        <v>128</v>
      </c>
      <c r="F1101" s="195" t="s">
        <v>94</v>
      </c>
      <c r="G1101" s="195"/>
      <c r="H1101" s="283" t="s">
        <v>53</v>
      </c>
      <c r="I1101" s="287">
        <v>0.2994</v>
      </c>
      <c r="J1101" s="285">
        <v>19.73</v>
      </c>
      <c r="K1101" s="285">
        <v>5.9</v>
      </c>
    </row>
    <row r="1102" spans="2:11" ht="38.25" x14ac:dyDescent="0.2">
      <c r="B1102" s="282" t="s">
        <v>93</v>
      </c>
      <c r="C1102" s="284" t="s">
        <v>2471</v>
      </c>
      <c r="D1102" s="282" t="s">
        <v>44</v>
      </c>
      <c r="E1102" s="282" t="s">
        <v>2472</v>
      </c>
      <c r="F1102" s="195" t="s">
        <v>94</v>
      </c>
      <c r="G1102" s="195"/>
      <c r="H1102" s="283" t="s">
        <v>51</v>
      </c>
      <c r="I1102" s="287">
        <v>1.2315</v>
      </c>
      <c r="J1102" s="285">
        <v>540</v>
      </c>
      <c r="K1102" s="285">
        <v>665.01</v>
      </c>
    </row>
    <row r="1103" spans="2:11" ht="25.5" x14ac:dyDescent="0.2">
      <c r="B1103" s="282" t="s">
        <v>93</v>
      </c>
      <c r="C1103" s="284" t="s">
        <v>132</v>
      </c>
      <c r="D1103" s="282" t="s">
        <v>44</v>
      </c>
      <c r="E1103" s="282" t="s">
        <v>133</v>
      </c>
      <c r="F1103" s="195" t="s">
        <v>94</v>
      </c>
      <c r="G1103" s="195"/>
      <c r="H1103" s="283" t="s">
        <v>129</v>
      </c>
      <c r="I1103" s="287">
        <v>2.1299999999999999E-2</v>
      </c>
      <c r="J1103" s="285">
        <v>6.87</v>
      </c>
      <c r="K1103" s="285">
        <v>0.14000000000000001</v>
      </c>
    </row>
    <row r="1104" spans="2:11" ht="25.5" x14ac:dyDescent="0.2">
      <c r="B1104" s="282" t="s">
        <v>93</v>
      </c>
      <c r="C1104" s="284" t="s">
        <v>863</v>
      </c>
      <c r="D1104" s="282" t="s">
        <v>44</v>
      </c>
      <c r="E1104" s="282" t="s">
        <v>864</v>
      </c>
      <c r="F1104" s="195" t="s">
        <v>94</v>
      </c>
      <c r="G1104" s="195"/>
      <c r="H1104" s="283" t="s">
        <v>47</v>
      </c>
      <c r="I1104" s="287">
        <v>3.125</v>
      </c>
      <c r="J1104" s="285">
        <v>3.57</v>
      </c>
      <c r="K1104" s="285">
        <v>11.15</v>
      </c>
    </row>
    <row r="1105" spans="2:11" ht="25.5" x14ac:dyDescent="0.2">
      <c r="B1105" s="282" t="s">
        <v>93</v>
      </c>
      <c r="C1105" s="284" t="s">
        <v>134</v>
      </c>
      <c r="D1105" s="282" t="s">
        <v>44</v>
      </c>
      <c r="E1105" s="282" t="s">
        <v>135</v>
      </c>
      <c r="F1105" s="195" t="s">
        <v>94</v>
      </c>
      <c r="G1105" s="195"/>
      <c r="H1105" s="283" t="s">
        <v>47</v>
      </c>
      <c r="I1105" s="287">
        <v>2.5</v>
      </c>
      <c r="J1105" s="285">
        <v>2.46</v>
      </c>
      <c r="K1105" s="285">
        <v>6.15</v>
      </c>
    </row>
    <row r="1106" spans="2:11" x14ac:dyDescent="0.2">
      <c r="B1106" s="291"/>
      <c r="C1106" s="291"/>
      <c r="D1106" s="291"/>
      <c r="E1106" s="291"/>
      <c r="F1106" s="291" t="s">
        <v>97</v>
      </c>
      <c r="G1106" s="292">
        <v>31.17</v>
      </c>
      <c r="H1106" s="291" t="s">
        <v>98</v>
      </c>
      <c r="I1106" s="292">
        <v>33.520000000000003</v>
      </c>
      <c r="J1106" s="291" t="s">
        <v>99</v>
      </c>
      <c r="K1106" s="292">
        <v>64.69</v>
      </c>
    </row>
    <row r="1107" spans="2:11" ht="13.5" thickBot="1" x14ac:dyDescent="0.25">
      <c r="B1107" s="291"/>
      <c r="C1107" s="291"/>
      <c r="D1107" s="291"/>
      <c r="E1107" s="291"/>
      <c r="F1107" s="291" t="s">
        <v>100</v>
      </c>
      <c r="G1107" s="292">
        <v>193.67</v>
      </c>
      <c r="H1107" s="291"/>
      <c r="I1107" s="198" t="s">
        <v>101</v>
      </c>
      <c r="J1107" s="198"/>
      <c r="K1107" s="292">
        <v>968.37</v>
      </c>
    </row>
    <row r="1108" spans="2:11" ht="13.5" thickTop="1" x14ac:dyDescent="0.2">
      <c r="B1108" s="276"/>
      <c r="C1108" s="276"/>
      <c r="D1108" s="276"/>
      <c r="E1108" s="276"/>
      <c r="F1108" s="276"/>
      <c r="G1108" s="276"/>
      <c r="H1108" s="276"/>
      <c r="I1108" s="276"/>
      <c r="J1108" s="276"/>
      <c r="K1108" s="276"/>
    </row>
    <row r="1109" spans="2:11" ht="15" x14ac:dyDescent="0.2">
      <c r="B1109" s="268" t="s">
        <v>1401</v>
      </c>
      <c r="C1109" s="270" t="s">
        <v>78</v>
      </c>
      <c r="D1109" s="268" t="s">
        <v>79</v>
      </c>
      <c r="E1109" s="268" t="s">
        <v>24</v>
      </c>
      <c r="F1109" s="196" t="s">
        <v>80</v>
      </c>
      <c r="G1109" s="196"/>
      <c r="H1109" s="269" t="s">
        <v>81</v>
      </c>
      <c r="I1109" s="270" t="s">
        <v>82</v>
      </c>
      <c r="J1109" s="270" t="s">
        <v>83</v>
      </c>
      <c r="K1109" s="270" t="s">
        <v>84</v>
      </c>
    </row>
    <row r="1110" spans="2:11" ht="38.25" x14ac:dyDescent="0.2">
      <c r="B1110" s="271" t="s">
        <v>85</v>
      </c>
      <c r="C1110" s="273" t="s">
        <v>1402</v>
      </c>
      <c r="D1110" s="271" t="s">
        <v>44</v>
      </c>
      <c r="E1110" s="271" t="s">
        <v>1403</v>
      </c>
      <c r="F1110" s="197" t="s">
        <v>2484</v>
      </c>
      <c r="G1110" s="197"/>
      <c r="H1110" s="272" t="s">
        <v>45</v>
      </c>
      <c r="I1110" s="275">
        <v>1</v>
      </c>
      <c r="J1110" s="274">
        <v>71.91</v>
      </c>
      <c r="K1110" s="274">
        <v>71.91</v>
      </c>
    </row>
    <row r="1111" spans="2:11" ht="25.5" x14ac:dyDescent="0.2">
      <c r="B1111" s="277" t="s">
        <v>86</v>
      </c>
      <c r="C1111" s="279" t="s">
        <v>90</v>
      </c>
      <c r="D1111" s="277" t="s">
        <v>44</v>
      </c>
      <c r="E1111" s="277" t="s">
        <v>91</v>
      </c>
      <c r="F1111" s="194" t="s">
        <v>2161</v>
      </c>
      <c r="G1111" s="194"/>
      <c r="H1111" s="278" t="s">
        <v>75</v>
      </c>
      <c r="I1111" s="281">
        <v>0.47860000000000003</v>
      </c>
      <c r="J1111" s="280">
        <v>21.72</v>
      </c>
      <c r="K1111" s="280">
        <v>10.39</v>
      </c>
    </row>
    <row r="1112" spans="2:11" ht="25.5" x14ac:dyDescent="0.2">
      <c r="B1112" s="277" t="s">
        <v>86</v>
      </c>
      <c r="C1112" s="279" t="s">
        <v>112</v>
      </c>
      <c r="D1112" s="277" t="s">
        <v>44</v>
      </c>
      <c r="E1112" s="277" t="s">
        <v>2350</v>
      </c>
      <c r="F1112" s="194" t="s">
        <v>2161</v>
      </c>
      <c r="G1112" s="194"/>
      <c r="H1112" s="278" t="s">
        <v>75</v>
      </c>
      <c r="I1112" s="281">
        <v>0.47860000000000003</v>
      </c>
      <c r="J1112" s="280">
        <v>28.38</v>
      </c>
      <c r="K1112" s="280">
        <v>13.58</v>
      </c>
    </row>
    <row r="1113" spans="2:11" ht="25.5" x14ac:dyDescent="0.2">
      <c r="B1113" s="282" t="s">
        <v>93</v>
      </c>
      <c r="C1113" s="284" t="s">
        <v>477</v>
      </c>
      <c r="D1113" s="282" t="s">
        <v>44</v>
      </c>
      <c r="E1113" s="282" t="s">
        <v>478</v>
      </c>
      <c r="F1113" s="195" t="s">
        <v>94</v>
      </c>
      <c r="G1113" s="195"/>
      <c r="H1113" s="283" t="s">
        <v>48</v>
      </c>
      <c r="I1113" s="287">
        <v>1.2266999999999999</v>
      </c>
      <c r="J1113" s="285">
        <v>0.27</v>
      </c>
      <c r="K1113" s="285">
        <v>0.33</v>
      </c>
    </row>
    <row r="1114" spans="2:11" ht="38.25" x14ac:dyDescent="0.2">
      <c r="B1114" s="282" t="s">
        <v>93</v>
      </c>
      <c r="C1114" s="284" t="s">
        <v>2355</v>
      </c>
      <c r="D1114" s="282" t="s">
        <v>44</v>
      </c>
      <c r="E1114" s="282" t="s">
        <v>2356</v>
      </c>
      <c r="F1114" s="195" t="s">
        <v>94</v>
      </c>
      <c r="G1114" s="195"/>
      <c r="H1114" s="283" t="s">
        <v>53</v>
      </c>
      <c r="I1114" s="287">
        <v>0.69259999999999999</v>
      </c>
      <c r="J1114" s="285">
        <v>3.47</v>
      </c>
      <c r="K1114" s="285">
        <v>2.4</v>
      </c>
    </row>
    <row r="1115" spans="2:11" ht="25.5" x14ac:dyDescent="0.2">
      <c r="B1115" s="282" t="s">
        <v>93</v>
      </c>
      <c r="C1115" s="284" t="s">
        <v>479</v>
      </c>
      <c r="D1115" s="282" t="s">
        <v>44</v>
      </c>
      <c r="E1115" s="282" t="s">
        <v>480</v>
      </c>
      <c r="F1115" s="195" t="s">
        <v>94</v>
      </c>
      <c r="G1115" s="195"/>
      <c r="H1115" s="283" t="s">
        <v>167</v>
      </c>
      <c r="I1115" s="287">
        <v>1.23E-2</v>
      </c>
      <c r="J1115" s="285">
        <v>30.68</v>
      </c>
      <c r="K1115" s="285">
        <v>0.37</v>
      </c>
    </row>
    <row r="1116" spans="2:11" ht="38.25" x14ac:dyDescent="0.2">
      <c r="B1116" s="282" t="s">
        <v>93</v>
      </c>
      <c r="C1116" s="284" t="s">
        <v>475</v>
      </c>
      <c r="D1116" s="282" t="s">
        <v>44</v>
      </c>
      <c r="E1116" s="282" t="s">
        <v>476</v>
      </c>
      <c r="F1116" s="195" t="s">
        <v>94</v>
      </c>
      <c r="G1116" s="195"/>
      <c r="H1116" s="283" t="s">
        <v>48</v>
      </c>
      <c r="I1116" s="287">
        <v>1.2266999999999999</v>
      </c>
      <c r="J1116" s="285">
        <v>1.62</v>
      </c>
      <c r="K1116" s="285">
        <v>1.98</v>
      </c>
    </row>
    <row r="1117" spans="2:11" ht="25.5" x14ac:dyDescent="0.2">
      <c r="B1117" s="282" t="s">
        <v>93</v>
      </c>
      <c r="C1117" s="284" t="s">
        <v>2370</v>
      </c>
      <c r="D1117" s="282" t="s">
        <v>44</v>
      </c>
      <c r="E1117" s="282" t="s">
        <v>2371</v>
      </c>
      <c r="F1117" s="195" t="s">
        <v>94</v>
      </c>
      <c r="G1117" s="195"/>
      <c r="H1117" s="283" t="s">
        <v>45</v>
      </c>
      <c r="I1117" s="287">
        <v>1.0838000000000001</v>
      </c>
      <c r="J1117" s="285">
        <v>20.02</v>
      </c>
      <c r="K1117" s="285">
        <v>21.69</v>
      </c>
    </row>
    <row r="1118" spans="2:11" ht="25.5" x14ac:dyDescent="0.2">
      <c r="B1118" s="282" t="s">
        <v>93</v>
      </c>
      <c r="C1118" s="284" t="s">
        <v>845</v>
      </c>
      <c r="D1118" s="282" t="s">
        <v>44</v>
      </c>
      <c r="E1118" s="282" t="s">
        <v>846</v>
      </c>
      <c r="F1118" s="195" t="s">
        <v>94</v>
      </c>
      <c r="G1118" s="195"/>
      <c r="H1118" s="283" t="s">
        <v>47</v>
      </c>
      <c r="I1118" s="287">
        <v>1.4276</v>
      </c>
      <c r="J1118" s="285">
        <v>2.77</v>
      </c>
      <c r="K1118" s="285">
        <v>3.95</v>
      </c>
    </row>
    <row r="1119" spans="2:11" ht="38.25" x14ac:dyDescent="0.2">
      <c r="B1119" s="282" t="s">
        <v>93</v>
      </c>
      <c r="C1119" s="284" t="s">
        <v>482</v>
      </c>
      <c r="D1119" s="282" t="s">
        <v>44</v>
      </c>
      <c r="E1119" s="282" t="s">
        <v>483</v>
      </c>
      <c r="F1119" s="195" t="s">
        <v>94</v>
      </c>
      <c r="G1119" s="195"/>
      <c r="H1119" s="283" t="s">
        <v>53</v>
      </c>
      <c r="I1119" s="287">
        <v>3.6999999999999998E-2</v>
      </c>
      <c r="J1119" s="285">
        <v>22.96</v>
      </c>
      <c r="K1119" s="285">
        <v>0.84</v>
      </c>
    </row>
    <row r="1120" spans="2:11" ht="25.5" x14ac:dyDescent="0.2">
      <c r="B1120" s="282" t="s">
        <v>93</v>
      </c>
      <c r="C1120" s="284" t="s">
        <v>2357</v>
      </c>
      <c r="D1120" s="282" t="s">
        <v>44</v>
      </c>
      <c r="E1120" s="282" t="s">
        <v>2358</v>
      </c>
      <c r="F1120" s="195" t="s">
        <v>94</v>
      </c>
      <c r="G1120" s="195"/>
      <c r="H1120" s="283" t="s">
        <v>48</v>
      </c>
      <c r="I1120" s="287">
        <v>9.6469000000000005</v>
      </c>
      <c r="J1120" s="285">
        <v>0.11</v>
      </c>
      <c r="K1120" s="285">
        <v>1.06</v>
      </c>
    </row>
    <row r="1121" spans="2:11" ht="38.25" x14ac:dyDescent="0.2">
      <c r="B1121" s="282" t="s">
        <v>93</v>
      </c>
      <c r="C1121" s="284" t="s">
        <v>473</v>
      </c>
      <c r="D1121" s="282" t="s">
        <v>44</v>
      </c>
      <c r="E1121" s="282" t="s">
        <v>474</v>
      </c>
      <c r="F1121" s="195" t="s">
        <v>94</v>
      </c>
      <c r="G1121" s="195"/>
      <c r="H1121" s="283" t="s">
        <v>47</v>
      </c>
      <c r="I1121" s="287">
        <v>3.5470000000000002</v>
      </c>
      <c r="J1121" s="285">
        <v>4.32</v>
      </c>
      <c r="K1121" s="285">
        <v>15.32</v>
      </c>
    </row>
    <row r="1122" spans="2:11" x14ac:dyDescent="0.2">
      <c r="B1122" s="291"/>
      <c r="C1122" s="291"/>
      <c r="D1122" s="291"/>
      <c r="E1122" s="291"/>
      <c r="F1122" s="291" t="s">
        <v>97</v>
      </c>
      <c r="G1122" s="292">
        <v>8.9700000000000006</v>
      </c>
      <c r="H1122" s="291" t="s">
        <v>98</v>
      </c>
      <c r="I1122" s="292">
        <v>9.66</v>
      </c>
      <c r="J1122" s="291" t="s">
        <v>99</v>
      </c>
      <c r="K1122" s="292">
        <v>18.63</v>
      </c>
    </row>
    <row r="1123" spans="2:11" ht="13.5" thickBot="1" x14ac:dyDescent="0.25">
      <c r="B1123" s="291"/>
      <c r="C1123" s="291"/>
      <c r="D1123" s="291"/>
      <c r="E1123" s="291"/>
      <c r="F1123" s="291" t="s">
        <v>100</v>
      </c>
      <c r="G1123" s="292">
        <v>17.97</v>
      </c>
      <c r="H1123" s="291"/>
      <c r="I1123" s="198" t="s">
        <v>101</v>
      </c>
      <c r="J1123" s="198"/>
      <c r="K1123" s="292">
        <v>89.88</v>
      </c>
    </row>
    <row r="1124" spans="2:11" ht="13.5" thickTop="1" x14ac:dyDescent="0.2">
      <c r="B1124" s="276"/>
      <c r="C1124" s="276"/>
      <c r="D1124" s="276"/>
      <c r="E1124" s="276"/>
      <c r="F1124" s="276"/>
      <c r="G1124" s="276"/>
      <c r="H1124" s="276"/>
      <c r="I1124" s="276"/>
      <c r="J1124" s="276"/>
      <c r="K1124" s="276"/>
    </row>
    <row r="1125" spans="2:11" ht="15" x14ac:dyDescent="0.2">
      <c r="B1125" s="268" t="s">
        <v>1404</v>
      </c>
      <c r="C1125" s="270" t="s">
        <v>78</v>
      </c>
      <c r="D1125" s="268" t="s">
        <v>79</v>
      </c>
      <c r="E1125" s="268" t="s">
        <v>24</v>
      </c>
      <c r="F1125" s="196" t="s">
        <v>80</v>
      </c>
      <c r="G1125" s="196"/>
      <c r="H1125" s="269" t="s">
        <v>81</v>
      </c>
      <c r="I1125" s="270" t="s">
        <v>82</v>
      </c>
      <c r="J1125" s="270" t="s">
        <v>83</v>
      </c>
      <c r="K1125" s="270" t="s">
        <v>84</v>
      </c>
    </row>
    <row r="1126" spans="2:11" ht="25.5" x14ac:dyDescent="0.2">
      <c r="B1126" s="271" t="s">
        <v>85</v>
      </c>
      <c r="C1126" s="273" t="s">
        <v>651</v>
      </c>
      <c r="D1126" s="271" t="s">
        <v>44</v>
      </c>
      <c r="E1126" s="271" t="s">
        <v>652</v>
      </c>
      <c r="F1126" s="197" t="s">
        <v>818</v>
      </c>
      <c r="G1126" s="197"/>
      <c r="H1126" s="272" t="s">
        <v>45</v>
      </c>
      <c r="I1126" s="275">
        <v>1</v>
      </c>
      <c r="J1126" s="274">
        <v>3.86</v>
      </c>
      <c r="K1126" s="274">
        <v>3.86</v>
      </c>
    </row>
    <row r="1127" spans="2:11" ht="25.5" x14ac:dyDescent="0.2">
      <c r="B1127" s="277" t="s">
        <v>86</v>
      </c>
      <c r="C1127" s="279" t="s">
        <v>210</v>
      </c>
      <c r="D1127" s="277" t="s">
        <v>44</v>
      </c>
      <c r="E1127" s="277" t="s">
        <v>211</v>
      </c>
      <c r="F1127" s="194" t="s">
        <v>2161</v>
      </c>
      <c r="G1127" s="194"/>
      <c r="H1127" s="278" t="s">
        <v>75</v>
      </c>
      <c r="I1127" s="281">
        <v>6.6600000000000006E-2</v>
      </c>
      <c r="J1127" s="280">
        <v>28.79</v>
      </c>
      <c r="K1127" s="280">
        <v>1.91</v>
      </c>
    </row>
    <row r="1128" spans="2:11" ht="25.5" x14ac:dyDescent="0.2">
      <c r="B1128" s="277" t="s">
        <v>86</v>
      </c>
      <c r="C1128" s="279" t="s">
        <v>90</v>
      </c>
      <c r="D1128" s="277" t="s">
        <v>44</v>
      </c>
      <c r="E1128" s="277" t="s">
        <v>91</v>
      </c>
      <c r="F1128" s="194" t="s">
        <v>2161</v>
      </c>
      <c r="G1128" s="194"/>
      <c r="H1128" s="278" t="s">
        <v>75</v>
      </c>
      <c r="I1128" s="281">
        <v>2.2200000000000001E-2</v>
      </c>
      <c r="J1128" s="280">
        <v>21.72</v>
      </c>
      <c r="K1128" s="280">
        <v>0.48</v>
      </c>
    </row>
    <row r="1129" spans="2:11" x14ac:dyDescent="0.2">
      <c r="B1129" s="282" t="s">
        <v>93</v>
      </c>
      <c r="C1129" s="284" t="s">
        <v>208</v>
      </c>
      <c r="D1129" s="282" t="s">
        <v>44</v>
      </c>
      <c r="E1129" s="282" t="s">
        <v>209</v>
      </c>
      <c r="F1129" s="195" t="s">
        <v>94</v>
      </c>
      <c r="G1129" s="195"/>
      <c r="H1129" s="283" t="s">
        <v>129</v>
      </c>
      <c r="I1129" s="287">
        <v>0.1666</v>
      </c>
      <c r="J1129" s="285">
        <v>8.8699999999999992</v>
      </c>
      <c r="K1129" s="285">
        <v>1.47</v>
      </c>
    </row>
    <row r="1130" spans="2:11" x14ac:dyDescent="0.2">
      <c r="B1130" s="291"/>
      <c r="C1130" s="291"/>
      <c r="D1130" s="291"/>
      <c r="E1130" s="291"/>
      <c r="F1130" s="291" t="s">
        <v>97</v>
      </c>
      <c r="G1130" s="292">
        <v>0.82</v>
      </c>
      <c r="H1130" s="291" t="s">
        <v>98</v>
      </c>
      <c r="I1130" s="292">
        <v>0.9</v>
      </c>
      <c r="J1130" s="291" t="s">
        <v>99</v>
      </c>
      <c r="K1130" s="292">
        <v>1.72</v>
      </c>
    </row>
    <row r="1131" spans="2:11" ht="13.5" thickBot="1" x14ac:dyDescent="0.25">
      <c r="B1131" s="291"/>
      <c r="C1131" s="291"/>
      <c r="D1131" s="291"/>
      <c r="E1131" s="291"/>
      <c r="F1131" s="291" t="s">
        <v>100</v>
      </c>
      <c r="G1131" s="292">
        <v>0.96</v>
      </c>
      <c r="H1131" s="291"/>
      <c r="I1131" s="198" t="s">
        <v>101</v>
      </c>
      <c r="J1131" s="198"/>
      <c r="K1131" s="292">
        <v>4.82</v>
      </c>
    </row>
    <row r="1132" spans="2:11" ht="13.5" thickTop="1" x14ac:dyDescent="0.2">
      <c r="B1132" s="276"/>
      <c r="C1132" s="276"/>
      <c r="D1132" s="276"/>
      <c r="E1132" s="276"/>
      <c r="F1132" s="276"/>
      <c r="G1132" s="276"/>
      <c r="H1132" s="276"/>
      <c r="I1132" s="276"/>
      <c r="J1132" s="276"/>
      <c r="K1132" s="276"/>
    </row>
    <row r="1133" spans="2:11" ht="15" x14ac:dyDescent="0.2">
      <c r="B1133" s="268" t="s">
        <v>1405</v>
      </c>
      <c r="C1133" s="270" t="s">
        <v>78</v>
      </c>
      <c r="D1133" s="268" t="s">
        <v>79</v>
      </c>
      <c r="E1133" s="268" t="s">
        <v>24</v>
      </c>
      <c r="F1133" s="196" t="s">
        <v>80</v>
      </c>
      <c r="G1133" s="196"/>
      <c r="H1133" s="269" t="s">
        <v>81</v>
      </c>
      <c r="I1133" s="270" t="s">
        <v>82</v>
      </c>
      <c r="J1133" s="270" t="s">
        <v>83</v>
      </c>
      <c r="K1133" s="270" t="s">
        <v>84</v>
      </c>
    </row>
    <row r="1134" spans="2:11" ht="25.5" x14ac:dyDescent="0.2">
      <c r="B1134" s="271" t="s">
        <v>85</v>
      </c>
      <c r="C1134" s="273" t="s">
        <v>1406</v>
      </c>
      <c r="D1134" s="271" t="s">
        <v>44</v>
      </c>
      <c r="E1134" s="271" t="s">
        <v>1407</v>
      </c>
      <c r="F1134" s="197" t="s">
        <v>818</v>
      </c>
      <c r="G1134" s="197"/>
      <c r="H1134" s="272" t="s">
        <v>45</v>
      </c>
      <c r="I1134" s="275">
        <v>1</v>
      </c>
      <c r="J1134" s="274">
        <v>11.78</v>
      </c>
      <c r="K1134" s="274">
        <v>11.78</v>
      </c>
    </row>
    <row r="1135" spans="2:11" ht="25.5" x14ac:dyDescent="0.2">
      <c r="B1135" s="277" t="s">
        <v>86</v>
      </c>
      <c r="C1135" s="279" t="s">
        <v>90</v>
      </c>
      <c r="D1135" s="277" t="s">
        <v>44</v>
      </c>
      <c r="E1135" s="277" t="s">
        <v>91</v>
      </c>
      <c r="F1135" s="194" t="s">
        <v>2161</v>
      </c>
      <c r="G1135" s="194"/>
      <c r="H1135" s="278" t="s">
        <v>75</v>
      </c>
      <c r="I1135" s="281">
        <v>8.2000000000000003E-2</v>
      </c>
      <c r="J1135" s="280">
        <v>21.72</v>
      </c>
      <c r="K1135" s="280">
        <v>1.78</v>
      </c>
    </row>
    <row r="1136" spans="2:11" ht="25.5" x14ac:dyDescent="0.2">
      <c r="B1136" s="277" t="s">
        <v>86</v>
      </c>
      <c r="C1136" s="279" t="s">
        <v>210</v>
      </c>
      <c r="D1136" s="277" t="s">
        <v>44</v>
      </c>
      <c r="E1136" s="277" t="s">
        <v>211</v>
      </c>
      <c r="F1136" s="194" t="s">
        <v>2161</v>
      </c>
      <c r="G1136" s="194"/>
      <c r="H1136" s="278" t="s">
        <v>75</v>
      </c>
      <c r="I1136" s="281">
        <v>0.24590000000000001</v>
      </c>
      <c r="J1136" s="280">
        <v>28.79</v>
      </c>
      <c r="K1136" s="280">
        <v>7.07</v>
      </c>
    </row>
    <row r="1137" spans="2:11" ht="25.5" x14ac:dyDescent="0.2">
      <c r="B1137" s="282" t="s">
        <v>93</v>
      </c>
      <c r="C1137" s="284" t="s">
        <v>212</v>
      </c>
      <c r="D1137" s="282" t="s">
        <v>44</v>
      </c>
      <c r="E1137" s="282" t="s">
        <v>213</v>
      </c>
      <c r="F1137" s="195" t="s">
        <v>94</v>
      </c>
      <c r="G1137" s="195"/>
      <c r="H1137" s="283" t="s">
        <v>48</v>
      </c>
      <c r="I1137" s="287">
        <v>4.0099999999999997E-2</v>
      </c>
      <c r="J1137" s="285">
        <v>1.34</v>
      </c>
      <c r="K1137" s="285">
        <v>0.05</v>
      </c>
    </row>
    <row r="1138" spans="2:11" ht="25.5" x14ac:dyDescent="0.2">
      <c r="B1138" s="282" t="s">
        <v>93</v>
      </c>
      <c r="C1138" s="284" t="s">
        <v>662</v>
      </c>
      <c r="D1138" s="282" t="s">
        <v>44</v>
      </c>
      <c r="E1138" s="282" t="s">
        <v>663</v>
      </c>
      <c r="F1138" s="195" t="s">
        <v>94</v>
      </c>
      <c r="G1138" s="195"/>
      <c r="H1138" s="283" t="s">
        <v>53</v>
      </c>
      <c r="I1138" s="287">
        <v>0.7288</v>
      </c>
      <c r="J1138" s="285">
        <v>3.96</v>
      </c>
      <c r="K1138" s="285">
        <v>2.88</v>
      </c>
    </row>
    <row r="1139" spans="2:11" x14ac:dyDescent="0.2">
      <c r="B1139" s="291"/>
      <c r="C1139" s="291"/>
      <c r="D1139" s="291"/>
      <c r="E1139" s="291"/>
      <c r="F1139" s="291" t="s">
        <v>97</v>
      </c>
      <c r="G1139" s="292">
        <v>3.06</v>
      </c>
      <c r="H1139" s="291" t="s">
        <v>98</v>
      </c>
      <c r="I1139" s="292">
        <v>3.31</v>
      </c>
      <c r="J1139" s="291" t="s">
        <v>99</v>
      </c>
      <c r="K1139" s="292">
        <v>6.37</v>
      </c>
    </row>
    <row r="1140" spans="2:11" ht="13.5" thickBot="1" x14ac:dyDescent="0.25">
      <c r="B1140" s="291"/>
      <c r="C1140" s="291"/>
      <c r="D1140" s="291"/>
      <c r="E1140" s="291"/>
      <c r="F1140" s="291" t="s">
        <v>100</v>
      </c>
      <c r="G1140" s="292">
        <v>2.94</v>
      </c>
      <c r="H1140" s="291"/>
      <c r="I1140" s="198" t="s">
        <v>101</v>
      </c>
      <c r="J1140" s="198"/>
      <c r="K1140" s="292">
        <v>14.72</v>
      </c>
    </row>
    <row r="1141" spans="2:11" ht="13.5" thickTop="1" x14ac:dyDescent="0.2">
      <c r="B1141" s="276"/>
      <c r="C1141" s="276"/>
      <c r="D1141" s="276"/>
      <c r="E1141" s="276"/>
      <c r="F1141" s="276"/>
      <c r="G1141" s="276"/>
      <c r="H1141" s="276"/>
      <c r="I1141" s="276"/>
      <c r="J1141" s="276"/>
      <c r="K1141" s="276"/>
    </row>
    <row r="1142" spans="2:11" ht="15" x14ac:dyDescent="0.2">
      <c r="B1142" s="268" t="s">
        <v>1408</v>
      </c>
      <c r="C1142" s="270" t="s">
        <v>78</v>
      </c>
      <c r="D1142" s="268" t="s">
        <v>79</v>
      </c>
      <c r="E1142" s="268" t="s">
        <v>24</v>
      </c>
      <c r="F1142" s="196" t="s">
        <v>80</v>
      </c>
      <c r="G1142" s="196"/>
      <c r="H1142" s="269" t="s">
        <v>81</v>
      </c>
      <c r="I1142" s="270" t="s">
        <v>82</v>
      </c>
      <c r="J1142" s="270" t="s">
        <v>83</v>
      </c>
      <c r="K1142" s="270" t="s">
        <v>84</v>
      </c>
    </row>
    <row r="1143" spans="2:11" ht="25.5" x14ac:dyDescent="0.2">
      <c r="B1143" s="271" t="s">
        <v>85</v>
      </c>
      <c r="C1143" s="273" t="s">
        <v>1409</v>
      </c>
      <c r="D1143" s="271" t="s">
        <v>44</v>
      </c>
      <c r="E1143" s="271" t="s">
        <v>1410</v>
      </c>
      <c r="F1143" s="197" t="s">
        <v>2485</v>
      </c>
      <c r="G1143" s="197"/>
      <c r="H1143" s="272" t="s">
        <v>45</v>
      </c>
      <c r="I1143" s="275">
        <v>1</v>
      </c>
      <c r="J1143" s="274">
        <v>19.39</v>
      </c>
      <c r="K1143" s="274">
        <v>19.39</v>
      </c>
    </row>
    <row r="1144" spans="2:11" ht="25.5" x14ac:dyDescent="0.2">
      <c r="B1144" s="277" t="s">
        <v>86</v>
      </c>
      <c r="C1144" s="279" t="s">
        <v>90</v>
      </c>
      <c r="D1144" s="277" t="s">
        <v>44</v>
      </c>
      <c r="E1144" s="277" t="s">
        <v>91</v>
      </c>
      <c r="F1144" s="194" t="s">
        <v>2161</v>
      </c>
      <c r="G1144" s="194"/>
      <c r="H1144" s="278" t="s">
        <v>75</v>
      </c>
      <c r="I1144" s="281">
        <v>7.0599999999999996E-2</v>
      </c>
      <c r="J1144" s="280">
        <v>21.72</v>
      </c>
      <c r="K1144" s="280">
        <v>1.53</v>
      </c>
    </row>
    <row r="1145" spans="2:11" ht="25.5" x14ac:dyDescent="0.2">
      <c r="B1145" s="277" t="s">
        <v>86</v>
      </c>
      <c r="C1145" s="279" t="s">
        <v>210</v>
      </c>
      <c r="D1145" s="277" t="s">
        <v>44</v>
      </c>
      <c r="E1145" s="277" t="s">
        <v>211</v>
      </c>
      <c r="F1145" s="194" t="s">
        <v>2161</v>
      </c>
      <c r="G1145" s="194"/>
      <c r="H1145" s="278" t="s">
        <v>75</v>
      </c>
      <c r="I1145" s="281">
        <v>0.43219999999999997</v>
      </c>
      <c r="J1145" s="280">
        <v>28.79</v>
      </c>
      <c r="K1145" s="280">
        <v>12.44</v>
      </c>
    </row>
    <row r="1146" spans="2:11" ht="25.5" x14ac:dyDescent="0.2">
      <c r="B1146" s="282" t="s">
        <v>93</v>
      </c>
      <c r="C1146" s="284" t="s">
        <v>212</v>
      </c>
      <c r="D1146" s="282" t="s">
        <v>44</v>
      </c>
      <c r="E1146" s="282" t="s">
        <v>213</v>
      </c>
      <c r="F1146" s="195" t="s">
        <v>94</v>
      </c>
      <c r="G1146" s="195"/>
      <c r="H1146" s="283" t="s">
        <v>48</v>
      </c>
      <c r="I1146" s="287">
        <v>4.1399999999999999E-2</v>
      </c>
      <c r="J1146" s="285">
        <v>1.34</v>
      </c>
      <c r="K1146" s="285">
        <v>0.05</v>
      </c>
    </row>
    <row r="1147" spans="2:11" x14ac:dyDescent="0.2">
      <c r="B1147" s="282" t="s">
        <v>93</v>
      </c>
      <c r="C1147" s="284" t="s">
        <v>2486</v>
      </c>
      <c r="D1147" s="282" t="s">
        <v>44</v>
      </c>
      <c r="E1147" s="282" t="s">
        <v>2487</v>
      </c>
      <c r="F1147" s="195" t="s">
        <v>94</v>
      </c>
      <c r="G1147" s="195"/>
      <c r="H1147" s="283" t="s">
        <v>53</v>
      </c>
      <c r="I1147" s="287">
        <v>0.755</v>
      </c>
      <c r="J1147" s="285">
        <v>7.12</v>
      </c>
      <c r="K1147" s="285">
        <v>5.37</v>
      </c>
    </row>
    <row r="1148" spans="2:11" x14ac:dyDescent="0.2">
      <c r="B1148" s="291"/>
      <c r="C1148" s="291"/>
      <c r="D1148" s="291"/>
      <c r="E1148" s="291"/>
      <c r="F1148" s="291" t="s">
        <v>97</v>
      </c>
      <c r="G1148" s="292">
        <v>4.8499999999999996</v>
      </c>
      <c r="H1148" s="291" t="s">
        <v>98</v>
      </c>
      <c r="I1148" s="292">
        <v>5.22</v>
      </c>
      <c r="J1148" s="291" t="s">
        <v>99</v>
      </c>
      <c r="K1148" s="292">
        <v>10.07</v>
      </c>
    </row>
    <row r="1149" spans="2:11" ht="13.5" thickBot="1" x14ac:dyDescent="0.25">
      <c r="B1149" s="291"/>
      <c r="C1149" s="291"/>
      <c r="D1149" s="291"/>
      <c r="E1149" s="291"/>
      <c r="F1149" s="291" t="s">
        <v>100</v>
      </c>
      <c r="G1149" s="292">
        <v>4.84</v>
      </c>
      <c r="H1149" s="291"/>
      <c r="I1149" s="198" t="s">
        <v>101</v>
      </c>
      <c r="J1149" s="198"/>
      <c r="K1149" s="292">
        <v>24.23</v>
      </c>
    </row>
    <row r="1150" spans="2:11" ht="13.5" thickTop="1" x14ac:dyDescent="0.2">
      <c r="B1150" s="276"/>
      <c r="C1150" s="276"/>
      <c r="D1150" s="276"/>
      <c r="E1150" s="276"/>
      <c r="F1150" s="276"/>
      <c r="G1150" s="276"/>
      <c r="H1150" s="276"/>
      <c r="I1150" s="276"/>
      <c r="J1150" s="276"/>
      <c r="K1150" s="276"/>
    </row>
    <row r="1151" spans="2:11" ht="15" x14ac:dyDescent="0.2">
      <c r="B1151" s="268" t="s">
        <v>1411</v>
      </c>
      <c r="C1151" s="270" t="s">
        <v>78</v>
      </c>
      <c r="D1151" s="268" t="s">
        <v>79</v>
      </c>
      <c r="E1151" s="268" t="s">
        <v>24</v>
      </c>
      <c r="F1151" s="196" t="s">
        <v>80</v>
      </c>
      <c r="G1151" s="196"/>
      <c r="H1151" s="269" t="s">
        <v>81</v>
      </c>
      <c r="I1151" s="270" t="s">
        <v>82</v>
      </c>
      <c r="J1151" s="270" t="s">
        <v>83</v>
      </c>
      <c r="K1151" s="270" t="s">
        <v>84</v>
      </c>
    </row>
    <row r="1152" spans="2:11" ht="25.5" x14ac:dyDescent="0.2">
      <c r="B1152" s="271" t="s">
        <v>85</v>
      </c>
      <c r="C1152" s="273" t="s">
        <v>1412</v>
      </c>
      <c r="D1152" s="271" t="s">
        <v>44</v>
      </c>
      <c r="E1152" s="271" t="s">
        <v>1413</v>
      </c>
      <c r="F1152" s="197" t="s">
        <v>818</v>
      </c>
      <c r="G1152" s="197"/>
      <c r="H1152" s="272" t="s">
        <v>45</v>
      </c>
      <c r="I1152" s="275">
        <v>1</v>
      </c>
      <c r="J1152" s="274">
        <v>8.98</v>
      </c>
      <c r="K1152" s="274">
        <v>8.98</v>
      </c>
    </row>
    <row r="1153" spans="2:11" ht="25.5" x14ac:dyDescent="0.2">
      <c r="B1153" s="277" t="s">
        <v>86</v>
      </c>
      <c r="C1153" s="279" t="s">
        <v>210</v>
      </c>
      <c r="D1153" s="277" t="s">
        <v>44</v>
      </c>
      <c r="E1153" s="277" t="s">
        <v>211</v>
      </c>
      <c r="F1153" s="194" t="s">
        <v>2161</v>
      </c>
      <c r="G1153" s="194"/>
      <c r="H1153" s="278" t="s">
        <v>75</v>
      </c>
      <c r="I1153" s="281">
        <v>0.16309999999999999</v>
      </c>
      <c r="J1153" s="280">
        <v>28.79</v>
      </c>
      <c r="K1153" s="280">
        <v>4.6900000000000004</v>
      </c>
    </row>
    <row r="1154" spans="2:11" ht="25.5" x14ac:dyDescent="0.2">
      <c r="B1154" s="277" t="s">
        <v>86</v>
      </c>
      <c r="C1154" s="279" t="s">
        <v>90</v>
      </c>
      <c r="D1154" s="277" t="s">
        <v>44</v>
      </c>
      <c r="E1154" s="277" t="s">
        <v>91</v>
      </c>
      <c r="F1154" s="194" t="s">
        <v>2161</v>
      </c>
      <c r="G1154" s="194"/>
      <c r="H1154" s="278" t="s">
        <v>75</v>
      </c>
      <c r="I1154" s="281">
        <v>5.4399999999999997E-2</v>
      </c>
      <c r="J1154" s="280">
        <v>21.72</v>
      </c>
      <c r="K1154" s="280">
        <v>1.18</v>
      </c>
    </row>
    <row r="1155" spans="2:11" x14ac:dyDescent="0.2">
      <c r="B1155" s="282" t="s">
        <v>93</v>
      </c>
      <c r="C1155" s="284" t="s">
        <v>2488</v>
      </c>
      <c r="D1155" s="282" t="s">
        <v>44</v>
      </c>
      <c r="E1155" s="282" t="s">
        <v>2489</v>
      </c>
      <c r="F1155" s="195" t="s">
        <v>94</v>
      </c>
      <c r="G1155" s="195"/>
      <c r="H1155" s="283" t="s">
        <v>129</v>
      </c>
      <c r="I1155" s="287">
        <v>0.26779999999999998</v>
      </c>
      <c r="J1155" s="285">
        <v>11.65</v>
      </c>
      <c r="K1155" s="285">
        <v>3.11</v>
      </c>
    </row>
    <row r="1156" spans="2:11" x14ac:dyDescent="0.2">
      <c r="B1156" s="291"/>
      <c r="C1156" s="291"/>
      <c r="D1156" s="291"/>
      <c r="E1156" s="291"/>
      <c r="F1156" s="291" t="s">
        <v>97</v>
      </c>
      <c r="G1156" s="292">
        <v>2.0299999999999998</v>
      </c>
      <c r="H1156" s="291" t="s">
        <v>98</v>
      </c>
      <c r="I1156" s="292">
        <v>2.19</v>
      </c>
      <c r="J1156" s="291" t="s">
        <v>99</v>
      </c>
      <c r="K1156" s="292">
        <v>4.22</v>
      </c>
    </row>
    <row r="1157" spans="2:11" ht="13.5" thickBot="1" x14ac:dyDescent="0.25">
      <c r="B1157" s="291"/>
      <c r="C1157" s="291"/>
      <c r="D1157" s="291"/>
      <c r="E1157" s="291"/>
      <c r="F1157" s="291" t="s">
        <v>100</v>
      </c>
      <c r="G1157" s="292">
        <v>2.2400000000000002</v>
      </c>
      <c r="H1157" s="291"/>
      <c r="I1157" s="198" t="s">
        <v>101</v>
      </c>
      <c r="J1157" s="198"/>
      <c r="K1157" s="292">
        <v>11.22</v>
      </c>
    </row>
    <row r="1158" spans="2:11" ht="13.5" thickTop="1" x14ac:dyDescent="0.2">
      <c r="B1158" s="276"/>
      <c r="C1158" s="276"/>
      <c r="D1158" s="276"/>
      <c r="E1158" s="276"/>
      <c r="F1158" s="276"/>
      <c r="G1158" s="276"/>
      <c r="H1158" s="276"/>
      <c r="I1158" s="276"/>
      <c r="J1158" s="276"/>
      <c r="K1158" s="276"/>
    </row>
    <row r="1159" spans="2:11" ht="15" x14ac:dyDescent="0.2">
      <c r="B1159" s="268" t="s">
        <v>1414</v>
      </c>
      <c r="C1159" s="270" t="s">
        <v>78</v>
      </c>
      <c r="D1159" s="268" t="s">
        <v>79</v>
      </c>
      <c r="E1159" s="268" t="s">
        <v>24</v>
      </c>
      <c r="F1159" s="196" t="s">
        <v>80</v>
      </c>
      <c r="G1159" s="196"/>
      <c r="H1159" s="269" t="s">
        <v>81</v>
      </c>
      <c r="I1159" s="270" t="s">
        <v>82</v>
      </c>
      <c r="J1159" s="270" t="s">
        <v>83</v>
      </c>
      <c r="K1159" s="270" t="s">
        <v>84</v>
      </c>
    </row>
    <row r="1160" spans="2:11" ht="25.5" x14ac:dyDescent="0.2">
      <c r="B1160" s="271" t="s">
        <v>85</v>
      </c>
      <c r="C1160" s="273" t="s">
        <v>1415</v>
      </c>
      <c r="D1160" s="271" t="s">
        <v>44</v>
      </c>
      <c r="E1160" s="271" t="s">
        <v>1416</v>
      </c>
      <c r="F1160" s="197" t="s">
        <v>818</v>
      </c>
      <c r="G1160" s="197"/>
      <c r="H1160" s="272" t="s">
        <v>45</v>
      </c>
      <c r="I1160" s="275">
        <v>1</v>
      </c>
      <c r="J1160" s="274">
        <v>12.92</v>
      </c>
      <c r="K1160" s="274">
        <v>12.92</v>
      </c>
    </row>
    <row r="1161" spans="2:11" ht="25.5" x14ac:dyDescent="0.2">
      <c r="B1161" s="277" t="s">
        <v>86</v>
      </c>
      <c r="C1161" s="279" t="s">
        <v>210</v>
      </c>
      <c r="D1161" s="277" t="s">
        <v>44</v>
      </c>
      <c r="E1161" s="277" t="s">
        <v>211</v>
      </c>
      <c r="F1161" s="194" t="s">
        <v>2161</v>
      </c>
      <c r="G1161" s="194"/>
      <c r="H1161" s="278" t="s">
        <v>75</v>
      </c>
      <c r="I1161" s="281">
        <v>0.15409999999999999</v>
      </c>
      <c r="J1161" s="280">
        <v>28.79</v>
      </c>
      <c r="K1161" s="280">
        <v>4.43</v>
      </c>
    </row>
    <row r="1162" spans="2:11" ht="25.5" x14ac:dyDescent="0.2">
      <c r="B1162" s="277" t="s">
        <v>86</v>
      </c>
      <c r="C1162" s="279" t="s">
        <v>90</v>
      </c>
      <c r="D1162" s="277" t="s">
        <v>44</v>
      </c>
      <c r="E1162" s="277" t="s">
        <v>91</v>
      </c>
      <c r="F1162" s="194" t="s">
        <v>2161</v>
      </c>
      <c r="G1162" s="194"/>
      <c r="H1162" s="278" t="s">
        <v>75</v>
      </c>
      <c r="I1162" s="281">
        <v>5.1400000000000001E-2</v>
      </c>
      <c r="J1162" s="280">
        <v>21.72</v>
      </c>
      <c r="K1162" s="280">
        <v>1.1100000000000001</v>
      </c>
    </row>
    <row r="1163" spans="2:11" ht="25.5" x14ac:dyDescent="0.2">
      <c r="B1163" s="282" t="s">
        <v>93</v>
      </c>
      <c r="C1163" s="284" t="s">
        <v>2490</v>
      </c>
      <c r="D1163" s="282" t="s">
        <v>44</v>
      </c>
      <c r="E1163" s="282" t="s">
        <v>2491</v>
      </c>
      <c r="F1163" s="195" t="s">
        <v>94</v>
      </c>
      <c r="G1163" s="195"/>
      <c r="H1163" s="283" t="s">
        <v>53</v>
      </c>
      <c r="I1163" s="287">
        <v>1.1073999999999999</v>
      </c>
      <c r="J1163" s="285">
        <v>6.67</v>
      </c>
      <c r="K1163" s="285">
        <v>7.38</v>
      </c>
    </row>
    <row r="1164" spans="2:11" x14ac:dyDescent="0.2">
      <c r="B1164" s="291"/>
      <c r="C1164" s="291"/>
      <c r="D1164" s="291"/>
      <c r="E1164" s="291"/>
      <c r="F1164" s="291" t="s">
        <v>97</v>
      </c>
      <c r="G1164" s="292">
        <v>1.92</v>
      </c>
      <c r="H1164" s="291" t="s">
        <v>98</v>
      </c>
      <c r="I1164" s="292">
        <v>2.0699999999999998</v>
      </c>
      <c r="J1164" s="291" t="s">
        <v>99</v>
      </c>
      <c r="K1164" s="292">
        <v>3.99</v>
      </c>
    </row>
    <row r="1165" spans="2:11" ht="13.5" thickBot="1" x14ac:dyDescent="0.25">
      <c r="B1165" s="291"/>
      <c r="C1165" s="291"/>
      <c r="D1165" s="291"/>
      <c r="E1165" s="291"/>
      <c r="F1165" s="291" t="s">
        <v>100</v>
      </c>
      <c r="G1165" s="292">
        <v>3.23</v>
      </c>
      <c r="H1165" s="291"/>
      <c r="I1165" s="198" t="s">
        <v>101</v>
      </c>
      <c r="J1165" s="198"/>
      <c r="K1165" s="292">
        <v>16.149999999999999</v>
      </c>
    </row>
    <row r="1166" spans="2:11" ht="13.5" thickTop="1" x14ac:dyDescent="0.2">
      <c r="B1166" s="276"/>
      <c r="C1166" s="276"/>
      <c r="D1166" s="276"/>
      <c r="E1166" s="276"/>
      <c r="F1166" s="276"/>
      <c r="G1166" s="276"/>
      <c r="H1166" s="276"/>
      <c r="I1166" s="276"/>
      <c r="J1166" s="276"/>
      <c r="K1166" s="276"/>
    </row>
    <row r="1167" spans="2:11" ht="15" x14ac:dyDescent="0.2">
      <c r="B1167" s="268" t="s">
        <v>1417</v>
      </c>
      <c r="C1167" s="270" t="s">
        <v>78</v>
      </c>
      <c r="D1167" s="268" t="s">
        <v>79</v>
      </c>
      <c r="E1167" s="268" t="s">
        <v>24</v>
      </c>
      <c r="F1167" s="196" t="s">
        <v>80</v>
      </c>
      <c r="G1167" s="196"/>
      <c r="H1167" s="269" t="s">
        <v>81</v>
      </c>
      <c r="I1167" s="270" t="s">
        <v>82</v>
      </c>
      <c r="J1167" s="270" t="s">
        <v>83</v>
      </c>
      <c r="K1167" s="270" t="s">
        <v>84</v>
      </c>
    </row>
    <row r="1168" spans="2:11" ht="25.5" x14ac:dyDescent="0.2">
      <c r="B1168" s="271" t="s">
        <v>85</v>
      </c>
      <c r="C1168" s="273" t="s">
        <v>1418</v>
      </c>
      <c r="D1168" s="271" t="s">
        <v>44</v>
      </c>
      <c r="E1168" s="271" t="s">
        <v>1419</v>
      </c>
      <c r="F1168" s="197" t="s">
        <v>818</v>
      </c>
      <c r="G1168" s="197"/>
      <c r="H1168" s="272" t="s">
        <v>45</v>
      </c>
      <c r="I1168" s="275">
        <v>1</v>
      </c>
      <c r="J1168" s="274">
        <v>21.13</v>
      </c>
      <c r="K1168" s="274">
        <v>21.13</v>
      </c>
    </row>
    <row r="1169" spans="2:11" ht="25.5" x14ac:dyDescent="0.2">
      <c r="B1169" s="277" t="s">
        <v>86</v>
      </c>
      <c r="C1169" s="279" t="s">
        <v>210</v>
      </c>
      <c r="D1169" s="277" t="s">
        <v>44</v>
      </c>
      <c r="E1169" s="277" t="s">
        <v>211</v>
      </c>
      <c r="F1169" s="194" t="s">
        <v>2161</v>
      </c>
      <c r="G1169" s="194"/>
      <c r="H1169" s="278" t="s">
        <v>75</v>
      </c>
      <c r="I1169" s="281">
        <v>0.50539999999999996</v>
      </c>
      <c r="J1169" s="280">
        <v>28.79</v>
      </c>
      <c r="K1169" s="280">
        <v>14.55</v>
      </c>
    </row>
    <row r="1170" spans="2:11" ht="25.5" x14ac:dyDescent="0.2">
      <c r="B1170" s="277" t="s">
        <v>86</v>
      </c>
      <c r="C1170" s="279" t="s">
        <v>90</v>
      </c>
      <c r="D1170" s="277" t="s">
        <v>44</v>
      </c>
      <c r="E1170" s="277" t="s">
        <v>91</v>
      </c>
      <c r="F1170" s="194" t="s">
        <v>2161</v>
      </c>
      <c r="G1170" s="194"/>
      <c r="H1170" s="278" t="s">
        <v>75</v>
      </c>
      <c r="I1170" s="281">
        <v>0.16850000000000001</v>
      </c>
      <c r="J1170" s="280">
        <v>21.72</v>
      </c>
      <c r="K1170" s="280">
        <v>3.65</v>
      </c>
    </row>
    <row r="1171" spans="2:11" ht="25.5" x14ac:dyDescent="0.2">
      <c r="B1171" s="282" t="s">
        <v>93</v>
      </c>
      <c r="C1171" s="284" t="s">
        <v>662</v>
      </c>
      <c r="D1171" s="282" t="s">
        <v>44</v>
      </c>
      <c r="E1171" s="282" t="s">
        <v>663</v>
      </c>
      <c r="F1171" s="195" t="s">
        <v>94</v>
      </c>
      <c r="G1171" s="195"/>
      <c r="H1171" s="283" t="s">
        <v>53</v>
      </c>
      <c r="I1171" s="287">
        <v>0.7288</v>
      </c>
      <c r="J1171" s="285">
        <v>3.96</v>
      </c>
      <c r="K1171" s="285">
        <v>2.88</v>
      </c>
    </row>
    <row r="1172" spans="2:11" ht="25.5" x14ac:dyDescent="0.2">
      <c r="B1172" s="282" t="s">
        <v>93</v>
      </c>
      <c r="C1172" s="284" t="s">
        <v>212</v>
      </c>
      <c r="D1172" s="282" t="s">
        <v>44</v>
      </c>
      <c r="E1172" s="282" t="s">
        <v>213</v>
      </c>
      <c r="F1172" s="195" t="s">
        <v>94</v>
      </c>
      <c r="G1172" s="195"/>
      <c r="H1172" s="283" t="s">
        <v>48</v>
      </c>
      <c r="I1172" s="287">
        <v>4.0099999999999997E-2</v>
      </c>
      <c r="J1172" s="285">
        <v>1.34</v>
      </c>
      <c r="K1172" s="285">
        <v>0.05</v>
      </c>
    </row>
    <row r="1173" spans="2:11" x14ac:dyDescent="0.2">
      <c r="B1173" s="291"/>
      <c r="C1173" s="291"/>
      <c r="D1173" s="291"/>
      <c r="E1173" s="291"/>
      <c r="F1173" s="291" t="s">
        <v>97</v>
      </c>
      <c r="G1173" s="292">
        <v>6.31</v>
      </c>
      <c r="H1173" s="291" t="s">
        <v>98</v>
      </c>
      <c r="I1173" s="292">
        <v>6.8</v>
      </c>
      <c r="J1173" s="291" t="s">
        <v>99</v>
      </c>
      <c r="K1173" s="292">
        <v>13.11</v>
      </c>
    </row>
    <row r="1174" spans="2:11" ht="13.5" thickBot="1" x14ac:dyDescent="0.25">
      <c r="B1174" s="291"/>
      <c r="C1174" s="291"/>
      <c r="D1174" s="291"/>
      <c r="E1174" s="291"/>
      <c r="F1174" s="291" t="s">
        <v>100</v>
      </c>
      <c r="G1174" s="292">
        <v>5.28</v>
      </c>
      <c r="H1174" s="291"/>
      <c r="I1174" s="198" t="s">
        <v>101</v>
      </c>
      <c r="J1174" s="198"/>
      <c r="K1174" s="292">
        <v>26.41</v>
      </c>
    </row>
    <row r="1175" spans="2:11" ht="13.5" thickTop="1" x14ac:dyDescent="0.2">
      <c r="B1175" s="276"/>
      <c r="C1175" s="276"/>
      <c r="D1175" s="276"/>
      <c r="E1175" s="276"/>
      <c r="F1175" s="276"/>
      <c r="G1175" s="276"/>
      <c r="H1175" s="276"/>
      <c r="I1175" s="276"/>
      <c r="J1175" s="276"/>
      <c r="K1175" s="276"/>
    </row>
    <row r="1176" spans="2:11" ht="15" x14ac:dyDescent="0.2">
      <c r="B1176" s="268" t="s">
        <v>1420</v>
      </c>
      <c r="C1176" s="270" t="s">
        <v>78</v>
      </c>
      <c r="D1176" s="268" t="s">
        <v>79</v>
      </c>
      <c r="E1176" s="268" t="s">
        <v>24</v>
      </c>
      <c r="F1176" s="196" t="s">
        <v>80</v>
      </c>
      <c r="G1176" s="196"/>
      <c r="H1176" s="269" t="s">
        <v>81</v>
      </c>
      <c r="I1176" s="270" t="s">
        <v>82</v>
      </c>
      <c r="J1176" s="270" t="s">
        <v>83</v>
      </c>
      <c r="K1176" s="270" t="s">
        <v>84</v>
      </c>
    </row>
    <row r="1177" spans="2:11" ht="25.5" x14ac:dyDescent="0.2">
      <c r="B1177" s="271" t="s">
        <v>85</v>
      </c>
      <c r="C1177" s="273" t="s">
        <v>1421</v>
      </c>
      <c r="D1177" s="271" t="s">
        <v>44</v>
      </c>
      <c r="E1177" s="271" t="s">
        <v>1422</v>
      </c>
      <c r="F1177" s="197" t="s">
        <v>818</v>
      </c>
      <c r="G1177" s="197"/>
      <c r="H1177" s="272" t="s">
        <v>45</v>
      </c>
      <c r="I1177" s="275">
        <v>1</v>
      </c>
      <c r="J1177" s="274">
        <v>11.28</v>
      </c>
      <c r="K1177" s="274">
        <v>11.28</v>
      </c>
    </row>
    <row r="1178" spans="2:11" ht="25.5" x14ac:dyDescent="0.2">
      <c r="B1178" s="277" t="s">
        <v>86</v>
      </c>
      <c r="C1178" s="279" t="s">
        <v>210</v>
      </c>
      <c r="D1178" s="277" t="s">
        <v>44</v>
      </c>
      <c r="E1178" s="277" t="s">
        <v>211</v>
      </c>
      <c r="F1178" s="194" t="s">
        <v>2161</v>
      </c>
      <c r="G1178" s="194"/>
      <c r="H1178" s="278" t="s">
        <v>75</v>
      </c>
      <c r="I1178" s="281">
        <v>0.22700000000000001</v>
      </c>
      <c r="J1178" s="280">
        <v>28.79</v>
      </c>
      <c r="K1178" s="280">
        <v>6.53</v>
      </c>
    </row>
    <row r="1179" spans="2:11" ht="25.5" x14ac:dyDescent="0.2">
      <c r="B1179" s="277" t="s">
        <v>86</v>
      </c>
      <c r="C1179" s="279" t="s">
        <v>90</v>
      </c>
      <c r="D1179" s="277" t="s">
        <v>44</v>
      </c>
      <c r="E1179" s="277" t="s">
        <v>91</v>
      </c>
      <c r="F1179" s="194" t="s">
        <v>2161</v>
      </c>
      <c r="G1179" s="194"/>
      <c r="H1179" s="278" t="s">
        <v>75</v>
      </c>
      <c r="I1179" s="281">
        <v>7.5700000000000003E-2</v>
      </c>
      <c r="J1179" s="280">
        <v>21.72</v>
      </c>
      <c r="K1179" s="280">
        <v>1.64</v>
      </c>
    </row>
    <row r="1180" spans="2:11" x14ac:dyDescent="0.2">
      <c r="B1180" s="282" t="s">
        <v>93</v>
      </c>
      <c r="C1180" s="284" t="s">
        <v>2488</v>
      </c>
      <c r="D1180" s="282" t="s">
        <v>44</v>
      </c>
      <c r="E1180" s="282" t="s">
        <v>2489</v>
      </c>
      <c r="F1180" s="195" t="s">
        <v>94</v>
      </c>
      <c r="G1180" s="195"/>
      <c r="H1180" s="283" t="s">
        <v>129</v>
      </c>
      <c r="I1180" s="287">
        <v>0.26779999999999998</v>
      </c>
      <c r="J1180" s="285">
        <v>11.65</v>
      </c>
      <c r="K1180" s="285">
        <v>3.11</v>
      </c>
    </row>
    <row r="1181" spans="2:11" x14ac:dyDescent="0.2">
      <c r="B1181" s="291"/>
      <c r="C1181" s="291"/>
      <c r="D1181" s="291"/>
      <c r="E1181" s="291"/>
      <c r="F1181" s="291" t="s">
        <v>97</v>
      </c>
      <c r="G1181" s="292">
        <v>2.83</v>
      </c>
      <c r="H1181" s="291" t="s">
        <v>98</v>
      </c>
      <c r="I1181" s="292">
        <v>3.06</v>
      </c>
      <c r="J1181" s="291" t="s">
        <v>99</v>
      </c>
      <c r="K1181" s="292">
        <v>5.89</v>
      </c>
    </row>
    <row r="1182" spans="2:11" ht="13.5" thickBot="1" x14ac:dyDescent="0.25">
      <c r="B1182" s="291"/>
      <c r="C1182" s="291"/>
      <c r="D1182" s="291"/>
      <c r="E1182" s="291"/>
      <c r="F1182" s="291" t="s">
        <v>100</v>
      </c>
      <c r="G1182" s="292">
        <v>2.82</v>
      </c>
      <c r="H1182" s="291"/>
      <c r="I1182" s="198" t="s">
        <v>101</v>
      </c>
      <c r="J1182" s="198"/>
      <c r="K1182" s="292">
        <v>14.1</v>
      </c>
    </row>
    <row r="1183" spans="2:11" ht="13.5" thickTop="1" x14ac:dyDescent="0.2">
      <c r="B1183" s="276"/>
      <c r="C1183" s="276"/>
      <c r="D1183" s="276"/>
      <c r="E1183" s="276"/>
      <c r="F1183" s="276"/>
      <c r="G1183" s="276"/>
      <c r="H1183" s="276"/>
      <c r="I1183" s="276"/>
      <c r="J1183" s="276"/>
      <c r="K1183" s="276"/>
    </row>
    <row r="1184" spans="2:11" ht="15" x14ac:dyDescent="0.2">
      <c r="B1184" s="268" t="s">
        <v>1423</v>
      </c>
      <c r="C1184" s="270" t="s">
        <v>78</v>
      </c>
      <c r="D1184" s="268" t="s">
        <v>79</v>
      </c>
      <c r="E1184" s="268" t="s">
        <v>24</v>
      </c>
      <c r="F1184" s="196" t="s">
        <v>80</v>
      </c>
      <c r="G1184" s="196"/>
      <c r="H1184" s="269" t="s">
        <v>81</v>
      </c>
      <c r="I1184" s="270" t="s">
        <v>82</v>
      </c>
      <c r="J1184" s="270" t="s">
        <v>83</v>
      </c>
      <c r="K1184" s="270" t="s">
        <v>84</v>
      </c>
    </row>
    <row r="1185" spans="2:11" ht="25.5" x14ac:dyDescent="0.2">
      <c r="B1185" s="271" t="s">
        <v>85</v>
      </c>
      <c r="C1185" s="273" t="s">
        <v>1424</v>
      </c>
      <c r="D1185" s="271" t="s">
        <v>44</v>
      </c>
      <c r="E1185" s="271" t="s">
        <v>1425</v>
      </c>
      <c r="F1185" s="197" t="s">
        <v>2230</v>
      </c>
      <c r="G1185" s="197"/>
      <c r="H1185" s="272" t="s">
        <v>45</v>
      </c>
      <c r="I1185" s="275">
        <v>1</v>
      </c>
      <c r="J1185" s="274">
        <v>28.39</v>
      </c>
      <c r="K1185" s="274">
        <v>28.39</v>
      </c>
    </row>
    <row r="1186" spans="2:11" ht="25.5" x14ac:dyDescent="0.2">
      <c r="B1186" s="277" t="s">
        <v>86</v>
      </c>
      <c r="C1186" s="279" t="s">
        <v>210</v>
      </c>
      <c r="D1186" s="277" t="s">
        <v>44</v>
      </c>
      <c r="E1186" s="277" t="s">
        <v>211</v>
      </c>
      <c r="F1186" s="194" t="s">
        <v>2161</v>
      </c>
      <c r="G1186" s="194"/>
      <c r="H1186" s="278" t="s">
        <v>75</v>
      </c>
      <c r="I1186" s="281">
        <v>0.28060000000000002</v>
      </c>
      <c r="J1186" s="280">
        <v>28.79</v>
      </c>
      <c r="K1186" s="280">
        <v>8.07</v>
      </c>
    </row>
    <row r="1187" spans="2:11" x14ac:dyDescent="0.2">
      <c r="B1187" s="282" t="s">
        <v>93</v>
      </c>
      <c r="C1187" s="284" t="s">
        <v>821</v>
      </c>
      <c r="D1187" s="282" t="s">
        <v>44</v>
      </c>
      <c r="E1187" s="282" t="s">
        <v>822</v>
      </c>
      <c r="F1187" s="195" t="s">
        <v>94</v>
      </c>
      <c r="G1187" s="195"/>
      <c r="H1187" s="283" t="s">
        <v>129</v>
      </c>
      <c r="I1187" s="287">
        <v>2.76E-2</v>
      </c>
      <c r="J1187" s="285">
        <v>17.39</v>
      </c>
      <c r="K1187" s="285">
        <v>0.47</v>
      </c>
    </row>
    <row r="1188" spans="2:11" ht="25.5" x14ac:dyDescent="0.2">
      <c r="B1188" s="282" t="s">
        <v>93</v>
      </c>
      <c r="C1188" s="284" t="s">
        <v>212</v>
      </c>
      <c r="D1188" s="282" t="s">
        <v>44</v>
      </c>
      <c r="E1188" s="282" t="s">
        <v>213</v>
      </c>
      <c r="F1188" s="195" t="s">
        <v>94</v>
      </c>
      <c r="G1188" s="195"/>
      <c r="H1188" s="283" t="s">
        <v>48</v>
      </c>
      <c r="I1188" s="287">
        <v>0.4</v>
      </c>
      <c r="J1188" s="285">
        <v>1.34</v>
      </c>
      <c r="K1188" s="285">
        <v>0.53</v>
      </c>
    </row>
    <row r="1189" spans="2:11" x14ac:dyDescent="0.2">
      <c r="B1189" s="282" t="s">
        <v>93</v>
      </c>
      <c r="C1189" s="284" t="s">
        <v>2492</v>
      </c>
      <c r="D1189" s="282" t="s">
        <v>44</v>
      </c>
      <c r="E1189" s="282" t="s">
        <v>2493</v>
      </c>
      <c r="F1189" s="195" t="s">
        <v>94</v>
      </c>
      <c r="G1189" s="195"/>
      <c r="H1189" s="283" t="s">
        <v>129</v>
      </c>
      <c r="I1189" s="287">
        <v>0.49608000000000002</v>
      </c>
      <c r="J1189" s="285">
        <v>38.950000000000003</v>
      </c>
      <c r="K1189" s="285">
        <v>19.32</v>
      </c>
    </row>
    <row r="1190" spans="2:11" x14ac:dyDescent="0.2">
      <c r="B1190" s="291"/>
      <c r="C1190" s="291"/>
      <c r="D1190" s="291"/>
      <c r="E1190" s="291"/>
      <c r="F1190" s="291" t="s">
        <v>97</v>
      </c>
      <c r="G1190" s="292">
        <v>2.8</v>
      </c>
      <c r="H1190" s="291" t="s">
        <v>98</v>
      </c>
      <c r="I1190" s="292">
        <v>3.02</v>
      </c>
      <c r="J1190" s="291" t="s">
        <v>99</v>
      </c>
      <c r="K1190" s="292">
        <v>5.82</v>
      </c>
    </row>
    <row r="1191" spans="2:11" ht="13.5" thickBot="1" x14ac:dyDescent="0.25">
      <c r="B1191" s="291"/>
      <c r="C1191" s="291"/>
      <c r="D1191" s="291"/>
      <c r="E1191" s="291"/>
      <c r="F1191" s="291" t="s">
        <v>100</v>
      </c>
      <c r="G1191" s="292">
        <v>7.09</v>
      </c>
      <c r="H1191" s="291"/>
      <c r="I1191" s="198" t="s">
        <v>101</v>
      </c>
      <c r="J1191" s="198"/>
      <c r="K1191" s="292">
        <v>35.479999999999997</v>
      </c>
    </row>
    <row r="1192" spans="2:11" ht="13.5" thickTop="1" x14ac:dyDescent="0.2">
      <c r="B1192" s="276"/>
      <c r="C1192" s="276"/>
      <c r="D1192" s="276"/>
      <c r="E1192" s="276"/>
      <c r="F1192" s="276"/>
      <c r="G1192" s="276"/>
      <c r="H1192" s="276"/>
      <c r="I1192" s="276"/>
      <c r="J1192" s="276"/>
      <c r="K1192" s="276"/>
    </row>
    <row r="1193" spans="2:11" ht="15" x14ac:dyDescent="0.2">
      <c r="B1193" s="268" t="s">
        <v>1426</v>
      </c>
      <c r="C1193" s="270" t="s">
        <v>78</v>
      </c>
      <c r="D1193" s="268" t="s">
        <v>79</v>
      </c>
      <c r="E1193" s="268" t="s">
        <v>24</v>
      </c>
      <c r="F1193" s="196" t="s">
        <v>80</v>
      </c>
      <c r="G1193" s="196"/>
      <c r="H1193" s="269" t="s">
        <v>81</v>
      </c>
      <c r="I1193" s="270" t="s">
        <v>82</v>
      </c>
      <c r="J1193" s="270" t="s">
        <v>83</v>
      </c>
      <c r="K1193" s="270" t="s">
        <v>84</v>
      </c>
    </row>
    <row r="1194" spans="2:11" ht="25.5" x14ac:dyDescent="0.2">
      <c r="B1194" s="271" t="s">
        <v>85</v>
      </c>
      <c r="C1194" s="273" t="s">
        <v>1074</v>
      </c>
      <c r="D1194" s="271" t="s">
        <v>44</v>
      </c>
      <c r="E1194" s="271" t="s">
        <v>1075</v>
      </c>
      <c r="F1194" s="197" t="s">
        <v>2230</v>
      </c>
      <c r="G1194" s="197"/>
      <c r="H1194" s="272" t="s">
        <v>45</v>
      </c>
      <c r="I1194" s="275">
        <v>1</v>
      </c>
      <c r="J1194" s="274">
        <v>16.71</v>
      </c>
      <c r="K1194" s="274">
        <v>16.71</v>
      </c>
    </row>
    <row r="1195" spans="2:11" ht="25.5" x14ac:dyDescent="0.2">
      <c r="B1195" s="277" t="s">
        <v>86</v>
      </c>
      <c r="C1195" s="279" t="s">
        <v>210</v>
      </c>
      <c r="D1195" s="277" t="s">
        <v>44</v>
      </c>
      <c r="E1195" s="277" t="s">
        <v>211</v>
      </c>
      <c r="F1195" s="194" t="s">
        <v>2161</v>
      </c>
      <c r="G1195" s="194"/>
      <c r="H1195" s="278" t="s">
        <v>75</v>
      </c>
      <c r="I1195" s="281">
        <v>0.3805</v>
      </c>
      <c r="J1195" s="280">
        <v>28.79</v>
      </c>
      <c r="K1195" s="280">
        <v>10.95</v>
      </c>
    </row>
    <row r="1196" spans="2:11" x14ac:dyDescent="0.2">
      <c r="B1196" s="282" t="s">
        <v>93</v>
      </c>
      <c r="C1196" s="284" t="s">
        <v>819</v>
      </c>
      <c r="D1196" s="282" t="s">
        <v>44</v>
      </c>
      <c r="E1196" s="282" t="s">
        <v>820</v>
      </c>
      <c r="F1196" s="195" t="s">
        <v>94</v>
      </c>
      <c r="G1196" s="195"/>
      <c r="H1196" s="283" t="s">
        <v>129</v>
      </c>
      <c r="I1196" s="287">
        <v>0.14030000000000001</v>
      </c>
      <c r="J1196" s="285">
        <v>39.409999999999997</v>
      </c>
      <c r="K1196" s="285">
        <v>5.52</v>
      </c>
    </row>
    <row r="1197" spans="2:11" x14ac:dyDescent="0.2">
      <c r="B1197" s="282" t="s">
        <v>93</v>
      </c>
      <c r="C1197" s="284" t="s">
        <v>821</v>
      </c>
      <c r="D1197" s="282" t="s">
        <v>44</v>
      </c>
      <c r="E1197" s="282" t="s">
        <v>822</v>
      </c>
      <c r="F1197" s="195" t="s">
        <v>94</v>
      </c>
      <c r="G1197" s="195"/>
      <c r="H1197" s="283" t="s">
        <v>129</v>
      </c>
      <c r="I1197" s="287">
        <v>1.4E-2</v>
      </c>
      <c r="J1197" s="285">
        <v>17.39</v>
      </c>
      <c r="K1197" s="285">
        <v>0.24</v>
      </c>
    </row>
    <row r="1198" spans="2:11" x14ac:dyDescent="0.2">
      <c r="B1198" s="291"/>
      <c r="C1198" s="291"/>
      <c r="D1198" s="291"/>
      <c r="E1198" s="291"/>
      <c r="F1198" s="291" t="s">
        <v>97</v>
      </c>
      <c r="G1198" s="292">
        <v>3.8</v>
      </c>
      <c r="H1198" s="291" t="s">
        <v>98</v>
      </c>
      <c r="I1198" s="292">
        <v>4.09</v>
      </c>
      <c r="J1198" s="291" t="s">
        <v>99</v>
      </c>
      <c r="K1198" s="292">
        <v>7.89</v>
      </c>
    </row>
    <row r="1199" spans="2:11" ht="13.5" thickBot="1" x14ac:dyDescent="0.25">
      <c r="B1199" s="291"/>
      <c r="C1199" s="291"/>
      <c r="D1199" s="291"/>
      <c r="E1199" s="291"/>
      <c r="F1199" s="291" t="s">
        <v>100</v>
      </c>
      <c r="G1199" s="292">
        <v>4.17</v>
      </c>
      <c r="H1199" s="291"/>
      <c r="I1199" s="198" t="s">
        <v>101</v>
      </c>
      <c r="J1199" s="198"/>
      <c r="K1199" s="292">
        <v>20.88</v>
      </c>
    </row>
    <row r="1200" spans="2:11" ht="13.5" thickTop="1" x14ac:dyDescent="0.2">
      <c r="B1200" s="276"/>
      <c r="C1200" s="276"/>
      <c r="D1200" s="276"/>
      <c r="E1200" s="276"/>
      <c r="F1200" s="276"/>
      <c r="G1200" s="276"/>
      <c r="H1200" s="276"/>
      <c r="I1200" s="276"/>
      <c r="J1200" s="276"/>
      <c r="K1200" s="276"/>
    </row>
    <row r="1201" spans="2:11" ht="15" x14ac:dyDescent="0.2">
      <c r="B1201" s="268" t="s">
        <v>413</v>
      </c>
      <c r="C1201" s="270" t="s">
        <v>78</v>
      </c>
      <c r="D1201" s="268" t="s">
        <v>79</v>
      </c>
      <c r="E1201" s="268" t="s">
        <v>24</v>
      </c>
      <c r="F1201" s="196" t="s">
        <v>80</v>
      </c>
      <c r="G1201" s="196"/>
      <c r="H1201" s="269" t="s">
        <v>81</v>
      </c>
      <c r="I1201" s="270" t="s">
        <v>82</v>
      </c>
      <c r="J1201" s="270" t="s">
        <v>83</v>
      </c>
      <c r="K1201" s="270" t="s">
        <v>84</v>
      </c>
    </row>
    <row r="1202" spans="2:11" x14ac:dyDescent="0.2">
      <c r="B1202" s="271" t="s">
        <v>85</v>
      </c>
      <c r="C1202" s="273" t="s">
        <v>1427</v>
      </c>
      <c r="D1202" s="271" t="s">
        <v>43</v>
      </c>
      <c r="E1202" s="271" t="s">
        <v>1428</v>
      </c>
      <c r="F1202" s="197" t="s">
        <v>89</v>
      </c>
      <c r="G1202" s="197"/>
      <c r="H1202" s="272" t="s">
        <v>45</v>
      </c>
      <c r="I1202" s="275">
        <v>1</v>
      </c>
      <c r="J1202" s="274">
        <v>671.66</v>
      </c>
      <c r="K1202" s="274">
        <v>671.66</v>
      </c>
    </row>
    <row r="1203" spans="2:11" ht="25.5" x14ac:dyDescent="0.2">
      <c r="B1203" s="277" t="s">
        <v>86</v>
      </c>
      <c r="C1203" s="279" t="s">
        <v>116</v>
      </c>
      <c r="D1203" s="277" t="s">
        <v>44</v>
      </c>
      <c r="E1203" s="277" t="s">
        <v>117</v>
      </c>
      <c r="F1203" s="194" t="s">
        <v>2161</v>
      </c>
      <c r="G1203" s="194"/>
      <c r="H1203" s="278" t="s">
        <v>75</v>
      </c>
      <c r="I1203" s="281">
        <v>0.65</v>
      </c>
      <c r="J1203" s="280">
        <v>27.11</v>
      </c>
      <c r="K1203" s="280">
        <v>17.62</v>
      </c>
    </row>
    <row r="1204" spans="2:11" ht="25.5" x14ac:dyDescent="0.2">
      <c r="B1204" s="277" t="s">
        <v>86</v>
      </c>
      <c r="C1204" s="279" t="s">
        <v>90</v>
      </c>
      <c r="D1204" s="277" t="s">
        <v>44</v>
      </c>
      <c r="E1204" s="277" t="s">
        <v>91</v>
      </c>
      <c r="F1204" s="194" t="s">
        <v>2161</v>
      </c>
      <c r="G1204" s="194"/>
      <c r="H1204" s="278" t="s">
        <v>75</v>
      </c>
      <c r="I1204" s="281">
        <v>1.1399999999999999</v>
      </c>
      <c r="J1204" s="280">
        <v>21.72</v>
      </c>
      <c r="K1204" s="280">
        <v>24.76</v>
      </c>
    </row>
    <row r="1205" spans="2:11" x14ac:dyDescent="0.2">
      <c r="B1205" s="282" t="s">
        <v>93</v>
      </c>
      <c r="C1205" s="284" t="s">
        <v>2494</v>
      </c>
      <c r="D1205" s="282" t="s">
        <v>2315</v>
      </c>
      <c r="E1205" s="282" t="s">
        <v>2495</v>
      </c>
      <c r="F1205" s="195" t="s">
        <v>94</v>
      </c>
      <c r="G1205" s="195"/>
      <c r="H1205" s="283" t="s">
        <v>45</v>
      </c>
      <c r="I1205" s="287">
        <v>1</v>
      </c>
      <c r="J1205" s="285">
        <v>616.79</v>
      </c>
      <c r="K1205" s="285">
        <v>616.79</v>
      </c>
    </row>
    <row r="1206" spans="2:11" ht="25.5" x14ac:dyDescent="0.2">
      <c r="B1206" s="282" t="s">
        <v>93</v>
      </c>
      <c r="C1206" s="284" t="s">
        <v>2496</v>
      </c>
      <c r="D1206" s="282" t="s">
        <v>2315</v>
      </c>
      <c r="E1206" s="282" t="s">
        <v>2497</v>
      </c>
      <c r="F1206" s="195" t="s">
        <v>94</v>
      </c>
      <c r="G1206" s="195"/>
      <c r="H1206" s="283" t="s">
        <v>2483</v>
      </c>
      <c r="I1206" s="287">
        <v>0.6</v>
      </c>
      <c r="J1206" s="285">
        <v>20.83</v>
      </c>
      <c r="K1206" s="285">
        <v>12.49</v>
      </c>
    </row>
    <row r="1207" spans="2:11" x14ac:dyDescent="0.2">
      <c r="B1207" s="291"/>
      <c r="C1207" s="291"/>
      <c r="D1207" s="291"/>
      <c r="E1207" s="291"/>
      <c r="F1207" s="291" t="s">
        <v>97</v>
      </c>
      <c r="G1207" s="292">
        <v>15.1</v>
      </c>
      <c r="H1207" s="291" t="s">
        <v>98</v>
      </c>
      <c r="I1207" s="292">
        <v>16.239999999999998</v>
      </c>
      <c r="J1207" s="291" t="s">
        <v>99</v>
      </c>
      <c r="K1207" s="292">
        <v>31.34</v>
      </c>
    </row>
    <row r="1208" spans="2:11" ht="13.5" thickBot="1" x14ac:dyDescent="0.25">
      <c r="B1208" s="291"/>
      <c r="C1208" s="291"/>
      <c r="D1208" s="291"/>
      <c r="E1208" s="291"/>
      <c r="F1208" s="291" t="s">
        <v>100</v>
      </c>
      <c r="G1208" s="292">
        <v>167.91</v>
      </c>
      <c r="H1208" s="291"/>
      <c r="I1208" s="198" t="s">
        <v>101</v>
      </c>
      <c r="J1208" s="198"/>
      <c r="K1208" s="292">
        <v>839.57</v>
      </c>
    </row>
    <row r="1209" spans="2:11" ht="13.5" thickTop="1" x14ac:dyDescent="0.2">
      <c r="B1209" s="276"/>
      <c r="C1209" s="276"/>
      <c r="D1209" s="276"/>
      <c r="E1209" s="276"/>
      <c r="F1209" s="276"/>
      <c r="G1209" s="276"/>
      <c r="H1209" s="276"/>
      <c r="I1209" s="276"/>
      <c r="J1209" s="276"/>
      <c r="K1209" s="276"/>
    </row>
    <row r="1210" spans="2:11" ht="15" x14ac:dyDescent="0.2">
      <c r="B1210" s="268" t="s">
        <v>779</v>
      </c>
      <c r="C1210" s="270" t="s">
        <v>78</v>
      </c>
      <c r="D1210" s="268" t="s">
        <v>79</v>
      </c>
      <c r="E1210" s="268" t="s">
        <v>24</v>
      </c>
      <c r="F1210" s="196" t="s">
        <v>80</v>
      </c>
      <c r="G1210" s="196"/>
      <c r="H1210" s="269" t="s">
        <v>81</v>
      </c>
      <c r="I1210" s="270" t="s">
        <v>82</v>
      </c>
      <c r="J1210" s="270" t="s">
        <v>83</v>
      </c>
      <c r="K1210" s="270" t="s">
        <v>84</v>
      </c>
    </row>
    <row r="1211" spans="2:11" ht="25.5" x14ac:dyDescent="0.2">
      <c r="B1211" s="271" t="s">
        <v>85</v>
      </c>
      <c r="C1211" s="273" t="s">
        <v>1429</v>
      </c>
      <c r="D1211" s="271" t="s">
        <v>44</v>
      </c>
      <c r="E1211" s="271" t="s">
        <v>1430</v>
      </c>
      <c r="F1211" s="197" t="s">
        <v>2498</v>
      </c>
      <c r="G1211" s="197"/>
      <c r="H1211" s="272" t="s">
        <v>47</v>
      </c>
      <c r="I1211" s="275">
        <v>1</v>
      </c>
      <c r="J1211" s="274">
        <v>178.1</v>
      </c>
      <c r="K1211" s="274">
        <v>178.1</v>
      </c>
    </row>
    <row r="1212" spans="2:11" ht="38.25" x14ac:dyDescent="0.2">
      <c r="B1212" s="277" t="s">
        <v>86</v>
      </c>
      <c r="C1212" s="279" t="s">
        <v>107</v>
      </c>
      <c r="D1212" s="277" t="s">
        <v>44</v>
      </c>
      <c r="E1212" s="277" t="s">
        <v>108</v>
      </c>
      <c r="F1212" s="194" t="s">
        <v>785</v>
      </c>
      <c r="G1212" s="194"/>
      <c r="H1212" s="278" t="s">
        <v>109</v>
      </c>
      <c r="I1212" s="281">
        <v>0.39800000000000002</v>
      </c>
      <c r="J1212" s="280">
        <v>28.9</v>
      </c>
      <c r="K1212" s="280">
        <v>11.5</v>
      </c>
    </row>
    <row r="1213" spans="2:11" ht="38.25" x14ac:dyDescent="0.2">
      <c r="B1213" s="277" t="s">
        <v>86</v>
      </c>
      <c r="C1213" s="279" t="s">
        <v>104</v>
      </c>
      <c r="D1213" s="277" t="s">
        <v>44</v>
      </c>
      <c r="E1213" s="277" t="s">
        <v>105</v>
      </c>
      <c r="F1213" s="194" t="s">
        <v>785</v>
      </c>
      <c r="G1213" s="194"/>
      <c r="H1213" s="278" t="s">
        <v>106</v>
      </c>
      <c r="I1213" s="281">
        <v>2.1000000000000001E-2</v>
      </c>
      <c r="J1213" s="280">
        <v>30.44</v>
      </c>
      <c r="K1213" s="280">
        <v>0.63</v>
      </c>
    </row>
    <row r="1214" spans="2:11" ht="63.75" x14ac:dyDescent="0.2">
      <c r="B1214" s="277" t="s">
        <v>86</v>
      </c>
      <c r="C1214" s="279" t="s">
        <v>2499</v>
      </c>
      <c r="D1214" s="277" t="s">
        <v>44</v>
      </c>
      <c r="E1214" s="277" t="s">
        <v>2500</v>
      </c>
      <c r="F1214" s="194" t="s">
        <v>2207</v>
      </c>
      <c r="G1214" s="194"/>
      <c r="H1214" s="278" t="s">
        <v>51</v>
      </c>
      <c r="I1214" s="281">
        <v>6.0000000000000001E-3</v>
      </c>
      <c r="J1214" s="280">
        <v>466.18</v>
      </c>
      <c r="K1214" s="280">
        <v>2.79</v>
      </c>
    </row>
    <row r="1215" spans="2:11" ht="25.5" x14ac:dyDescent="0.2">
      <c r="B1215" s="277" t="s">
        <v>86</v>
      </c>
      <c r="C1215" s="279" t="s">
        <v>90</v>
      </c>
      <c r="D1215" s="277" t="s">
        <v>44</v>
      </c>
      <c r="E1215" s="277" t="s">
        <v>91</v>
      </c>
      <c r="F1215" s="194" t="s">
        <v>2161</v>
      </c>
      <c r="G1215" s="194"/>
      <c r="H1215" s="278" t="s">
        <v>75</v>
      </c>
      <c r="I1215" s="281">
        <v>0.20899999999999999</v>
      </c>
      <c r="J1215" s="280">
        <v>21.72</v>
      </c>
      <c r="K1215" s="280">
        <v>4.53</v>
      </c>
    </row>
    <row r="1216" spans="2:11" ht="25.5" x14ac:dyDescent="0.2">
      <c r="B1216" s="277" t="s">
        <v>86</v>
      </c>
      <c r="C1216" s="279" t="s">
        <v>467</v>
      </c>
      <c r="D1216" s="277" t="s">
        <v>44</v>
      </c>
      <c r="E1216" s="277" t="s">
        <v>468</v>
      </c>
      <c r="F1216" s="194" t="s">
        <v>2161</v>
      </c>
      <c r="G1216" s="194"/>
      <c r="H1216" s="278" t="s">
        <v>75</v>
      </c>
      <c r="I1216" s="281">
        <v>0.41899999999999998</v>
      </c>
      <c r="J1216" s="280">
        <v>26.98</v>
      </c>
      <c r="K1216" s="280">
        <v>11.3</v>
      </c>
    </row>
    <row r="1217" spans="2:11" ht="25.5" x14ac:dyDescent="0.2">
      <c r="B1217" s="282" t="s">
        <v>93</v>
      </c>
      <c r="C1217" s="284" t="s">
        <v>2501</v>
      </c>
      <c r="D1217" s="282" t="s">
        <v>44</v>
      </c>
      <c r="E1217" s="282" t="s">
        <v>2502</v>
      </c>
      <c r="F1217" s="195" t="s">
        <v>94</v>
      </c>
      <c r="G1217" s="195"/>
      <c r="H1217" s="283" t="s">
        <v>47</v>
      </c>
      <c r="I1217" s="287">
        <v>1.04</v>
      </c>
      <c r="J1217" s="285">
        <v>141.69</v>
      </c>
      <c r="K1217" s="285">
        <v>147.35</v>
      </c>
    </row>
    <row r="1218" spans="2:11" x14ac:dyDescent="0.2">
      <c r="B1218" s="291"/>
      <c r="C1218" s="291"/>
      <c r="D1218" s="291"/>
      <c r="E1218" s="291"/>
      <c r="F1218" s="291" t="s">
        <v>97</v>
      </c>
      <c r="G1218" s="292">
        <v>10.79</v>
      </c>
      <c r="H1218" s="291" t="s">
        <v>98</v>
      </c>
      <c r="I1218" s="292">
        <v>11.61</v>
      </c>
      <c r="J1218" s="291" t="s">
        <v>99</v>
      </c>
      <c r="K1218" s="292">
        <v>22.4</v>
      </c>
    </row>
    <row r="1219" spans="2:11" ht="13.5" thickBot="1" x14ac:dyDescent="0.25">
      <c r="B1219" s="291"/>
      <c r="C1219" s="291"/>
      <c r="D1219" s="291"/>
      <c r="E1219" s="291"/>
      <c r="F1219" s="291" t="s">
        <v>100</v>
      </c>
      <c r="G1219" s="292">
        <v>44.52</v>
      </c>
      <c r="H1219" s="291"/>
      <c r="I1219" s="198" t="s">
        <v>101</v>
      </c>
      <c r="J1219" s="198"/>
      <c r="K1219" s="292">
        <v>222.62</v>
      </c>
    </row>
    <row r="1220" spans="2:11" ht="13.5" thickTop="1" x14ac:dyDescent="0.2">
      <c r="B1220" s="276"/>
      <c r="C1220" s="276"/>
      <c r="D1220" s="276"/>
      <c r="E1220" s="276"/>
      <c r="F1220" s="276"/>
      <c r="G1220" s="276"/>
      <c r="H1220" s="276"/>
      <c r="I1220" s="276"/>
      <c r="J1220" s="276"/>
      <c r="K1220" s="276"/>
    </row>
    <row r="1221" spans="2:11" ht="15" x14ac:dyDescent="0.2">
      <c r="B1221" s="268" t="s">
        <v>1432</v>
      </c>
      <c r="C1221" s="270" t="s">
        <v>78</v>
      </c>
      <c r="D1221" s="268" t="s">
        <v>79</v>
      </c>
      <c r="E1221" s="268" t="s">
        <v>24</v>
      </c>
      <c r="F1221" s="196" t="s">
        <v>80</v>
      </c>
      <c r="G1221" s="196"/>
      <c r="H1221" s="269" t="s">
        <v>81</v>
      </c>
      <c r="I1221" s="270" t="s">
        <v>82</v>
      </c>
      <c r="J1221" s="270" t="s">
        <v>83</v>
      </c>
      <c r="K1221" s="270" t="s">
        <v>84</v>
      </c>
    </row>
    <row r="1222" spans="2:11" ht="25.5" x14ac:dyDescent="0.2">
      <c r="B1222" s="271" t="s">
        <v>85</v>
      </c>
      <c r="C1222" s="273" t="s">
        <v>1433</v>
      </c>
      <c r="D1222" s="271" t="s">
        <v>44</v>
      </c>
      <c r="E1222" s="271" t="s">
        <v>1434</v>
      </c>
      <c r="F1222" s="197" t="s">
        <v>2503</v>
      </c>
      <c r="G1222" s="197"/>
      <c r="H1222" s="272" t="s">
        <v>48</v>
      </c>
      <c r="I1222" s="275">
        <v>1</v>
      </c>
      <c r="J1222" s="274">
        <v>113.39</v>
      </c>
      <c r="K1222" s="274">
        <v>113.39</v>
      </c>
    </row>
    <row r="1223" spans="2:11" ht="25.5" x14ac:dyDescent="0.2">
      <c r="B1223" s="277" t="s">
        <v>86</v>
      </c>
      <c r="C1223" s="279" t="s">
        <v>114</v>
      </c>
      <c r="D1223" s="277" t="s">
        <v>44</v>
      </c>
      <c r="E1223" s="277" t="s">
        <v>115</v>
      </c>
      <c r="F1223" s="194" t="s">
        <v>2161</v>
      </c>
      <c r="G1223" s="194"/>
      <c r="H1223" s="278" t="s">
        <v>75</v>
      </c>
      <c r="I1223" s="281">
        <v>0.44669999999999999</v>
      </c>
      <c r="J1223" s="280">
        <v>26.39</v>
      </c>
      <c r="K1223" s="280">
        <v>11.78</v>
      </c>
    </row>
    <row r="1224" spans="2:11" ht="25.5" x14ac:dyDescent="0.2">
      <c r="B1224" s="277" t="s">
        <v>86</v>
      </c>
      <c r="C1224" s="279" t="s">
        <v>90</v>
      </c>
      <c r="D1224" s="277" t="s">
        <v>44</v>
      </c>
      <c r="E1224" s="277" t="s">
        <v>91</v>
      </c>
      <c r="F1224" s="194" t="s">
        <v>2161</v>
      </c>
      <c r="G1224" s="194"/>
      <c r="H1224" s="278" t="s">
        <v>75</v>
      </c>
      <c r="I1224" s="281">
        <v>0.14069999999999999</v>
      </c>
      <c r="J1224" s="280">
        <v>21.72</v>
      </c>
      <c r="K1224" s="280">
        <v>3.05</v>
      </c>
    </row>
    <row r="1225" spans="2:11" ht="25.5" x14ac:dyDescent="0.2">
      <c r="B1225" s="282" t="s">
        <v>93</v>
      </c>
      <c r="C1225" s="284" t="s">
        <v>2504</v>
      </c>
      <c r="D1225" s="282" t="s">
        <v>44</v>
      </c>
      <c r="E1225" s="282" t="s">
        <v>2505</v>
      </c>
      <c r="F1225" s="195" t="s">
        <v>94</v>
      </c>
      <c r="G1225" s="195"/>
      <c r="H1225" s="283" t="s">
        <v>48</v>
      </c>
      <c r="I1225" s="287">
        <v>1</v>
      </c>
      <c r="J1225" s="285">
        <v>98.45</v>
      </c>
      <c r="K1225" s="285">
        <v>98.45</v>
      </c>
    </row>
    <row r="1226" spans="2:11" x14ac:dyDescent="0.2">
      <c r="B1226" s="282" t="s">
        <v>93</v>
      </c>
      <c r="C1226" s="284" t="s">
        <v>513</v>
      </c>
      <c r="D1226" s="282" t="s">
        <v>44</v>
      </c>
      <c r="E1226" s="282" t="s">
        <v>806</v>
      </c>
      <c r="F1226" s="195" t="s">
        <v>94</v>
      </c>
      <c r="G1226" s="195"/>
      <c r="H1226" s="283" t="s">
        <v>48</v>
      </c>
      <c r="I1226" s="287">
        <v>2.1000000000000001E-2</v>
      </c>
      <c r="J1226" s="285">
        <v>5.39</v>
      </c>
      <c r="K1226" s="285">
        <v>0.11</v>
      </c>
    </row>
    <row r="1227" spans="2:11" x14ac:dyDescent="0.2">
      <c r="B1227" s="291"/>
      <c r="C1227" s="291"/>
      <c r="D1227" s="291"/>
      <c r="E1227" s="291"/>
      <c r="F1227" s="291" t="s">
        <v>97</v>
      </c>
      <c r="G1227" s="292">
        <v>5.53</v>
      </c>
      <c r="H1227" s="291" t="s">
        <v>98</v>
      </c>
      <c r="I1227" s="292">
        <v>5.96</v>
      </c>
      <c r="J1227" s="291" t="s">
        <v>99</v>
      </c>
      <c r="K1227" s="292">
        <v>11.49</v>
      </c>
    </row>
    <row r="1228" spans="2:11" ht="13.5" thickBot="1" x14ac:dyDescent="0.25">
      <c r="B1228" s="291"/>
      <c r="C1228" s="291"/>
      <c r="D1228" s="291"/>
      <c r="E1228" s="291"/>
      <c r="F1228" s="291" t="s">
        <v>100</v>
      </c>
      <c r="G1228" s="292">
        <v>28.34</v>
      </c>
      <c r="H1228" s="291"/>
      <c r="I1228" s="198" t="s">
        <v>101</v>
      </c>
      <c r="J1228" s="198"/>
      <c r="K1228" s="292">
        <v>141.72999999999999</v>
      </c>
    </row>
    <row r="1229" spans="2:11" ht="13.5" thickTop="1" x14ac:dyDescent="0.2">
      <c r="B1229" s="276"/>
      <c r="C1229" s="276"/>
      <c r="D1229" s="276"/>
      <c r="E1229" s="276"/>
      <c r="F1229" s="276"/>
      <c r="G1229" s="276"/>
      <c r="H1229" s="276"/>
      <c r="I1229" s="276"/>
      <c r="J1229" s="276"/>
      <c r="K1229" s="276"/>
    </row>
    <row r="1230" spans="2:11" ht="15" x14ac:dyDescent="0.2">
      <c r="B1230" s="268" t="s">
        <v>1436</v>
      </c>
      <c r="C1230" s="270" t="s">
        <v>78</v>
      </c>
      <c r="D1230" s="268" t="s">
        <v>79</v>
      </c>
      <c r="E1230" s="268" t="s">
        <v>24</v>
      </c>
      <c r="F1230" s="196" t="s">
        <v>80</v>
      </c>
      <c r="G1230" s="196"/>
      <c r="H1230" s="269" t="s">
        <v>81</v>
      </c>
      <c r="I1230" s="270" t="s">
        <v>82</v>
      </c>
      <c r="J1230" s="270" t="s">
        <v>83</v>
      </c>
      <c r="K1230" s="270" t="s">
        <v>84</v>
      </c>
    </row>
    <row r="1231" spans="2:11" ht="51" x14ac:dyDescent="0.2">
      <c r="B1231" s="271" t="s">
        <v>85</v>
      </c>
      <c r="C1231" s="273" t="s">
        <v>1437</v>
      </c>
      <c r="D1231" s="271" t="s">
        <v>44</v>
      </c>
      <c r="E1231" s="271" t="s">
        <v>1438</v>
      </c>
      <c r="F1231" s="197" t="s">
        <v>2503</v>
      </c>
      <c r="G1231" s="197"/>
      <c r="H1231" s="272" t="s">
        <v>48</v>
      </c>
      <c r="I1231" s="275">
        <v>1</v>
      </c>
      <c r="J1231" s="274">
        <v>606.89</v>
      </c>
      <c r="K1231" s="274">
        <v>606.89</v>
      </c>
    </row>
    <row r="1232" spans="2:11" ht="25.5" x14ac:dyDescent="0.2">
      <c r="B1232" s="277" t="s">
        <v>86</v>
      </c>
      <c r="C1232" s="279" t="s">
        <v>2506</v>
      </c>
      <c r="D1232" s="277" t="s">
        <v>44</v>
      </c>
      <c r="E1232" s="277" t="s">
        <v>2507</v>
      </c>
      <c r="F1232" s="194" t="s">
        <v>2503</v>
      </c>
      <c r="G1232" s="194"/>
      <c r="H1232" s="278" t="s">
        <v>48</v>
      </c>
      <c r="I1232" s="281">
        <v>1</v>
      </c>
      <c r="J1232" s="280">
        <v>518.01</v>
      </c>
      <c r="K1232" s="280">
        <v>518.01</v>
      </c>
    </row>
    <row r="1233" spans="2:11" ht="25.5" x14ac:dyDescent="0.2">
      <c r="B1233" s="277" t="s">
        <v>86</v>
      </c>
      <c r="C1233" s="279" t="s">
        <v>2508</v>
      </c>
      <c r="D1233" s="277" t="s">
        <v>44</v>
      </c>
      <c r="E1233" s="277" t="s">
        <v>2509</v>
      </c>
      <c r="F1233" s="194" t="s">
        <v>2503</v>
      </c>
      <c r="G1233" s="194"/>
      <c r="H1233" s="278" t="s">
        <v>48</v>
      </c>
      <c r="I1233" s="281">
        <v>1</v>
      </c>
      <c r="J1233" s="280">
        <v>88.88</v>
      </c>
      <c r="K1233" s="280">
        <v>88.88</v>
      </c>
    </row>
    <row r="1234" spans="2:11" x14ac:dyDescent="0.2">
      <c r="B1234" s="291"/>
      <c r="C1234" s="291"/>
      <c r="D1234" s="291"/>
      <c r="E1234" s="291"/>
      <c r="F1234" s="291" t="s">
        <v>97</v>
      </c>
      <c r="G1234" s="292">
        <v>12.99</v>
      </c>
      <c r="H1234" s="291" t="s">
        <v>98</v>
      </c>
      <c r="I1234" s="292">
        <v>13.97</v>
      </c>
      <c r="J1234" s="291" t="s">
        <v>99</v>
      </c>
      <c r="K1234" s="292">
        <v>26.96</v>
      </c>
    </row>
    <row r="1235" spans="2:11" ht="13.5" thickBot="1" x14ac:dyDescent="0.25">
      <c r="B1235" s="291"/>
      <c r="C1235" s="291"/>
      <c r="D1235" s="291"/>
      <c r="E1235" s="291"/>
      <c r="F1235" s="291" t="s">
        <v>100</v>
      </c>
      <c r="G1235" s="292">
        <v>151.72</v>
      </c>
      <c r="H1235" s="291"/>
      <c r="I1235" s="198" t="s">
        <v>101</v>
      </c>
      <c r="J1235" s="198"/>
      <c r="K1235" s="292">
        <v>758.61</v>
      </c>
    </row>
    <row r="1236" spans="2:11" ht="13.5" thickTop="1" x14ac:dyDescent="0.2">
      <c r="B1236" s="276"/>
      <c r="C1236" s="276"/>
      <c r="D1236" s="276"/>
      <c r="E1236" s="276"/>
      <c r="F1236" s="276"/>
      <c r="G1236" s="276"/>
      <c r="H1236" s="276"/>
      <c r="I1236" s="276"/>
      <c r="J1236" s="276"/>
      <c r="K1236" s="276"/>
    </row>
    <row r="1237" spans="2:11" ht="15" x14ac:dyDescent="0.2">
      <c r="B1237" s="268" t="s">
        <v>1439</v>
      </c>
      <c r="C1237" s="270" t="s">
        <v>78</v>
      </c>
      <c r="D1237" s="268" t="s">
        <v>79</v>
      </c>
      <c r="E1237" s="268" t="s">
        <v>24</v>
      </c>
      <c r="F1237" s="196" t="s">
        <v>80</v>
      </c>
      <c r="G1237" s="196"/>
      <c r="H1237" s="269" t="s">
        <v>81</v>
      </c>
      <c r="I1237" s="270" t="s">
        <v>82</v>
      </c>
      <c r="J1237" s="270" t="s">
        <v>83</v>
      </c>
      <c r="K1237" s="270" t="s">
        <v>84</v>
      </c>
    </row>
    <row r="1238" spans="2:11" ht="63.75" x14ac:dyDescent="0.2">
      <c r="B1238" s="271" t="s">
        <v>85</v>
      </c>
      <c r="C1238" s="273" t="s">
        <v>1440</v>
      </c>
      <c r="D1238" s="271" t="s">
        <v>44</v>
      </c>
      <c r="E1238" s="271" t="s">
        <v>1441</v>
      </c>
      <c r="F1238" s="197" t="s">
        <v>2503</v>
      </c>
      <c r="G1238" s="197"/>
      <c r="H1238" s="272" t="s">
        <v>48</v>
      </c>
      <c r="I1238" s="275">
        <v>1</v>
      </c>
      <c r="J1238" s="274">
        <v>448.73</v>
      </c>
      <c r="K1238" s="274">
        <v>448.73</v>
      </c>
    </row>
    <row r="1239" spans="2:11" ht="38.25" x14ac:dyDescent="0.2">
      <c r="B1239" s="277" t="s">
        <v>86</v>
      </c>
      <c r="C1239" s="279" t="s">
        <v>594</v>
      </c>
      <c r="D1239" s="277" t="s">
        <v>44</v>
      </c>
      <c r="E1239" s="277" t="s">
        <v>738</v>
      </c>
      <c r="F1239" s="194" t="s">
        <v>2503</v>
      </c>
      <c r="G1239" s="194"/>
      <c r="H1239" s="278" t="s">
        <v>48</v>
      </c>
      <c r="I1239" s="281">
        <v>1</v>
      </c>
      <c r="J1239" s="280">
        <v>10.11</v>
      </c>
      <c r="K1239" s="280">
        <v>10.11</v>
      </c>
    </row>
    <row r="1240" spans="2:11" ht="25.5" x14ac:dyDescent="0.2">
      <c r="B1240" s="277" t="s">
        <v>86</v>
      </c>
      <c r="C1240" s="279" t="s">
        <v>1617</v>
      </c>
      <c r="D1240" s="277" t="s">
        <v>44</v>
      </c>
      <c r="E1240" s="277" t="s">
        <v>1618</v>
      </c>
      <c r="F1240" s="194" t="s">
        <v>2503</v>
      </c>
      <c r="G1240" s="194"/>
      <c r="H1240" s="278" t="s">
        <v>48</v>
      </c>
      <c r="I1240" s="281">
        <v>1</v>
      </c>
      <c r="J1240" s="280">
        <v>12.91</v>
      </c>
      <c r="K1240" s="280">
        <v>12.91</v>
      </c>
    </row>
    <row r="1241" spans="2:11" ht="38.25" x14ac:dyDescent="0.2">
      <c r="B1241" s="277" t="s">
        <v>86</v>
      </c>
      <c r="C1241" s="279" t="s">
        <v>2510</v>
      </c>
      <c r="D1241" s="277" t="s">
        <v>44</v>
      </c>
      <c r="E1241" s="277" t="s">
        <v>2511</v>
      </c>
      <c r="F1241" s="194" t="s">
        <v>2503</v>
      </c>
      <c r="G1241" s="194"/>
      <c r="H1241" s="278" t="s">
        <v>48</v>
      </c>
      <c r="I1241" s="281">
        <v>1</v>
      </c>
      <c r="J1241" s="280">
        <v>331.18</v>
      </c>
      <c r="K1241" s="280">
        <v>331.18</v>
      </c>
    </row>
    <row r="1242" spans="2:11" ht="25.5" x14ac:dyDescent="0.2">
      <c r="B1242" s="277" t="s">
        <v>86</v>
      </c>
      <c r="C1242" s="279" t="s">
        <v>938</v>
      </c>
      <c r="D1242" s="277" t="s">
        <v>44</v>
      </c>
      <c r="E1242" s="277" t="s">
        <v>939</v>
      </c>
      <c r="F1242" s="194" t="s">
        <v>2503</v>
      </c>
      <c r="G1242" s="194"/>
      <c r="H1242" s="278" t="s">
        <v>48</v>
      </c>
      <c r="I1242" s="281">
        <v>1</v>
      </c>
      <c r="J1242" s="280">
        <v>11.19</v>
      </c>
      <c r="K1242" s="280">
        <v>11.19</v>
      </c>
    </row>
    <row r="1243" spans="2:11" ht="38.25" x14ac:dyDescent="0.2">
      <c r="B1243" s="277" t="s">
        <v>86</v>
      </c>
      <c r="C1243" s="279" t="s">
        <v>2512</v>
      </c>
      <c r="D1243" s="277" t="s">
        <v>44</v>
      </c>
      <c r="E1243" s="277" t="s">
        <v>2513</v>
      </c>
      <c r="F1243" s="194" t="s">
        <v>2503</v>
      </c>
      <c r="G1243" s="194"/>
      <c r="H1243" s="278" t="s">
        <v>48</v>
      </c>
      <c r="I1243" s="281">
        <v>1</v>
      </c>
      <c r="J1243" s="280">
        <v>83.34</v>
      </c>
      <c r="K1243" s="280">
        <v>83.34</v>
      </c>
    </row>
    <row r="1244" spans="2:11" x14ac:dyDescent="0.2">
      <c r="B1244" s="291"/>
      <c r="C1244" s="291"/>
      <c r="D1244" s="291"/>
      <c r="E1244" s="291"/>
      <c r="F1244" s="291" t="s">
        <v>97</v>
      </c>
      <c r="G1244" s="292">
        <v>17.78</v>
      </c>
      <c r="H1244" s="291" t="s">
        <v>98</v>
      </c>
      <c r="I1244" s="292">
        <v>19.12</v>
      </c>
      <c r="J1244" s="291" t="s">
        <v>99</v>
      </c>
      <c r="K1244" s="292">
        <v>36.9</v>
      </c>
    </row>
    <row r="1245" spans="2:11" ht="13.5" thickBot="1" x14ac:dyDescent="0.25">
      <c r="B1245" s="291"/>
      <c r="C1245" s="291"/>
      <c r="D1245" s="291"/>
      <c r="E1245" s="291"/>
      <c r="F1245" s="291" t="s">
        <v>100</v>
      </c>
      <c r="G1245" s="292">
        <v>112.18</v>
      </c>
      <c r="H1245" s="291"/>
      <c r="I1245" s="198" t="s">
        <v>101</v>
      </c>
      <c r="J1245" s="198"/>
      <c r="K1245" s="292">
        <v>560.91</v>
      </c>
    </row>
    <row r="1246" spans="2:11" ht="13.5" thickTop="1" x14ac:dyDescent="0.2">
      <c r="B1246" s="276"/>
      <c r="C1246" s="276"/>
      <c r="D1246" s="276"/>
      <c r="E1246" s="276"/>
      <c r="F1246" s="276"/>
      <c r="G1246" s="276"/>
      <c r="H1246" s="276"/>
      <c r="I1246" s="276"/>
      <c r="J1246" s="276"/>
      <c r="K1246" s="276"/>
    </row>
    <row r="1247" spans="2:11" ht="15" x14ac:dyDescent="0.2">
      <c r="B1247" s="268" t="s">
        <v>1442</v>
      </c>
      <c r="C1247" s="270" t="s">
        <v>78</v>
      </c>
      <c r="D1247" s="268" t="s">
        <v>79</v>
      </c>
      <c r="E1247" s="268" t="s">
        <v>24</v>
      </c>
      <c r="F1247" s="196" t="s">
        <v>80</v>
      </c>
      <c r="G1247" s="196"/>
      <c r="H1247" s="269" t="s">
        <v>81</v>
      </c>
      <c r="I1247" s="270" t="s">
        <v>82</v>
      </c>
      <c r="J1247" s="270" t="s">
        <v>83</v>
      </c>
      <c r="K1247" s="270" t="s">
        <v>84</v>
      </c>
    </row>
    <row r="1248" spans="2:11" ht="51" x14ac:dyDescent="0.2">
      <c r="B1248" s="271" t="s">
        <v>85</v>
      </c>
      <c r="C1248" s="273" t="s">
        <v>1443</v>
      </c>
      <c r="D1248" s="271" t="s">
        <v>44</v>
      </c>
      <c r="E1248" s="271" t="s">
        <v>1444</v>
      </c>
      <c r="F1248" s="197" t="s">
        <v>2503</v>
      </c>
      <c r="G1248" s="197"/>
      <c r="H1248" s="272" t="s">
        <v>48</v>
      </c>
      <c r="I1248" s="275">
        <v>1</v>
      </c>
      <c r="J1248" s="274">
        <v>996.57</v>
      </c>
      <c r="K1248" s="274">
        <v>996.57</v>
      </c>
    </row>
    <row r="1249" spans="2:11" ht="25.5" x14ac:dyDescent="0.2">
      <c r="B1249" s="277" t="s">
        <v>86</v>
      </c>
      <c r="C1249" s="279" t="s">
        <v>2514</v>
      </c>
      <c r="D1249" s="277" t="s">
        <v>44</v>
      </c>
      <c r="E1249" s="277" t="s">
        <v>2515</v>
      </c>
      <c r="F1249" s="194" t="s">
        <v>2503</v>
      </c>
      <c r="G1249" s="194"/>
      <c r="H1249" s="278" t="s">
        <v>48</v>
      </c>
      <c r="I1249" s="281">
        <v>1</v>
      </c>
      <c r="J1249" s="280">
        <v>109.43</v>
      </c>
      <c r="K1249" s="280">
        <v>109.43</v>
      </c>
    </row>
    <row r="1250" spans="2:11" ht="25.5" x14ac:dyDescent="0.2">
      <c r="B1250" s="277" t="s">
        <v>86</v>
      </c>
      <c r="C1250" s="279" t="s">
        <v>660</v>
      </c>
      <c r="D1250" s="277" t="s">
        <v>44</v>
      </c>
      <c r="E1250" s="277" t="s">
        <v>661</v>
      </c>
      <c r="F1250" s="194" t="s">
        <v>2503</v>
      </c>
      <c r="G1250" s="194"/>
      <c r="H1250" s="278" t="s">
        <v>48</v>
      </c>
      <c r="I1250" s="281">
        <v>1</v>
      </c>
      <c r="J1250" s="280">
        <v>763.29</v>
      </c>
      <c r="K1250" s="280">
        <v>763.29</v>
      </c>
    </row>
    <row r="1251" spans="2:11" ht="25.5" x14ac:dyDescent="0.2">
      <c r="B1251" s="277" t="s">
        <v>86</v>
      </c>
      <c r="C1251" s="279" t="s">
        <v>1617</v>
      </c>
      <c r="D1251" s="277" t="s">
        <v>44</v>
      </c>
      <c r="E1251" s="277" t="s">
        <v>1618</v>
      </c>
      <c r="F1251" s="194" t="s">
        <v>2503</v>
      </c>
      <c r="G1251" s="194"/>
      <c r="H1251" s="278" t="s">
        <v>48</v>
      </c>
      <c r="I1251" s="281">
        <v>1</v>
      </c>
      <c r="J1251" s="280">
        <v>12.91</v>
      </c>
      <c r="K1251" s="280">
        <v>12.91</v>
      </c>
    </row>
    <row r="1252" spans="2:11" ht="38.25" x14ac:dyDescent="0.2">
      <c r="B1252" s="277" t="s">
        <v>86</v>
      </c>
      <c r="C1252" s="279" t="s">
        <v>942</v>
      </c>
      <c r="D1252" s="277" t="s">
        <v>44</v>
      </c>
      <c r="E1252" s="277" t="s">
        <v>943</v>
      </c>
      <c r="F1252" s="194" t="s">
        <v>2503</v>
      </c>
      <c r="G1252" s="194"/>
      <c r="H1252" s="278" t="s">
        <v>48</v>
      </c>
      <c r="I1252" s="281">
        <v>1</v>
      </c>
      <c r="J1252" s="280">
        <v>110.94</v>
      </c>
      <c r="K1252" s="280">
        <v>110.94</v>
      </c>
    </row>
    <row r="1253" spans="2:11" x14ac:dyDescent="0.2">
      <c r="B1253" s="291"/>
      <c r="C1253" s="291"/>
      <c r="D1253" s="291"/>
      <c r="E1253" s="291"/>
      <c r="F1253" s="291" t="s">
        <v>97</v>
      </c>
      <c r="G1253" s="292">
        <v>28.16</v>
      </c>
      <c r="H1253" s="291" t="s">
        <v>98</v>
      </c>
      <c r="I1253" s="292">
        <v>30.28</v>
      </c>
      <c r="J1253" s="291" t="s">
        <v>99</v>
      </c>
      <c r="K1253" s="292">
        <v>58.44</v>
      </c>
    </row>
    <row r="1254" spans="2:11" ht="13.5" thickBot="1" x14ac:dyDescent="0.25">
      <c r="B1254" s="291"/>
      <c r="C1254" s="291"/>
      <c r="D1254" s="291"/>
      <c r="E1254" s="291"/>
      <c r="F1254" s="291" t="s">
        <v>100</v>
      </c>
      <c r="G1254" s="292">
        <v>249.14</v>
      </c>
      <c r="H1254" s="291"/>
      <c r="I1254" s="198" t="s">
        <v>101</v>
      </c>
      <c r="J1254" s="198"/>
      <c r="K1254" s="292">
        <v>1245.71</v>
      </c>
    </row>
    <row r="1255" spans="2:11" ht="13.5" thickTop="1" x14ac:dyDescent="0.2">
      <c r="B1255" s="276"/>
      <c r="C1255" s="276"/>
      <c r="D1255" s="276"/>
      <c r="E1255" s="276"/>
      <c r="F1255" s="276"/>
      <c r="G1255" s="276"/>
      <c r="H1255" s="276"/>
      <c r="I1255" s="276"/>
      <c r="J1255" s="276"/>
      <c r="K1255" s="276"/>
    </row>
    <row r="1256" spans="2:11" ht="15" x14ac:dyDescent="0.2">
      <c r="B1256" s="268" t="s">
        <v>1445</v>
      </c>
      <c r="C1256" s="270" t="s">
        <v>78</v>
      </c>
      <c r="D1256" s="268" t="s">
        <v>79</v>
      </c>
      <c r="E1256" s="268" t="s">
        <v>24</v>
      </c>
      <c r="F1256" s="196" t="s">
        <v>80</v>
      </c>
      <c r="G1256" s="196"/>
      <c r="H1256" s="269" t="s">
        <v>81</v>
      </c>
      <c r="I1256" s="270" t="s">
        <v>82</v>
      </c>
      <c r="J1256" s="270" t="s">
        <v>83</v>
      </c>
      <c r="K1256" s="270" t="s">
        <v>84</v>
      </c>
    </row>
    <row r="1257" spans="2:11" ht="25.5" x14ac:dyDescent="0.2">
      <c r="B1257" s="271" t="s">
        <v>85</v>
      </c>
      <c r="C1257" s="273" t="s">
        <v>1446</v>
      </c>
      <c r="D1257" s="271" t="s">
        <v>44</v>
      </c>
      <c r="E1257" s="271" t="s">
        <v>1447</v>
      </c>
      <c r="F1257" s="197" t="s">
        <v>2503</v>
      </c>
      <c r="G1257" s="197"/>
      <c r="H1257" s="272" t="s">
        <v>48</v>
      </c>
      <c r="I1257" s="275">
        <v>1</v>
      </c>
      <c r="J1257" s="274">
        <v>648</v>
      </c>
      <c r="K1257" s="274">
        <v>648</v>
      </c>
    </row>
    <row r="1258" spans="2:11" ht="25.5" x14ac:dyDescent="0.2">
      <c r="B1258" s="277" t="s">
        <v>86</v>
      </c>
      <c r="C1258" s="279" t="s">
        <v>114</v>
      </c>
      <c r="D1258" s="277" t="s">
        <v>44</v>
      </c>
      <c r="E1258" s="277" t="s">
        <v>115</v>
      </c>
      <c r="F1258" s="194" t="s">
        <v>2161</v>
      </c>
      <c r="G1258" s="194"/>
      <c r="H1258" s="278" t="s">
        <v>75</v>
      </c>
      <c r="I1258" s="281">
        <v>1.0089999999999999</v>
      </c>
      <c r="J1258" s="280">
        <v>26.39</v>
      </c>
      <c r="K1258" s="280">
        <v>26.62</v>
      </c>
    </row>
    <row r="1259" spans="2:11" ht="25.5" x14ac:dyDescent="0.2">
      <c r="B1259" s="277" t="s">
        <v>86</v>
      </c>
      <c r="C1259" s="279" t="s">
        <v>90</v>
      </c>
      <c r="D1259" s="277" t="s">
        <v>44</v>
      </c>
      <c r="E1259" s="277" t="s">
        <v>91</v>
      </c>
      <c r="F1259" s="194" t="s">
        <v>2161</v>
      </c>
      <c r="G1259" s="194"/>
      <c r="H1259" s="278" t="s">
        <v>75</v>
      </c>
      <c r="I1259" s="281">
        <v>0.31790000000000002</v>
      </c>
      <c r="J1259" s="280">
        <v>21.72</v>
      </c>
      <c r="K1259" s="280">
        <v>6.9</v>
      </c>
    </row>
    <row r="1260" spans="2:11" ht="38.25" x14ac:dyDescent="0.2">
      <c r="B1260" s="282" t="s">
        <v>93</v>
      </c>
      <c r="C1260" s="284" t="s">
        <v>620</v>
      </c>
      <c r="D1260" s="282" t="s">
        <v>44</v>
      </c>
      <c r="E1260" s="282" t="s">
        <v>621</v>
      </c>
      <c r="F1260" s="195" t="s">
        <v>94</v>
      </c>
      <c r="G1260" s="195"/>
      <c r="H1260" s="283" t="s">
        <v>48</v>
      </c>
      <c r="I1260" s="287">
        <v>2</v>
      </c>
      <c r="J1260" s="285">
        <v>18.72</v>
      </c>
      <c r="K1260" s="285">
        <v>37.44</v>
      </c>
    </row>
    <row r="1261" spans="2:11" ht="38.25" x14ac:dyDescent="0.2">
      <c r="B1261" s="282" t="s">
        <v>93</v>
      </c>
      <c r="C1261" s="284" t="s">
        <v>705</v>
      </c>
      <c r="D1261" s="282" t="s">
        <v>44</v>
      </c>
      <c r="E1261" s="282" t="s">
        <v>823</v>
      </c>
      <c r="F1261" s="195" t="s">
        <v>94</v>
      </c>
      <c r="G1261" s="195"/>
      <c r="H1261" s="283" t="s">
        <v>48</v>
      </c>
      <c r="I1261" s="287">
        <v>1</v>
      </c>
      <c r="J1261" s="285">
        <v>9.19</v>
      </c>
      <c r="K1261" s="285">
        <v>9.19</v>
      </c>
    </row>
    <row r="1262" spans="2:11" ht="38.25" x14ac:dyDescent="0.2">
      <c r="B1262" s="282" t="s">
        <v>93</v>
      </c>
      <c r="C1262" s="284" t="s">
        <v>2516</v>
      </c>
      <c r="D1262" s="282" t="s">
        <v>44</v>
      </c>
      <c r="E1262" s="282" t="s">
        <v>2517</v>
      </c>
      <c r="F1262" s="195" t="s">
        <v>94</v>
      </c>
      <c r="G1262" s="195"/>
      <c r="H1262" s="283" t="s">
        <v>48</v>
      </c>
      <c r="I1262" s="287">
        <v>1</v>
      </c>
      <c r="J1262" s="285">
        <v>179.85</v>
      </c>
      <c r="K1262" s="285">
        <v>179.85</v>
      </c>
    </row>
    <row r="1263" spans="2:11" x14ac:dyDescent="0.2">
      <c r="B1263" s="282" t="s">
        <v>93</v>
      </c>
      <c r="C1263" s="284" t="s">
        <v>513</v>
      </c>
      <c r="D1263" s="282" t="s">
        <v>44</v>
      </c>
      <c r="E1263" s="282" t="s">
        <v>806</v>
      </c>
      <c r="F1263" s="195" t="s">
        <v>94</v>
      </c>
      <c r="G1263" s="195"/>
      <c r="H1263" s="283" t="s">
        <v>48</v>
      </c>
      <c r="I1263" s="287">
        <v>3.6499999999999998E-2</v>
      </c>
      <c r="J1263" s="285">
        <v>5.39</v>
      </c>
      <c r="K1263" s="285">
        <v>0.19</v>
      </c>
    </row>
    <row r="1264" spans="2:11" ht="25.5" x14ac:dyDescent="0.2">
      <c r="B1264" s="282" t="s">
        <v>93</v>
      </c>
      <c r="C1264" s="284" t="s">
        <v>2518</v>
      </c>
      <c r="D1264" s="282" t="s">
        <v>44</v>
      </c>
      <c r="E1264" s="282" t="s">
        <v>2519</v>
      </c>
      <c r="F1264" s="195" t="s">
        <v>94</v>
      </c>
      <c r="G1264" s="195"/>
      <c r="H1264" s="283" t="s">
        <v>48</v>
      </c>
      <c r="I1264" s="287">
        <v>1</v>
      </c>
      <c r="J1264" s="285">
        <v>387.81</v>
      </c>
      <c r="K1264" s="285">
        <v>387.81</v>
      </c>
    </row>
    <row r="1265" spans="2:11" x14ac:dyDescent="0.2">
      <c r="B1265" s="291"/>
      <c r="C1265" s="291"/>
      <c r="D1265" s="291"/>
      <c r="E1265" s="291"/>
      <c r="F1265" s="291" t="s">
        <v>97</v>
      </c>
      <c r="G1265" s="292">
        <v>12.5</v>
      </c>
      <c r="H1265" s="291" t="s">
        <v>98</v>
      </c>
      <c r="I1265" s="292">
        <v>13.45</v>
      </c>
      <c r="J1265" s="291" t="s">
        <v>99</v>
      </c>
      <c r="K1265" s="292">
        <v>25.95</v>
      </c>
    </row>
    <row r="1266" spans="2:11" ht="13.5" thickBot="1" x14ac:dyDescent="0.25">
      <c r="B1266" s="291"/>
      <c r="C1266" s="291"/>
      <c r="D1266" s="291"/>
      <c r="E1266" s="291"/>
      <c r="F1266" s="291" t="s">
        <v>100</v>
      </c>
      <c r="G1266" s="292">
        <v>162</v>
      </c>
      <c r="H1266" s="291"/>
      <c r="I1266" s="198" t="s">
        <v>101</v>
      </c>
      <c r="J1266" s="198"/>
      <c r="K1266" s="292">
        <v>810</v>
      </c>
    </row>
    <row r="1267" spans="2:11" ht="13.5" thickTop="1" x14ac:dyDescent="0.2">
      <c r="B1267" s="276"/>
      <c r="C1267" s="276"/>
      <c r="D1267" s="276"/>
      <c r="E1267" s="276"/>
      <c r="F1267" s="276"/>
      <c r="G1267" s="276"/>
      <c r="H1267" s="276"/>
      <c r="I1267" s="276"/>
      <c r="J1267" s="276"/>
      <c r="K1267" s="276"/>
    </row>
    <row r="1268" spans="2:11" ht="15" x14ac:dyDescent="0.2">
      <c r="B1268" s="268" t="s">
        <v>1448</v>
      </c>
      <c r="C1268" s="270" t="s">
        <v>78</v>
      </c>
      <c r="D1268" s="268" t="s">
        <v>79</v>
      </c>
      <c r="E1268" s="268" t="s">
        <v>24</v>
      </c>
      <c r="F1268" s="196" t="s">
        <v>80</v>
      </c>
      <c r="G1268" s="196"/>
      <c r="H1268" s="269" t="s">
        <v>81</v>
      </c>
      <c r="I1268" s="270" t="s">
        <v>82</v>
      </c>
      <c r="J1268" s="270" t="s">
        <v>83</v>
      </c>
      <c r="K1268" s="270" t="s">
        <v>84</v>
      </c>
    </row>
    <row r="1269" spans="2:11" ht="38.25" x14ac:dyDescent="0.2">
      <c r="B1269" s="271" t="s">
        <v>85</v>
      </c>
      <c r="C1269" s="273" t="s">
        <v>1449</v>
      </c>
      <c r="D1269" s="271" t="s">
        <v>43</v>
      </c>
      <c r="E1269" s="271" t="s">
        <v>1450</v>
      </c>
      <c r="F1269" s="197" t="s">
        <v>89</v>
      </c>
      <c r="G1269" s="197"/>
      <c r="H1269" s="272" t="s">
        <v>48</v>
      </c>
      <c r="I1269" s="275">
        <v>1</v>
      </c>
      <c r="J1269" s="274">
        <v>746.53</v>
      </c>
      <c r="K1269" s="274">
        <v>746.53</v>
      </c>
    </row>
    <row r="1270" spans="2:11" ht="25.5" x14ac:dyDescent="0.2">
      <c r="B1270" s="277" t="s">
        <v>86</v>
      </c>
      <c r="C1270" s="279" t="s">
        <v>114</v>
      </c>
      <c r="D1270" s="277" t="s">
        <v>44</v>
      </c>
      <c r="E1270" s="277" t="s">
        <v>115</v>
      </c>
      <c r="F1270" s="194" t="s">
        <v>2161</v>
      </c>
      <c r="G1270" s="194"/>
      <c r="H1270" s="278" t="s">
        <v>75</v>
      </c>
      <c r="I1270" s="281">
        <v>2.1</v>
      </c>
      <c r="J1270" s="280">
        <v>26.39</v>
      </c>
      <c r="K1270" s="280">
        <v>55.41</v>
      </c>
    </row>
    <row r="1271" spans="2:11" ht="25.5" x14ac:dyDescent="0.2">
      <c r="B1271" s="277" t="s">
        <v>86</v>
      </c>
      <c r="C1271" s="279" t="s">
        <v>198</v>
      </c>
      <c r="D1271" s="277" t="s">
        <v>44</v>
      </c>
      <c r="E1271" s="277" t="s">
        <v>199</v>
      </c>
      <c r="F1271" s="194" t="s">
        <v>2161</v>
      </c>
      <c r="G1271" s="194"/>
      <c r="H1271" s="278" t="s">
        <v>75</v>
      </c>
      <c r="I1271" s="281">
        <v>2.1</v>
      </c>
      <c r="J1271" s="280">
        <v>21.7</v>
      </c>
      <c r="K1271" s="280">
        <v>45.57</v>
      </c>
    </row>
    <row r="1272" spans="2:11" ht="25.5" x14ac:dyDescent="0.2">
      <c r="B1272" s="282" t="s">
        <v>93</v>
      </c>
      <c r="C1272" s="284" t="s">
        <v>2520</v>
      </c>
      <c r="D1272" s="282" t="s">
        <v>2521</v>
      </c>
      <c r="E1272" s="282" t="s">
        <v>2522</v>
      </c>
      <c r="F1272" s="195" t="s">
        <v>94</v>
      </c>
      <c r="G1272" s="195"/>
      <c r="H1272" s="283" t="s">
        <v>48</v>
      </c>
      <c r="I1272" s="287">
        <v>2</v>
      </c>
      <c r="J1272" s="285">
        <v>12.23</v>
      </c>
      <c r="K1272" s="285">
        <v>24.46</v>
      </c>
    </row>
    <row r="1273" spans="2:11" x14ac:dyDescent="0.2">
      <c r="B1273" s="282" t="s">
        <v>93</v>
      </c>
      <c r="C1273" s="284" t="s">
        <v>2523</v>
      </c>
      <c r="D1273" s="282" t="s">
        <v>2521</v>
      </c>
      <c r="E1273" s="282" t="s">
        <v>2524</v>
      </c>
      <c r="F1273" s="195" t="s">
        <v>94</v>
      </c>
      <c r="G1273" s="195"/>
      <c r="H1273" s="283" t="s">
        <v>47</v>
      </c>
      <c r="I1273" s="287">
        <v>0.84</v>
      </c>
      <c r="J1273" s="285">
        <v>0.24</v>
      </c>
      <c r="K1273" s="285">
        <v>0.2</v>
      </c>
    </row>
    <row r="1274" spans="2:11" ht="25.5" x14ac:dyDescent="0.2">
      <c r="B1274" s="282" t="s">
        <v>93</v>
      </c>
      <c r="C1274" s="284" t="s">
        <v>2525</v>
      </c>
      <c r="D1274" s="282" t="s">
        <v>44</v>
      </c>
      <c r="E1274" s="282" t="s">
        <v>2526</v>
      </c>
      <c r="F1274" s="195" t="s">
        <v>94</v>
      </c>
      <c r="G1274" s="195"/>
      <c r="H1274" s="283" t="s">
        <v>48</v>
      </c>
      <c r="I1274" s="287">
        <v>1</v>
      </c>
      <c r="J1274" s="285">
        <v>83.37</v>
      </c>
      <c r="K1274" s="285">
        <v>83.37</v>
      </c>
    </row>
    <row r="1275" spans="2:11" ht="25.5" x14ac:dyDescent="0.2">
      <c r="B1275" s="282" t="s">
        <v>93</v>
      </c>
      <c r="C1275" s="284" t="s">
        <v>813</v>
      </c>
      <c r="D1275" s="282" t="s">
        <v>44</v>
      </c>
      <c r="E1275" s="282" t="s">
        <v>814</v>
      </c>
      <c r="F1275" s="195" t="s">
        <v>94</v>
      </c>
      <c r="G1275" s="195"/>
      <c r="H1275" s="283" t="s">
        <v>48</v>
      </c>
      <c r="I1275" s="287">
        <v>1</v>
      </c>
      <c r="J1275" s="285">
        <v>333.5</v>
      </c>
      <c r="K1275" s="285">
        <v>333.5</v>
      </c>
    </row>
    <row r="1276" spans="2:11" x14ac:dyDescent="0.2">
      <c r="B1276" s="282" t="s">
        <v>93</v>
      </c>
      <c r="C1276" s="284" t="s">
        <v>2527</v>
      </c>
      <c r="D1276" s="282" t="s">
        <v>2521</v>
      </c>
      <c r="E1276" s="282" t="s">
        <v>2528</v>
      </c>
      <c r="F1276" s="195" t="s">
        <v>94</v>
      </c>
      <c r="G1276" s="195"/>
      <c r="H1276" s="283" t="s">
        <v>48</v>
      </c>
      <c r="I1276" s="287">
        <v>1</v>
      </c>
      <c r="J1276" s="285">
        <v>37.06</v>
      </c>
      <c r="K1276" s="285">
        <v>37.06</v>
      </c>
    </row>
    <row r="1277" spans="2:11" x14ac:dyDescent="0.2">
      <c r="B1277" s="282" t="s">
        <v>93</v>
      </c>
      <c r="C1277" s="284" t="s">
        <v>2529</v>
      </c>
      <c r="D1277" s="282" t="s">
        <v>44</v>
      </c>
      <c r="E1277" s="282" t="s">
        <v>2530</v>
      </c>
      <c r="F1277" s="195" t="s">
        <v>94</v>
      </c>
      <c r="G1277" s="195"/>
      <c r="H1277" s="283" t="s">
        <v>48</v>
      </c>
      <c r="I1277" s="287">
        <v>2</v>
      </c>
      <c r="J1277" s="285">
        <v>0.11</v>
      </c>
      <c r="K1277" s="285">
        <v>0.22</v>
      </c>
    </row>
    <row r="1278" spans="2:11" ht="25.5" x14ac:dyDescent="0.2">
      <c r="B1278" s="282" t="s">
        <v>93</v>
      </c>
      <c r="C1278" s="284" t="s">
        <v>2531</v>
      </c>
      <c r="D1278" s="282" t="s">
        <v>44</v>
      </c>
      <c r="E1278" s="282" t="s">
        <v>2532</v>
      </c>
      <c r="F1278" s="195" t="s">
        <v>94</v>
      </c>
      <c r="G1278" s="195"/>
      <c r="H1278" s="283" t="s">
        <v>48</v>
      </c>
      <c r="I1278" s="287">
        <v>1</v>
      </c>
      <c r="J1278" s="285">
        <v>166.74</v>
      </c>
      <c r="K1278" s="285">
        <v>166.74</v>
      </c>
    </row>
    <row r="1279" spans="2:11" x14ac:dyDescent="0.2">
      <c r="B1279" s="291"/>
      <c r="C1279" s="291"/>
      <c r="D1279" s="291"/>
      <c r="E1279" s="291"/>
      <c r="F1279" s="291" t="s">
        <v>97</v>
      </c>
      <c r="G1279" s="292">
        <v>37.380000000000003</v>
      </c>
      <c r="H1279" s="291" t="s">
        <v>98</v>
      </c>
      <c r="I1279" s="292">
        <v>40.21</v>
      </c>
      <c r="J1279" s="291" t="s">
        <v>99</v>
      </c>
      <c r="K1279" s="292">
        <v>77.59</v>
      </c>
    </row>
    <row r="1280" spans="2:11" ht="13.5" thickBot="1" x14ac:dyDescent="0.25">
      <c r="B1280" s="291"/>
      <c r="C1280" s="291"/>
      <c r="D1280" s="291"/>
      <c r="E1280" s="291"/>
      <c r="F1280" s="291" t="s">
        <v>100</v>
      </c>
      <c r="G1280" s="292">
        <v>186.63</v>
      </c>
      <c r="H1280" s="291"/>
      <c r="I1280" s="198" t="s">
        <v>101</v>
      </c>
      <c r="J1280" s="198"/>
      <c r="K1280" s="292">
        <v>933.16</v>
      </c>
    </row>
    <row r="1281" spans="2:11" ht="13.5" thickTop="1" x14ac:dyDescent="0.2">
      <c r="B1281" s="276"/>
      <c r="C1281" s="276"/>
      <c r="D1281" s="276"/>
      <c r="E1281" s="276"/>
      <c r="F1281" s="276"/>
      <c r="G1281" s="276"/>
      <c r="H1281" s="276"/>
      <c r="I1281" s="276"/>
      <c r="J1281" s="276"/>
      <c r="K1281" s="276"/>
    </row>
    <row r="1282" spans="2:11" ht="15" x14ac:dyDescent="0.2">
      <c r="B1282" s="268" t="s">
        <v>1451</v>
      </c>
      <c r="C1282" s="270" t="s">
        <v>78</v>
      </c>
      <c r="D1282" s="268" t="s">
        <v>79</v>
      </c>
      <c r="E1282" s="268" t="s">
        <v>24</v>
      </c>
      <c r="F1282" s="196" t="s">
        <v>80</v>
      </c>
      <c r="G1282" s="196"/>
      <c r="H1282" s="269" t="s">
        <v>81</v>
      </c>
      <c r="I1282" s="270" t="s">
        <v>82</v>
      </c>
      <c r="J1282" s="270" t="s">
        <v>83</v>
      </c>
      <c r="K1282" s="270" t="s">
        <v>84</v>
      </c>
    </row>
    <row r="1283" spans="2:11" ht="25.5" x14ac:dyDescent="0.2">
      <c r="B1283" s="271" t="s">
        <v>85</v>
      </c>
      <c r="C1283" s="273" t="s">
        <v>780</v>
      </c>
      <c r="D1283" s="271" t="s">
        <v>44</v>
      </c>
      <c r="E1283" s="271" t="s">
        <v>781</v>
      </c>
      <c r="F1283" s="197" t="s">
        <v>2503</v>
      </c>
      <c r="G1283" s="197"/>
      <c r="H1283" s="272" t="s">
        <v>48</v>
      </c>
      <c r="I1283" s="275">
        <v>1</v>
      </c>
      <c r="J1283" s="274">
        <v>153.5</v>
      </c>
      <c r="K1283" s="274">
        <v>153.5</v>
      </c>
    </row>
    <row r="1284" spans="2:11" ht="25.5" x14ac:dyDescent="0.2">
      <c r="B1284" s="277" t="s">
        <v>86</v>
      </c>
      <c r="C1284" s="279" t="s">
        <v>467</v>
      </c>
      <c r="D1284" s="277" t="s">
        <v>44</v>
      </c>
      <c r="E1284" s="277" t="s">
        <v>468</v>
      </c>
      <c r="F1284" s="194" t="s">
        <v>2161</v>
      </c>
      <c r="G1284" s="194"/>
      <c r="H1284" s="278" t="s">
        <v>75</v>
      </c>
      <c r="I1284" s="281">
        <v>0.8458</v>
      </c>
      <c r="J1284" s="280">
        <v>26.98</v>
      </c>
      <c r="K1284" s="280">
        <v>22.81</v>
      </c>
    </row>
    <row r="1285" spans="2:11" ht="25.5" x14ac:dyDescent="0.2">
      <c r="B1285" s="277" t="s">
        <v>86</v>
      </c>
      <c r="C1285" s="279" t="s">
        <v>90</v>
      </c>
      <c r="D1285" s="277" t="s">
        <v>44</v>
      </c>
      <c r="E1285" s="277" t="s">
        <v>91</v>
      </c>
      <c r="F1285" s="194" t="s">
        <v>2161</v>
      </c>
      <c r="G1285" s="194"/>
      <c r="H1285" s="278" t="s">
        <v>75</v>
      </c>
      <c r="I1285" s="281">
        <v>0.26650000000000001</v>
      </c>
      <c r="J1285" s="280">
        <v>21.72</v>
      </c>
      <c r="K1285" s="280">
        <v>5.78</v>
      </c>
    </row>
    <row r="1286" spans="2:11" x14ac:dyDescent="0.2">
      <c r="B1286" s="282" t="s">
        <v>93</v>
      </c>
      <c r="C1286" s="284" t="s">
        <v>681</v>
      </c>
      <c r="D1286" s="282" t="s">
        <v>44</v>
      </c>
      <c r="E1286" s="282" t="s">
        <v>682</v>
      </c>
      <c r="F1286" s="195" t="s">
        <v>94</v>
      </c>
      <c r="G1286" s="195"/>
      <c r="H1286" s="283" t="s">
        <v>53</v>
      </c>
      <c r="I1286" s="287">
        <v>0.52710000000000001</v>
      </c>
      <c r="J1286" s="285">
        <v>38.18</v>
      </c>
      <c r="K1286" s="285">
        <v>20.12</v>
      </c>
    </row>
    <row r="1287" spans="2:11" ht="25.5" x14ac:dyDescent="0.2">
      <c r="B1287" s="282" t="s">
        <v>93</v>
      </c>
      <c r="C1287" s="284" t="s">
        <v>824</v>
      </c>
      <c r="D1287" s="282" t="s">
        <v>44</v>
      </c>
      <c r="E1287" s="282" t="s">
        <v>825</v>
      </c>
      <c r="F1287" s="195" t="s">
        <v>94</v>
      </c>
      <c r="G1287" s="195"/>
      <c r="H1287" s="283" t="s">
        <v>48</v>
      </c>
      <c r="I1287" s="287">
        <v>1</v>
      </c>
      <c r="J1287" s="285">
        <v>104.79</v>
      </c>
      <c r="K1287" s="285">
        <v>104.79</v>
      </c>
    </row>
    <row r="1288" spans="2:11" x14ac:dyDescent="0.2">
      <c r="B1288" s="291"/>
      <c r="C1288" s="291"/>
      <c r="D1288" s="291"/>
      <c r="E1288" s="291"/>
      <c r="F1288" s="291" t="s">
        <v>97</v>
      </c>
      <c r="G1288" s="292">
        <v>10.45</v>
      </c>
      <c r="H1288" s="291" t="s">
        <v>98</v>
      </c>
      <c r="I1288" s="292">
        <v>11.25</v>
      </c>
      <c r="J1288" s="291" t="s">
        <v>99</v>
      </c>
      <c r="K1288" s="292">
        <v>21.7</v>
      </c>
    </row>
    <row r="1289" spans="2:11" ht="13.5" thickBot="1" x14ac:dyDescent="0.25">
      <c r="B1289" s="291"/>
      <c r="C1289" s="291"/>
      <c r="D1289" s="291"/>
      <c r="E1289" s="291"/>
      <c r="F1289" s="291" t="s">
        <v>100</v>
      </c>
      <c r="G1289" s="292">
        <v>38.369999999999997</v>
      </c>
      <c r="H1289" s="291"/>
      <c r="I1289" s="198" t="s">
        <v>101</v>
      </c>
      <c r="J1289" s="198"/>
      <c r="K1289" s="292">
        <v>191.87</v>
      </c>
    </row>
    <row r="1290" spans="2:11" ht="13.5" thickTop="1" x14ac:dyDescent="0.2">
      <c r="B1290" s="276"/>
      <c r="C1290" s="276"/>
      <c r="D1290" s="276"/>
      <c r="E1290" s="276"/>
      <c r="F1290" s="276"/>
      <c r="G1290" s="276"/>
      <c r="H1290" s="276"/>
      <c r="I1290" s="276"/>
      <c r="J1290" s="276"/>
      <c r="K1290" s="276"/>
    </row>
    <row r="1291" spans="2:11" ht="15" x14ac:dyDescent="0.2">
      <c r="B1291" s="268" t="s">
        <v>1453</v>
      </c>
      <c r="C1291" s="270" t="s">
        <v>78</v>
      </c>
      <c r="D1291" s="268" t="s">
        <v>79</v>
      </c>
      <c r="E1291" s="268" t="s">
        <v>24</v>
      </c>
      <c r="F1291" s="196" t="s">
        <v>80</v>
      </c>
      <c r="G1291" s="196"/>
      <c r="H1291" s="269" t="s">
        <v>81</v>
      </c>
      <c r="I1291" s="270" t="s">
        <v>82</v>
      </c>
      <c r="J1291" s="270" t="s">
        <v>83</v>
      </c>
      <c r="K1291" s="270" t="s">
        <v>84</v>
      </c>
    </row>
    <row r="1292" spans="2:11" ht="25.5" x14ac:dyDescent="0.2">
      <c r="B1292" s="271" t="s">
        <v>85</v>
      </c>
      <c r="C1292" s="273" t="s">
        <v>1454</v>
      </c>
      <c r="D1292" s="271" t="s">
        <v>43</v>
      </c>
      <c r="E1292" s="271" t="s">
        <v>1455</v>
      </c>
      <c r="F1292" s="197" t="s">
        <v>89</v>
      </c>
      <c r="G1292" s="197"/>
      <c r="H1292" s="272" t="s">
        <v>45</v>
      </c>
      <c r="I1292" s="275">
        <v>1</v>
      </c>
      <c r="J1292" s="274">
        <v>247.33</v>
      </c>
      <c r="K1292" s="274">
        <v>247.33</v>
      </c>
    </row>
    <row r="1293" spans="2:11" ht="25.5" x14ac:dyDescent="0.2">
      <c r="B1293" s="277" t="s">
        <v>86</v>
      </c>
      <c r="C1293" s="279" t="s">
        <v>142</v>
      </c>
      <c r="D1293" s="277" t="s">
        <v>44</v>
      </c>
      <c r="E1293" s="277" t="s">
        <v>143</v>
      </c>
      <c r="F1293" s="194" t="s">
        <v>2161</v>
      </c>
      <c r="G1293" s="194"/>
      <c r="H1293" s="278" t="s">
        <v>75</v>
      </c>
      <c r="I1293" s="281">
        <v>0.1</v>
      </c>
      <c r="J1293" s="280">
        <v>26.91</v>
      </c>
      <c r="K1293" s="280">
        <v>2.69</v>
      </c>
    </row>
    <row r="1294" spans="2:11" ht="25.5" x14ac:dyDescent="0.2">
      <c r="B1294" s="277" t="s">
        <v>86</v>
      </c>
      <c r="C1294" s="279" t="s">
        <v>90</v>
      </c>
      <c r="D1294" s="277" t="s">
        <v>44</v>
      </c>
      <c r="E1294" s="277" t="s">
        <v>91</v>
      </c>
      <c r="F1294" s="194" t="s">
        <v>2161</v>
      </c>
      <c r="G1294" s="194"/>
      <c r="H1294" s="278" t="s">
        <v>75</v>
      </c>
      <c r="I1294" s="281">
        <v>3</v>
      </c>
      <c r="J1294" s="280">
        <v>21.72</v>
      </c>
      <c r="K1294" s="280">
        <v>65.16</v>
      </c>
    </row>
    <row r="1295" spans="2:11" ht="25.5" x14ac:dyDescent="0.2">
      <c r="B1295" s="277" t="s">
        <v>86</v>
      </c>
      <c r="C1295" s="279" t="s">
        <v>140</v>
      </c>
      <c r="D1295" s="277" t="s">
        <v>44</v>
      </c>
      <c r="E1295" s="277" t="s">
        <v>141</v>
      </c>
      <c r="F1295" s="194" t="s">
        <v>2161</v>
      </c>
      <c r="G1295" s="194"/>
      <c r="H1295" s="278" t="s">
        <v>75</v>
      </c>
      <c r="I1295" s="281">
        <v>0.1</v>
      </c>
      <c r="J1295" s="280">
        <v>22.25</v>
      </c>
      <c r="K1295" s="280">
        <v>2.2200000000000002</v>
      </c>
    </row>
    <row r="1296" spans="2:11" ht="25.5" x14ac:dyDescent="0.2">
      <c r="B1296" s="277" t="s">
        <v>86</v>
      </c>
      <c r="C1296" s="279" t="s">
        <v>116</v>
      </c>
      <c r="D1296" s="277" t="s">
        <v>44</v>
      </c>
      <c r="E1296" s="277" t="s">
        <v>117</v>
      </c>
      <c r="F1296" s="194" t="s">
        <v>2161</v>
      </c>
      <c r="G1296" s="194"/>
      <c r="H1296" s="278" t="s">
        <v>75</v>
      </c>
      <c r="I1296" s="281">
        <v>2</v>
      </c>
      <c r="J1296" s="280">
        <v>27.11</v>
      </c>
      <c r="K1296" s="280">
        <v>54.22</v>
      </c>
    </row>
    <row r="1297" spans="2:11" ht="25.5" x14ac:dyDescent="0.2">
      <c r="B1297" s="277" t="s">
        <v>86</v>
      </c>
      <c r="C1297" s="279" t="s">
        <v>102</v>
      </c>
      <c r="D1297" s="277" t="s">
        <v>44</v>
      </c>
      <c r="E1297" s="277" t="s">
        <v>103</v>
      </c>
      <c r="F1297" s="194" t="s">
        <v>2161</v>
      </c>
      <c r="G1297" s="194"/>
      <c r="H1297" s="278" t="s">
        <v>75</v>
      </c>
      <c r="I1297" s="281">
        <v>1.5</v>
      </c>
      <c r="J1297" s="280">
        <v>22.08</v>
      </c>
      <c r="K1297" s="280">
        <v>33.119999999999997</v>
      </c>
    </row>
    <row r="1298" spans="2:11" ht="25.5" x14ac:dyDescent="0.2">
      <c r="B1298" s="277" t="s">
        <v>86</v>
      </c>
      <c r="C1298" s="279" t="s">
        <v>87</v>
      </c>
      <c r="D1298" s="277" t="s">
        <v>44</v>
      </c>
      <c r="E1298" s="277" t="s">
        <v>88</v>
      </c>
      <c r="F1298" s="194" t="s">
        <v>2161</v>
      </c>
      <c r="G1298" s="194"/>
      <c r="H1298" s="278" t="s">
        <v>75</v>
      </c>
      <c r="I1298" s="281">
        <v>1.5</v>
      </c>
      <c r="J1298" s="280">
        <v>26.69</v>
      </c>
      <c r="K1298" s="280">
        <v>40.03</v>
      </c>
    </row>
    <row r="1299" spans="2:11" ht="25.5" x14ac:dyDescent="0.2">
      <c r="B1299" s="282" t="s">
        <v>93</v>
      </c>
      <c r="C1299" s="284" t="s">
        <v>2533</v>
      </c>
      <c r="D1299" s="282" t="s">
        <v>44</v>
      </c>
      <c r="E1299" s="282" t="s">
        <v>2534</v>
      </c>
      <c r="F1299" s="195" t="s">
        <v>94</v>
      </c>
      <c r="G1299" s="195"/>
      <c r="H1299" s="283" t="s">
        <v>129</v>
      </c>
      <c r="I1299" s="287">
        <v>0.1</v>
      </c>
      <c r="J1299" s="285">
        <v>17.03</v>
      </c>
      <c r="K1299" s="285">
        <v>1.7</v>
      </c>
    </row>
    <row r="1300" spans="2:11" ht="38.25" x14ac:dyDescent="0.2">
      <c r="B1300" s="282" t="s">
        <v>93</v>
      </c>
      <c r="C1300" s="284" t="s">
        <v>2535</v>
      </c>
      <c r="D1300" s="282" t="s">
        <v>44</v>
      </c>
      <c r="E1300" s="282" t="s">
        <v>2536</v>
      </c>
      <c r="F1300" s="195" t="s">
        <v>94</v>
      </c>
      <c r="G1300" s="195"/>
      <c r="H1300" s="283" t="s">
        <v>45</v>
      </c>
      <c r="I1300" s="287">
        <v>0.33</v>
      </c>
      <c r="J1300" s="285">
        <v>32.25</v>
      </c>
      <c r="K1300" s="285">
        <v>10.64</v>
      </c>
    </row>
    <row r="1301" spans="2:11" ht="38.25" x14ac:dyDescent="0.2">
      <c r="B1301" s="282" t="s">
        <v>93</v>
      </c>
      <c r="C1301" s="284" t="s">
        <v>2537</v>
      </c>
      <c r="D1301" s="282" t="s">
        <v>44</v>
      </c>
      <c r="E1301" s="282" t="s">
        <v>2538</v>
      </c>
      <c r="F1301" s="195" t="s">
        <v>94</v>
      </c>
      <c r="G1301" s="195"/>
      <c r="H1301" s="283" t="s">
        <v>45</v>
      </c>
      <c r="I1301" s="287">
        <v>1.05</v>
      </c>
      <c r="J1301" s="285">
        <v>7.36</v>
      </c>
      <c r="K1301" s="285">
        <v>7.72</v>
      </c>
    </row>
    <row r="1302" spans="2:11" ht="38.25" x14ac:dyDescent="0.2">
      <c r="B1302" s="282" t="s">
        <v>93</v>
      </c>
      <c r="C1302" s="284" t="s">
        <v>2539</v>
      </c>
      <c r="D1302" s="282" t="s">
        <v>44</v>
      </c>
      <c r="E1302" s="282" t="s">
        <v>2540</v>
      </c>
      <c r="F1302" s="195" t="s">
        <v>94</v>
      </c>
      <c r="G1302" s="195"/>
      <c r="H1302" s="283" t="s">
        <v>47</v>
      </c>
      <c r="I1302" s="287">
        <v>5</v>
      </c>
      <c r="J1302" s="285">
        <v>5.19</v>
      </c>
      <c r="K1302" s="285">
        <v>25.95</v>
      </c>
    </row>
    <row r="1303" spans="2:11" x14ac:dyDescent="0.2">
      <c r="B1303" s="282" t="s">
        <v>93</v>
      </c>
      <c r="C1303" s="284" t="s">
        <v>110</v>
      </c>
      <c r="D1303" s="282" t="s">
        <v>44</v>
      </c>
      <c r="E1303" s="282" t="s">
        <v>111</v>
      </c>
      <c r="F1303" s="195" t="s">
        <v>94</v>
      </c>
      <c r="G1303" s="195"/>
      <c r="H1303" s="283" t="s">
        <v>53</v>
      </c>
      <c r="I1303" s="287">
        <v>0.2</v>
      </c>
      <c r="J1303" s="285">
        <v>19.399999999999999</v>
      </c>
      <c r="K1303" s="285">
        <v>3.88</v>
      </c>
    </row>
    <row r="1304" spans="2:11" x14ac:dyDescent="0.2">
      <c r="B1304" s="291"/>
      <c r="C1304" s="291"/>
      <c r="D1304" s="291"/>
      <c r="E1304" s="291"/>
      <c r="F1304" s="291" t="s">
        <v>97</v>
      </c>
      <c r="G1304" s="292">
        <v>71.010000000000005</v>
      </c>
      <c r="H1304" s="291" t="s">
        <v>98</v>
      </c>
      <c r="I1304" s="292">
        <v>76.349999999999994</v>
      </c>
      <c r="J1304" s="291" t="s">
        <v>99</v>
      </c>
      <c r="K1304" s="292">
        <v>147.36000000000001</v>
      </c>
    </row>
    <row r="1305" spans="2:11" ht="13.5" thickBot="1" x14ac:dyDescent="0.25">
      <c r="B1305" s="291"/>
      <c r="C1305" s="291"/>
      <c r="D1305" s="291"/>
      <c r="E1305" s="291"/>
      <c r="F1305" s="291" t="s">
        <v>100</v>
      </c>
      <c r="G1305" s="292">
        <v>61.83</v>
      </c>
      <c r="H1305" s="291"/>
      <c r="I1305" s="198" t="s">
        <v>101</v>
      </c>
      <c r="J1305" s="198"/>
      <c r="K1305" s="292">
        <v>309.16000000000003</v>
      </c>
    </row>
    <row r="1306" spans="2:11" ht="13.5" thickTop="1" x14ac:dyDescent="0.2">
      <c r="B1306" s="276"/>
      <c r="C1306" s="276"/>
      <c r="D1306" s="276"/>
      <c r="E1306" s="276"/>
      <c r="F1306" s="276"/>
      <c r="G1306" s="276"/>
      <c r="H1306" s="276"/>
      <c r="I1306" s="276"/>
      <c r="J1306" s="276"/>
      <c r="K1306" s="276"/>
    </row>
    <row r="1307" spans="2:11" ht="15" x14ac:dyDescent="0.2">
      <c r="B1307" s="268" t="s">
        <v>1456</v>
      </c>
      <c r="C1307" s="270" t="s">
        <v>78</v>
      </c>
      <c r="D1307" s="268" t="s">
        <v>79</v>
      </c>
      <c r="E1307" s="268" t="s">
        <v>24</v>
      </c>
      <c r="F1307" s="196" t="s">
        <v>80</v>
      </c>
      <c r="G1307" s="196"/>
      <c r="H1307" s="269" t="s">
        <v>81</v>
      </c>
      <c r="I1307" s="270" t="s">
        <v>82</v>
      </c>
      <c r="J1307" s="270" t="s">
        <v>83</v>
      </c>
      <c r="K1307" s="270" t="s">
        <v>84</v>
      </c>
    </row>
    <row r="1308" spans="2:11" ht="25.5" x14ac:dyDescent="0.2">
      <c r="B1308" s="271" t="s">
        <v>85</v>
      </c>
      <c r="C1308" s="273" t="s">
        <v>1457</v>
      </c>
      <c r="D1308" s="271" t="s">
        <v>43</v>
      </c>
      <c r="E1308" s="271" t="s">
        <v>1458</v>
      </c>
      <c r="F1308" s="197" t="s">
        <v>89</v>
      </c>
      <c r="G1308" s="197"/>
      <c r="H1308" s="272" t="s">
        <v>48</v>
      </c>
      <c r="I1308" s="275">
        <v>1</v>
      </c>
      <c r="J1308" s="274">
        <v>2454.08</v>
      </c>
      <c r="K1308" s="274">
        <v>2454.08</v>
      </c>
    </row>
    <row r="1309" spans="2:11" ht="25.5" x14ac:dyDescent="0.2">
      <c r="B1309" s="277" t="s">
        <v>86</v>
      </c>
      <c r="C1309" s="279" t="s">
        <v>114</v>
      </c>
      <c r="D1309" s="277" t="s">
        <v>44</v>
      </c>
      <c r="E1309" s="277" t="s">
        <v>115</v>
      </c>
      <c r="F1309" s="194" t="s">
        <v>2161</v>
      </c>
      <c r="G1309" s="194"/>
      <c r="H1309" s="278" t="s">
        <v>75</v>
      </c>
      <c r="I1309" s="281">
        <v>0.2</v>
      </c>
      <c r="J1309" s="280">
        <v>26.39</v>
      </c>
      <c r="K1309" s="280">
        <v>5.27</v>
      </c>
    </row>
    <row r="1310" spans="2:11" ht="25.5" x14ac:dyDescent="0.2">
      <c r="B1310" s="277" t="s">
        <v>86</v>
      </c>
      <c r="C1310" s="279" t="s">
        <v>198</v>
      </c>
      <c r="D1310" s="277" t="s">
        <v>44</v>
      </c>
      <c r="E1310" s="277" t="s">
        <v>199</v>
      </c>
      <c r="F1310" s="194" t="s">
        <v>2161</v>
      </c>
      <c r="G1310" s="194"/>
      <c r="H1310" s="278" t="s">
        <v>75</v>
      </c>
      <c r="I1310" s="281">
        <v>0.2</v>
      </c>
      <c r="J1310" s="280">
        <v>21.7</v>
      </c>
      <c r="K1310" s="280">
        <v>4.34</v>
      </c>
    </row>
    <row r="1311" spans="2:11" ht="25.5" x14ac:dyDescent="0.2">
      <c r="B1311" s="282" t="s">
        <v>93</v>
      </c>
      <c r="C1311" s="284" t="s">
        <v>2541</v>
      </c>
      <c r="D1311" s="282" t="s">
        <v>2315</v>
      </c>
      <c r="E1311" s="282" t="s">
        <v>2542</v>
      </c>
      <c r="F1311" s="195" t="s">
        <v>94</v>
      </c>
      <c r="G1311" s="195"/>
      <c r="H1311" s="283" t="s">
        <v>1076</v>
      </c>
      <c r="I1311" s="287">
        <v>1</v>
      </c>
      <c r="J1311" s="285">
        <v>2444.4699999999998</v>
      </c>
      <c r="K1311" s="285">
        <v>2444.4699999999998</v>
      </c>
    </row>
    <row r="1312" spans="2:11" x14ac:dyDescent="0.2">
      <c r="B1312" s="291"/>
      <c r="C1312" s="291"/>
      <c r="D1312" s="291"/>
      <c r="E1312" s="291"/>
      <c r="F1312" s="291" t="s">
        <v>97</v>
      </c>
      <c r="G1312" s="292">
        <v>3.55</v>
      </c>
      <c r="H1312" s="291" t="s">
        <v>98</v>
      </c>
      <c r="I1312" s="292">
        <v>3.83</v>
      </c>
      <c r="J1312" s="291" t="s">
        <v>99</v>
      </c>
      <c r="K1312" s="292">
        <v>7.38</v>
      </c>
    </row>
    <row r="1313" spans="2:11" ht="13.5" thickBot="1" x14ac:dyDescent="0.25">
      <c r="B1313" s="291"/>
      <c r="C1313" s="291"/>
      <c r="D1313" s="291"/>
      <c r="E1313" s="291"/>
      <c r="F1313" s="291" t="s">
        <v>100</v>
      </c>
      <c r="G1313" s="292">
        <v>613.52</v>
      </c>
      <c r="H1313" s="291"/>
      <c r="I1313" s="198" t="s">
        <v>101</v>
      </c>
      <c r="J1313" s="198"/>
      <c r="K1313" s="292">
        <v>3067.6</v>
      </c>
    </row>
    <row r="1314" spans="2:11" ht="13.5" thickTop="1" x14ac:dyDescent="0.2">
      <c r="B1314" s="276"/>
      <c r="C1314" s="276"/>
      <c r="D1314" s="276"/>
      <c r="E1314" s="276"/>
      <c r="F1314" s="276"/>
      <c r="G1314" s="276"/>
      <c r="H1314" s="276"/>
      <c r="I1314" s="276"/>
      <c r="J1314" s="276"/>
      <c r="K1314" s="276"/>
    </row>
    <row r="1315" spans="2:11" ht="15" x14ac:dyDescent="0.2">
      <c r="B1315" s="268" t="s">
        <v>1459</v>
      </c>
      <c r="C1315" s="270" t="s">
        <v>78</v>
      </c>
      <c r="D1315" s="268" t="s">
        <v>79</v>
      </c>
      <c r="E1315" s="268" t="s">
        <v>24</v>
      </c>
      <c r="F1315" s="196" t="s">
        <v>80</v>
      </c>
      <c r="G1315" s="196"/>
      <c r="H1315" s="269" t="s">
        <v>81</v>
      </c>
      <c r="I1315" s="270" t="s">
        <v>82</v>
      </c>
      <c r="J1315" s="270" t="s">
        <v>83</v>
      </c>
      <c r="K1315" s="270" t="s">
        <v>84</v>
      </c>
    </row>
    <row r="1316" spans="2:11" ht="25.5" x14ac:dyDescent="0.2">
      <c r="B1316" s="271" t="s">
        <v>85</v>
      </c>
      <c r="C1316" s="273" t="s">
        <v>826</v>
      </c>
      <c r="D1316" s="271" t="s">
        <v>44</v>
      </c>
      <c r="E1316" s="271" t="s">
        <v>827</v>
      </c>
      <c r="F1316" s="197" t="s">
        <v>2503</v>
      </c>
      <c r="G1316" s="197"/>
      <c r="H1316" s="272" t="s">
        <v>48</v>
      </c>
      <c r="I1316" s="275">
        <v>1</v>
      </c>
      <c r="J1316" s="274">
        <v>219.72</v>
      </c>
      <c r="K1316" s="274">
        <v>219.72</v>
      </c>
    </row>
    <row r="1317" spans="2:11" ht="25.5" x14ac:dyDescent="0.2">
      <c r="B1317" s="277" t="s">
        <v>86</v>
      </c>
      <c r="C1317" s="279" t="s">
        <v>467</v>
      </c>
      <c r="D1317" s="277" t="s">
        <v>44</v>
      </c>
      <c r="E1317" s="277" t="s">
        <v>468</v>
      </c>
      <c r="F1317" s="194" t="s">
        <v>2161</v>
      </c>
      <c r="G1317" s="194"/>
      <c r="H1317" s="278" t="s">
        <v>75</v>
      </c>
      <c r="I1317" s="281">
        <v>0.47739999999999999</v>
      </c>
      <c r="J1317" s="280">
        <v>26.98</v>
      </c>
      <c r="K1317" s="280">
        <v>12.88</v>
      </c>
    </row>
    <row r="1318" spans="2:11" ht="25.5" x14ac:dyDescent="0.2">
      <c r="B1318" s="277" t="s">
        <v>86</v>
      </c>
      <c r="C1318" s="279" t="s">
        <v>90</v>
      </c>
      <c r="D1318" s="277" t="s">
        <v>44</v>
      </c>
      <c r="E1318" s="277" t="s">
        <v>91</v>
      </c>
      <c r="F1318" s="194" t="s">
        <v>2161</v>
      </c>
      <c r="G1318" s="194"/>
      <c r="H1318" s="278" t="s">
        <v>75</v>
      </c>
      <c r="I1318" s="281">
        <v>0.15040000000000001</v>
      </c>
      <c r="J1318" s="280">
        <v>21.72</v>
      </c>
      <c r="K1318" s="280">
        <v>3.26</v>
      </c>
    </row>
    <row r="1319" spans="2:11" ht="25.5" x14ac:dyDescent="0.2">
      <c r="B1319" s="282" t="s">
        <v>93</v>
      </c>
      <c r="C1319" s="284" t="s">
        <v>839</v>
      </c>
      <c r="D1319" s="282" t="s">
        <v>44</v>
      </c>
      <c r="E1319" s="282" t="s">
        <v>2543</v>
      </c>
      <c r="F1319" s="195" t="s">
        <v>94</v>
      </c>
      <c r="G1319" s="195"/>
      <c r="H1319" s="283" t="s">
        <v>48</v>
      </c>
      <c r="I1319" s="287">
        <v>1</v>
      </c>
      <c r="J1319" s="285">
        <v>192.23</v>
      </c>
      <c r="K1319" s="285">
        <v>192.23</v>
      </c>
    </row>
    <row r="1320" spans="2:11" x14ac:dyDescent="0.2">
      <c r="B1320" s="282" t="s">
        <v>93</v>
      </c>
      <c r="C1320" s="284" t="s">
        <v>681</v>
      </c>
      <c r="D1320" s="282" t="s">
        <v>44</v>
      </c>
      <c r="E1320" s="282" t="s">
        <v>682</v>
      </c>
      <c r="F1320" s="195" t="s">
        <v>94</v>
      </c>
      <c r="G1320" s="195"/>
      <c r="H1320" s="283" t="s">
        <v>53</v>
      </c>
      <c r="I1320" s="287">
        <v>0.2974</v>
      </c>
      <c r="J1320" s="285">
        <v>38.18</v>
      </c>
      <c r="K1320" s="285">
        <v>11.35</v>
      </c>
    </row>
    <row r="1321" spans="2:11" x14ac:dyDescent="0.2">
      <c r="B1321" s="291"/>
      <c r="C1321" s="291"/>
      <c r="D1321" s="291"/>
      <c r="E1321" s="291"/>
      <c r="F1321" s="291" t="s">
        <v>97</v>
      </c>
      <c r="G1321" s="292">
        <v>5.9</v>
      </c>
      <c r="H1321" s="291" t="s">
        <v>98</v>
      </c>
      <c r="I1321" s="292">
        <v>6.35</v>
      </c>
      <c r="J1321" s="291" t="s">
        <v>99</v>
      </c>
      <c r="K1321" s="292">
        <v>12.25</v>
      </c>
    </row>
    <row r="1322" spans="2:11" ht="13.5" thickBot="1" x14ac:dyDescent="0.25">
      <c r="B1322" s="291"/>
      <c r="C1322" s="291"/>
      <c r="D1322" s="291"/>
      <c r="E1322" s="291"/>
      <c r="F1322" s="291" t="s">
        <v>100</v>
      </c>
      <c r="G1322" s="292">
        <v>54.93</v>
      </c>
      <c r="H1322" s="291"/>
      <c r="I1322" s="198" t="s">
        <v>101</v>
      </c>
      <c r="J1322" s="198"/>
      <c r="K1322" s="292">
        <v>274.64999999999998</v>
      </c>
    </row>
    <row r="1323" spans="2:11" ht="13.5" thickTop="1" x14ac:dyDescent="0.2">
      <c r="B1323" s="276"/>
      <c r="C1323" s="276"/>
      <c r="D1323" s="276"/>
      <c r="E1323" s="276"/>
      <c r="F1323" s="276"/>
      <c r="G1323" s="276"/>
      <c r="H1323" s="276"/>
      <c r="I1323" s="276"/>
      <c r="J1323" s="276"/>
      <c r="K1323" s="276"/>
    </row>
    <row r="1324" spans="2:11" ht="15" x14ac:dyDescent="0.2">
      <c r="B1324" s="268" t="s">
        <v>1460</v>
      </c>
      <c r="C1324" s="270" t="s">
        <v>78</v>
      </c>
      <c r="D1324" s="268" t="s">
        <v>79</v>
      </c>
      <c r="E1324" s="268" t="s">
        <v>24</v>
      </c>
      <c r="F1324" s="196" t="s">
        <v>80</v>
      </c>
      <c r="G1324" s="196"/>
      <c r="H1324" s="269" t="s">
        <v>81</v>
      </c>
      <c r="I1324" s="270" t="s">
        <v>82</v>
      </c>
      <c r="J1324" s="270" t="s">
        <v>83</v>
      </c>
      <c r="K1324" s="270" t="s">
        <v>84</v>
      </c>
    </row>
    <row r="1325" spans="2:11" ht="38.25" x14ac:dyDescent="0.2">
      <c r="B1325" s="271" t="s">
        <v>85</v>
      </c>
      <c r="C1325" s="273" t="s">
        <v>951</v>
      </c>
      <c r="D1325" s="271" t="s">
        <v>44</v>
      </c>
      <c r="E1325" s="271" t="s">
        <v>952</v>
      </c>
      <c r="F1325" s="197" t="s">
        <v>2503</v>
      </c>
      <c r="G1325" s="197"/>
      <c r="H1325" s="272" t="s">
        <v>48</v>
      </c>
      <c r="I1325" s="275">
        <v>1</v>
      </c>
      <c r="J1325" s="274">
        <v>144.71</v>
      </c>
      <c r="K1325" s="274">
        <v>144.71</v>
      </c>
    </row>
    <row r="1326" spans="2:11" ht="25.5" x14ac:dyDescent="0.2">
      <c r="B1326" s="277" t="s">
        <v>86</v>
      </c>
      <c r="C1326" s="279" t="s">
        <v>114</v>
      </c>
      <c r="D1326" s="277" t="s">
        <v>44</v>
      </c>
      <c r="E1326" s="277" t="s">
        <v>115</v>
      </c>
      <c r="F1326" s="194" t="s">
        <v>2161</v>
      </c>
      <c r="G1326" s="194"/>
      <c r="H1326" s="278" t="s">
        <v>75</v>
      </c>
      <c r="I1326" s="281">
        <v>0.16669999999999999</v>
      </c>
      <c r="J1326" s="280">
        <v>26.39</v>
      </c>
      <c r="K1326" s="280">
        <v>4.3899999999999997</v>
      </c>
    </row>
    <row r="1327" spans="2:11" ht="25.5" x14ac:dyDescent="0.2">
      <c r="B1327" s="277" t="s">
        <v>86</v>
      </c>
      <c r="C1327" s="279" t="s">
        <v>90</v>
      </c>
      <c r="D1327" s="277" t="s">
        <v>44</v>
      </c>
      <c r="E1327" s="277" t="s">
        <v>91</v>
      </c>
      <c r="F1327" s="194" t="s">
        <v>2161</v>
      </c>
      <c r="G1327" s="194"/>
      <c r="H1327" s="278" t="s">
        <v>75</v>
      </c>
      <c r="I1327" s="281">
        <v>5.2499999999999998E-2</v>
      </c>
      <c r="J1327" s="280">
        <v>21.72</v>
      </c>
      <c r="K1327" s="280">
        <v>1.1399999999999999</v>
      </c>
    </row>
    <row r="1328" spans="2:11" x14ac:dyDescent="0.2">
      <c r="B1328" s="282" t="s">
        <v>93</v>
      </c>
      <c r="C1328" s="284" t="s">
        <v>513</v>
      </c>
      <c r="D1328" s="282" t="s">
        <v>44</v>
      </c>
      <c r="E1328" s="282" t="s">
        <v>806</v>
      </c>
      <c r="F1328" s="195" t="s">
        <v>94</v>
      </c>
      <c r="G1328" s="195"/>
      <c r="H1328" s="283" t="s">
        <v>48</v>
      </c>
      <c r="I1328" s="287">
        <v>2.1000000000000001E-2</v>
      </c>
      <c r="J1328" s="285">
        <v>5.39</v>
      </c>
      <c r="K1328" s="285">
        <v>0.11</v>
      </c>
    </row>
    <row r="1329" spans="2:11" ht="25.5" x14ac:dyDescent="0.2">
      <c r="B1329" s="282" t="s">
        <v>93</v>
      </c>
      <c r="C1329" s="284" t="s">
        <v>1020</v>
      </c>
      <c r="D1329" s="282" t="s">
        <v>44</v>
      </c>
      <c r="E1329" s="282" t="s">
        <v>1021</v>
      </c>
      <c r="F1329" s="195" t="s">
        <v>94</v>
      </c>
      <c r="G1329" s="195"/>
      <c r="H1329" s="283" t="s">
        <v>48</v>
      </c>
      <c r="I1329" s="287">
        <v>1</v>
      </c>
      <c r="J1329" s="285">
        <v>139.07</v>
      </c>
      <c r="K1329" s="285">
        <v>139.07</v>
      </c>
    </row>
    <row r="1330" spans="2:11" x14ac:dyDescent="0.2">
      <c r="B1330" s="291"/>
      <c r="C1330" s="291"/>
      <c r="D1330" s="291"/>
      <c r="E1330" s="291"/>
      <c r="F1330" s="291" t="s">
        <v>97</v>
      </c>
      <c r="G1330" s="292">
        <v>2.06</v>
      </c>
      <c r="H1330" s="291" t="s">
        <v>98</v>
      </c>
      <c r="I1330" s="292">
        <v>2.2200000000000002</v>
      </c>
      <c r="J1330" s="291" t="s">
        <v>99</v>
      </c>
      <c r="K1330" s="292">
        <v>4.28</v>
      </c>
    </row>
    <row r="1331" spans="2:11" ht="13.5" thickBot="1" x14ac:dyDescent="0.25">
      <c r="B1331" s="291"/>
      <c r="C1331" s="291"/>
      <c r="D1331" s="291"/>
      <c r="E1331" s="291"/>
      <c r="F1331" s="291" t="s">
        <v>100</v>
      </c>
      <c r="G1331" s="292">
        <v>36.17</v>
      </c>
      <c r="H1331" s="291"/>
      <c r="I1331" s="198" t="s">
        <v>101</v>
      </c>
      <c r="J1331" s="198"/>
      <c r="K1331" s="292">
        <v>180.88</v>
      </c>
    </row>
    <row r="1332" spans="2:11" ht="13.5" thickTop="1" x14ac:dyDescent="0.2">
      <c r="B1332" s="276"/>
      <c r="C1332" s="276"/>
      <c r="D1332" s="276"/>
      <c r="E1332" s="276"/>
      <c r="F1332" s="276"/>
      <c r="G1332" s="276"/>
      <c r="H1332" s="276"/>
      <c r="I1332" s="276"/>
      <c r="J1332" s="276"/>
      <c r="K1332" s="276"/>
    </row>
    <row r="1333" spans="2:11" ht="15" x14ac:dyDescent="0.2">
      <c r="B1333" s="268" t="s">
        <v>1461</v>
      </c>
      <c r="C1333" s="270" t="s">
        <v>78</v>
      </c>
      <c r="D1333" s="268" t="s">
        <v>79</v>
      </c>
      <c r="E1333" s="268" t="s">
        <v>24</v>
      </c>
      <c r="F1333" s="196" t="s">
        <v>80</v>
      </c>
      <c r="G1333" s="196"/>
      <c r="H1333" s="269" t="s">
        <v>81</v>
      </c>
      <c r="I1333" s="270" t="s">
        <v>82</v>
      </c>
      <c r="J1333" s="270" t="s">
        <v>83</v>
      </c>
      <c r="K1333" s="270" t="s">
        <v>84</v>
      </c>
    </row>
    <row r="1334" spans="2:11" ht="25.5" x14ac:dyDescent="0.2">
      <c r="B1334" s="271" t="s">
        <v>85</v>
      </c>
      <c r="C1334" s="273" t="s">
        <v>1462</v>
      </c>
      <c r="D1334" s="271" t="s">
        <v>44</v>
      </c>
      <c r="E1334" s="271" t="s">
        <v>1463</v>
      </c>
      <c r="F1334" s="197" t="s">
        <v>2503</v>
      </c>
      <c r="G1334" s="197"/>
      <c r="H1334" s="272" t="s">
        <v>48</v>
      </c>
      <c r="I1334" s="275">
        <v>1</v>
      </c>
      <c r="J1334" s="274">
        <v>60.85</v>
      </c>
      <c r="K1334" s="274">
        <v>60.85</v>
      </c>
    </row>
    <row r="1335" spans="2:11" ht="25.5" x14ac:dyDescent="0.2">
      <c r="B1335" s="277" t="s">
        <v>86</v>
      </c>
      <c r="C1335" s="279" t="s">
        <v>90</v>
      </c>
      <c r="D1335" s="277" t="s">
        <v>44</v>
      </c>
      <c r="E1335" s="277" t="s">
        <v>91</v>
      </c>
      <c r="F1335" s="194" t="s">
        <v>2161</v>
      </c>
      <c r="G1335" s="194"/>
      <c r="H1335" s="278" t="s">
        <v>75</v>
      </c>
      <c r="I1335" s="281">
        <v>4.8099999999999997E-2</v>
      </c>
      <c r="J1335" s="280">
        <v>21.72</v>
      </c>
      <c r="K1335" s="280">
        <v>1.04</v>
      </c>
    </row>
    <row r="1336" spans="2:11" ht="25.5" x14ac:dyDescent="0.2">
      <c r="B1336" s="277" t="s">
        <v>86</v>
      </c>
      <c r="C1336" s="279" t="s">
        <v>114</v>
      </c>
      <c r="D1336" s="277" t="s">
        <v>44</v>
      </c>
      <c r="E1336" s="277" t="s">
        <v>115</v>
      </c>
      <c r="F1336" s="194" t="s">
        <v>2161</v>
      </c>
      <c r="G1336" s="194"/>
      <c r="H1336" s="278" t="s">
        <v>75</v>
      </c>
      <c r="I1336" s="281">
        <v>0.1525</v>
      </c>
      <c r="J1336" s="280">
        <v>26.39</v>
      </c>
      <c r="K1336" s="280">
        <v>4.0199999999999996</v>
      </c>
    </row>
    <row r="1337" spans="2:11" x14ac:dyDescent="0.2">
      <c r="B1337" s="282" t="s">
        <v>93</v>
      </c>
      <c r="C1337" s="284" t="s">
        <v>513</v>
      </c>
      <c r="D1337" s="282" t="s">
        <v>44</v>
      </c>
      <c r="E1337" s="282" t="s">
        <v>806</v>
      </c>
      <c r="F1337" s="195" t="s">
        <v>94</v>
      </c>
      <c r="G1337" s="195"/>
      <c r="H1337" s="283" t="s">
        <v>48</v>
      </c>
      <c r="I1337" s="287">
        <v>2.1000000000000001E-2</v>
      </c>
      <c r="J1337" s="285">
        <v>5.39</v>
      </c>
      <c r="K1337" s="285">
        <v>0.11</v>
      </c>
    </row>
    <row r="1338" spans="2:11" ht="38.25" x14ac:dyDescent="0.2">
      <c r="B1338" s="282" t="s">
        <v>93</v>
      </c>
      <c r="C1338" s="284" t="s">
        <v>2544</v>
      </c>
      <c r="D1338" s="282" t="s">
        <v>44</v>
      </c>
      <c r="E1338" s="282" t="s">
        <v>2545</v>
      </c>
      <c r="F1338" s="195" t="s">
        <v>94</v>
      </c>
      <c r="G1338" s="195"/>
      <c r="H1338" s="283" t="s">
        <v>48</v>
      </c>
      <c r="I1338" s="287">
        <v>1</v>
      </c>
      <c r="J1338" s="285">
        <v>55.68</v>
      </c>
      <c r="K1338" s="285">
        <v>55.68</v>
      </c>
    </row>
    <row r="1339" spans="2:11" x14ac:dyDescent="0.2">
      <c r="B1339" s="291"/>
      <c r="C1339" s="291"/>
      <c r="D1339" s="291"/>
      <c r="E1339" s="291"/>
      <c r="F1339" s="291" t="s">
        <v>97</v>
      </c>
      <c r="G1339" s="292">
        <v>1.88</v>
      </c>
      <c r="H1339" s="291" t="s">
        <v>98</v>
      </c>
      <c r="I1339" s="292">
        <v>2.0299999999999998</v>
      </c>
      <c r="J1339" s="291" t="s">
        <v>99</v>
      </c>
      <c r="K1339" s="292">
        <v>3.91</v>
      </c>
    </row>
    <row r="1340" spans="2:11" ht="13.5" thickBot="1" x14ac:dyDescent="0.25">
      <c r="B1340" s="291"/>
      <c r="C1340" s="291"/>
      <c r="D1340" s="291"/>
      <c r="E1340" s="291"/>
      <c r="F1340" s="291" t="s">
        <v>100</v>
      </c>
      <c r="G1340" s="292">
        <v>15.21</v>
      </c>
      <c r="H1340" s="291"/>
      <c r="I1340" s="198" t="s">
        <v>101</v>
      </c>
      <c r="J1340" s="198"/>
      <c r="K1340" s="292">
        <v>76.06</v>
      </c>
    </row>
    <row r="1341" spans="2:11" ht="13.5" thickTop="1" x14ac:dyDescent="0.2">
      <c r="B1341" s="276"/>
      <c r="C1341" s="276"/>
      <c r="D1341" s="276"/>
      <c r="E1341" s="276"/>
      <c r="F1341" s="276"/>
      <c r="G1341" s="276"/>
      <c r="H1341" s="276"/>
      <c r="I1341" s="276"/>
      <c r="J1341" s="276"/>
      <c r="K1341" s="276"/>
    </row>
    <row r="1342" spans="2:11" ht="15" x14ac:dyDescent="0.2">
      <c r="B1342" s="268" t="s">
        <v>1464</v>
      </c>
      <c r="C1342" s="270" t="s">
        <v>78</v>
      </c>
      <c r="D1342" s="268" t="s">
        <v>79</v>
      </c>
      <c r="E1342" s="268" t="s">
        <v>24</v>
      </c>
      <c r="F1342" s="196" t="s">
        <v>80</v>
      </c>
      <c r="G1342" s="196"/>
      <c r="H1342" s="269" t="s">
        <v>81</v>
      </c>
      <c r="I1342" s="270" t="s">
        <v>82</v>
      </c>
      <c r="J1342" s="270" t="s">
        <v>83</v>
      </c>
      <c r="K1342" s="270" t="s">
        <v>84</v>
      </c>
    </row>
    <row r="1343" spans="2:11" x14ac:dyDescent="0.2">
      <c r="B1343" s="271" t="s">
        <v>85</v>
      </c>
      <c r="C1343" s="273" t="s">
        <v>1465</v>
      </c>
      <c r="D1343" s="271" t="s">
        <v>43</v>
      </c>
      <c r="E1343" s="271" t="s">
        <v>1466</v>
      </c>
      <c r="F1343" s="197" t="s">
        <v>89</v>
      </c>
      <c r="G1343" s="197"/>
      <c r="H1343" s="272" t="s">
        <v>48</v>
      </c>
      <c r="I1343" s="275">
        <v>1</v>
      </c>
      <c r="J1343" s="274">
        <v>18.760000000000002</v>
      </c>
      <c r="K1343" s="274">
        <v>18.760000000000002</v>
      </c>
    </row>
    <row r="1344" spans="2:11" ht="25.5" x14ac:dyDescent="0.2">
      <c r="B1344" s="277" t="s">
        <v>86</v>
      </c>
      <c r="C1344" s="279" t="s">
        <v>198</v>
      </c>
      <c r="D1344" s="277" t="s">
        <v>44</v>
      </c>
      <c r="E1344" s="277" t="s">
        <v>199</v>
      </c>
      <c r="F1344" s="194" t="s">
        <v>2161</v>
      </c>
      <c r="G1344" s="194"/>
      <c r="H1344" s="278" t="s">
        <v>75</v>
      </c>
      <c r="I1344" s="281">
        <v>0.5</v>
      </c>
      <c r="J1344" s="280">
        <v>21.7</v>
      </c>
      <c r="K1344" s="280">
        <v>10.85</v>
      </c>
    </row>
    <row r="1345" spans="2:11" ht="25.5" x14ac:dyDescent="0.2">
      <c r="B1345" s="277" t="s">
        <v>86</v>
      </c>
      <c r="C1345" s="279" t="s">
        <v>114</v>
      </c>
      <c r="D1345" s="277" t="s">
        <v>44</v>
      </c>
      <c r="E1345" s="277" t="s">
        <v>115</v>
      </c>
      <c r="F1345" s="194" t="s">
        <v>2161</v>
      </c>
      <c r="G1345" s="194"/>
      <c r="H1345" s="278" t="s">
        <v>75</v>
      </c>
      <c r="I1345" s="281">
        <v>0.3</v>
      </c>
      <c r="J1345" s="280">
        <v>26.39</v>
      </c>
      <c r="K1345" s="280">
        <v>7.91</v>
      </c>
    </row>
    <row r="1346" spans="2:11" x14ac:dyDescent="0.2">
      <c r="B1346" s="291"/>
      <c r="C1346" s="291"/>
      <c r="D1346" s="291"/>
      <c r="E1346" s="291"/>
      <c r="F1346" s="291" t="s">
        <v>97</v>
      </c>
      <c r="G1346" s="292">
        <v>6.89</v>
      </c>
      <c r="H1346" s="291" t="s">
        <v>98</v>
      </c>
      <c r="I1346" s="292">
        <v>7.41</v>
      </c>
      <c r="J1346" s="291" t="s">
        <v>99</v>
      </c>
      <c r="K1346" s="292">
        <v>14.3</v>
      </c>
    </row>
    <row r="1347" spans="2:11" ht="13.5" thickBot="1" x14ac:dyDescent="0.25">
      <c r="B1347" s="291"/>
      <c r="C1347" s="291"/>
      <c r="D1347" s="291"/>
      <c r="E1347" s="291"/>
      <c r="F1347" s="291" t="s">
        <v>100</v>
      </c>
      <c r="G1347" s="292">
        <v>4.6900000000000004</v>
      </c>
      <c r="H1347" s="291"/>
      <c r="I1347" s="198" t="s">
        <v>101</v>
      </c>
      <c r="J1347" s="198"/>
      <c r="K1347" s="292">
        <v>23.45</v>
      </c>
    </row>
    <row r="1348" spans="2:11" ht="13.5" thickTop="1" x14ac:dyDescent="0.2">
      <c r="B1348" s="276"/>
      <c r="C1348" s="276"/>
      <c r="D1348" s="276"/>
      <c r="E1348" s="276"/>
      <c r="F1348" s="276"/>
      <c r="G1348" s="276"/>
      <c r="H1348" s="276"/>
      <c r="I1348" s="276"/>
      <c r="J1348" s="276"/>
      <c r="K1348" s="276"/>
    </row>
    <row r="1349" spans="2:11" ht="15" x14ac:dyDescent="0.2">
      <c r="B1349" s="268" t="s">
        <v>1467</v>
      </c>
      <c r="C1349" s="270" t="s">
        <v>78</v>
      </c>
      <c r="D1349" s="268" t="s">
        <v>79</v>
      </c>
      <c r="E1349" s="268" t="s">
        <v>24</v>
      </c>
      <c r="F1349" s="196" t="s">
        <v>80</v>
      </c>
      <c r="G1349" s="196"/>
      <c r="H1349" s="269" t="s">
        <v>81</v>
      </c>
      <c r="I1349" s="270" t="s">
        <v>82</v>
      </c>
      <c r="J1349" s="270" t="s">
        <v>83</v>
      </c>
      <c r="K1349" s="270" t="s">
        <v>84</v>
      </c>
    </row>
    <row r="1350" spans="2:11" ht="25.5" x14ac:dyDescent="0.2">
      <c r="B1350" s="271" t="s">
        <v>85</v>
      </c>
      <c r="C1350" s="273" t="s">
        <v>1468</v>
      </c>
      <c r="D1350" s="271" t="s">
        <v>43</v>
      </c>
      <c r="E1350" s="271" t="s">
        <v>1469</v>
      </c>
      <c r="F1350" s="197" t="s">
        <v>89</v>
      </c>
      <c r="G1350" s="197"/>
      <c r="H1350" s="272" t="s">
        <v>48</v>
      </c>
      <c r="I1350" s="275">
        <v>1</v>
      </c>
      <c r="J1350" s="274">
        <v>67.319999999999993</v>
      </c>
      <c r="K1350" s="274">
        <v>67.319999999999993</v>
      </c>
    </row>
    <row r="1351" spans="2:11" ht="25.5" x14ac:dyDescent="0.2">
      <c r="B1351" s="277" t="s">
        <v>86</v>
      </c>
      <c r="C1351" s="279" t="s">
        <v>114</v>
      </c>
      <c r="D1351" s="277" t="s">
        <v>44</v>
      </c>
      <c r="E1351" s="277" t="s">
        <v>115</v>
      </c>
      <c r="F1351" s="194" t="s">
        <v>2161</v>
      </c>
      <c r="G1351" s="194"/>
      <c r="H1351" s="278" t="s">
        <v>75</v>
      </c>
      <c r="I1351" s="281">
        <v>1.4</v>
      </c>
      <c r="J1351" s="280">
        <v>26.39</v>
      </c>
      <c r="K1351" s="280">
        <v>36.94</v>
      </c>
    </row>
    <row r="1352" spans="2:11" ht="25.5" x14ac:dyDescent="0.2">
      <c r="B1352" s="277" t="s">
        <v>86</v>
      </c>
      <c r="C1352" s="279" t="s">
        <v>198</v>
      </c>
      <c r="D1352" s="277" t="s">
        <v>44</v>
      </c>
      <c r="E1352" s="277" t="s">
        <v>199</v>
      </c>
      <c r="F1352" s="194" t="s">
        <v>2161</v>
      </c>
      <c r="G1352" s="194"/>
      <c r="H1352" s="278" t="s">
        <v>75</v>
      </c>
      <c r="I1352" s="281">
        <v>1.4</v>
      </c>
      <c r="J1352" s="280">
        <v>21.7</v>
      </c>
      <c r="K1352" s="280">
        <v>30.38</v>
      </c>
    </row>
    <row r="1353" spans="2:11" x14ac:dyDescent="0.2">
      <c r="B1353" s="291"/>
      <c r="C1353" s="291"/>
      <c r="D1353" s="291"/>
      <c r="E1353" s="291"/>
      <c r="F1353" s="291" t="s">
        <v>97</v>
      </c>
      <c r="G1353" s="292">
        <v>24.92</v>
      </c>
      <c r="H1353" s="291" t="s">
        <v>98</v>
      </c>
      <c r="I1353" s="292">
        <v>26.8</v>
      </c>
      <c r="J1353" s="291" t="s">
        <v>99</v>
      </c>
      <c r="K1353" s="292">
        <v>51.72</v>
      </c>
    </row>
    <row r="1354" spans="2:11" ht="13.5" thickBot="1" x14ac:dyDescent="0.25">
      <c r="B1354" s="291"/>
      <c r="C1354" s="291"/>
      <c r="D1354" s="291"/>
      <c r="E1354" s="291"/>
      <c r="F1354" s="291" t="s">
        <v>100</v>
      </c>
      <c r="G1354" s="292">
        <v>16.829999999999998</v>
      </c>
      <c r="H1354" s="291"/>
      <c r="I1354" s="198" t="s">
        <v>101</v>
      </c>
      <c r="J1354" s="198"/>
      <c r="K1354" s="292">
        <v>84.15</v>
      </c>
    </row>
    <row r="1355" spans="2:11" ht="13.5" thickTop="1" x14ac:dyDescent="0.2">
      <c r="B1355" s="276"/>
      <c r="C1355" s="276"/>
      <c r="D1355" s="276"/>
      <c r="E1355" s="276"/>
      <c r="F1355" s="276"/>
      <c r="G1355" s="276"/>
      <c r="H1355" s="276"/>
      <c r="I1355" s="276"/>
      <c r="J1355" s="276"/>
      <c r="K1355" s="276"/>
    </row>
    <row r="1356" spans="2:11" ht="15" x14ac:dyDescent="0.2">
      <c r="B1356" s="268" t="s">
        <v>1470</v>
      </c>
      <c r="C1356" s="270" t="s">
        <v>78</v>
      </c>
      <c r="D1356" s="268" t="s">
        <v>79</v>
      </c>
      <c r="E1356" s="268" t="s">
        <v>24</v>
      </c>
      <c r="F1356" s="196" t="s">
        <v>80</v>
      </c>
      <c r="G1356" s="196"/>
      <c r="H1356" s="269" t="s">
        <v>81</v>
      </c>
      <c r="I1356" s="270" t="s">
        <v>82</v>
      </c>
      <c r="J1356" s="270" t="s">
        <v>83</v>
      </c>
      <c r="K1356" s="270" t="s">
        <v>84</v>
      </c>
    </row>
    <row r="1357" spans="2:11" ht="25.5" x14ac:dyDescent="0.2">
      <c r="B1357" s="271" t="s">
        <v>85</v>
      </c>
      <c r="C1357" s="273" t="s">
        <v>1471</v>
      </c>
      <c r="D1357" s="271" t="s">
        <v>43</v>
      </c>
      <c r="E1357" s="271" t="s">
        <v>1472</v>
      </c>
      <c r="F1357" s="197" t="s">
        <v>89</v>
      </c>
      <c r="G1357" s="197"/>
      <c r="H1357" s="272" t="s">
        <v>48</v>
      </c>
      <c r="I1357" s="275">
        <v>1</v>
      </c>
      <c r="J1357" s="274">
        <v>247.07</v>
      </c>
      <c r="K1357" s="274">
        <v>247.07</v>
      </c>
    </row>
    <row r="1358" spans="2:11" ht="25.5" x14ac:dyDescent="0.2">
      <c r="B1358" s="277" t="s">
        <v>86</v>
      </c>
      <c r="C1358" s="279" t="s">
        <v>114</v>
      </c>
      <c r="D1358" s="277" t="s">
        <v>44</v>
      </c>
      <c r="E1358" s="277" t="s">
        <v>115</v>
      </c>
      <c r="F1358" s="194" t="s">
        <v>2161</v>
      </c>
      <c r="G1358" s="194"/>
      <c r="H1358" s="278" t="s">
        <v>75</v>
      </c>
      <c r="I1358" s="281">
        <v>0.5</v>
      </c>
      <c r="J1358" s="280">
        <v>26.39</v>
      </c>
      <c r="K1358" s="280">
        <v>13.19</v>
      </c>
    </row>
    <row r="1359" spans="2:11" ht="25.5" x14ac:dyDescent="0.2">
      <c r="B1359" s="277" t="s">
        <v>86</v>
      </c>
      <c r="C1359" s="279" t="s">
        <v>90</v>
      </c>
      <c r="D1359" s="277" t="s">
        <v>44</v>
      </c>
      <c r="E1359" s="277" t="s">
        <v>91</v>
      </c>
      <c r="F1359" s="194" t="s">
        <v>2161</v>
      </c>
      <c r="G1359" s="194"/>
      <c r="H1359" s="278" t="s">
        <v>75</v>
      </c>
      <c r="I1359" s="281">
        <v>0.5</v>
      </c>
      <c r="J1359" s="280">
        <v>21.72</v>
      </c>
      <c r="K1359" s="280">
        <v>10.86</v>
      </c>
    </row>
    <row r="1360" spans="2:11" x14ac:dyDescent="0.2">
      <c r="B1360" s="282" t="s">
        <v>93</v>
      </c>
      <c r="C1360" s="284" t="s">
        <v>2546</v>
      </c>
      <c r="D1360" s="282" t="s">
        <v>2315</v>
      </c>
      <c r="E1360" s="282" t="s">
        <v>2547</v>
      </c>
      <c r="F1360" s="195" t="s">
        <v>94</v>
      </c>
      <c r="G1360" s="195"/>
      <c r="H1360" s="283" t="s">
        <v>2483</v>
      </c>
      <c r="I1360" s="287">
        <v>0.5</v>
      </c>
      <c r="J1360" s="285">
        <v>0.27</v>
      </c>
      <c r="K1360" s="285">
        <v>0.13</v>
      </c>
    </row>
    <row r="1361" spans="2:11" ht="25.5" x14ac:dyDescent="0.2">
      <c r="B1361" s="282" t="s">
        <v>93</v>
      </c>
      <c r="C1361" s="284" t="s">
        <v>2548</v>
      </c>
      <c r="D1361" s="282" t="s">
        <v>2315</v>
      </c>
      <c r="E1361" s="282" t="s">
        <v>2549</v>
      </c>
      <c r="F1361" s="195" t="s">
        <v>94</v>
      </c>
      <c r="G1361" s="195"/>
      <c r="H1361" s="283" t="s">
        <v>1076</v>
      </c>
      <c r="I1361" s="287">
        <v>1</v>
      </c>
      <c r="J1361" s="285">
        <v>222.89</v>
      </c>
      <c r="K1361" s="285">
        <v>222.89</v>
      </c>
    </row>
    <row r="1362" spans="2:11" x14ac:dyDescent="0.2">
      <c r="B1362" s="291"/>
      <c r="C1362" s="291"/>
      <c r="D1362" s="291"/>
      <c r="E1362" s="291"/>
      <c r="F1362" s="291" t="s">
        <v>97</v>
      </c>
      <c r="G1362" s="292">
        <v>8.77</v>
      </c>
      <c r="H1362" s="291" t="s">
        <v>98</v>
      </c>
      <c r="I1362" s="292">
        <v>9.43</v>
      </c>
      <c r="J1362" s="291" t="s">
        <v>99</v>
      </c>
      <c r="K1362" s="292">
        <v>18.2</v>
      </c>
    </row>
    <row r="1363" spans="2:11" ht="13.5" thickBot="1" x14ac:dyDescent="0.25">
      <c r="B1363" s="291"/>
      <c r="C1363" s="291"/>
      <c r="D1363" s="291"/>
      <c r="E1363" s="291"/>
      <c r="F1363" s="291" t="s">
        <v>100</v>
      </c>
      <c r="G1363" s="292">
        <v>61.76</v>
      </c>
      <c r="H1363" s="291"/>
      <c r="I1363" s="198" t="s">
        <v>101</v>
      </c>
      <c r="J1363" s="198"/>
      <c r="K1363" s="292">
        <v>308.83</v>
      </c>
    </row>
    <row r="1364" spans="2:11" ht="13.5" thickTop="1" x14ac:dyDescent="0.2">
      <c r="B1364" s="276"/>
      <c r="C1364" s="276"/>
      <c r="D1364" s="276"/>
      <c r="E1364" s="276"/>
      <c r="F1364" s="276"/>
      <c r="G1364" s="276"/>
      <c r="H1364" s="276"/>
      <c r="I1364" s="276"/>
      <c r="J1364" s="276"/>
      <c r="K1364" s="276"/>
    </row>
    <row r="1365" spans="2:11" ht="15" x14ac:dyDescent="0.2">
      <c r="B1365" s="268" t="s">
        <v>1473</v>
      </c>
      <c r="C1365" s="270" t="s">
        <v>78</v>
      </c>
      <c r="D1365" s="268" t="s">
        <v>79</v>
      </c>
      <c r="E1365" s="268" t="s">
        <v>24</v>
      </c>
      <c r="F1365" s="196" t="s">
        <v>80</v>
      </c>
      <c r="G1365" s="196"/>
      <c r="H1365" s="269" t="s">
        <v>81</v>
      </c>
      <c r="I1365" s="270" t="s">
        <v>82</v>
      </c>
      <c r="J1365" s="270" t="s">
        <v>83</v>
      </c>
      <c r="K1365" s="270" t="s">
        <v>84</v>
      </c>
    </row>
    <row r="1366" spans="2:11" ht="38.25" x14ac:dyDescent="0.2">
      <c r="B1366" s="271" t="s">
        <v>85</v>
      </c>
      <c r="C1366" s="273" t="s">
        <v>1474</v>
      </c>
      <c r="D1366" s="271" t="s">
        <v>43</v>
      </c>
      <c r="E1366" s="271" t="s">
        <v>1475</v>
      </c>
      <c r="F1366" s="197" t="s">
        <v>89</v>
      </c>
      <c r="G1366" s="197"/>
      <c r="H1366" s="272" t="s">
        <v>48</v>
      </c>
      <c r="I1366" s="275">
        <v>1</v>
      </c>
      <c r="J1366" s="274">
        <v>416.86</v>
      </c>
      <c r="K1366" s="274">
        <v>416.86</v>
      </c>
    </row>
    <row r="1367" spans="2:11" ht="25.5" x14ac:dyDescent="0.2">
      <c r="B1367" s="277" t="s">
        <v>86</v>
      </c>
      <c r="C1367" s="279" t="s">
        <v>90</v>
      </c>
      <c r="D1367" s="277" t="s">
        <v>44</v>
      </c>
      <c r="E1367" s="277" t="s">
        <v>91</v>
      </c>
      <c r="F1367" s="194" t="s">
        <v>2161</v>
      </c>
      <c r="G1367" s="194"/>
      <c r="H1367" s="278" t="s">
        <v>75</v>
      </c>
      <c r="I1367" s="281">
        <v>3.89</v>
      </c>
      <c r="J1367" s="280">
        <v>21.72</v>
      </c>
      <c r="K1367" s="280">
        <v>84.49</v>
      </c>
    </row>
    <row r="1368" spans="2:11" ht="25.5" x14ac:dyDescent="0.2">
      <c r="B1368" s="277" t="s">
        <v>86</v>
      </c>
      <c r="C1368" s="279" t="s">
        <v>114</v>
      </c>
      <c r="D1368" s="277" t="s">
        <v>44</v>
      </c>
      <c r="E1368" s="277" t="s">
        <v>115</v>
      </c>
      <c r="F1368" s="194" t="s">
        <v>2161</v>
      </c>
      <c r="G1368" s="194"/>
      <c r="H1368" s="278" t="s">
        <v>75</v>
      </c>
      <c r="I1368" s="281">
        <v>0.5</v>
      </c>
      <c r="J1368" s="280">
        <v>26.39</v>
      </c>
      <c r="K1368" s="280">
        <v>13.19</v>
      </c>
    </row>
    <row r="1369" spans="2:11" ht="38.25" x14ac:dyDescent="0.2">
      <c r="B1369" s="282" t="s">
        <v>93</v>
      </c>
      <c r="C1369" s="284" t="s">
        <v>2550</v>
      </c>
      <c r="D1369" s="282" t="s">
        <v>44</v>
      </c>
      <c r="E1369" s="282" t="s">
        <v>2551</v>
      </c>
      <c r="F1369" s="195" t="s">
        <v>240</v>
      </c>
      <c r="G1369" s="195"/>
      <c r="H1369" s="283" t="s">
        <v>48</v>
      </c>
      <c r="I1369" s="287">
        <v>1</v>
      </c>
      <c r="J1369" s="285">
        <v>31.98</v>
      </c>
      <c r="K1369" s="285">
        <v>31.98</v>
      </c>
    </row>
    <row r="1370" spans="2:11" x14ac:dyDescent="0.2">
      <c r="B1370" s="282" t="s">
        <v>93</v>
      </c>
      <c r="C1370" s="284" t="s">
        <v>2546</v>
      </c>
      <c r="D1370" s="282" t="s">
        <v>2315</v>
      </c>
      <c r="E1370" s="282" t="s">
        <v>2547</v>
      </c>
      <c r="F1370" s="195" t="s">
        <v>94</v>
      </c>
      <c r="G1370" s="195"/>
      <c r="H1370" s="283" t="s">
        <v>2483</v>
      </c>
      <c r="I1370" s="287">
        <v>0.5</v>
      </c>
      <c r="J1370" s="285">
        <v>0.27</v>
      </c>
      <c r="K1370" s="285">
        <v>0.13</v>
      </c>
    </row>
    <row r="1371" spans="2:11" ht="25.5" x14ac:dyDescent="0.2">
      <c r="B1371" s="282" t="s">
        <v>93</v>
      </c>
      <c r="C1371" s="284" t="s">
        <v>2552</v>
      </c>
      <c r="D1371" s="282" t="s">
        <v>2315</v>
      </c>
      <c r="E1371" s="282" t="s">
        <v>2553</v>
      </c>
      <c r="F1371" s="195" t="s">
        <v>94</v>
      </c>
      <c r="G1371" s="195"/>
      <c r="H1371" s="283" t="s">
        <v>1076</v>
      </c>
      <c r="I1371" s="287">
        <v>1</v>
      </c>
      <c r="J1371" s="285">
        <v>287.07</v>
      </c>
      <c r="K1371" s="285">
        <v>287.07</v>
      </c>
    </row>
    <row r="1372" spans="2:11" x14ac:dyDescent="0.2">
      <c r="B1372" s="291"/>
      <c r="C1372" s="291"/>
      <c r="D1372" s="291"/>
      <c r="E1372" s="291"/>
      <c r="F1372" s="291" t="s">
        <v>97</v>
      </c>
      <c r="G1372" s="292">
        <v>34.229999999999997</v>
      </c>
      <c r="H1372" s="291" t="s">
        <v>98</v>
      </c>
      <c r="I1372" s="292">
        <v>36.82</v>
      </c>
      <c r="J1372" s="291" t="s">
        <v>99</v>
      </c>
      <c r="K1372" s="292">
        <v>71.05</v>
      </c>
    </row>
    <row r="1373" spans="2:11" ht="13.5" thickBot="1" x14ac:dyDescent="0.25">
      <c r="B1373" s="291"/>
      <c r="C1373" s="291"/>
      <c r="D1373" s="291"/>
      <c r="E1373" s="291"/>
      <c r="F1373" s="291" t="s">
        <v>100</v>
      </c>
      <c r="G1373" s="292">
        <v>104.21</v>
      </c>
      <c r="H1373" s="291"/>
      <c r="I1373" s="198" t="s">
        <v>101</v>
      </c>
      <c r="J1373" s="198"/>
      <c r="K1373" s="292">
        <v>521.07000000000005</v>
      </c>
    </row>
    <row r="1374" spans="2:11" ht="13.5" thickTop="1" x14ac:dyDescent="0.2">
      <c r="B1374" s="276"/>
      <c r="C1374" s="276"/>
      <c r="D1374" s="276"/>
      <c r="E1374" s="276"/>
      <c r="F1374" s="276"/>
      <c r="G1374" s="276"/>
      <c r="H1374" s="276"/>
      <c r="I1374" s="276"/>
      <c r="J1374" s="276"/>
      <c r="K1374" s="276"/>
    </row>
    <row r="1375" spans="2:11" ht="15" x14ac:dyDescent="0.2">
      <c r="B1375" s="268" t="s">
        <v>1476</v>
      </c>
      <c r="C1375" s="270" t="s">
        <v>78</v>
      </c>
      <c r="D1375" s="268" t="s">
        <v>79</v>
      </c>
      <c r="E1375" s="268" t="s">
        <v>24</v>
      </c>
      <c r="F1375" s="196" t="s">
        <v>80</v>
      </c>
      <c r="G1375" s="196"/>
      <c r="H1375" s="269" t="s">
        <v>81</v>
      </c>
      <c r="I1375" s="270" t="s">
        <v>82</v>
      </c>
      <c r="J1375" s="270" t="s">
        <v>83</v>
      </c>
      <c r="K1375" s="270" t="s">
        <v>84</v>
      </c>
    </row>
    <row r="1376" spans="2:11" ht="25.5" x14ac:dyDescent="0.2">
      <c r="B1376" s="271" t="s">
        <v>85</v>
      </c>
      <c r="C1376" s="273" t="s">
        <v>1477</v>
      </c>
      <c r="D1376" s="271" t="s">
        <v>43</v>
      </c>
      <c r="E1376" s="271" t="s">
        <v>1478</v>
      </c>
      <c r="F1376" s="197" t="s">
        <v>89</v>
      </c>
      <c r="G1376" s="197"/>
      <c r="H1376" s="272" t="s">
        <v>48</v>
      </c>
      <c r="I1376" s="275">
        <v>1</v>
      </c>
      <c r="J1376" s="274">
        <v>814.73</v>
      </c>
      <c r="K1376" s="274">
        <v>814.73</v>
      </c>
    </row>
    <row r="1377" spans="2:11" ht="25.5" x14ac:dyDescent="0.2">
      <c r="B1377" s="277" t="s">
        <v>86</v>
      </c>
      <c r="C1377" s="279" t="s">
        <v>114</v>
      </c>
      <c r="D1377" s="277" t="s">
        <v>44</v>
      </c>
      <c r="E1377" s="277" t="s">
        <v>115</v>
      </c>
      <c r="F1377" s="194" t="s">
        <v>2161</v>
      </c>
      <c r="G1377" s="194"/>
      <c r="H1377" s="278" t="s">
        <v>75</v>
      </c>
      <c r="I1377" s="281">
        <v>0.5</v>
      </c>
      <c r="J1377" s="280">
        <v>26.39</v>
      </c>
      <c r="K1377" s="280">
        <v>13.19</v>
      </c>
    </row>
    <row r="1378" spans="2:11" x14ac:dyDescent="0.2">
      <c r="B1378" s="282" t="s">
        <v>93</v>
      </c>
      <c r="C1378" s="284" t="s">
        <v>2546</v>
      </c>
      <c r="D1378" s="282" t="s">
        <v>2315</v>
      </c>
      <c r="E1378" s="282" t="s">
        <v>2547</v>
      </c>
      <c r="F1378" s="195" t="s">
        <v>94</v>
      </c>
      <c r="G1378" s="195"/>
      <c r="H1378" s="283" t="s">
        <v>2483</v>
      </c>
      <c r="I1378" s="287">
        <v>0.42</v>
      </c>
      <c r="J1378" s="285">
        <v>0.27</v>
      </c>
      <c r="K1378" s="285">
        <v>0.11</v>
      </c>
    </row>
    <row r="1379" spans="2:11" ht="25.5" x14ac:dyDescent="0.2">
      <c r="B1379" s="282" t="s">
        <v>93</v>
      </c>
      <c r="C1379" s="284" t="s">
        <v>2554</v>
      </c>
      <c r="D1379" s="282" t="s">
        <v>2315</v>
      </c>
      <c r="E1379" s="282" t="s">
        <v>2555</v>
      </c>
      <c r="F1379" s="195" t="s">
        <v>94</v>
      </c>
      <c r="G1379" s="195"/>
      <c r="H1379" s="283" t="s">
        <v>1076</v>
      </c>
      <c r="I1379" s="287">
        <v>1</v>
      </c>
      <c r="J1379" s="285">
        <v>801.43</v>
      </c>
      <c r="K1379" s="285">
        <v>801.43</v>
      </c>
    </row>
    <row r="1380" spans="2:11" x14ac:dyDescent="0.2">
      <c r="B1380" s="291"/>
      <c r="C1380" s="291"/>
      <c r="D1380" s="291"/>
      <c r="E1380" s="291"/>
      <c r="F1380" s="291" t="s">
        <v>97</v>
      </c>
      <c r="G1380" s="292">
        <v>5.01</v>
      </c>
      <c r="H1380" s="291" t="s">
        <v>98</v>
      </c>
      <c r="I1380" s="292">
        <v>5.4</v>
      </c>
      <c r="J1380" s="291" t="s">
        <v>99</v>
      </c>
      <c r="K1380" s="292">
        <v>10.41</v>
      </c>
    </row>
    <row r="1381" spans="2:11" ht="13.5" thickBot="1" x14ac:dyDescent="0.25">
      <c r="B1381" s="291"/>
      <c r="C1381" s="291"/>
      <c r="D1381" s="291"/>
      <c r="E1381" s="291"/>
      <c r="F1381" s="291" t="s">
        <v>100</v>
      </c>
      <c r="G1381" s="292">
        <v>203.68</v>
      </c>
      <c r="H1381" s="291"/>
      <c r="I1381" s="198" t="s">
        <v>101</v>
      </c>
      <c r="J1381" s="198"/>
      <c r="K1381" s="292">
        <v>1018.41</v>
      </c>
    </row>
    <row r="1382" spans="2:11" ht="13.5" thickTop="1" x14ac:dyDescent="0.2">
      <c r="B1382" s="276"/>
      <c r="C1382" s="276"/>
      <c r="D1382" s="276"/>
      <c r="E1382" s="276"/>
      <c r="F1382" s="276"/>
      <c r="G1382" s="276"/>
      <c r="H1382" s="276"/>
      <c r="I1382" s="276"/>
      <c r="J1382" s="276"/>
      <c r="K1382" s="276"/>
    </row>
    <row r="1383" spans="2:11" ht="15" x14ac:dyDescent="0.2">
      <c r="B1383" s="268" t="s">
        <v>1479</v>
      </c>
      <c r="C1383" s="270" t="s">
        <v>78</v>
      </c>
      <c r="D1383" s="268" t="s">
        <v>79</v>
      </c>
      <c r="E1383" s="268" t="s">
        <v>24</v>
      </c>
      <c r="F1383" s="196" t="s">
        <v>80</v>
      </c>
      <c r="G1383" s="196"/>
      <c r="H1383" s="269" t="s">
        <v>81</v>
      </c>
      <c r="I1383" s="270" t="s">
        <v>82</v>
      </c>
      <c r="J1383" s="270" t="s">
        <v>83</v>
      </c>
      <c r="K1383" s="270" t="s">
        <v>84</v>
      </c>
    </row>
    <row r="1384" spans="2:11" ht="38.25" x14ac:dyDescent="0.2">
      <c r="B1384" s="271" t="s">
        <v>85</v>
      </c>
      <c r="C1384" s="273" t="s">
        <v>689</v>
      </c>
      <c r="D1384" s="271" t="s">
        <v>44</v>
      </c>
      <c r="E1384" s="271" t="s">
        <v>1480</v>
      </c>
      <c r="F1384" s="197" t="s">
        <v>2503</v>
      </c>
      <c r="G1384" s="197"/>
      <c r="H1384" s="272" t="s">
        <v>48</v>
      </c>
      <c r="I1384" s="275">
        <v>1</v>
      </c>
      <c r="J1384" s="274">
        <v>347.28</v>
      </c>
      <c r="K1384" s="274">
        <v>347.28</v>
      </c>
    </row>
    <row r="1385" spans="2:11" ht="25.5" x14ac:dyDescent="0.2">
      <c r="B1385" s="277" t="s">
        <v>86</v>
      </c>
      <c r="C1385" s="279" t="s">
        <v>114</v>
      </c>
      <c r="D1385" s="277" t="s">
        <v>44</v>
      </c>
      <c r="E1385" s="277" t="s">
        <v>115</v>
      </c>
      <c r="F1385" s="194" t="s">
        <v>2161</v>
      </c>
      <c r="G1385" s="194"/>
      <c r="H1385" s="278" t="s">
        <v>75</v>
      </c>
      <c r="I1385" s="281">
        <v>0.94850000000000001</v>
      </c>
      <c r="J1385" s="280">
        <v>26.39</v>
      </c>
      <c r="K1385" s="280">
        <v>25.03</v>
      </c>
    </row>
    <row r="1386" spans="2:11" ht="25.5" x14ac:dyDescent="0.2">
      <c r="B1386" s="277" t="s">
        <v>86</v>
      </c>
      <c r="C1386" s="279" t="s">
        <v>90</v>
      </c>
      <c r="D1386" s="277" t="s">
        <v>44</v>
      </c>
      <c r="E1386" s="277" t="s">
        <v>91</v>
      </c>
      <c r="F1386" s="194" t="s">
        <v>2161</v>
      </c>
      <c r="G1386" s="194"/>
      <c r="H1386" s="278" t="s">
        <v>75</v>
      </c>
      <c r="I1386" s="281">
        <v>0.29880000000000001</v>
      </c>
      <c r="J1386" s="280">
        <v>21.72</v>
      </c>
      <c r="K1386" s="280">
        <v>6.48</v>
      </c>
    </row>
    <row r="1387" spans="2:11" ht="38.25" x14ac:dyDescent="0.2">
      <c r="B1387" s="282" t="s">
        <v>93</v>
      </c>
      <c r="C1387" s="284" t="s">
        <v>620</v>
      </c>
      <c r="D1387" s="282" t="s">
        <v>44</v>
      </c>
      <c r="E1387" s="282" t="s">
        <v>621</v>
      </c>
      <c r="F1387" s="195" t="s">
        <v>94</v>
      </c>
      <c r="G1387" s="195"/>
      <c r="H1387" s="283" t="s">
        <v>48</v>
      </c>
      <c r="I1387" s="287">
        <v>6</v>
      </c>
      <c r="J1387" s="285">
        <v>18.72</v>
      </c>
      <c r="K1387" s="285">
        <v>112.32</v>
      </c>
    </row>
    <row r="1388" spans="2:11" ht="25.5" x14ac:dyDescent="0.2">
      <c r="B1388" s="282" t="s">
        <v>93</v>
      </c>
      <c r="C1388" s="284" t="s">
        <v>708</v>
      </c>
      <c r="D1388" s="282" t="s">
        <v>44</v>
      </c>
      <c r="E1388" s="282" t="s">
        <v>709</v>
      </c>
      <c r="F1388" s="195" t="s">
        <v>94</v>
      </c>
      <c r="G1388" s="195"/>
      <c r="H1388" s="283" t="s">
        <v>48</v>
      </c>
      <c r="I1388" s="287">
        <v>1</v>
      </c>
      <c r="J1388" s="285">
        <v>203.45</v>
      </c>
      <c r="K1388" s="285">
        <v>203.45</v>
      </c>
    </row>
    <row r="1389" spans="2:11" x14ac:dyDescent="0.2">
      <c r="B1389" s="291"/>
      <c r="C1389" s="291"/>
      <c r="D1389" s="291"/>
      <c r="E1389" s="291"/>
      <c r="F1389" s="291" t="s">
        <v>97</v>
      </c>
      <c r="G1389" s="292">
        <v>11.75</v>
      </c>
      <c r="H1389" s="291" t="s">
        <v>98</v>
      </c>
      <c r="I1389" s="292">
        <v>12.64</v>
      </c>
      <c r="J1389" s="291" t="s">
        <v>99</v>
      </c>
      <c r="K1389" s="292">
        <v>24.39</v>
      </c>
    </row>
    <row r="1390" spans="2:11" ht="13.5" thickBot="1" x14ac:dyDescent="0.25">
      <c r="B1390" s="291"/>
      <c r="C1390" s="291"/>
      <c r="D1390" s="291"/>
      <c r="E1390" s="291"/>
      <c r="F1390" s="291" t="s">
        <v>100</v>
      </c>
      <c r="G1390" s="292">
        <v>86.82</v>
      </c>
      <c r="H1390" s="291"/>
      <c r="I1390" s="198" t="s">
        <v>101</v>
      </c>
      <c r="J1390" s="198"/>
      <c r="K1390" s="292">
        <v>434.1</v>
      </c>
    </row>
    <row r="1391" spans="2:11" ht="13.5" thickTop="1" x14ac:dyDescent="0.2">
      <c r="B1391" s="276"/>
      <c r="C1391" s="276"/>
      <c r="D1391" s="276"/>
      <c r="E1391" s="276"/>
      <c r="F1391" s="276"/>
      <c r="G1391" s="276"/>
      <c r="H1391" s="276"/>
      <c r="I1391" s="276"/>
      <c r="J1391" s="276"/>
      <c r="K1391" s="276"/>
    </row>
    <row r="1392" spans="2:11" ht="15" x14ac:dyDescent="0.2">
      <c r="B1392" s="268" t="s">
        <v>1481</v>
      </c>
      <c r="C1392" s="270" t="s">
        <v>78</v>
      </c>
      <c r="D1392" s="268" t="s">
        <v>79</v>
      </c>
      <c r="E1392" s="268" t="s">
        <v>24</v>
      </c>
      <c r="F1392" s="196" t="s">
        <v>80</v>
      </c>
      <c r="G1392" s="196"/>
      <c r="H1392" s="269" t="s">
        <v>81</v>
      </c>
      <c r="I1392" s="270" t="s">
        <v>82</v>
      </c>
      <c r="J1392" s="270" t="s">
        <v>83</v>
      </c>
      <c r="K1392" s="270" t="s">
        <v>84</v>
      </c>
    </row>
    <row r="1393" spans="2:11" ht="25.5" x14ac:dyDescent="0.2">
      <c r="B1393" s="271" t="s">
        <v>85</v>
      </c>
      <c r="C1393" s="273" t="s">
        <v>1482</v>
      </c>
      <c r="D1393" s="271" t="s">
        <v>43</v>
      </c>
      <c r="E1393" s="271" t="s">
        <v>1483</v>
      </c>
      <c r="F1393" s="197" t="s">
        <v>89</v>
      </c>
      <c r="G1393" s="197"/>
      <c r="H1393" s="272" t="s">
        <v>48</v>
      </c>
      <c r="I1393" s="275">
        <v>1</v>
      </c>
      <c r="J1393" s="274">
        <v>112.15</v>
      </c>
      <c r="K1393" s="274">
        <v>112.15</v>
      </c>
    </row>
    <row r="1394" spans="2:11" ht="25.5" x14ac:dyDescent="0.2">
      <c r="B1394" s="277" t="s">
        <v>86</v>
      </c>
      <c r="C1394" s="279" t="s">
        <v>116</v>
      </c>
      <c r="D1394" s="277" t="s">
        <v>44</v>
      </c>
      <c r="E1394" s="277" t="s">
        <v>117</v>
      </c>
      <c r="F1394" s="194" t="s">
        <v>2161</v>
      </c>
      <c r="G1394" s="194"/>
      <c r="H1394" s="278" t="s">
        <v>75</v>
      </c>
      <c r="I1394" s="281">
        <v>0.3</v>
      </c>
      <c r="J1394" s="280">
        <v>27.11</v>
      </c>
      <c r="K1394" s="280">
        <v>8.1300000000000008</v>
      </c>
    </row>
    <row r="1395" spans="2:11" ht="25.5" x14ac:dyDescent="0.2">
      <c r="B1395" s="282" t="s">
        <v>93</v>
      </c>
      <c r="C1395" s="284" t="s">
        <v>2556</v>
      </c>
      <c r="D1395" s="282" t="s">
        <v>2315</v>
      </c>
      <c r="E1395" s="282" t="s">
        <v>2557</v>
      </c>
      <c r="F1395" s="195" t="s">
        <v>94</v>
      </c>
      <c r="G1395" s="195"/>
      <c r="H1395" s="283" t="s">
        <v>1076</v>
      </c>
      <c r="I1395" s="287">
        <v>1</v>
      </c>
      <c r="J1395" s="285">
        <v>104.02</v>
      </c>
      <c r="K1395" s="285">
        <v>104.02</v>
      </c>
    </row>
    <row r="1396" spans="2:11" x14ac:dyDescent="0.2">
      <c r="B1396" s="291"/>
      <c r="C1396" s="291"/>
      <c r="D1396" s="291"/>
      <c r="E1396" s="291"/>
      <c r="F1396" s="291" t="s">
        <v>97</v>
      </c>
      <c r="G1396" s="292">
        <v>3.01</v>
      </c>
      <c r="H1396" s="291" t="s">
        <v>98</v>
      </c>
      <c r="I1396" s="292">
        <v>3.25</v>
      </c>
      <c r="J1396" s="291" t="s">
        <v>99</v>
      </c>
      <c r="K1396" s="292">
        <v>6.26</v>
      </c>
    </row>
    <row r="1397" spans="2:11" ht="13.5" thickBot="1" x14ac:dyDescent="0.25">
      <c r="B1397" s="291"/>
      <c r="C1397" s="291"/>
      <c r="D1397" s="291"/>
      <c r="E1397" s="291"/>
      <c r="F1397" s="291" t="s">
        <v>100</v>
      </c>
      <c r="G1397" s="292">
        <v>28.03</v>
      </c>
      <c r="H1397" s="291"/>
      <c r="I1397" s="198" t="s">
        <v>101</v>
      </c>
      <c r="J1397" s="198"/>
      <c r="K1397" s="292">
        <v>140.18</v>
      </c>
    </row>
    <row r="1398" spans="2:11" ht="13.5" thickTop="1" x14ac:dyDescent="0.2">
      <c r="B1398" s="276"/>
      <c r="C1398" s="276"/>
      <c r="D1398" s="276"/>
      <c r="E1398" s="276"/>
      <c r="F1398" s="276"/>
      <c r="G1398" s="276"/>
      <c r="H1398" s="276"/>
      <c r="I1398" s="276"/>
      <c r="J1398" s="276"/>
      <c r="K1398" s="276"/>
    </row>
    <row r="1399" spans="2:11" ht="15" x14ac:dyDescent="0.2">
      <c r="B1399" s="268" t="s">
        <v>1484</v>
      </c>
      <c r="C1399" s="270" t="s">
        <v>78</v>
      </c>
      <c r="D1399" s="268" t="s">
        <v>79</v>
      </c>
      <c r="E1399" s="268" t="s">
        <v>24</v>
      </c>
      <c r="F1399" s="196" t="s">
        <v>80</v>
      </c>
      <c r="G1399" s="196"/>
      <c r="H1399" s="269" t="s">
        <v>81</v>
      </c>
      <c r="I1399" s="270" t="s">
        <v>82</v>
      </c>
      <c r="J1399" s="270" t="s">
        <v>83</v>
      </c>
      <c r="K1399" s="270" t="s">
        <v>84</v>
      </c>
    </row>
    <row r="1400" spans="2:11" ht="38.25" x14ac:dyDescent="0.2">
      <c r="B1400" s="271" t="s">
        <v>85</v>
      </c>
      <c r="C1400" s="273" t="s">
        <v>688</v>
      </c>
      <c r="D1400" s="271" t="s">
        <v>44</v>
      </c>
      <c r="E1400" s="271" t="s">
        <v>1485</v>
      </c>
      <c r="F1400" s="197" t="s">
        <v>2503</v>
      </c>
      <c r="G1400" s="197"/>
      <c r="H1400" s="272" t="s">
        <v>48</v>
      </c>
      <c r="I1400" s="275">
        <v>1</v>
      </c>
      <c r="J1400" s="274">
        <v>334.64</v>
      </c>
      <c r="K1400" s="274">
        <v>334.64</v>
      </c>
    </row>
    <row r="1401" spans="2:11" ht="25.5" x14ac:dyDescent="0.2">
      <c r="B1401" s="277" t="s">
        <v>86</v>
      </c>
      <c r="C1401" s="279" t="s">
        <v>114</v>
      </c>
      <c r="D1401" s="277" t="s">
        <v>44</v>
      </c>
      <c r="E1401" s="277" t="s">
        <v>115</v>
      </c>
      <c r="F1401" s="194" t="s">
        <v>2161</v>
      </c>
      <c r="G1401" s="194"/>
      <c r="H1401" s="278" t="s">
        <v>75</v>
      </c>
      <c r="I1401" s="281">
        <v>0.94850000000000001</v>
      </c>
      <c r="J1401" s="280">
        <v>26.39</v>
      </c>
      <c r="K1401" s="280">
        <v>25.03</v>
      </c>
    </row>
    <row r="1402" spans="2:11" ht="25.5" x14ac:dyDescent="0.2">
      <c r="B1402" s="277" t="s">
        <v>86</v>
      </c>
      <c r="C1402" s="279" t="s">
        <v>90</v>
      </c>
      <c r="D1402" s="277" t="s">
        <v>44</v>
      </c>
      <c r="E1402" s="277" t="s">
        <v>91</v>
      </c>
      <c r="F1402" s="194" t="s">
        <v>2161</v>
      </c>
      <c r="G1402" s="194"/>
      <c r="H1402" s="278" t="s">
        <v>75</v>
      </c>
      <c r="I1402" s="281">
        <v>0.29880000000000001</v>
      </c>
      <c r="J1402" s="280">
        <v>21.72</v>
      </c>
      <c r="K1402" s="280">
        <v>6.48</v>
      </c>
    </row>
    <row r="1403" spans="2:11" ht="38.25" x14ac:dyDescent="0.2">
      <c r="B1403" s="282" t="s">
        <v>93</v>
      </c>
      <c r="C1403" s="284" t="s">
        <v>620</v>
      </c>
      <c r="D1403" s="282" t="s">
        <v>44</v>
      </c>
      <c r="E1403" s="282" t="s">
        <v>621</v>
      </c>
      <c r="F1403" s="195" t="s">
        <v>94</v>
      </c>
      <c r="G1403" s="195"/>
      <c r="H1403" s="283" t="s">
        <v>48</v>
      </c>
      <c r="I1403" s="287">
        <v>6</v>
      </c>
      <c r="J1403" s="285">
        <v>18.72</v>
      </c>
      <c r="K1403" s="285">
        <v>112.32</v>
      </c>
    </row>
    <row r="1404" spans="2:11" ht="25.5" x14ac:dyDescent="0.2">
      <c r="B1404" s="282" t="s">
        <v>93</v>
      </c>
      <c r="C1404" s="284" t="s">
        <v>706</v>
      </c>
      <c r="D1404" s="282" t="s">
        <v>44</v>
      </c>
      <c r="E1404" s="282" t="s">
        <v>707</v>
      </c>
      <c r="F1404" s="195" t="s">
        <v>94</v>
      </c>
      <c r="G1404" s="195"/>
      <c r="H1404" s="283" t="s">
        <v>48</v>
      </c>
      <c r="I1404" s="287">
        <v>1</v>
      </c>
      <c r="J1404" s="285">
        <v>190.81</v>
      </c>
      <c r="K1404" s="285">
        <v>190.81</v>
      </c>
    </row>
    <row r="1405" spans="2:11" x14ac:dyDescent="0.2">
      <c r="B1405" s="291"/>
      <c r="C1405" s="291"/>
      <c r="D1405" s="291"/>
      <c r="E1405" s="291"/>
      <c r="F1405" s="291" t="s">
        <v>97</v>
      </c>
      <c r="G1405" s="292">
        <v>11.75</v>
      </c>
      <c r="H1405" s="291" t="s">
        <v>98</v>
      </c>
      <c r="I1405" s="292">
        <v>12.64</v>
      </c>
      <c r="J1405" s="291" t="s">
        <v>99</v>
      </c>
      <c r="K1405" s="292">
        <v>24.39</v>
      </c>
    </row>
    <row r="1406" spans="2:11" ht="13.5" thickBot="1" x14ac:dyDescent="0.25">
      <c r="B1406" s="291"/>
      <c r="C1406" s="291"/>
      <c r="D1406" s="291"/>
      <c r="E1406" s="291"/>
      <c r="F1406" s="291" t="s">
        <v>100</v>
      </c>
      <c r="G1406" s="292">
        <v>83.66</v>
      </c>
      <c r="H1406" s="291"/>
      <c r="I1406" s="198" t="s">
        <v>101</v>
      </c>
      <c r="J1406" s="198"/>
      <c r="K1406" s="292">
        <v>418.3</v>
      </c>
    </row>
    <row r="1407" spans="2:11" ht="13.5" thickTop="1" x14ac:dyDescent="0.2">
      <c r="B1407" s="276"/>
      <c r="C1407" s="276"/>
      <c r="D1407" s="276"/>
      <c r="E1407" s="276"/>
      <c r="F1407" s="276"/>
      <c r="G1407" s="276"/>
      <c r="H1407" s="276"/>
      <c r="I1407" s="276"/>
      <c r="J1407" s="276"/>
      <c r="K1407" s="276"/>
    </row>
    <row r="1408" spans="2:11" ht="15" x14ac:dyDescent="0.2">
      <c r="B1408" s="268" t="s">
        <v>1486</v>
      </c>
      <c r="C1408" s="270" t="s">
        <v>78</v>
      </c>
      <c r="D1408" s="268" t="s">
        <v>79</v>
      </c>
      <c r="E1408" s="268" t="s">
        <v>24</v>
      </c>
      <c r="F1408" s="196" t="s">
        <v>80</v>
      </c>
      <c r="G1408" s="196"/>
      <c r="H1408" s="269" t="s">
        <v>81</v>
      </c>
      <c r="I1408" s="270" t="s">
        <v>82</v>
      </c>
      <c r="J1408" s="270" t="s">
        <v>83</v>
      </c>
      <c r="K1408" s="270" t="s">
        <v>84</v>
      </c>
    </row>
    <row r="1409" spans="2:11" ht="25.5" x14ac:dyDescent="0.2">
      <c r="B1409" s="271" t="s">
        <v>85</v>
      </c>
      <c r="C1409" s="273" t="s">
        <v>1487</v>
      </c>
      <c r="D1409" s="271" t="s">
        <v>44</v>
      </c>
      <c r="E1409" s="271" t="s">
        <v>1488</v>
      </c>
      <c r="F1409" s="197" t="s">
        <v>2503</v>
      </c>
      <c r="G1409" s="197"/>
      <c r="H1409" s="272" t="s">
        <v>48</v>
      </c>
      <c r="I1409" s="275">
        <v>1</v>
      </c>
      <c r="J1409" s="274">
        <v>1072.81</v>
      </c>
      <c r="K1409" s="274">
        <v>1072.81</v>
      </c>
    </row>
    <row r="1410" spans="2:11" ht="25.5" x14ac:dyDescent="0.2">
      <c r="B1410" s="277" t="s">
        <v>86</v>
      </c>
      <c r="C1410" s="279" t="s">
        <v>114</v>
      </c>
      <c r="D1410" s="277" t="s">
        <v>44</v>
      </c>
      <c r="E1410" s="277" t="s">
        <v>115</v>
      </c>
      <c r="F1410" s="194" t="s">
        <v>2161</v>
      </c>
      <c r="G1410" s="194"/>
      <c r="H1410" s="278" t="s">
        <v>75</v>
      </c>
      <c r="I1410" s="281">
        <v>1.2646999999999999</v>
      </c>
      <c r="J1410" s="280">
        <v>26.39</v>
      </c>
      <c r="K1410" s="280">
        <v>33.369999999999997</v>
      </c>
    </row>
    <row r="1411" spans="2:11" ht="25.5" x14ac:dyDescent="0.2">
      <c r="B1411" s="277" t="s">
        <v>86</v>
      </c>
      <c r="C1411" s="279" t="s">
        <v>90</v>
      </c>
      <c r="D1411" s="277" t="s">
        <v>44</v>
      </c>
      <c r="E1411" s="277" t="s">
        <v>91</v>
      </c>
      <c r="F1411" s="194" t="s">
        <v>2161</v>
      </c>
      <c r="G1411" s="194"/>
      <c r="H1411" s="278" t="s">
        <v>75</v>
      </c>
      <c r="I1411" s="281">
        <v>0.39850000000000002</v>
      </c>
      <c r="J1411" s="280">
        <v>21.72</v>
      </c>
      <c r="K1411" s="280">
        <v>8.65</v>
      </c>
    </row>
    <row r="1412" spans="2:11" ht="38.25" x14ac:dyDescent="0.2">
      <c r="B1412" s="282" t="s">
        <v>93</v>
      </c>
      <c r="C1412" s="284" t="s">
        <v>620</v>
      </c>
      <c r="D1412" s="282" t="s">
        <v>44</v>
      </c>
      <c r="E1412" s="282" t="s">
        <v>621</v>
      </c>
      <c r="F1412" s="195" t="s">
        <v>94</v>
      </c>
      <c r="G1412" s="195"/>
      <c r="H1412" s="283" t="s">
        <v>48</v>
      </c>
      <c r="I1412" s="287">
        <v>8</v>
      </c>
      <c r="J1412" s="285">
        <v>18.72</v>
      </c>
      <c r="K1412" s="285">
        <v>149.76</v>
      </c>
    </row>
    <row r="1413" spans="2:11" ht="25.5" x14ac:dyDescent="0.2">
      <c r="B1413" s="282" t="s">
        <v>93</v>
      </c>
      <c r="C1413" s="284" t="s">
        <v>2558</v>
      </c>
      <c r="D1413" s="282" t="s">
        <v>44</v>
      </c>
      <c r="E1413" s="282" t="s">
        <v>2559</v>
      </c>
      <c r="F1413" s="195" t="s">
        <v>94</v>
      </c>
      <c r="G1413" s="195"/>
      <c r="H1413" s="283" t="s">
        <v>48</v>
      </c>
      <c r="I1413" s="287">
        <v>1</v>
      </c>
      <c r="J1413" s="285">
        <v>881.03</v>
      </c>
      <c r="K1413" s="285">
        <v>881.03</v>
      </c>
    </row>
    <row r="1414" spans="2:11" x14ac:dyDescent="0.2">
      <c r="B1414" s="291"/>
      <c r="C1414" s="291"/>
      <c r="D1414" s="291"/>
      <c r="E1414" s="291"/>
      <c r="F1414" s="291" t="s">
        <v>97</v>
      </c>
      <c r="G1414" s="292">
        <v>15.68</v>
      </c>
      <c r="H1414" s="291" t="s">
        <v>98</v>
      </c>
      <c r="I1414" s="292">
        <v>16.86</v>
      </c>
      <c r="J1414" s="291" t="s">
        <v>99</v>
      </c>
      <c r="K1414" s="292">
        <v>32.54</v>
      </c>
    </row>
    <row r="1415" spans="2:11" ht="13.5" thickBot="1" x14ac:dyDescent="0.25">
      <c r="B1415" s="291"/>
      <c r="C1415" s="291"/>
      <c r="D1415" s="291"/>
      <c r="E1415" s="291"/>
      <c r="F1415" s="291" t="s">
        <v>100</v>
      </c>
      <c r="G1415" s="292">
        <v>268.2</v>
      </c>
      <c r="H1415" s="291"/>
      <c r="I1415" s="198" t="s">
        <v>101</v>
      </c>
      <c r="J1415" s="198"/>
      <c r="K1415" s="292">
        <v>1341.01</v>
      </c>
    </row>
    <row r="1416" spans="2:11" ht="13.5" thickTop="1" x14ac:dyDescent="0.2">
      <c r="B1416" s="276"/>
      <c r="C1416" s="276"/>
      <c r="D1416" s="276"/>
      <c r="E1416" s="276"/>
      <c r="F1416" s="276"/>
      <c r="G1416" s="276"/>
      <c r="H1416" s="276"/>
      <c r="I1416" s="276"/>
      <c r="J1416" s="276"/>
      <c r="K1416" s="276"/>
    </row>
    <row r="1417" spans="2:11" ht="15" x14ac:dyDescent="0.2">
      <c r="B1417" s="268" t="s">
        <v>1489</v>
      </c>
      <c r="C1417" s="270" t="s">
        <v>78</v>
      </c>
      <c r="D1417" s="268" t="s">
        <v>79</v>
      </c>
      <c r="E1417" s="268" t="s">
        <v>24</v>
      </c>
      <c r="F1417" s="196" t="s">
        <v>80</v>
      </c>
      <c r="G1417" s="196"/>
      <c r="H1417" s="269" t="s">
        <v>81</v>
      </c>
      <c r="I1417" s="270" t="s">
        <v>82</v>
      </c>
      <c r="J1417" s="270" t="s">
        <v>83</v>
      </c>
      <c r="K1417" s="270" t="s">
        <v>84</v>
      </c>
    </row>
    <row r="1418" spans="2:11" x14ac:dyDescent="0.2">
      <c r="B1418" s="271" t="s">
        <v>85</v>
      </c>
      <c r="C1418" s="273" t="s">
        <v>1490</v>
      </c>
      <c r="D1418" s="271" t="s">
        <v>43</v>
      </c>
      <c r="E1418" s="271" t="s">
        <v>1491</v>
      </c>
      <c r="F1418" s="197" t="s">
        <v>89</v>
      </c>
      <c r="G1418" s="197"/>
      <c r="H1418" s="272" t="s">
        <v>48</v>
      </c>
      <c r="I1418" s="275">
        <v>1</v>
      </c>
      <c r="J1418" s="274">
        <v>111.85</v>
      </c>
      <c r="K1418" s="274">
        <v>111.85</v>
      </c>
    </row>
    <row r="1419" spans="2:11" ht="25.5" x14ac:dyDescent="0.2">
      <c r="B1419" s="277" t="s">
        <v>86</v>
      </c>
      <c r="C1419" s="279" t="s">
        <v>198</v>
      </c>
      <c r="D1419" s="277" t="s">
        <v>44</v>
      </c>
      <c r="E1419" s="277" t="s">
        <v>199</v>
      </c>
      <c r="F1419" s="194" t="s">
        <v>2161</v>
      </c>
      <c r="G1419" s="194"/>
      <c r="H1419" s="278" t="s">
        <v>75</v>
      </c>
      <c r="I1419" s="281">
        <v>0.86399999999999999</v>
      </c>
      <c r="J1419" s="280">
        <v>21.7</v>
      </c>
      <c r="K1419" s="280">
        <v>18.739999999999998</v>
      </c>
    </row>
    <row r="1420" spans="2:11" ht="25.5" x14ac:dyDescent="0.2">
      <c r="B1420" s="277" t="s">
        <v>86</v>
      </c>
      <c r="C1420" s="279" t="s">
        <v>114</v>
      </c>
      <c r="D1420" s="277" t="s">
        <v>44</v>
      </c>
      <c r="E1420" s="277" t="s">
        <v>115</v>
      </c>
      <c r="F1420" s="194" t="s">
        <v>2161</v>
      </c>
      <c r="G1420" s="194"/>
      <c r="H1420" s="278" t="s">
        <v>75</v>
      </c>
      <c r="I1420" s="281">
        <v>0.86399999999999999</v>
      </c>
      <c r="J1420" s="280">
        <v>26.39</v>
      </c>
      <c r="K1420" s="280">
        <v>22.8</v>
      </c>
    </row>
    <row r="1421" spans="2:11" x14ac:dyDescent="0.2">
      <c r="B1421" s="282" t="s">
        <v>93</v>
      </c>
      <c r="C1421" s="284" t="s">
        <v>2560</v>
      </c>
      <c r="D1421" s="282" t="s">
        <v>44</v>
      </c>
      <c r="E1421" s="282" t="s">
        <v>2561</v>
      </c>
      <c r="F1421" s="195" t="s">
        <v>94</v>
      </c>
      <c r="G1421" s="195"/>
      <c r="H1421" s="283" t="s">
        <v>48</v>
      </c>
      <c r="I1421" s="287">
        <v>1</v>
      </c>
      <c r="J1421" s="285">
        <v>54.23</v>
      </c>
      <c r="K1421" s="285">
        <v>54.23</v>
      </c>
    </row>
    <row r="1422" spans="2:11" x14ac:dyDescent="0.2">
      <c r="B1422" s="282" t="s">
        <v>93</v>
      </c>
      <c r="C1422" s="284" t="s">
        <v>2562</v>
      </c>
      <c r="D1422" s="282" t="s">
        <v>2291</v>
      </c>
      <c r="E1422" s="282" t="s">
        <v>2563</v>
      </c>
      <c r="F1422" s="195" t="s">
        <v>94</v>
      </c>
      <c r="G1422" s="195"/>
      <c r="H1422" s="283" t="s">
        <v>48</v>
      </c>
      <c r="I1422" s="287">
        <v>0.2</v>
      </c>
      <c r="J1422" s="285">
        <v>26.59</v>
      </c>
      <c r="K1422" s="285">
        <v>5.31</v>
      </c>
    </row>
    <row r="1423" spans="2:11" ht="25.5" x14ac:dyDescent="0.2">
      <c r="B1423" s="282" t="s">
        <v>93</v>
      </c>
      <c r="C1423" s="284" t="s">
        <v>2564</v>
      </c>
      <c r="D1423" s="282" t="s">
        <v>44</v>
      </c>
      <c r="E1423" s="282" t="s">
        <v>2565</v>
      </c>
      <c r="F1423" s="195" t="s">
        <v>94</v>
      </c>
      <c r="G1423" s="195"/>
      <c r="H1423" s="283" t="s">
        <v>48</v>
      </c>
      <c r="I1423" s="287">
        <v>1</v>
      </c>
      <c r="J1423" s="285">
        <v>10.02</v>
      </c>
      <c r="K1423" s="285">
        <v>10.02</v>
      </c>
    </row>
    <row r="1424" spans="2:11" x14ac:dyDescent="0.2">
      <c r="B1424" s="282" t="s">
        <v>93</v>
      </c>
      <c r="C1424" s="284" t="s">
        <v>2566</v>
      </c>
      <c r="D1424" s="282" t="s">
        <v>2291</v>
      </c>
      <c r="E1424" s="282" t="s">
        <v>2567</v>
      </c>
      <c r="F1424" s="195" t="s">
        <v>94</v>
      </c>
      <c r="G1424" s="195"/>
      <c r="H1424" s="283" t="s">
        <v>48</v>
      </c>
      <c r="I1424" s="287">
        <v>0.1</v>
      </c>
      <c r="J1424" s="285">
        <v>7.55</v>
      </c>
      <c r="K1424" s="285">
        <v>0.75</v>
      </c>
    </row>
    <row r="1425" spans="2:11" x14ac:dyDescent="0.2">
      <c r="B1425" s="291"/>
      <c r="C1425" s="291"/>
      <c r="D1425" s="291"/>
      <c r="E1425" s="291"/>
      <c r="F1425" s="291" t="s">
        <v>97</v>
      </c>
      <c r="G1425" s="292">
        <v>15.37</v>
      </c>
      <c r="H1425" s="291" t="s">
        <v>98</v>
      </c>
      <c r="I1425" s="292">
        <v>16.54</v>
      </c>
      <c r="J1425" s="291" t="s">
        <v>99</v>
      </c>
      <c r="K1425" s="292">
        <v>31.91</v>
      </c>
    </row>
    <row r="1426" spans="2:11" ht="13.5" thickBot="1" x14ac:dyDescent="0.25">
      <c r="B1426" s="291"/>
      <c r="C1426" s="291"/>
      <c r="D1426" s="291"/>
      <c r="E1426" s="291"/>
      <c r="F1426" s="291" t="s">
        <v>100</v>
      </c>
      <c r="G1426" s="292">
        <v>27.96</v>
      </c>
      <c r="H1426" s="291"/>
      <c r="I1426" s="198" t="s">
        <v>101</v>
      </c>
      <c r="J1426" s="198"/>
      <c r="K1426" s="292">
        <v>139.81</v>
      </c>
    </row>
    <row r="1427" spans="2:11" ht="13.5" thickTop="1" x14ac:dyDescent="0.2">
      <c r="B1427" s="276"/>
      <c r="C1427" s="276"/>
      <c r="D1427" s="276"/>
      <c r="E1427" s="276"/>
      <c r="F1427" s="276"/>
      <c r="G1427" s="276"/>
      <c r="H1427" s="276"/>
      <c r="I1427" s="276"/>
      <c r="J1427" s="276"/>
      <c r="K1427" s="276"/>
    </row>
    <row r="1428" spans="2:11" ht="15" x14ac:dyDescent="0.2">
      <c r="B1428" s="268" t="s">
        <v>1492</v>
      </c>
      <c r="C1428" s="270" t="s">
        <v>78</v>
      </c>
      <c r="D1428" s="268" t="s">
        <v>79</v>
      </c>
      <c r="E1428" s="268" t="s">
        <v>24</v>
      </c>
      <c r="F1428" s="196" t="s">
        <v>80</v>
      </c>
      <c r="G1428" s="196"/>
      <c r="H1428" s="269" t="s">
        <v>81</v>
      </c>
      <c r="I1428" s="270" t="s">
        <v>82</v>
      </c>
      <c r="J1428" s="270" t="s">
        <v>83</v>
      </c>
      <c r="K1428" s="270" t="s">
        <v>84</v>
      </c>
    </row>
    <row r="1429" spans="2:11" ht="38.25" x14ac:dyDescent="0.2">
      <c r="B1429" s="271" t="s">
        <v>85</v>
      </c>
      <c r="C1429" s="273" t="s">
        <v>1493</v>
      </c>
      <c r="D1429" s="271" t="s">
        <v>43</v>
      </c>
      <c r="E1429" s="271" t="s">
        <v>1494</v>
      </c>
      <c r="F1429" s="197" t="s">
        <v>89</v>
      </c>
      <c r="G1429" s="197"/>
      <c r="H1429" s="272" t="s">
        <v>48</v>
      </c>
      <c r="I1429" s="275">
        <v>1</v>
      </c>
      <c r="J1429" s="274">
        <v>251.25</v>
      </c>
      <c r="K1429" s="274">
        <v>251.25</v>
      </c>
    </row>
    <row r="1430" spans="2:11" ht="25.5" x14ac:dyDescent="0.2">
      <c r="B1430" s="277" t="s">
        <v>86</v>
      </c>
      <c r="C1430" s="279" t="s">
        <v>120</v>
      </c>
      <c r="D1430" s="277" t="s">
        <v>44</v>
      </c>
      <c r="E1430" s="277" t="s">
        <v>121</v>
      </c>
      <c r="F1430" s="194" t="s">
        <v>2161</v>
      </c>
      <c r="G1430" s="194"/>
      <c r="H1430" s="278" t="s">
        <v>75</v>
      </c>
      <c r="I1430" s="281">
        <v>0.5</v>
      </c>
      <c r="J1430" s="280">
        <v>29.75</v>
      </c>
      <c r="K1430" s="280">
        <v>14.87</v>
      </c>
    </row>
    <row r="1431" spans="2:11" ht="25.5" x14ac:dyDescent="0.2">
      <c r="B1431" s="277" t="s">
        <v>86</v>
      </c>
      <c r="C1431" s="279" t="s">
        <v>90</v>
      </c>
      <c r="D1431" s="277" t="s">
        <v>44</v>
      </c>
      <c r="E1431" s="277" t="s">
        <v>91</v>
      </c>
      <c r="F1431" s="194" t="s">
        <v>2161</v>
      </c>
      <c r="G1431" s="194"/>
      <c r="H1431" s="278" t="s">
        <v>75</v>
      </c>
      <c r="I1431" s="281">
        <v>0.5</v>
      </c>
      <c r="J1431" s="280">
        <v>21.72</v>
      </c>
      <c r="K1431" s="280">
        <v>10.86</v>
      </c>
    </row>
    <row r="1432" spans="2:11" ht="25.5" x14ac:dyDescent="0.2">
      <c r="B1432" s="282" t="s">
        <v>93</v>
      </c>
      <c r="C1432" s="284" t="s">
        <v>2568</v>
      </c>
      <c r="D1432" s="282" t="s">
        <v>2441</v>
      </c>
      <c r="E1432" s="282" t="s">
        <v>2569</v>
      </c>
      <c r="F1432" s="195" t="s">
        <v>94</v>
      </c>
      <c r="G1432" s="195"/>
      <c r="H1432" s="283" t="s">
        <v>48</v>
      </c>
      <c r="I1432" s="287">
        <v>1</v>
      </c>
      <c r="J1432" s="285">
        <v>225.52</v>
      </c>
      <c r="K1432" s="285">
        <v>225.52</v>
      </c>
    </row>
    <row r="1433" spans="2:11" x14ac:dyDescent="0.2">
      <c r="B1433" s="291"/>
      <c r="C1433" s="291"/>
      <c r="D1433" s="291"/>
      <c r="E1433" s="291"/>
      <c r="F1433" s="291" t="s">
        <v>97</v>
      </c>
      <c r="G1433" s="292">
        <v>9.41</v>
      </c>
      <c r="H1433" s="291" t="s">
        <v>98</v>
      </c>
      <c r="I1433" s="292">
        <v>10.130000000000001</v>
      </c>
      <c r="J1433" s="291" t="s">
        <v>99</v>
      </c>
      <c r="K1433" s="292">
        <v>19.54</v>
      </c>
    </row>
    <row r="1434" spans="2:11" ht="13.5" thickBot="1" x14ac:dyDescent="0.25">
      <c r="B1434" s="291"/>
      <c r="C1434" s="291"/>
      <c r="D1434" s="291"/>
      <c r="E1434" s="291"/>
      <c r="F1434" s="291" t="s">
        <v>100</v>
      </c>
      <c r="G1434" s="292">
        <v>62.81</v>
      </c>
      <c r="H1434" s="291"/>
      <c r="I1434" s="198" t="s">
        <v>101</v>
      </c>
      <c r="J1434" s="198"/>
      <c r="K1434" s="292">
        <v>314.06</v>
      </c>
    </row>
    <row r="1435" spans="2:11" ht="13.5" thickTop="1" x14ac:dyDescent="0.2">
      <c r="B1435" s="276"/>
      <c r="C1435" s="276"/>
      <c r="D1435" s="276"/>
      <c r="E1435" s="276"/>
      <c r="F1435" s="276"/>
      <c r="G1435" s="276"/>
      <c r="H1435" s="276"/>
      <c r="I1435" s="276"/>
      <c r="J1435" s="276"/>
      <c r="K1435" s="276"/>
    </row>
    <row r="1436" spans="2:11" ht="15" x14ac:dyDescent="0.2">
      <c r="B1436" s="268" t="s">
        <v>1495</v>
      </c>
      <c r="C1436" s="270" t="s">
        <v>78</v>
      </c>
      <c r="D1436" s="268" t="s">
        <v>79</v>
      </c>
      <c r="E1436" s="268" t="s">
        <v>24</v>
      </c>
      <c r="F1436" s="196" t="s">
        <v>80</v>
      </c>
      <c r="G1436" s="196"/>
      <c r="H1436" s="269" t="s">
        <v>81</v>
      </c>
      <c r="I1436" s="270" t="s">
        <v>82</v>
      </c>
      <c r="J1436" s="270" t="s">
        <v>83</v>
      </c>
      <c r="K1436" s="270" t="s">
        <v>84</v>
      </c>
    </row>
    <row r="1437" spans="2:11" ht="25.5" x14ac:dyDescent="0.2">
      <c r="B1437" s="271" t="s">
        <v>85</v>
      </c>
      <c r="C1437" s="273" t="s">
        <v>1496</v>
      </c>
      <c r="D1437" s="271" t="s">
        <v>43</v>
      </c>
      <c r="E1437" s="271" t="s">
        <v>1497</v>
      </c>
      <c r="F1437" s="197" t="s">
        <v>89</v>
      </c>
      <c r="G1437" s="197"/>
      <c r="H1437" s="272" t="s">
        <v>48</v>
      </c>
      <c r="I1437" s="275">
        <v>1</v>
      </c>
      <c r="J1437" s="274">
        <v>74.760000000000005</v>
      </c>
      <c r="K1437" s="274">
        <v>74.760000000000005</v>
      </c>
    </row>
    <row r="1438" spans="2:11" ht="25.5" x14ac:dyDescent="0.2">
      <c r="B1438" s="277" t="s">
        <v>86</v>
      </c>
      <c r="C1438" s="279" t="s">
        <v>114</v>
      </c>
      <c r="D1438" s="277" t="s">
        <v>44</v>
      </c>
      <c r="E1438" s="277" t="s">
        <v>115</v>
      </c>
      <c r="F1438" s="194" t="s">
        <v>2161</v>
      </c>
      <c r="G1438" s="194"/>
      <c r="H1438" s="278" t="s">
        <v>75</v>
      </c>
      <c r="I1438" s="281">
        <v>0.109</v>
      </c>
      <c r="J1438" s="280">
        <v>26.39</v>
      </c>
      <c r="K1438" s="280">
        <v>2.87</v>
      </c>
    </row>
    <row r="1439" spans="2:11" ht="25.5" x14ac:dyDescent="0.2">
      <c r="B1439" s="277" t="s">
        <v>86</v>
      </c>
      <c r="C1439" s="279" t="s">
        <v>198</v>
      </c>
      <c r="D1439" s="277" t="s">
        <v>44</v>
      </c>
      <c r="E1439" s="277" t="s">
        <v>199</v>
      </c>
      <c r="F1439" s="194" t="s">
        <v>2161</v>
      </c>
      <c r="G1439" s="194"/>
      <c r="H1439" s="278" t="s">
        <v>75</v>
      </c>
      <c r="I1439" s="281">
        <v>0.109</v>
      </c>
      <c r="J1439" s="280">
        <v>21.7</v>
      </c>
      <c r="K1439" s="280">
        <v>2.36</v>
      </c>
    </row>
    <row r="1440" spans="2:11" ht="25.5" x14ac:dyDescent="0.2">
      <c r="B1440" s="282" t="s">
        <v>93</v>
      </c>
      <c r="C1440" s="284" t="s">
        <v>2570</v>
      </c>
      <c r="D1440" s="282" t="s">
        <v>2291</v>
      </c>
      <c r="E1440" s="282" t="s">
        <v>2571</v>
      </c>
      <c r="F1440" s="195" t="s">
        <v>94</v>
      </c>
      <c r="G1440" s="195"/>
      <c r="H1440" s="283" t="s">
        <v>48</v>
      </c>
      <c r="I1440" s="287">
        <v>1</v>
      </c>
      <c r="J1440" s="285">
        <v>20.49</v>
      </c>
      <c r="K1440" s="285">
        <v>20.49</v>
      </c>
    </row>
    <row r="1441" spans="2:11" x14ac:dyDescent="0.2">
      <c r="B1441" s="282" t="s">
        <v>93</v>
      </c>
      <c r="C1441" s="284" t="s">
        <v>2572</v>
      </c>
      <c r="D1441" s="282" t="s">
        <v>2291</v>
      </c>
      <c r="E1441" s="282" t="s">
        <v>2573</v>
      </c>
      <c r="F1441" s="195" t="s">
        <v>94</v>
      </c>
      <c r="G1441" s="195"/>
      <c r="H1441" s="283" t="s">
        <v>48</v>
      </c>
      <c r="I1441" s="287">
        <v>1</v>
      </c>
      <c r="J1441" s="285">
        <v>49.04</v>
      </c>
      <c r="K1441" s="285">
        <v>49.04</v>
      </c>
    </row>
    <row r="1442" spans="2:11" x14ac:dyDescent="0.2">
      <c r="B1442" s="291"/>
      <c r="C1442" s="291"/>
      <c r="D1442" s="291"/>
      <c r="E1442" s="291"/>
      <c r="F1442" s="291" t="s">
        <v>97</v>
      </c>
      <c r="G1442" s="292">
        <v>1.93</v>
      </c>
      <c r="H1442" s="291" t="s">
        <v>98</v>
      </c>
      <c r="I1442" s="292">
        <v>2.08</v>
      </c>
      <c r="J1442" s="291" t="s">
        <v>99</v>
      </c>
      <c r="K1442" s="292">
        <v>4.01</v>
      </c>
    </row>
    <row r="1443" spans="2:11" ht="13.5" thickBot="1" x14ac:dyDescent="0.25">
      <c r="B1443" s="291"/>
      <c r="C1443" s="291"/>
      <c r="D1443" s="291"/>
      <c r="E1443" s="291"/>
      <c r="F1443" s="291" t="s">
        <v>100</v>
      </c>
      <c r="G1443" s="292">
        <v>18.690000000000001</v>
      </c>
      <c r="H1443" s="291"/>
      <c r="I1443" s="198" t="s">
        <v>101</v>
      </c>
      <c r="J1443" s="198"/>
      <c r="K1443" s="292">
        <v>93.45</v>
      </c>
    </row>
    <row r="1444" spans="2:11" ht="13.5" thickTop="1" x14ac:dyDescent="0.2">
      <c r="B1444" s="276"/>
      <c r="C1444" s="276"/>
      <c r="D1444" s="276"/>
      <c r="E1444" s="276"/>
      <c r="F1444" s="276"/>
      <c r="G1444" s="276"/>
      <c r="H1444" s="276"/>
      <c r="I1444" s="276"/>
      <c r="J1444" s="276"/>
      <c r="K1444" s="276"/>
    </row>
    <row r="1445" spans="2:11" ht="15" x14ac:dyDescent="0.2">
      <c r="B1445" s="268" t="s">
        <v>1498</v>
      </c>
      <c r="C1445" s="270" t="s">
        <v>78</v>
      </c>
      <c r="D1445" s="268" t="s">
        <v>79</v>
      </c>
      <c r="E1445" s="268" t="s">
        <v>24</v>
      </c>
      <c r="F1445" s="196" t="s">
        <v>80</v>
      </c>
      <c r="G1445" s="196"/>
      <c r="H1445" s="269" t="s">
        <v>81</v>
      </c>
      <c r="I1445" s="270" t="s">
        <v>82</v>
      </c>
      <c r="J1445" s="270" t="s">
        <v>83</v>
      </c>
      <c r="K1445" s="270" t="s">
        <v>84</v>
      </c>
    </row>
    <row r="1446" spans="2:11" x14ac:dyDescent="0.2">
      <c r="B1446" s="271" t="s">
        <v>85</v>
      </c>
      <c r="C1446" s="273" t="s">
        <v>1499</v>
      </c>
      <c r="D1446" s="271" t="s">
        <v>43</v>
      </c>
      <c r="E1446" s="271" t="s">
        <v>1500</v>
      </c>
      <c r="F1446" s="197" t="s">
        <v>89</v>
      </c>
      <c r="G1446" s="197"/>
      <c r="H1446" s="272" t="s">
        <v>48</v>
      </c>
      <c r="I1446" s="275">
        <v>1</v>
      </c>
      <c r="J1446" s="274">
        <v>57.7</v>
      </c>
      <c r="K1446" s="274">
        <v>57.7</v>
      </c>
    </row>
    <row r="1447" spans="2:11" ht="25.5" x14ac:dyDescent="0.2">
      <c r="B1447" s="277" t="s">
        <v>86</v>
      </c>
      <c r="C1447" s="279" t="s">
        <v>114</v>
      </c>
      <c r="D1447" s="277" t="s">
        <v>44</v>
      </c>
      <c r="E1447" s="277" t="s">
        <v>115</v>
      </c>
      <c r="F1447" s="194" t="s">
        <v>2161</v>
      </c>
      <c r="G1447" s="194"/>
      <c r="H1447" s="278" t="s">
        <v>75</v>
      </c>
      <c r="I1447" s="281">
        <v>1.2</v>
      </c>
      <c r="J1447" s="280">
        <v>26.39</v>
      </c>
      <c r="K1447" s="280">
        <v>31.66</v>
      </c>
    </row>
    <row r="1448" spans="2:11" ht="25.5" x14ac:dyDescent="0.2">
      <c r="B1448" s="277" t="s">
        <v>86</v>
      </c>
      <c r="C1448" s="279" t="s">
        <v>198</v>
      </c>
      <c r="D1448" s="277" t="s">
        <v>44</v>
      </c>
      <c r="E1448" s="277" t="s">
        <v>199</v>
      </c>
      <c r="F1448" s="194" t="s">
        <v>2161</v>
      </c>
      <c r="G1448" s="194"/>
      <c r="H1448" s="278" t="s">
        <v>75</v>
      </c>
      <c r="I1448" s="281">
        <v>1.2</v>
      </c>
      <c r="J1448" s="280">
        <v>21.7</v>
      </c>
      <c r="K1448" s="280">
        <v>26.04</v>
      </c>
    </row>
    <row r="1449" spans="2:11" x14ac:dyDescent="0.2">
      <c r="B1449" s="291"/>
      <c r="C1449" s="291"/>
      <c r="D1449" s="291"/>
      <c r="E1449" s="291"/>
      <c r="F1449" s="291" t="s">
        <v>97</v>
      </c>
      <c r="G1449" s="292">
        <v>21.36</v>
      </c>
      <c r="H1449" s="291" t="s">
        <v>98</v>
      </c>
      <c r="I1449" s="292">
        <v>22.97</v>
      </c>
      <c r="J1449" s="291" t="s">
        <v>99</v>
      </c>
      <c r="K1449" s="292">
        <v>44.33</v>
      </c>
    </row>
    <row r="1450" spans="2:11" ht="13.5" thickBot="1" x14ac:dyDescent="0.25">
      <c r="B1450" s="291"/>
      <c r="C1450" s="291"/>
      <c r="D1450" s="291"/>
      <c r="E1450" s="291"/>
      <c r="F1450" s="291" t="s">
        <v>100</v>
      </c>
      <c r="G1450" s="292">
        <v>14.42</v>
      </c>
      <c r="H1450" s="291"/>
      <c r="I1450" s="198" t="s">
        <v>101</v>
      </c>
      <c r="J1450" s="198"/>
      <c r="K1450" s="292">
        <v>72.12</v>
      </c>
    </row>
    <row r="1451" spans="2:11" ht="13.5" thickTop="1" x14ac:dyDescent="0.2">
      <c r="B1451" s="276"/>
      <c r="C1451" s="276"/>
      <c r="D1451" s="276"/>
      <c r="E1451" s="276"/>
      <c r="F1451" s="276"/>
      <c r="G1451" s="276"/>
      <c r="H1451" s="276"/>
      <c r="I1451" s="276"/>
      <c r="J1451" s="276"/>
      <c r="K1451" s="276"/>
    </row>
    <row r="1452" spans="2:11" ht="15" x14ac:dyDescent="0.2">
      <c r="B1452" s="268" t="s">
        <v>1501</v>
      </c>
      <c r="C1452" s="270" t="s">
        <v>78</v>
      </c>
      <c r="D1452" s="268" t="s">
        <v>79</v>
      </c>
      <c r="E1452" s="268" t="s">
        <v>24</v>
      </c>
      <c r="F1452" s="196" t="s">
        <v>80</v>
      </c>
      <c r="G1452" s="196"/>
      <c r="H1452" s="269" t="s">
        <v>81</v>
      </c>
      <c r="I1452" s="270" t="s">
        <v>82</v>
      </c>
      <c r="J1452" s="270" t="s">
        <v>83</v>
      </c>
      <c r="K1452" s="270" t="s">
        <v>84</v>
      </c>
    </row>
    <row r="1453" spans="2:11" ht="25.5" x14ac:dyDescent="0.2">
      <c r="B1453" s="271" t="s">
        <v>85</v>
      </c>
      <c r="C1453" s="273" t="s">
        <v>1502</v>
      </c>
      <c r="D1453" s="271" t="s">
        <v>44</v>
      </c>
      <c r="E1453" s="271" t="s">
        <v>1503</v>
      </c>
      <c r="F1453" s="197" t="s">
        <v>1022</v>
      </c>
      <c r="G1453" s="197"/>
      <c r="H1453" s="272" t="s">
        <v>48</v>
      </c>
      <c r="I1453" s="275">
        <v>1</v>
      </c>
      <c r="J1453" s="274">
        <v>61.99</v>
      </c>
      <c r="K1453" s="274">
        <v>61.99</v>
      </c>
    </row>
    <row r="1454" spans="2:11" ht="25.5" x14ac:dyDescent="0.2">
      <c r="B1454" s="277" t="s">
        <v>86</v>
      </c>
      <c r="C1454" s="279" t="s">
        <v>198</v>
      </c>
      <c r="D1454" s="277" t="s">
        <v>44</v>
      </c>
      <c r="E1454" s="277" t="s">
        <v>199</v>
      </c>
      <c r="F1454" s="194" t="s">
        <v>2161</v>
      </c>
      <c r="G1454" s="194"/>
      <c r="H1454" s="278" t="s">
        <v>75</v>
      </c>
      <c r="I1454" s="281">
        <v>0.26329999999999998</v>
      </c>
      <c r="J1454" s="280">
        <v>21.7</v>
      </c>
      <c r="K1454" s="280">
        <v>5.71</v>
      </c>
    </row>
    <row r="1455" spans="2:11" ht="25.5" x14ac:dyDescent="0.2">
      <c r="B1455" s="277" t="s">
        <v>86</v>
      </c>
      <c r="C1455" s="279" t="s">
        <v>114</v>
      </c>
      <c r="D1455" s="277" t="s">
        <v>44</v>
      </c>
      <c r="E1455" s="277" t="s">
        <v>115</v>
      </c>
      <c r="F1455" s="194" t="s">
        <v>2161</v>
      </c>
      <c r="G1455" s="194"/>
      <c r="H1455" s="278" t="s">
        <v>75</v>
      </c>
      <c r="I1455" s="281">
        <v>0.26329999999999998</v>
      </c>
      <c r="J1455" s="280">
        <v>26.39</v>
      </c>
      <c r="K1455" s="280">
        <v>6.94</v>
      </c>
    </row>
    <row r="1456" spans="2:11" ht="25.5" x14ac:dyDescent="0.2">
      <c r="B1456" s="282" t="s">
        <v>93</v>
      </c>
      <c r="C1456" s="284" t="s">
        <v>2574</v>
      </c>
      <c r="D1456" s="282" t="s">
        <v>44</v>
      </c>
      <c r="E1456" s="282" t="s">
        <v>2575</v>
      </c>
      <c r="F1456" s="195" t="s">
        <v>94</v>
      </c>
      <c r="G1456" s="195"/>
      <c r="H1456" s="283" t="s">
        <v>48</v>
      </c>
      <c r="I1456" s="287">
        <v>1</v>
      </c>
      <c r="J1456" s="285">
        <v>48.96</v>
      </c>
      <c r="K1456" s="285">
        <v>48.96</v>
      </c>
    </row>
    <row r="1457" spans="2:11" x14ac:dyDescent="0.2">
      <c r="B1457" s="282" t="s">
        <v>93</v>
      </c>
      <c r="C1457" s="284" t="s">
        <v>491</v>
      </c>
      <c r="D1457" s="282" t="s">
        <v>44</v>
      </c>
      <c r="E1457" s="282" t="s">
        <v>805</v>
      </c>
      <c r="F1457" s="195" t="s">
        <v>94</v>
      </c>
      <c r="G1457" s="195"/>
      <c r="H1457" s="283" t="s">
        <v>48</v>
      </c>
      <c r="I1457" s="287">
        <v>1.9199999999999998E-2</v>
      </c>
      <c r="J1457" s="285">
        <v>19.88</v>
      </c>
      <c r="K1457" s="285">
        <v>0.38</v>
      </c>
    </row>
    <row r="1458" spans="2:11" x14ac:dyDescent="0.2">
      <c r="B1458" s="291"/>
      <c r="C1458" s="291"/>
      <c r="D1458" s="291"/>
      <c r="E1458" s="291"/>
      <c r="F1458" s="291" t="s">
        <v>97</v>
      </c>
      <c r="G1458" s="292">
        <v>4.68</v>
      </c>
      <c r="H1458" s="291" t="s">
        <v>98</v>
      </c>
      <c r="I1458" s="292">
        <v>5.04</v>
      </c>
      <c r="J1458" s="291" t="s">
        <v>99</v>
      </c>
      <c r="K1458" s="292">
        <v>9.7200000000000006</v>
      </c>
    </row>
    <row r="1459" spans="2:11" ht="13.5" thickBot="1" x14ac:dyDescent="0.25">
      <c r="B1459" s="291"/>
      <c r="C1459" s="291"/>
      <c r="D1459" s="291"/>
      <c r="E1459" s="291"/>
      <c r="F1459" s="291" t="s">
        <v>100</v>
      </c>
      <c r="G1459" s="292">
        <v>15.49</v>
      </c>
      <c r="H1459" s="291"/>
      <c r="I1459" s="198" t="s">
        <v>101</v>
      </c>
      <c r="J1459" s="198"/>
      <c r="K1459" s="292">
        <v>77.48</v>
      </c>
    </row>
    <row r="1460" spans="2:11" ht="13.5" thickTop="1" x14ac:dyDescent="0.2">
      <c r="B1460" s="276"/>
      <c r="C1460" s="276"/>
      <c r="D1460" s="276"/>
      <c r="E1460" s="276"/>
      <c r="F1460" s="276"/>
      <c r="G1460" s="276"/>
      <c r="H1460" s="276"/>
      <c r="I1460" s="276"/>
      <c r="J1460" s="276"/>
      <c r="K1460" s="276"/>
    </row>
    <row r="1461" spans="2:11" ht="15" x14ac:dyDescent="0.2">
      <c r="B1461" s="268" t="s">
        <v>1504</v>
      </c>
      <c r="C1461" s="270" t="s">
        <v>78</v>
      </c>
      <c r="D1461" s="268" t="s">
        <v>79</v>
      </c>
      <c r="E1461" s="268" t="s">
        <v>24</v>
      </c>
      <c r="F1461" s="196" t="s">
        <v>80</v>
      </c>
      <c r="G1461" s="196"/>
      <c r="H1461" s="269" t="s">
        <v>81</v>
      </c>
      <c r="I1461" s="270" t="s">
        <v>82</v>
      </c>
      <c r="J1461" s="270" t="s">
        <v>83</v>
      </c>
      <c r="K1461" s="270" t="s">
        <v>84</v>
      </c>
    </row>
    <row r="1462" spans="2:11" ht="25.5" x14ac:dyDescent="0.2">
      <c r="B1462" s="271" t="s">
        <v>85</v>
      </c>
      <c r="C1462" s="273" t="s">
        <v>1505</v>
      </c>
      <c r="D1462" s="271" t="s">
        <v>44</v>
      </c>
      <c r="E1462" s="271" t="s">
        <v>1506</v>
      </c>
      <c r="F1462" s="197" t="s">
        <v>1022</v>
      </c>
      <c r="G1462" s="197"/>
      <c r="H1462" s="272" t="s">
        <v>48</v>
      </c>
      <c r="I1462" s="275">
        <v>1</v>
      </c>
      <c r="J1462" s="274">
        <v>56.4</v>
      </c>
      <c r="K1462" s="274">
        <v>56.4</v>
      </c>
    </row>
    <row r="1463" spans="2:11" ht="25.5" x14ac:dyDescent="0.2">
      <c r="B1463" s="277" t="s">
        <v>86</v>
      </c>
      <c r="C1463" s="279" t="s">
        <v>198</v>
      </c>
      <c r="D1463" s="277" t="s">
        <v>44</v>
      </c>
      <c r="E1463" s="277" t="s">
        <v>199</v>
      </c>
      <c r="F1463" s="194" t="s">
        <v>2161</v>
      </c>
      <c r="G1463" s="194"/>
      <c r="H1463" s="278" t="s">
        <v>75</v>
      </c>
      <c r="I1463" s="281">
        <v>0.1133</v>
      </c>
      <c r="J1463" s="280">
        <v>21.7</v>
      </c>
      <c r="K1463" s="280">
        <v>2.4500000000000002</v>
      </c>
    </row>
    <row r="1464" spans="2:11" ht="25.5" x14ac:dyDescent="0.2">
      <c r="B1464" s="277" t="s">
        <v>86</v>
      </c>
      <c r="C1464" s="279" t="s">
        <v>114</v>
      </c>
      <c r="D1464" s="277" t="s">
        <v>44</v>
      </c>
      <c r="E1464" s="277" t="s">
        <v>115</v>
      </c>
      <c r="F1464" s="194" t="s">
        <v>2161</v>
      </c>
      <c r="G1464" s="194"/>
      <c r="H1464" s="278" t="s">
        <v>75</v>
      </c>
      <c r="I1464" s="281">
        <v>0.1133</v>
      </c>
      <c r="J1464" s="280">
        <v>26.39</v>
      </c>
      <c r="K1464" s="280">
        <v>2.98</v>
      </c>
    </row>
    <row r="1465" spans="2:11" ht="25.5" x14ac:dyDescent="0.2">
      <c r="B1465" s="282" t="s">
        <v>93</v>
      </c>
      <c r="C1465" s="284" t="s">
        <v>494</v>
      </c>
      <c r="D1465" s="282" t="s">
        <v>44</v>
      </c>
      <c r="E1465" s="282" t="s">
        <v>495</v>
      </c>
      <c r="F1465" s="195" t="s">
        <v>94</v>
      </c>
      <c r="G1465" s="195"/>
      <c r="H1465" s="283" t="s">
        <v>48</v>
      </c>
      <c r="I1465" s="287">
        <v>1.7999999999999999E-2</v>
      </c>
      <c r="J1465" s="285">
        <v>86.73</v>
      </c>
      <c r="K1465" s="285">
        <v>1.56</v>
      </c>
    </row>
    <row r="1466" spans="2:11" ht="25.5" x14ac:dyDescent="0.2">
      <c r="B1466" s="282" t="s">
        <v>93</v>
      </c>
      <c r="C1466" s="284" t="s">
        <v>2576</v>
      </c>
      <c r="D1466" s="282" t="s">
        <v>44</v>
      </c>
      <c r="E1466" s="282" t="s">
        <v>2577</v>
      </c>
      <c r="F1466" s="195" t="s">
        <v>94</v>
      </c>
      <c r="G1466" s="195"/>
      <c r="H1466" s="283" t="s">
        <v>48</v>
      </c>
      <c r="I1466" s="287">
        <v>1</v>
      </c>
      <c r="J1466" s="285">
        <v>47.6</v>
      </c>
      <c r="K1466" s="285">
        <v>47.6</v>
      </c>
    </row>
    <row r="1467" spans="2:11" x14ac:dyDescent="0.2">
      <c r="B1467" s="282" t="s">
        <v>93</v>
      </c>
      <c r="C1467" s="284" t="s">
        <v>496</v>
      </c>
      <c r="D1467" s="282" t="s">
        <v>44</v>
      </c>
      <c r="E1467" s="282" t="s">
        <v>807</v>
      </c>
      <c r="F1467" s="195" t="s">
        <v>94</v>
      </c>
      <c r="G1467" s="195"/>
      <c r="H1467" s="283" t="s">
        <v>48</v>
      </c>
      <c r="I1467" s="287">
        <v>1.14E-2</v>
      </c>
      <c r="J1467" s="285">
        <v>3.08</v>
      </c>
      <c r="K1467" s="285">
        <v>0.03</v>
      </c>
    </row>
    <row r="1468" spans="2:11" x14ac:dyDescent="0.2">
      <c r="B1468" s="282" t="s">
        <v>93</v>
      </c>
      <c r="C1468" s="284" t="s">
        <v>2578</v>
      </c>
      <c r="D1468" s="282" t="s">
        <v>44</v>
      </c>
      <c r="E1468" s="282" t="s">
        <v>2579</v>
      </c>
      <c r="F1468" s="195" t="s">
        <v>94</v>
      </c>
      <c r="G1468" s="195"/>
      <c r="H1468" s="283" t="s">
        <v>48</v>
      </c>
      <c r="I1468" s="287">
        <v>7.1400000000000005E-2</v>
      </c>
      <c r="J1468" s="285">
        <v>24.98</v>
      </c>
      <c r="K1468" s="285">
        <v>1.78</v>
      </c>
    </row>
    <row r="1469" spans="2:11" x14ac:dyDescent="0.2">
      <c r="B1469" s="291"/>
      <c r="C1469" s="291"/>
      <c r="D1469" s="291"/>
      <c r="E1469" s="291"/>
      <c r="F1469" s="291" t="s">
        <v>97</v>
      </c>
      <c r="G1469" s="292">
        <v>2</v>
      </c>
      <c r="H1469" s="291" t="s">
        <v>98</v>
      </c>
      <c r="I1469" s="292">
        <v>2.17</v>
      </c>
      <c r="J1469" s="291" t="s">
        <v>99</v>
      </c>
      <c r="K1469" s="292">
        <v>4.17</v>
      </c>
    </row>
    <row r="1470" spans="2:11" ht="13.5" thickBot="1" x14ac:dyDescent="0.25">
      <c r="B1470" s="291"/>
      <c r="C1470" s="291"/>
      <c r="D1470" s="291"/>
      <c r="E1470" s="291"/>
      <c r="F1470" s="291" t="s">
        <v>100</v>
      </c>
      <c r="G1470" s="292">
        <v>14.1</v>
      </c>
      <c r="H1470" s="291"/>
      <c r="I1470" s="198" t="s">
        <v>101</v>
      </c>
      <c r="J1470" s="198"/>
      <c r="K1470" s="292">
        <v>70.5</v>
      </c>
    </row>
    <row r="1471" spans="2:11" ht="13.5" thickTop="1" x14ac:dyDescent="0.2">
      <c r="B1471" s="276"/>
      <c r="C1471" s="276"/>
      <c r="D1471" s="276"/>
      <c r="E1471" s="276"/>
      <c r="F1471" s="276"/>
      <c r="G1471" s="276"/>
      <c r="H1471" s="276"/>
      <c r="I1471" s="276"/>
      <c r="J1471" s="276"/>
      <c r="K1471" s="276"/>
    </row>
    <row r="1472" spans="2:11" ht="15" x14ac:dyDescent="0.2">
      <c r="B1472" s="268" t="s">
        <v>1507</v>
      </c>
      <c r="C1472" s="270" t="s">
        <v>78</v>
      </c>
      <c r="D1472" s="268" t="s">
        <v>79</v>
      </c>
      <c r="E1472" s="268" t="s">
        <v>24</v>
      </c>
      <c r="F1472" s="196" t="s">
        <v>80</v>
      </c>
      <c r="G1472" s="196"/>
      <c r="H1472" s="269" t="s">
        <v>81</v>
      </c>
      <c r="I1472" s="270" t="s">
        <v>82</v>
      </c>
      <c r="J1472" s="270" t="s">
        <v>83</v>
      </c>
      <c r="K1472" s="270" t="s">
        <v>84</v>
      </c>
    </row>
    <row r="1473" spans="2:11" ht="38.25" x14ac:dyDescent="0.2">
      <c r="B1473" s="271" t="s">
        <v>85</v>
      </c>
      <c r="C1473" s="273" t="s">
        <v>1508</v>
      </c>
      <c r="D1473" s="271" t="s">
        <v>44</v>
      </c>
      <c r="E1473" s="271" t="s">
        <v>1509</v>
      </c>
      <c r="F1473" s="197" t="s">
        <v>1011</v>
      </c>
      <c r="G1473" s="197"/>
      <c r="H1473" s="272" t="s">
        <v>48</v>
      </c>
      <c r="I1473" s="275">
        <v>1</v>
      </c>
      <c r="J1473" s="274">
        <v>51.35</v>
      </c>
      <c r="K1473" s="274">
        <v>51.35</v>
      </c>
    </row>
    <row r="1474" spans="2:11" ht="25.5" x14ac:dyDescent="0.2">
      <c r="B1474" s="277" t="s">
        <v>86</v>
      </c>
      <c r="C1474" s="279" t="s">
        <v>114</v>
      </c>
      <c r="D1474" s="277" t="s">
        <v>44</v>
      </c>
      <c r="E1474" s="277" t="s">
        <v>115</v>
      </c>
      <c r="F1474" s="194" t="s">
        <v>2161</v>
      </c>
      <c r="G1474" s="194"/>
      <c r="H1474" s="278" t="s">
        <v>75</v>
      </c>
      <c r="I1474" s="281">
        <v>0.1885</v>
      </c>
      <c r="J1474" s="280">
        <v>26.39</v>
      </c>
      <c r="K1474" s="280">
        <v>4.97</v>
      </c>
    </row>
    <row r="1475" spans="2:11" ht="25.5" x14ac:dyDescent="0.2">
      <c r="B1475" s="277" t="s">
        <v>86</v>
      </c>
      <c r="C1475" s="279" t="s">
        <v>198</v>
      </c>
      <c r="D1475" s="277" t="s">
        <v>44</v>
      </c>
      <c r="E1475" s="277" t="s">
        <v>199</v>
      </c>
      <c r="F1475" s="194" t="s">
        <v>2161</v>
      </c>
      <c r="G1475" s="194"/>
      <c r="H1475" s="278" t="s">
        <v>75</v>
      </c>
      <c r="I1475" s="281">
        <v>0.1885</v>
      </c>
      <c r="J1475" s="280">
        <v>21.7</v>
      </c>
      <c r="K1475" s="280">
        <v>4.09</v>
      </c>
    </row>
    <row r="1476" spans="2:11" x14ac:dyDescent="0.2">
      <c r="B1476" s="282" t="s">
        <v>93</v>
      </c>
      <c r="C1476" s="284" t="s">
        <v>499</v>
      </c>
      <c r="D1476" s="282" t="s">
        <v>44</v>
      </c>
      <c r="E1476" s="282" t="s">
        <v>500</v>
      </c>
      <c r="F1476" s="195" t="s">
        <v>94</v>
      </c>
      <c r="G1476" s="195"/>
      <c r="H1476" s="283" t="s">
        <v>48</v>
      </c>
      <c r="I1476" s="287">
        <v>2.12E-2</v>
      </c>
      <c r="J1476" s="285">
        <v>76.56</v>
      </c>
      <c r="K1476" s="285">
        <v>1.62</v>
      </c>
    </row>
    <row r="1477" spans="2:11" ht="25.5" x14ac:dyDescent="0.2">
      <c r="B1477" s="282" t="s">
        <v>93</v>
      </c>
      <c r="C1477" s="284" t="s">
        <v>2580</v>
      </c>
      <c r="D1477" s="282" t="s">
        <v>44</v>
      </c>
      <c r="E1477" s="282" t="s">
        <v>2581</v>
      </c>
      <c r="F1477" s="195" t="s">
        <v>94</v>
      </c>
      <c r="G1477" s="195"/>
      <c r="H1477" s="283" t="s">
        <v>48</v>
      </c>
      <c r="I1477" s="287">
        <v>1</v>
      </c>
      <c r="J1477" s="285">
        <v>38.01</v>
      </c>
      <c r="K1477" s="285">
        <v>38.01</v>
      </c>
    </row>
    <row r="1478" spans="2:11" x14ac:dyDescent="0.2">
      <c r="B1478" s="282" t="s">
        <v>93</v>
      </c>
      <c r="C1478" s="284" t="s">
        <v>496</v>
      </c>
      <c r="D1478" s="282" t="s">
        <v>44</v>
      </c>
      <c r="E1478" s="282" t="s">
        <v>807</v>
      </c>
      <c r="F1478" s="195" t="s">
        <v>94</v>
      </c>
      <c r="G1478" s="195"/>
      <c r="H1478" s="283" t="s">
        <v>48</v>
      </c>
      <c r="I1478" s="287">
        <v>2.1000000000000001E-2</v>
      </c>
      <c r="J1478" s="285">
        <v>3.08</v>
      </c>
      <c r="K1478" s="285">
        <v>0.06</v>
      </c>
    </row>
    <row r="1479" spans="2:11" ht="25.5" x14ac:dyDescent="0.2">
      <c r="B1479" s="282" t="s">
        <v>93</v>
      </c>
      <c r="C1479" s="284" t="s">
        <v>494</v>
      </c>
      <c r="D1479" s="282" t="s">
        <v>44</v>
      </c>
      <c r="E1479" s="282" t="s">
        <v>495</v>
      </c>
      <c r="F1479" s="195" t="s">
        <v>94</v>
      </c>
      <c r="G1479" s="195"/>
      <c r="H1479" s="283" t="s">
        <v>48</v>
      </c>
      <c r="I1479" s="287">
        <v>0.03</v>
      </c>
      <c r="J1479" s="285">
        <v>86.73</v>
      </c>
      <c r="K1479" s="285">
        <v>2.6</v>
      </c>
    </row>
    <row r="1480" spans="2:11" x14ac:dyDescent="0.2">
      <c r="B1480" s="291"/>
      <c r="C1480" s="291"/>
      <c r="D1480" s="291"/>
      <c r="E1480" s="291"/>
      <c r="F1480" s="291" t="s">
        <v>97</v>
      </c>
      <c r="G1480" s="292">
        <v>3.35</v>
      </c>
      <c r="H1480" s="291" t="s">
        <v>98</v>
      </c>
      <c r="I1480" s="292">
        <v>3.61</v>
      </c>
      <c r="J1480" s="291" t="s">
        <v>99</v>
      </c>
      <c r="K1480" s="292">
        <v>6.96</v>
      </c>
    </row>
    <row r="1481" spans="2:11" ht="13.5" thickBot="1" x14ac:dyDescent="0.25">
      <c r="B1481" s="291"/>
      <c r="C1481" s="291"/>
      <c r="D1481" s="291"/>
      <c r="E1481" s="291"/>
      <c r="F1481" s="291" t="s">
        <v>100</v>
      </c>
      <c r="G1481" s="292">
        <v>12.83</v>
      </c>
      <c r="H1481" s="291"/>
      <c r="I1481" s="198" t="s">
        <v>101</v>
      </c>
      <c r="J1481" s="198"/>
      <c r="K1481" s="292">
        <v>64.180000000000007</v>
      </c>
    </row>
    <row r="1482" spans="2:11" ht="13.5" thickTop="1" x14ac:dyDescent="0.2">
      <c r="B1482" s="276"/>
      <c r="C1482" s="276"/>
      <c r="D1482" s="276"/>
      <c r="E1482" s="276"/>
      <c r="F1482" s="276"/>
      <c r="G1482" s="276"/>
      <c r="H1482" s="276"/>
      <c r="I1482" s="276"/>
      <c r="J1482" s="276"/>
      <c r="K1482" s="276"/>
    </row>
    <row r="1483" spans="2:11" ht="15" x14ac:dyDescent="0.2">
      <c r="B1483" s="268" t="s">
        <v>1510</v>
      </c>
      <c r="C1483" s="270" t="s">
        <v>78</v>
      </c>
      <c r="D1483" s="268" t="s">
        <v>79</v>
      </c>
      <c r="E1483" s="268" t="s">
        <v>24</v>
      </c>
      <c r="F1483" s="196" t="s">
        <v>80</v>
      </c>
      <c r="G1483" s="196"/>
      <c r="H1483" s="269" t="s">
        <v>81</v>
      </c>
      <c r="I1483" s="270" t="s">
        <v>82</v>
      </c>
      <c r="J1483" s="270" t="s">
        <v>83</v>
      </c>
      <c r="K1483" s="270" t="s">
        <v>84</v>
      </c>
    </row>
    <row r="1484" spans="2:11" ht="51" x14ac:dyDescent="0.2">
      <c r="B1484" s="271" t="s">
        <v>85</v>
      </c>
      <c r="C1484" s="273" t="s">
        <v>687</v>
      </c>
      <c r="D1484" s="271" t="s">
        <v>44</v>
      </c>
      <c r="E1484" s="271" t="s">
        <v>737</v>
      </c>
      <c r="F1484" s="197" t="s">
        <v>1011</v>
      </c>
      <c r="G1484" s="197"/>
      <c r="H1484" s="272" t="s">
        <v>48</v>
      </c>
      <c r="I1484" s="275">
        <v>1</v>
      </c>
      <c r="J1484" s="274">
        <v>11.23</v>
      </c>
      <c r="K1484" s="274">
        <v>11.23</v>
      </c>
    </row>
    <row r="1485" spans="2:11" ht="25.5" x14ac:dyDescent="0.2">
      <c r="B1485" s="277" t="s">
        <v>86</v>
      </c>
      <c r="C1485" s="279" t="s">
        <v>114</v>
      </c>
      <c r="D1485" s="277" t="s">
        <v>44</v>
      </c>
      <c r="E1485" s="277" t="s">
        <v>115</v>
      </c>
      <c r="F1485" s="194" t="s">
        <v>2161</v>
      </c>
      <c r="G1485" s="194"/>
      <c r="H1485" s="278" t="s">
        <v>75</v>
      </c>
      <c r="I1485" s="281">
        <v>9.3399999999999997E-2</v>
      </c>
      <c r="J1485" s="280">
        <v>26.39</v>
      </c>
      <c r="K1485" s="280">
        <v>2.46</v>
      </c>
    </row>
    <row r="1486" spans="2:11" ht="25.5" x14ac:dyDescent="0.2">
      <c r="B1486" s="277" t="s">
        <v>86</v>
      </c>
      <c r="C1486" s="279" t="s">
        <v>198</v>
      </c>
      <c r="D1486" s="277" t="s">
        <v>44</v>
      </c>
      <c r="E1486" s="277" t="s">
        <v>199</v>
      </c>
      <c r="F1486" s="194" t="s">
        <v>2161</v>
      </c>
      <c r="G1486" s="194"/>
      <c r="H1486" s="278" t="s">
        <v>75</v>
      </c>
      <c r="I1486" s="281">
        <v>9.3399999999999997E-2</v>
      </c>
      <c r="J1486" s="280">
        <v>21.7</v>
      </c>
      <c r="K1486" s="280">
        <v>2.02</v>
      </c>
    </row>
    <row r="1487" spans="2:11" x14ac:dyDescent="0.2">
      <c r="B1487" s="282" t="s">
        <v>93</v>
      </c>
      <c r="C1487" s="284" t="s">
        <v>496</v>
      </c>
      <c r="D1487" s="282" t="s">
        <v>44</v>
      </c>
      <c r="E1487" s="282" t="s">
        <v>807</v>
      </c>
      <c r="F1487" s="195" t="s">
        <v>94</v>
      </c>
      <c r="G1487" s="195"/>
      <c r="H1487" s="283" t="s">
        <v>48</v>
      </c>
      <c r="I1487" s="287">
        <v>7.7999999999999996E-3</v>
      </c>
      <c r="J1487" s="285">
        <v>3.08</v>
      </c>
      <c r="K1487" s="285">
        <v>0.02</v>
      </c>
    </row>
    <row r="1488" spans="2:11" x14ac:dyDescent="0.2">
      <c r="B1488" s="282" t="s">
        <v>93</v>
      </c>
      <c r="C1488" s="284" t="s">
        <v>491</v>
      </c>
      <c r="D1488" s="282" t="s">
        <v>44</v>
      </c>
      <c r="E1488" s="282" t="s">
        <v>805</v>
      </c>
      <c r="F1488" s="195" t="s">
        <v>94</v>
      </c>
      <c r="G1488" s="195"/>
      <c r="H1488" s="283" t="s">
        <v>48</v>
      </c>
      <c r="I1488" s="287">
        <v>9.5999999999999992E-3</v>
      </c>
      <c r="J1488" s="285">
        <v>19.88</v>
      </c>
      <c r="K1488" s="285">
        <v>0.19</v>
      </c>
    </row>
    <row r="1489" spans="2:11" x14ac:dyDescent="0.2">
      <c r="B1489" s="282" t="s">
        <v>93</v>
      </c>
      <c r="C1489" s="284" t="s">
        <v>499</v>
      </c>
      <c r="D1489" s="282" t="s">
        <v>44</v>
      </c>
      <c r="E1489" s="282" t="s">
        <v>500</v>
      </c>
      <c r="F1489" s="195" t="s">
        <v>94</v>
      </c>
      <c r="G1489" s="195"/>
      <c r="H1489" s="283" t="s">
        <v>48</v>
      </c>
      <c r="I1489" s="287">
        <v>8.2000000000000007E-3</v>
      </c>
      <c r="J1489" s="285">
        <v>76.56</v>
      </c>
      <c r="K1489" s="285">
        <v>0.62</v>
      </c>
    </row>
    <row r="1490" spans="2:11" ht="25.5" x14ac:dyDescent="0.2">
      <c r="B1490" s="282" t="s">
        <v>93</v>
      </c>
      <c r="C1490" s="284" t="s">
        <v>494</v>
      </c>
      <c r="D1490" s="282" t="s">
        <v>44</v>
      </c>
      <c r="E1490" s="282" t="s">
        <v>495</v>
      </c>
      <c r="F1490" s="195" t="s">
        <v>94</v>
      </c>
      <c r="G1490" s="195"/>
      <c r="H1490" s="283" t="s">
        <v>48</v>
      </c>
      <c r="I1490" s="287">
        <v>1.0999999999999999E-2</v>
      </c>
      <c r="J1490" s="285">
        <v>86.73</v>
      </c>
      <c r="K1490" s="285">
        <v>0.95</v>
      </c>
    </row>
    <row r="1491" spans="2:11" ht="25.5" x14ac:dyDescent="0.2">
      <c r="B1491" s="282" t="s">
        <v>93</v>
      </c>
      <c r="C1491" s="284" t="s">
        <v>497</v>
      </c>
      <c r="D1491" s="282" t="s">
        <v>44</v>
      </c>
      <c r="E1491" s="282" t="s">
        <v>498</v>
      </c>
      <c r="F1491" s="195" t="s">
        <v>94</v>
      </c>
      <c r="G1491" s="195"/>
      <c r="H1491" s="283" t="s">
        <v>48</v>
      </c>
      <c r="I1491" s="287">
        <v>1</v>
      </c>
      <c r="J1491" s="285">
        <v>4.97</v>
      </c>
      <c r="K1491" s="285">
        <v>4.97</v>
      </c>
    </row>
    <row r="1492" spans="2:11" x14ac:dyDescent="0.2">
      <c r="B1492" s="291"/>
      <c r="C1492" s="291"/>
      <c r="D1492" s="291"/>
      <c r="E1492" s="291"/>
      <c r="F1492" s="291" t="s">
        <v>97</v>
      </c>
      <c r="G1492" s="292">
        <v>1.65</v>
      </c>
      <c r="H1492" s="291" t="s">
        <v>98</v>
      </c>
      <c r="I1492" s="292">
        <v>1.79</v>
      </c>
      <c r="J1492" s="291" t="s">
        <v>99</v>
      </c>
      <c r="K1492" s="292">
        <v>3.44</v>
      </c>
    </row>
    <row r="1493" spans="2:11" ht="13.5" thickBot="1" x14ac:dyDescent="0.25">
      <c r="B1493" s="291"/>
      <c r="C1493" s="291"/>
      <c r="D1493" s="291"/>
      <c r="E1493" s="291"/>
      <c r="F1493" s="291" t="s">
        <v>100</v>
      </c>
      <c r="G1493" s="292">
        <v>2.8</v>
      </c>
      <c r="H1493" s="291"/>
      <c r="I1493" s="198" t="s">
        <v>101</v>
      </c>
      <c r="J1493" s="198"/>
      <c r="K1493" s="292">
        <v>14.03</v>
      </c>
    </row>
    <row r="1494" spans="2:11" ht="13.5" thickTop="1" x14ac:dyDescent="0.2">
      <c r="B1494" s="276"/>
      <c r="C1494" s="276"/>
      <c r="D1494" s="276"/>
      <c r="E1494" s="276"/>
      <c r="F1494" s="276"/>
      <c r="G1494" s="276"/>
      <c r="H1494" s="276"/>
      <c r="I1494" s="276"/>
      <c r="J1494" s="276"/>
      <c r="K1494" s="276"/>
    </row>
    <row r="1495" spans="2:11" ht="15" x14ac:dyDescent="0.2">
      <c r="B1495" s="268" t="s">
        <v>1511</v>
      </c>
      <c r="C1495" s="270" t="s">
        <v>78</v>
      </c>
      <c r="D1495" s="268" t="s">
        <v>79</v>
      </c>
      <c r="E1495" s="268" t="s">
        <v>24</v>
      </c>
      <c r="F1495" s="196" t="s">
        <v>80</v>
      </c>
      <c r="G1495" s="196"/>
      <c r="H1495" s="269" t="s">
        <v>81</v>
      </c>
      <c r="I1495" s="270" t="s">
        <v>82</v>
      </c>
      <c r="J1495" s="270" t="s">
        <v>83</v>
      </c>
      <c r="K1495" s="270" t="s">
        <v>84</v>
      </c>
    </row>
    <row r="1496" spans="2:11" ht="38.25" x14ac:dyDescent="0.2">
      <c r="B1496" s="271" t="s">
        <v>85</v>
      </c>
      <c r="C1496" s="273" t="s">
        <v>770</v>
      </c>
      <c r="D1496" s="271" t="s">
        <v>44</v>
      </c>
      <c r="E1496" s="271" t="s">
        <v>771</v>
      </c>
      <c r="F1496" s="197" t="s">
        <v>2582</v>
      </c>
      <c r="G1496" s="197"/>
      <c r="H1496" s="272" t="s">
        <v>48</v>
      </c>
      <c r="I1496" s="275">
        <v>1</v>
      </c>
      <c r="J1496" s="274">
        <v>28.87</v>
      </c>
      <c r="K1496" s="274">
        <v>28.87</v>
      </c>
    </row>
    <row r="1497" spans="2:11" ht="25.5" x14ac:dyDescent="0.2">
      <c r="B1497" s="277" t="s">
        <v>86</v>
      </c>
      <c r="C1497" s="279" t="s">
        <v>198</v>
      </c>
      <c r="D1497" s="277" t="s">
        <v>44</v>
      </c>
      <c r="E1497" s="277" t="s">
        <v>199</v>
      </c>
      <c r="F1497" s="194" t="s">
        <v>2161</v>
      </c>
      <c r="G1497" s="194"/>
      <c r="H1497" s="278" t="s">
        <v>75</v>
      </c>
      <c r="I1497" s="281">
        <v>0.22939999999999999</v>
      </c>
      <c r="J1497" s="280">
        <v>21.7</v>
      </c>
      <c r="K1497" s="280">
        <v>4.97</v>
      </c>
    </row>
    <row r="1498" spans="2:11" ht="25.5" x14ac:dyDescent="0.2">
      <c r="B1498" s="277" t="s">
        <v>86</v>
      </c>
      <c r="C1498" s="279" t="s">
        <v>114</v>
      </c>
      <c r="D1498" s="277" t="s">
        <v>44</v>
      </c>
      <c r="E1498" s="277" t="s">
        <v>115</v>
      </c>
      <c r="F1498" s="194" t="s">
        <v>2161</v>
      </c>
      <c r="G1498" s="194"/>
      <c r="H1498" s="278" t="s">
        <v>75</v>
      </c>
      <c r="I1498" s="281">
        <v>0.22939999999999999</v>
      </c>
      <c r="J1498" s="280">
        <v>26.39</v>
      </c>
      <c r="K1498" s="280">
        <v>6.05</v>
      </c>
    </row>
    <row r="1499" spans="2:11" ht="25.5" x14ac:dyDescent="0.2">
      <c r="B1499" s="282" t="s">
        <v>93</v>
      </c>
      <c r="C1499" s="284" t="s">
        <v>494</v>
      </c>
      <c r="D1499" s="282" t="s">
        <v>44</v>
      </c>
      <c r="E1499" s="282" t="s">
        <v>495</v>
      </c>
      <c r="F1499" s="195" t="s">
        <v>94</v>
      </c>
      <c r="G1499" s="195"/>
      <c r="H1499" s="283" t="s">
        <v>48</v>
      </c>
      <c r="I1499" s="287">
        <v>2.1999999999999999E-2</v>
      </c>
      <c r="J1499" s="285">
        <v>86.73</v>
      </c>
      <c r="K1499" s="285">
        <v>1.9</v>
      </c>
    </row>
    <row r="1500" spans="2:11" ht="25.5" x14ac:dyDescent="0.2">
      <c r="B1500" s="282" t="s">
        <v>93</v>
      </c>
      <c r="C1500" s="284" t="s">
        <v>808</v>
      </c>
      <c r="D1500" s="282" t="s">
        <v>44</v>
      </c>
      <c r="E1500" s="282" t="s">
        <v>809</v>
      </c>
      <c r="F1500" s="195" t="s">
        <v>94</v>
      </c>
      <c r="G1500" s="195"/>
      <c r="H1500" s="283" t="s">
        <v>48</v>
      </c>
      <c r="I1500" s="287">
        <v>1</v>
      </c>
      <c r="J1500" s="285">
        <v>14.54</v>
      </c>
      <c r="K1500" s="285">
        <v>14.54</v>
      </c>
    </row>
    <row r="1501" spans="2:11" x14ac:dyDescent="0.2">
      <c r="B1501" s="282" t="s">
        <v>93</v>
      </c>
      <c r="C1501" s="284" t="s">
        <v>496</v>
      </c>
      <c r="D1501" s="282" t="s">
        <v>44</v>
      </c>
      <c r="E1501" s="282" t="s">
        <v>807</v>
      </c>
      <c r="F1501" s="195" t="s">
        <v>94</v>
      </c>
      <c r="G1501" s="195"/>
      <c r="H1501" s="283" t="s">
        <v>48</v>
      </c>
      <c r="I1501" s="287">
        <v>5.0999999999999997E-2</v>
      </c>
      <c r="J1501" s="285">
        <v>3.08</v>
      </c>
      <c r="K1501" s="285">
        <v>0.15</v>
      </c>
    </row>
    <row r="1502" spans="2:11" x14ac:dyDescent="0.2">
      <c r="B1502" s="282" t="s">
        <v>93</v>
      </c>
      <c r="C1502" s="284" t="s">
        <v>499</v>
      </c>
      <c r="D1502" s="282" t="s">
        <v>44</v>
      </c>
      <c r="E1502" s="282" t="s">
        <v>500</v>
      </c>
      <c r="F1502" s="195" t="s">
        <v>94</v>
      </c>
      <c r="G1502" s="195"/>
      <c r="H1502" s="283" t="s">
        <v>48</v>
      </c>
      <c r="I1502" s="287">
        <v>1.6500000000000001E-2</v>
      </c>
      <c r="J1502" s="285">
        <v>76.56</v>
      </c>
      <c r="K1502" s="285">
        <v>1.26</v>
      </c>
    </row>
    <row r="1503" spans="2:11" x14ac:dyDescent="0.2">
      <c r="B1503" s="291"/>
      <c r="C1503" s="291"/>
      <c r="D1503" s="291"/>
      <c r="E1503" s="291"/>
      <c r="F1503" s="291" t="s">
        <v>97</v>
      </c>
      <c r="G1503" s="292">
        <v>4.08</v>
      </c>
      <c r="H1503" s="291" t="s">
        <v>98</v>
      </c>
      <c r="I1503" s="292">
        <v>4.3899999999999997</v>
      </c>
      <c r="J1503" s="291" t="s">
        <v>99</v>
      </c>
      <c r="K1503" s="292">
        <v>8.4700000000000006</v>
      </c>
    </row>
    <row r="1504" spans="2:11" ht="13.5" thickBot="1" x14ac:dyDescent="0.25">
      <c r="B1504" s="291"/>
      <c r="C1504" s="291"/>
      <c r="D1504" s="291"/>
      <c r="E1504" s="291"/>
      <c r="F1504" s="291" t="s">
        <v>100</v>
      </c>
      <c r="G1504" s="292">
        <v>7.21</v>
      </c>
      <c r="H1504" s="291"/>
      <c r="I1504" s="198" t="s">
        <v>101</v>
      </c>
      <c r="J1504" s="198"/>
      <c r="K1504" s="292">
        <v>36.08</v>
      </c>
    </row>
    <row r="1505" spans="2:11" ht="13.5" thickTop="1" x14ac:dyDescent="0.2">
      <c r="B1505" s="276"/>
      <c r="C1505" s="276"/>
      <c r="D1505" s="276"/>
      <c r="E1505" s="276"/>
      <c r="F1505" s="276"/>
      <c r="G1505" s="276"/>
      <c r="H1505" s="276"/>
      <c r="I1505" s="276"/>
      <c r="J1505" s="276"/>
      <c r="K1505" s="276"/>
    </row>
    <row r="1506" spans="2:11" ht="15" x14ac:dyDescent="0.2">
      <c r="B1506" s="268" t="s">
        <v>1512</v>
      </c>
      <c r="C1506" s="270" t="s">
        <v>78</v>
      </c>
      <c r="D1506" s="268" t="s">
        <v>79</v>
      </c>
      <c r="E1506" s="268" t="s">
        <v>24</v>
      </c>
      <c r="F1506" s="196" t="s">
        <v>80</v>
      </c>
      <c r="G1506" s="196"/>
      <c r="H1506" s="269" t="s">
        <v>81</v>
      </c>
      <c r="I1506" s="270" t="s">
        <v>82</v>
      </c>
      <c r="J1506" s="270" t="s">
        <v>83</v>
      </c>
      <c r="K1506" s="270" t="s">
        <v>84</v>
      </c>
    </row>
    <row r="1507" spans="2:11" ht="38.25" x14ac:dyDescent="0.2">
      <c r="B1507" s="271" t="s">
        <v>85</v>
      </c>
      <c r="C1507" s="273" t="s">
        <v>1513</v>
      </c>
      <c r="D1507" s="271" t="s">
        <v>44</v>
      </c>
      <c r="E1507" s="271" t="s">
        <v>1514</v>
      </c>
      <c r="F1507" s="197" t="s">
        <v>2582</v>
      </c>
      <c r="G1507" s="197"/>
      <c r="H1507" s="272" t="s">
        <v>47</v>
      </c>
      <c r="I1507" s="275">
        <v>1</v>
      </c>
      <c r="J1507" s="274">
        <v>31</v>
      </c>
      <c r="K1507" s="274">
        <v>31</v>
      </c>
    </row>
    <row r="1508" spans="2:11" ht="25.5" x14ac:dyDescent="0.2">
      <c r="B1508" s="277" t="s">
        <v>86</v>
      </c>
      <c r="C1508" s="279" t="s">
        <v>114</v>
      </c>
      <c r="D1508" s="277" t="s">
        <v>44</v>
      </c>
      <c r="E1508" s="277" t="s">
        <v>115</v>
      </c>
      <c r="F1508" s="194" t="s">
        <v>2161</v>
      </c>
      <c r="G1508" s="194"/>
      <c r="H1508" s="278" t="s">
        <v>75</v>
      </c>
      <c r="I1508" s="281">
        <v>0.26769999999999999</v>
      </c>
      <c r="J1508" s="280">
        <v>26.39</v>
      </c>
      <c r="K1508" s="280">
        <v>7.06</v>
      </c>
    </row>
    <row r="1509" spans="2:11" ht="25.5" x14ac:dyDescent="0.2">
      <c r="B1509" s="277" t="s">
        <v>86</v>
      </c>
      <c r="C1509" s="279" t="s">
        <v>198</v>
      </c>
      <c r="D1509" s="277" t="s">
        <v>44</v>
      </c>
      <c r="E1509" s="277" t="s">
        <v>199</v>
      </c>
      <c r="F1509" s="194" t="s">
        <v>2161</v>
      </c>
      <c r="G1509" s="194"/>
      <c r="H1509" s="278" t="s">
        <v>75</v>
      </c>
      <c r="I1509" s="281">
        <v>0.26769999999999999</v>
      </c>
      <c r="J1509" s="280">
        <v>21.7</v>
      </c>
      <c r="K1509" s="280">
        <v>5.8</v>
      </c>
    </row>
    <row r="1510" spans="2:11" x14ac:dyDescent="0.2">
      <c r="B1510" s="282" t="s">
        <v>93</v>
      </c>
      <c r="C1510" s="284" t="s">
        <v>507</v>
      </c>
      <c r="D1510" s="282" t="s">
        <v>44</v>
      </c>
      <c r="E1510" s="282" t="s">
        <v>508</v>
      </c>
      <c r="F1510" s="195" t="s">
        <v>94</v>
      </c>
      <c r="G1510" s="195"/>
      <c r="H1510" s="283" t="s">
        <v>47</v>
      </c>
      <c r="I1510" s="287">
        <v>1.0492999999999999</v>
      </c>
      <c r="J1510" s="285">
        <v>17.21</v>
      </c>
      <c r="K1510" s="285">
        <v>18.05</v>
      </c>
    </row>
    <row r="1511" spans="2:11" x14ac:dyDescent="0.2">
      <c r="B1511" s="282" t="s">
        <v>93</v>
      </c>
      <c r="C1511" s="284" t="s">
        <v>496</v>
      </c>
      <c r="D1511" s="282" t="s">
        <v>44</v>
      </c>
      <c r="E1511" s="282" t="s">
        <v>807</v>
      </c>
      <c r="F1511" s="195" t="s">
        <v>94</v>
      </c>
      <c r="G1511" s="195"/>
      <c r="H1511" s="283" t="s">
        <v>48</v>
      </c>
      <c r="I1511" s="287">
        <v>3.1199999999999999E-2</v>
      </c>
      <c r="J1511" s="285">
        <v>3.08</v>
      </c>
      <c r="K1511" s="285">
        <v>0.09</v>
      </c>
    </row>
    <row r="1512" spans="2:11" x14ac:dyDescent="0.2">
      <c r="B1512" s="291"/>
      <c r="C1512" s="291"/>
      <c r="D1512" s="291"/>
      <c r="E1512" s="291"/>
      <c r="F1512" s="291" t="s">
        <v>97</v>
      </c>
      <c r="G1512" s="292">
        <v>4.76</v>
      </c>
      <c r="H1512" s="291" t="s">
        <v>98</v>
      </c>
      <c r="I1512" s="292">
        <v>5.12</v>
      </c>
      <c r="J1512" s="291" t="s">
        <v>99</v>
      </c>
      <c r="K1512" s="292">
        <v>9.8800000000000008</v>
      </c>
    </row>
    <row r="1513" spans="2:11" ht="13.5" thickBot="1" x14ac:dyDescent="0.25">
      <c r="B1513" s="291"/>
      <c r="C1513" s="291"/>
      <c r="D1513" s="291"/>
      <c r="E1513" s="291"/>
      <c r="F1513" s="291" t="s">
        <v>100</v>
      </c>
      <c r="G1513" s="292">
        <v>7.75</v>
      </c>
      <c r="H1513" s="291"/>
      <c r="I1513" s="198" t="s">
        <v>101</v>
      </c>
      <c r="J1513" s="198"/>
      <c r="K1513" s="292">
        <v>38.75</v>
      </c>
    </row>
    <row r="1514" spans="2:11" ht="13.5" thickTop="1" x14ac:dyDescent="0.2">
      <c r="B1514" s="276"/>
      <c r="C1514" s="276"/>
      <c r="D1514" s="276"/>
      <c r="E1514" s="276"/>
      <c r="F1514" s="276"/>
      <c r="G1514" s="276"/>
      <c r="H1514" s="276"/>
      <c r="I1514" s="276"/>
      <c r="J1514" s="276"/>
      <c r="K1514" s="276"/>
    </row>
    <row r="1515" spans="2:11" ht="15" x14ac:dyDescent="0.2">
      <c r="B1515" s="268" t="s">
        <v>1515</v>
      </c>
      <c r="C1515" s="270" t="s">
        <v>78</v>
      </c>
      <c r="D1515" s="268" t="s">
        <v>79</v>
      </c>
      <c r="E1515" s="268" t="s">
        <v>24</v>
      </c>
      <c r="F1515" s="196" t="s">
        <v>80</v>
      </c>
      <c r="G1515" s="196"/>
      <c r="H1515" s="269" t="s">
        <v>81</v>
      </c>
      <c r="I1515" s="270" t="s">
        <v>82</v>
      </c>
      <c r="J1515" s="270" t="s">
        <v>83</v>
      </c>
      <c r="K1515" s="270" t="s">
        <v>84</v>
      </c>
    </row>
    <row r="1516" spans="2:11" ht="38.25" x14ac:dyDescent="0.2">
      <c r="B1516" s="271" t="s">
        <v>85</v>
      </c>
      <c r="C1516" s="273" t="s">
        <v>1516</v>
      </c>
      <c r="D1516" s="271" t="s">
        <v>44</v>
      </c>
      <c r="E1516" s="271" t="s">
        <v>1517</v>
      </c>
      <c r="F1516" s="197" t="s">
        <v>2582</v>
      </c>
      <c r="G1516" s="197"/>
      <c r="H1516" s="272" t="s">
        <v>48</v>
      </c>
      <c r="I1516" s="275">
        <v>1</v>
      </c>
      <c r="J1516" s="274">
        <v>32.869999999999997</v>
      </c>
      <c r="K1516" s="274">
        <v>32.869999999999997</v>
      </c>
    </row>
    <row r="1517" spans="2:11" ht="25.5" x14ac:dyDescent="0.2">
      <c r="B1517" s="277" t="s">
        <v>86</v>
      </c>
      <c r="C1517" s="279" t="s">
        <v>114</v>
      </c>
      <c r="D1517" s="277" t="s">
        <v>44</v>
      </c>
      <c r="E1517" s="277" t="s">
        <v>115</v>
      </c>
      <c r="F1517" s="194" t="s">
        <v>2161</v>
      </c>
      <c r="G1517" s="194"/>
      <c r="H1517" s="278" t="s">
        <v>75</v>
      </c>
      <c r="I1517" s="281">
        <v>0.26100000000000001</v>
      </c>
      <c r="J1517" s="280">
        <v>26.39</v>
      </c>
      <c r="K1517" s="280">
        <v>6.88</v>
      </c>
    </row>
    <row r="1518" spans="2:11" ht="25.5" x14ac:dyDescent="0.2">
      <c r="B1518" s="277" t="s">
        <v>86</v>
      </c>
      <c r="C1518" s="279" t="s">
        <v>198</v>
      </c>
      <c r="D1518" s="277" t="s">
        <v>44</v>
      </c>
      <c r="E1518" s="277" t="s">
        <v>199</v>
      </c>
      <c r="F1518" s="194" t="s">
        <v>2161</v>
      </c>
      <c r="G1518" s="194"/>
      <c r="H1518" s="278" t="s">
        <v>75</v>
      </c>
      <c r="I1518" s="281">
        <v>0.26100000000000001</v>
      </c>
      <c r="J1518" s="280">
        <v>21.7</v>
      </c>
      <c r="K1518" s="280">
        <v>5.66</v>
      </c>
    </row>
    <row r="1519" spans="2:11" ht="25.5" x14ac:dyDescent="0.2">
      <c r="B1519" s="282" t="s">
        <v>93</v>
      </c>
      <c r="C1519" s="284" t="s">
        <v>494</v>
      </c>
      <c r="D1519" s="282" t="s">
        <v>44</v>
      </c>
      <c r="E1519" s="282" t="s">
        <v>495</v>
      </c>
      <c r="F1519" s="195" t="s">
        <v>94</v>
      </c>
      <c r="G1519" s="195"/>
      <c r="H1519" s="283" t="s">
        <v>48</v>
      </c>
      <c r="I1519" s="287">
        <v>2.4799999999999999E-2</v>
      </c>
      <c r="J1519" s="285">
        <v>86.73</v>
      </c>
      <c r="K1519" s="285">
        <v>2.15</v>
      </c>
    </row>
    <row r="1520" spans="2:11" ht="25.5" x14ac:dyDescent="0.2">
      <c r="B1520" s="282" t="s">
        <v>93</v>
      </c>
      <c r="C1520" s="284" t="s">
        <v>2583</v>
      </c>
      <c r="D1520" s="282" t="s">
        <v>44</v>
      </c>
      <c r="E1520" s="282" t="s">
        <v>2584</v>
      </c>
      <c r="F1520" s="195" t="s">
        <v>94</v>
      </c>
      <c r="G1520" s="195"/>
      <c r="H1520" s="283" t="s">
        <v>48</v>
      </c>
      <c r="I1520" s="287">
        <v>1</v>
      </c>
      <c r="J1520" s="285">
        <v>16.489999999999998</v>
      </c>
      <c r="K1520" s="285">
        <v>16.489999999999998</v>
      </c>
    </row>
    <row r="1521" spans="2:11" x14ac:dyDescent="0.2">
      <c r="B1521" s="282" t="s">
        <v>93</v>
      </c>
      <c r="C1521" s="284" t="s">
        <v>496</v>
      </c>
      <c r="D1521" s="282" t="s">
        <v>44</v>
      </c>
      <c r="E1521" s="282" t="s">
        <v>807</v>
      </c>
      <c r="F1521" s="195" t="s">
        <v>94</v>
      </c>
      <c r="G1521" s="195"/>
      <c r="H1521" s="283" t="s">
        <v>48</v>
      </c>
      <c r="I1521" s="287">
        <v>6.9000000000000006E-2</v>
      </c>
      <c r="J1521" s="285">
        <v>3.08</v>
      </c>
      <c r="K1521" s="285">
        <v>0.21</v>
      </c>
    </row>
    <row r="1522" spans="2:11" x14ac:dyDescent="0.2">
      <c r="B1522" s="282" t="s">
        <v>93</v>
      </c>
      <c r="C1522" s="284" t="s">
        <v>499</v>
      </c>
      <c r="D1522" s="282" t="s">
        <v>44</v>
      </c>
      <c r="E1522" s="282" t="s">
        <v>500</v>
      </c>
      <c r="F1522" s="195" t="s">
        <v>94</v>
      </c>
      <c r="G1522" s="195"/>
      <c r="H1522" s="283" t="s">
        <v>48</v>
      </c>
      <c r="I1522" s="287">
        <v>1.9400000000000001E-2</v>
      </c>
      <c r="J1522" s="285">
        <v>76.56</v>
      </c>
      <c r="K1522" s="285">
        <v>1.48</v>
      </c>
    </row>
    <row r="1523" spans="2:11" x14ac:dyDescent="0.2">
      <c r="B1523" s="291"/>
      <c r="C1523" s="291"/>
      <c r="D1523" s="291"/>
      <c r="E1523" s="291"/>
      <c r="F1523" s="291" t="s">
        <v>97</v>
      </c>
      <c r="G1523" s="292">
        <v>4.6399999999999997</v>
      </c>
      <c r="H1523" s="291" t="s">
        <v>98</v>
      </c>
      <c r="I1523" s="292">
        <v>4.99</v>
      </c>
      <c r="J1523" s="291" t="s">
        <v>99</v>
      </c>
      <c r="K1523" s="292">
        <v>9.6300000000000008</v>
      </c>
    </row>
    <row r="1524" spans="2:11" ht="13.5" thickBot="1" x14ac:dyDescent="0.25">
      <c r="B1524" s="291"/>
      <c r="C1524" s="291"/>
      <c r="D1524" s="291"/>
      <c r="E1524" s="291"/>
      <c r="F1524" s="291" t="s">
        <v>100</v>
      </c>
      <c r="G1524" s="292">
        <v>8.2100000000000009</v>
      </c>
      <c r="H1524" s="291"/>
      <c r="I1524" s="198" t="s">
        <v>101</v>
      </c>
      <c r="J1524" s="198"/>
      <c r="K1524" s="292">
        <v>41.08</v>
      </c>
    </row>
    <row r="1525" spans="2:11" ht="13.5" thickTop="1" x14ac:dyDescent="0.2">
      <c r="B1525" s="276"/>
      <c r="C1525" s="276"/>
      <c r="D1525" s="276"/>
      <c r="E1525" s="276"/>
      <c r="F1525" s="276"/>
      <c r="G1525" s="276"/>
      <c r="H1525" s="276"/>
      <c r="I1525" s="276"/>
      <c r="J1525" s="276"/>
      <c r="K1525" s="276"/>
    </row>
    <row r="1526" spans="2:11" ht="15" x14ac:dyDescent="0.2">
      <c r="B1526" s="268" t="s">
        <v>1518</v>
      </c>
      <c r="C1526" s="270" t="s">
        <v>78</v>
      </c>
      <c r="D1526" s="268" t="s">
        <v>79</v>
      </c>
      <c r="E1526" s="268" t="s">
        <v>24</v>
      </c>
      <c r="F1526" s="196" t="s">
        <v>80</v>
      </c>
      <c r="G1526" s="196"/>
      <c r="H1526" s="269" t="s">
        <v>81</v>
      </c>
      <c r="I1526" s="270" t="s">
        <v>82</v>
      </c>
      <c r="J1526" s="270" t="s">
        <v>83</v>
      </c>
      <c r="K1526" s="270" t="s">
        <v>84</v>
      </c>
    </row>
    <row r="1527" spans="2:11" ht="38.25" x14ac:dyDescent="0.2">
      <c r="B1527" s="271" t="s">
        <v>85</v>
      </c>
      <c r="C1527" s="273" t="s">
        <v>1519</v>
      </c>
      <c r="D1527" s="271" t="s">
        <v>44</v>
      </c>
      <c r="E1527" s="271" t="s">
        <v>1520</v>
      </c>
      <c r="F1527" s="197" t="s">
        <v>1022</v>
      </c>
      <c r="G1527" s="197"/>
      <c r="H1527" s="272" t="s">
        <v>48</v>
      </c>
      <c r="I1527" s="275">
        <v>1</v>
      </c>
      <c r="J1527" s="274">
        <v>134.06</v>
      </c>
      <c r="K1527" s="274">
        <v>134.06</v>
      </c>
    </row>
    <row r="1528" spans="2:11" ht="25.5" x14ac:dyDescent="0.2">
      <c r="B1528" s="277" t="s">
        <v>86</v>
      </c>
      <c r="C1528" s="279" t="s">
        <v>198</v>
      </c>
      <c r="D1528" s="277" t="s">
        <v>44</v>
      </c>
      <c r="E1528" s="277" t="s">
        <v>199</v>
      </c>
      <c r="F1528" s="194" t="s">
        <v>2161</v>
      </c>
      <c r="G1528" s="194"/>
      <c r="H1528" s="278" t="s">
        <v>75</v>
      </c>
      <c r="I1528" s="281">
        <v>0.37430000000000002</v>
      </c>
      <c r="J1528" s="280">
        <v>21.7</v>
      </c>
      <c r="K1528" s="280">
        <v>8.1199999999999992</v>
      </c>
    </row>
    <row r="1529" spans="2:11" ht="25.5" x14ac:dyDescent="0.2">
      <c r="B1529" s="277" t="s">
        <v>86</v>
      </c>
      <c r="C1529" s="279" t="s">
        <v>114</v>
      </c>
      <c r="D1529" s="277" t="s">
        <v>44</v>
      </c>
      <c r="E1529" s="277" t="s">
        <v>115</v>
      </c>
      <c r="F1529" s="194" t="s">
        <v>2161</v>
      </c>
      <c r="G1529" s="194"/>
      <c r="H1529" s="278" t="s">
        <v>75</v>
      </c>
      <c r="I1529" s="281">
        <v>0.37430000000000002</v>
      </c>
      <c r="J1529" s="280">
        <v>26.39</v>
      </c>
      <c r="K1529" s="280">
        <v>9.8699999999999992</v>
      </c>
    </row>
    <row r="1530" spans="2:11" x14ac:dyDescent="0.2">
      <c r="B1530" s="282" t="s">
        <v>93</v>
      </c>
      <c r="C1530" s="284" t="s">
        <v>491</v>
      </c>
      <c r="D1530" s="282" t="s">
        <v>44</v>
      </c>
      <c r="E1530" s="282" t="s">
        <v>805</v>
      </c>
      <c r="F1530" s="195" t="s">
        <v>94</v>
      </c>
      <c r="G1530" s="195"/>
      <c r="H1530" s="283" t="s">
        <v>48</v>
      </c>
      <c r="I1530" s="287">
        <v>1.9199999999999998E-2</v>
      </c>
      <c r="J1530" s="285">
        <v>19.88</v>
      </c>
      <c r="K1530" s="285">
        <v>0.38</v>
      </c>
    </row>
    <row r="1531" spans="2:11" ht="25.5" x14ac:dyDescent="0.2">
      <c r="B1531" s="282" t="s">
        <v>93</v>
      </c>
      <c r="C1531" s="284" t="s">
        <v>2585</v>
      </c>
      <c r="D1531" s="282" t="s">
        <v>44</v>
      </c>
      <c r="E1531" s="282" t="s">
        <v>2586</v>
      </c>
      <c r="F1531" s="195" t="s">
        <v>94</v>
      </c>
      <c r="G1531" s="195"/>
      <c r="H1531" s="283" t="s">
        <v>48</v>
      </c>
      <c r="I1531" s="287">
        <v>1</v>
      </c>
      <c r="J1531" s="285">
        <v>115.69</v>
      </c>
      <c r="K1531" s="285">
        <v>115.69</v>
      </c>
    </row>
    <row r="1532" spans="2:11" x14ac:dyDescent="0.2">
      <c r="B1532" s="291"/>
      <c r="C1532" s="291"/>
      <c r="D1532" s="291"/>
      <c r="E1532" s="291"/>
      <c r="F1532" s="291" t="s">
        <v>97</v>
      </c>
      <c r="G1532" s="292">
        <v>6.65</v>
      </c>
      <c r="H1532" s="291" t="s">
        <v>98</v>
      </c>
      <c r="I1532" s="292">
        <v>7.17</v>
      </c>
      <c r="J1532" s="291" t="s">
        <v>99</v>
      </c>
      <c r="K1532" s="292">
        <v>13.82</v>
      </c>
    </row>
    <row r="1533" spans="2:11" ht="13.5" thickBot="1" x14ac:dyDescent="0.25">
      <c r="B1533" s="291"/>
      <c r="C1533" s="291"/>
      <c r="D1533" s="291"/>
      <c r="E1533" s="291"/>
      <c r="F1533" s="291" t="s">
        <v>100</v>
      </c>
      <c r="G1533" s="292">
        <v>33.51</v>
      </c>
      <c r="H1533" s="291"/>
      <c r="I1533" s="198" t="s">
        <v>101</v>
      </c>
      <c r="J1533" s="198"/>
      <c r="K1533" s="292">
        <v>167.57</v>
      </c>
    </row>
    <row r="1534" spans="2:11" ht="13.5" thickTop="1" x14ac:dyDescent="0.2">
      <c r="B1534" s="276"/>
      <c r="C1534" s="276"/>
      <c r="D1534" s="276"/>
      <c r="E1534" s="276"/>
      <c r="F1534" s="276"/>
      <c r="G1534" s="276"/>
      <c r="H1534" s="276"/>
      <c r="I1534" s="276"/>
      <c r="J1534" s="276"/>
      <c r="K1534" s="276"/>
    </row>
    <row r="1535" spans="2:11" ht="15" x14ac:dyDescent="0.2">
      <c r="B1535" s="268" t="s">
        <v>1521</v>
      </c>
      <c r="C1535" s="270" t="s">
        <v>78</v>
      </c>
      <c r="D1535" s="268" t="s">
        <v>79</v>
      </c>
      <c r="E1535" s="268" t="s">
        <v>24</v>
      </c>
      <c r="F1535" s="196" t="s">
        <v>80</v>
      </c>
      <c r="G1535" s="196"/>
      <c r="H1535" s="269" t="s">
        <v>81</v>
      </c>
      <c r="I1535" s="270" t="s">
        <v>82</v>
      </c>
      <c r="J1535" s="270" t="s">
        <v>83</v>
      </c>
      <c r="K1535" s="270" t="s">
        <v>84</v>
      </c>
    </row>
    <row r="1536" spans="2:11" ht="38.25" x14ac:dyDescent="0.2">
      <c r="B1536" s="271" t="s">
        <v>85</v>
      </c>
      <c r="C1536" s="273" t="s">
        <v>949</v>
      </c>
      <c r="D1536" s="271" t="s">
        <v>44</v>
      </c>
      <c r="E1536" s="271" t="s">
        <v>950</v>
      </c>
      <c r="F1536" s="197" t="s">
        <v>1022</v>
      </c>
      <c r="G1536" s="197"/>
      <c r="H1536" s="272" t="s">
        <v>48</v>
      </c>
      <c r="I1536" s="275">
        <v>1</v>
      </c>
      <c r="J1536" s="274">
        <v>75.83</v>
      </c>
      <c r="K1536" s="274">
        <v>75.83</v>
      </c>
    </row>
    <row r="1537" spans="2:11" ht="25.5" x14ac:dyDescent="0.2">
      <c r="B1537" s="277" t="s">
        <v>86</v>
      </c>
      <c r="C1537" s="279" t="s">
        <v>198</v>
      </c>
      <c r="D1537" s="277" t="s">
        <v>44</v>
      </c>
      <c r="E1537" s="277" t="s">
        <v>199</v>
      </c>
      <c r="F1537" s="194" t="s">
        <v>2161</v>
      </c>
      <c r="G1537" s="194"/>
      <c r="H1537" s="278" t="s">
        <v>75</v>
      </c>
      <c r="I1537" s="281">
        <v>0.22120000000000001</v>
      </c>
      <c r="J1537" s="280">
        <v>21.7</v>
      </c>
      <c r="K1537" s="280">
        <v>4.8</v>
      </c>
    </row>
    <row r="1538" spans="2:11" ht="25.5" x14ac:dyDescent="0.2">
      <c r="B1538" s="277" t="s">
        <v>86</v>
      </c>
      <c r="C1538" s="279" t="s">
        <v>114</v>
      </c>
      <c r="D1538" s="277" t="s">
        <v>44</v>
      </c>
      <c r="E1538" s="277" t="s">
        <v>115</v>
      </c>
      <c r="F1538" s="194" t="s">
        <v>2161</v>
      </c>
      <c r="G1538" s="194"/>
      <c r="H1538" s="278" t="s">
        <v>75</v>
      </c>
      <c r="I1538" s="281">
        <v>0.22120000000000001</v>
      </c>
      <c r="J1538" s="280">
        <v>26.39</v>
      </c>
      <c r="K1538" s="280">
        <v>5.83</v>
      </c>
    </row>
    <row r="1539" spans="2:11" x14ac:dyDescent="0.2">
      <c r="B1539" s="282" t="s">
        <v>93</v>
      </c>
      <c r="C1539" s="284" t="s">
        <v>491</v>
      </c>
      <c r="D1539" s="282" t="s">
        <v>44</v>
      </c>
      <c r="E1539" s="282" t="s">
        <v>805</v>
      </c>
      <c r="F1539" s="195" t="s">
        <v>94</v>
      </c>
      <c r="G1539" s="195"/>
      <c r="H1539" s="283" t="s">
        <v>48</v>
      </c>
      <c r="I1539" s="287">
        <v>1.06E-2</v>
      </c>
      <c r="J1539" s="285">
        <v>19.88</v>
      </c>
      <c r="K1539" s="285">
        <v>0.21</v>
      </c>
    </row>
    <row r="1540" spans="2:11" ht="25.5" x14ac:dyDescent="0.2">
      <c r="B1540" s="282" t="s">
        <v>93</v>
      </c>
      <c r="C1540" s="284" t="s">
        <v>1018</v>
      </c>
      <c r="D1540" s="282" t="s">
        <v>44</v>
      </c>
      <c r="E1540" s="282" t="s">
        <v>1019</v>
      </c>
      <c r="F1540" s="195" t="s">
        <v>94</v>
      </c>
      <c r="G1540" s="195"/>
      <c r="H1540" s="283" t="s">
        <v>48</v>
      </c>
      <c r="I1540" s="287">
        <v>1</v>
      </c>
      <c r="J1540" s="285">
        <v>64.989999999999995</v>
      </c>
      <c r="K1540" s="285">
        <v>64.989999999999995</v>
      </c>
    </row>
    <row r="1541" spans="2:11" x14ac:dyDescent="0.2">
      <c r="B1541" s="291"/>
      <c r="C1541" s="291"/>
      <c r="D1541" s="291"/>
      <c r="E1541" s="291"/>
      <c r="F1541" s="291" t="s">
        <v>97</v>
      </c>
      <c r="G1541" s="292">
        <v>3.93</v>
      </c>
      <c r="H1541" s="291" t="s">
        <v>98</v>
      </c>
      <c r="I1541" s="292">
        <v>4.2300000000000004</v>
      </c>
      <c r="J1541" s="291" t="s">
        <v>99</v>
      </c>
      <c r="K1541" s="292">
        <v>8.16</v>
      </c>
    </row>
    <row r="1542" spans="2:11" ht="13.5" thickBot="1" x14ac:dyDescent="0.25">
      <c r="B1542" s="291"/>
      <c r="C1542" s="291"/>
      <c r="D1542" s="291"/>
      <c r="E1542" s="291"/>
      <c r="F1542" s="291" t="s">
        <v>100</v>
      </c>
      <c r="G1542" s="292">
        <v>18.95</v>
      </c>
      <c r="H1542" s="291"/>
      <c r="I1542" s="198" t="s">
        <v>101</v>
      </c>
      <c r="J1542" s="198"/>
      <c r="K1542" s="292">
        <v>94.78</v>
      </c>
    </row>
    <row r="1543" spans="2:11" ht="13.5" thickTop="1" x14ac:dyDescent="0.2">
      <c r="B1543" s="276"/>
      <c r="C1543" s="276"/>
      <c r="D1543" s="276"/>
      <c r="E1543" s="276"/>
      <c r="F1543" s="276"/>
      <c r="G1543" s="276"/>
      <c r="H1543" s="276"/>
      <c r="I1543" s="276"/>
      <c r="J1543" s="276"/>
      <c r="K1543" s="276"/>
    </row>
    <row r="1544" spans="2:11" ht="15" x14ac:dyDescent="0.2">
      <c r="B1544" s="268" t="s">
        <v>1522</v>
      </c>
      <c r="C1544" s="270" t="s">
        <v>78</v>
      </c>
      <c r="D1544" s="268" t="s">
        <v>79</v>
      </c>
      <c r="E1544" s="268" t="s">
        <v>24</v>
      </c>
      <c r="F1544" s="196" t="s">
        <v>80</v>
      </c>
      <c r="G1544" s="196"/>
      <c r="H1544" s="269" t="s">
        <v>81</v>
      </c>
      <c r="I1544" s="270" t="s">
        <v>82</v>
      </c>
      <c r="J1544" s="270" t="s">
        <v>83</v>
      </c>
      <c r="K1544" s="270" t="s">
        <v>84</v>
      </c>
    </row>
    <row r="1545" spans="2:11" ht="38.25" x14ac:dyDescent="0.2">
      <c r="B1545" s="271" t="s">
        <v>85</v>
      </c>
      <c r="C1545" s="273" t="s">
        <v>1523</v>
      </c>
      <c r="D1545" s="271" t="s">
        <v>44</v>
      </c>
      <c r="E1545" s="271" t="s">
        <v>1524</v>
      </c>
      <c r="F1545" s="197" t="s">
        <v>1022</v>
      </c>
      <c r="G1545" s="197"/>
      <c r="H1545" s="272" t="s">
        <v>48</v>
      </c>
      <c r="I1545" s="275">
        <v>1</v>
      </c>
      <c r="J1545" s="274">
        <v>72.13</v>
      </c>
      <c r="K1545" s="274">
        <v>72.13</v>
      </c>
    </row>
    <row r="1546" spans="2:11" ht="25.5" x14ac:dyDescent="0.2">
      <c r="B1546" s="277" t="s">
        <v>86</v>
      </c>
      <c r="C1546" s="279" t="s">
        <v>114</v>
      </c>
      <c r="D1546" s="277" t="s">
        <v>44</v>
      </c>
      <c r="E1546" s="277" t="s">
        <v>115</v>
      </c>
      <c r="F1546" s="194" t="s">
        <v>2161</v>
      </c>
      <c r="G1546" s="194"/>
      <c r="H1546" s="278" t="s">
        <v>75</v>
      </c>
      <c r="I1546" s="281">
        <v>0.22120000000000001</v>
      </c>
      <c r="J1546" s="280">
        <v>26.39</v>
      </c>
      <c r="K1546" s="280">
        <v>5.83</v>
      </c>
    </row>
    <row r="1547" spans="2:11" ht="25.5" x14ac:dyDescent="0.2">
      <c r="B1547" s="277" t="s">
        <v>86</v>
      </c>
      <c r="C1547" s="279" t="s">
        <v>198</v>
      </c>
      <c r="D1547" s="277" t="s">
        <v>44</v>
      </c>
      <c r="E1547" s="277" t="s">
        <v>199</v>
      </c>
      <c r="F1547" s="194" t="s">
        <v>2161</v>
      </c>
      <c r="G1547" s="194"/>
      <c r="H1547" s="278" t="s">
        <v>75</v>
      </c>
      <c r="I1547" s="281">
        <v>0.22120000000000001</v>
      </c>
      <c r="J1547" s="280">
        <v>21.7</v>
      </c>
      <c r="K1547" s="280">
        <v>4.8</v>
      </c>
    </row>
    <row r="1548" spans="2:11" ht="25.5" x14ac:dyDescent="0.2">
      <c r="B1548" s="282" t="s">
        <v>93</v>
      </c>
      <c r="C1548" s="284" t="s">
        <v>2587</v>
      </c>
      <c r="D1548" s="282" t="s">
        <v>44</v>
      </c>
      <c r="E1548" s="282" t="s">
        <v>2588</v>
      </c>
      <c r="F1548" s="195" t="s">
        <v>94</v>
      </c>
      <c r="G1548" s="195"/>
      <c r="H1548" s="283" t="s">
        <v>48</v>
      </c>
      <c r="I1548" s="287">
        <v>1</v>
      </c>
      <c r="J1548" s="285">
        <v>61.29</v>
      </c>
      <c r="K1548" s="285">
        <v>61.29</v>
      </c>
    </row>
    <row r="1549" spans="2:11" x14ac:dyDescent="0.2">
      <c r="B1549" s="282" t="s">
        <v>93</v>
      </c>
      <c r="C1549" s="284" t="s">
        <v>491</v>
      </c>
      <c r="D1549" s="282" t="s">
        <v>44</v>
      </c>
      <c r="E1549" s="282" t="s">
        <v>805</v>
      </c>
      <c r="F1549" s="195" t="s">
        <v>94</v>
      </c>
      <c r="G1549" s="195"/>
      <c r="H1549" s="283" t="s">
        <v>48</v>
      </c>
      <c r="I1549" s="287">
        <v>1.06E-2</v>
      </c>
      <c r="J1549" s="285">
        <v>19.88</v>
      </c>
      <c r="K1549" s="285">
        <v>0.21</v>
      </c>
    </row>
    <row r="1550" spans="2:11" x14ac:dyDescent="0.2">
      <c r="B1550" s="291"/>
      <c r="C1550" s="291"/>
      <c r="D1550" s="291"/>
      <c r="E1550" s="291"/>
      <c r="F1550" s="291" t="s">
        <v>97</v>
      </c>
      <c r="G1550" s="292">
        <v>3.93</v>
      </c>
      <c r="H1550" s="291" t="s">
        <v>98</v>
      </c>
      <c r="I1550" s="292">
        <v>4.2300000000000004</v>
      </c>
      <c r="J1550" s="291" t="s">
        <v>99</v>
      </c>
      <c r="K1550" s="292">
        <v>8.16</v>
      </c>
    </row>
    <row r="1551" spans="2:11" ht="13.5" thickBot="1" x14ac:dyDescent="0.25">
      <c r="B1551" s="291"/>
      <c r="C1551" s="291"/>
      <c r="D1551" s="291"/>
      <c r="E1551" s="291"/>
      <c r="F1551" s="291" t="s">
        <v>100</v>
      </c>
      <c r="G1551" s="292">
        <v>18.03</v>
      </c>
      <c r="H1551" s="291"/>
      <c r="I1551" s="198" t="s">
        <v>101</v>
      </c>
      <c r="J1551" s="198"/>
      <c r="K1551" s="292">
        <v>90.16</v>
      </c>
    </row>
    <row r="1552" spans="2:11" ht="13.5" thickTop="1" x14ac:dyDescent="0.2">
      <c r="B1552" s="276"/>
      <c r="C1552" s="276"/>
      <c r="D1552" s="276"/>
      <c r="E1552" s="276"/>
      <c r="F1552" s="276"/>
      <c r="G1552" s="276"/>
      <c r="H1552" s="276"/>
      <c r="I1552" s="276"/>
      <c r="J1552" s="276"/>
      <c r="K1552" s="276"/>
    </row>
    <row r="1553" spans="2:11" ht="15" x14ac:dyDescent="0.2">
      <c r="B1553" s="268" t="s">
        <v>1525</v>
      </c>
      <c r="C1553" s="270" t="s">
        <v>78</v>
      </c>
      <c r="D1553" s="268" t="s">
        <v>79</v>
      </c>
      <c r="E1553" s="268" t="s">
        <v>24</v>
      </c>
      <c r="F1553" s="196" t="s">
        <v>80</v>
      </c>
      <c r="G1553" s="196"/>
      <c r="H1553" s="269" t="s">
        <v>81</v>
      </c>
      <c r="I1553" s="270" t="s">
        <v>82</v>
      </c>
      <c r="J1553" s="270" t="s">
        <v>83</v>
      </c>
      <c r="K1553" s="270" t="s">
        <v>84</v>
      </c>
    </row>
    <row r="1554" spans="2:11" ht="38.25" x14ac:dyDescent="0.2">
      <c r="B1554" s="271" t="s">
        <v>85</v>
      </c>
      <c r="C1554" s="273" t="s">
        <v>1526</v>
      </c>
      <c r="D1554" s="271" t="s">
        <v>44</v>
      </c>
      <c r="E1554" s="271" t="s">
        <v>1527</v>
      </c>
      <c r="F1554" s="197" t="s">
        <v>2589</v>
      </c>
      <c r="G1554" s="197"/>
      <c r="H1554" s="272" t="s">
        <v>47</v>
      </c>
      <c r="I1554" s="275">
        <v>1</v>
      </c>
      <c r="J1554" s="274">
        <v>110.54</v>
      </c>
      <c r="K1554" s="274">
        <v>110.54</v>
      </c>
    </row>
    <row r="1555" spans="2:11" ht="25.5" x14ac:dyDescent="0.2">
      <c r="B1555" s="277" t="s">
        <v>86</v>
      </c>
      <c r="C1555" s="279" t="s">
        <v>198</v>
      </c>
      <c r="D1555" s="277" t="s">
        <v>44</v>
      </c>
      <c r="E1555" s="277" t="s">
        <v>199</v>
      </c>
      <c r="F1555" s="194" t="s">
        <v>2161</v>
      </c>
      <c r="G1555" s="194"/>
      <c r="H1555" s="278" t="s">
        <v>75</v>
      </c>
      <c r="I1555" s="281">
        <v>0.30599999999999999</v>
      </c>
      <c r="J1555" s="280">
        <v>21.7</v>
      </c>
      <c r="K1555" s="280">
        <v>6.64</v>
      </c>
    </row>
    <row r="1556" spans="2:11" ht="25.5" x14ac:dyDescent="0.2">
      <c r="B1556" s="277" t="s">
        <v>86</v>
      </c>
      <c r="C1556" s="279" t="s">
        <v>114</v>
      </c>
      <c r="D1556" s="277" t="s">
        <v>44</v>
      </c>
      <c r="E1556" s="277" t="s">
        <v>115</v>
      </c>
      <c r="F1556" s="194" t="s">
        <v>2161</v>
      </c>
      <c r="G1556" s="194"/>
      <c r="H1556" s="278" t="s">
        <v>75</v>
      </c>
      <c r="I1556" s="281">
        <v>0.30599999999999999</v>
      </c>
      <c r="J1556" s="280">
        <v>26.39</v>
      </c>
      <c r="K1556" s="280">
        <v>8.07</v>
      </c>
    </row>
    <row r="1557" spans="2:11" ht="25.5" x14ac:dyDescent="0.2">
      <c r="B1557" s="282" t="s">
        <v>93</v>
      </c>
      <c r="C1557" s="284" t="s">
        <v>1023</v>
      </c>
      <c r="D1557" s="282" t="s">
        <v>44</v>
      </c>
      <c r="E1557" s="282" t="s">
        <v>1024</v>
      </c>
      <c r="F1557" s="195" t="s">
        <v>94</v>
      </c>
      <c r="G1557" s="195"/>
      <c r="H1557" s="283" t="s">
        <v>47</v>
      </c>
      <c r="I1557" s="287">
        <v>1.0389999999999999</v>
      </c>
      <c r="J1557" s="285">
        <v>92.24</v>
      </c>
      <c r="K1557" s="285">
        <v>95.83</v>
      </c>
    </row>
    <row r="1558" spans="2:11" x14ac:dyDescent="0.2">
      <c r="B1558" s="291"/>
      <c r="C1558" s="291"/>
      <c r="D1558" s="291"/>
      <c r="E1558" s="291"/>
      <c r="F1558" s="291" t="s">
        <v>97</v>
      </c>
      <c r="G1558" s="292">
        <v>5.44</v>
      </c>
      <c r="H1558" s="291" t="s">
        <v>98</v>
      </c>
      <c r="I1558" s="292">
        <v>5.86</v>
      </c>
      <c r="J1558" s="291" t="s">
        <v>99</v>
      </c>
      <c r="K1558" s="292">
        <v>11.3</v>
      </c>
    </row>
    <row r="1559" spans="2:11" ht="13.5" thickBot="1" x14ac:dyDescent="0.25">
      <c r="B1559" s="291"/>
      <c r="C1559" s="291"/>
      <c r="D1559" s="291"/>
      <c r="E1559" s="291"/>
      <c r="F1559" s="291" t="s">
        <v>100</v>
      </c>
      <c r="G1559" s="292">
        <v>27.63</v>
      </c>
      <c r="H1559" s="291"/>
      <c r="I1559" s="198" t="s">
        <v>101</v>
      </c>
      <c r="J1559" s="198"/>
      <c r="K1559" s="292">
        <v>138.16999999999999</v>
      </c>
    </row>
    <row r="1560" spans="2:11" ht="13.5" thickTop="1" x14ac:dyDescent="0.2">
      <c r="B1560" s="276"/>
      <c r="C1560" s="276"/>
      <c r="D1560" s="276"/>
      <c r="E1560" s="276"/>
      <c r="F1560" s="276"/>
      <c r="G1560" s="276"/>
      <c r="H1560" s="276"/>
      <c r="I1560" s="276"/>
      <c r="J1560" s="276"/>
      <c r="K1560" s="276"/>
    </row>
    <row r="1561" spans="2:11" ht="15" x14ac:dyDescent="0.2">
      <c r="B1561" s="268" t="s">
        <v>1528</v>
      </c>
      <c r="C1561" s="270" t="s">
        <v>78</v>
      </c>
      <c r="D1561" s="268" t="s">
        <v>79</v>
      </c>
      <c r="E1561" s="268" t="s">
        <v>24</v>
      </c>
      <c r="F1561" s="196" t="s">
        <v>80</v>
      </c>
      <c r="G1561" s="196"/>
      <c r="H1561" s="269" t="s">
        <v>81</v>
      </c>
      <c r="I1561" s="270" t="s">
        <v>82</v>
      </c>
      <c r="J1561" s="270" t="s">
        <v>83</v>
      </c>
      <c r="K1561" s="270" t="s">
        <v>84</v>
      </c>
    </row>
    <row r="1562" spans="2:11" ht="38.25" x14ac:dyDescent="0.2">
      <c r="B1562" s="271" t="s">
        <v>85</v>
      </c>
      <c r="C1562" s="273" t="s">
        <v>1529</v>
      </c>
      <c r="D1562" s="271" t="s">
        <v>44</v>
      </c>
      <c r="E1562" s="271" t="s">
        <v>1530</v>
      </c>
      <c r="F1562" s="197" t="s">
        <v>2582</v>
      </c>
      <c r="G1562" s="197"/>
      <c r="H1562" s="272" t="s">
        <v>48</v>
      </c>
      <c r="I1562" s="275">
        <v>1</v>
      </c>
      <c r="J1562" s="274">
        <v>7.23</v>
      </c>
      <c r="K1562" s="274">
        <v>7.23</v>
      </c>
    </row>
    <row r="1563" spans="2:11" ht="25.5" x14ac:dyDescent="0.2">
      <c r="B1563" s="277" t="s">
        <v>86</v>
      </c>
      <c r="C1563" s="279" t="s">
        <v>198</v>
      </c>
      <c r="D1563" s="277" t="s">
        <v>44</v>
      </c>
      <c r="E1563" s="277" t="s">
        <v>199</v>
      </c>
      <c r="F1563" s="194" t="s">
        <v>2161</v>
      </c>
      <c r="G1563" s="194"/>
      <c r="H1563" s="278" t="s">
        <v>75</v>
      </c>
      <c r="I1563" s="281">
        <v>9.4399999999999998E-2</v>
      </c>
      <c r="J1563" s="280">
        <v>21.7</v>
      </c>
      <c r="K1563" s="280">
        <v>2.04</v>
      </c>
    </row>
    <row r="1564" spans="2:11" ht="25.5" x14ac:dyDescent="0.2">
      <c r="B1564" s="277" t="s">
        <v>86</v>
      </c>
      <c r="C1564" s="279" t="s">
        <v>114</v>
      </c>
      <c r="D1564" s="277" t="s">
        <v>44</v>
      </c>
      <c r="E1564" s="277" t="s">
        <v>115</v>
      </c>
      <c r="F1564" s="194" t="s">
        <v>2161</v>
      </c>
      <c r="G1564" s="194"/>
      <c r="H1564" s="278" t="s">
        <v>75</v>
      </c>
      <c r="I1564" s="281">
        <v>9.4399999999999998E-2</v>
      </c>
      <c r="J1564" s="280">
        <v>26.39</v>
      </c>
      <c r="K1564" s="280">
        <v>2.4900000000000002</v>
      </c>
    </row>
    <row r="1565" spans="2:11" x14ac:dyDescent="0.2">
      <c r="B1565" s="282" t="s">
        <v>93</v>
      </c>
      <c r="C1565" s="284" t="s">
        <v>496</v>
      </c>
      <c r="D1565" s="282" t="s">
        <v>44</v>
      </c>
      <c r="E1565" s="282" t="s">
        <v>807</v>
      </c>
      <c r="F1565" s="195" t="s">
        <v>94</v>
      </c>
      <c r="G1565" s="195"/>
      <c r="H1565" s="283" t="s">
        <v>48</v>
      </c>
      <c r="I1565" s="287">
        <v>3.15E-2</v>
      </c>
      <c r="J1565" s="285">
        <v>3.08</v>
      </c>
      <c r="K1565" s="285">
        <v>0.09</v>
      </c>
    </row>
    <row r="1566" spans="2:11" ht="25.5" x14ac:dyDescent="0.2">
      <c r="B1566" s="282" t="s">
        <v>93</v>
      </c>
      <c r="C1566" s="284" t="s">
        <v>494</v>
      </c>
      <c r="D1566" s="282" t="s">
        <v>44</v>
      </c>
      <c r="E1566" s="282" t="s">
        <v>495</v>
      </c>
      <c r="F1566" s="195" t="s">
        <v>94</v>
      </c>
      <c r="G1566" s="195"/>
      <c r="H1566" s="283" t="s">
        <v>48</v>
      </c>
      <c r="I1566" s="287">
        <v>7.0000000000000001E-3</v>
      </c>
      <c r="J1566" s="285">
        <v>86.73</v>
      </c>
      <c r="K1566" s="285">
        <v>0.6</v>
      </c>
    </row>
    <row r="1567" spans="2:11" ht="25.5" x14ac:dyDescent="0.2">
      <c r="B1567" s="282" t="s">
        <v>93</v>
      </c>
      <c r="C1567" s="284" t="s">
        <v>2590</v>
      </c>
      <c r="D1567" s="282" t="s">
        <v>44</v>
      </c>
      <c r="E1567" s="282" t="s">
        <v>2591</v>
      </c>
      <c r="F1567" s="195" t="s">
        <v>94</v>
      </c>
      <c r="G1567" s="195"/>
      <c r="H1567" s="283" t="s">
        <v>48</v>
      </c>
      <c r="I1567" s="287">
        <v>1</v>
      </c>
      <c r="J1567" s="285">
        <v>1.56</v>
      </c>
      <c r="K1567" s="285">
        <v>1.56</v>
      </c>
    </row>
    <row r="1568" spans="2:11" x14ac:dyDescent="0.2">
      <c r="B1568" s="282" t="s">
        <v>93</v>
      </c>
      <c r="C1568" s="284" t="s">
        <v>499</v>
      </c>
      <c r="D1568" s="282" t="s">
        <v>44</v>
      </c>
      <c r="E1568" s="282" t="s">
        <v>500</v>
      </c>
      <c r="F1568" s="195" t="s">
        <v>94</v>
      </c>
      <c r="G1568" s="195"/>
      <c r="H1568" s="283" t="s">
        <v>48</v>
      </c>
      <c r="I1568" s="287">
        <v>5.8999999999999999E-3</v>
      </c>
      <c r="J1568" s="285">
        <v>76.56</v>
      </c>
      <c r="K1568" s="285">
        <v>0.45</v>
      </c>
    </row>
    <row r="1569" spans="2:11" x14ac:dyDescent="0.2">
      <c r="B1569" s="291"/>
      <c r="C1569" s="291"/>
      <c r="D1569" s="291"/>
      <c r="E1569" s="291"/>
      <c r="F1569" s="291" t="s">
        <v>97</v>
      </c>
      <c r="G1569" s="292">
        <v>1.67</v>
      </c>
      <c r="H1569" s="291" t="s">
        <v>98</v>
      </c>
      <c r="I1569" s="292">
        <v>1.81</v>
      </c>
      <c r="J1569" s="291" t="s">
        <v>99</v>
      </c>
      <c r="K1569" s="292">
        <v>3.48</v>
      </c>
    </row>
    <row r="1570" spans="2:11" ht="13.5" thickBot="1" x14ac:dyDescent="0.25">
      <c r="B1570" s="291"/>
      <c r="C1570" s="291"/>
      <c r="D1570" s="291"/>
      <c r="E1570" s="291"/>
      <c r="F1570" s="291" t="s">
        <v>100</v>
      </c>
      <c r="G1570" s="292">
        <v>1.8</v>
      </c>
      <c r="H1570" s="291"/>
      <c r="I1570" s="198" t="s">
        <v>101</v>
      </c>
      <c r="J1570" s="198"/>
      <c r="K1570" s="292">
        <v>9.0299999999999994</v>
      </c>
    </row>
    <row r="1571" spans="2:11" ht="13.5" thickTop="1" x14ac:dyDescent="0.2">
      <c r="B1571" s="276"/>
      <c r="C1571" s="276"/>
      <c r="D1571" s="276"/>
      <c r="E1571" s="276"/>
      <c r="F1571" s="276"/>
      <c r="G1571" s="276"/>
      <c r="H1571" s="276"/>
      <c r="I1571" s="276"/>
      <c r="J1571" s="276"/>
      <c r="K1571" s="276"/>
    </row>
    <row r="1572" spans="2:11" ht="15" x14ac:dyDescent="0.2">
      <c r="B1572" s="268" t="s">
        <v>1531</v>
      </c>
      <c r="C1572" s="270" t="s">
        <v>78</v>
      </c>
      <c r="D1572" s="268" t="s">
        <v>79</v>
      </c>
      <c r="E1572" s="268" t="s">
        <v>24</v>
      </c>
      <c r="F1572" s="196" t="s">
        <v>80</v>
      </c>
      <c r="G1572" s="196"/>
      <c r="H1572" s="269" t="s">
        <v>81</v>
      </c>
      <c r="I1572" s="270" t="s">
        <v>82</v>
      </c>
      <c r="J1572" s="270" t="s">
        <v>83</v>
      </c>
      <c r="K1572" s="270" t="s">
        <v>84</v>
      </c>
    </row>
    <row r="1573" spans="2:11" ht="51" x14ac:dyDescent="0.2">
      <c r="B1573" s="271" t="s">
        <v>85</v>
      </c>
      <c r="C1573" s="273" t="s">
        <v>769</v>
      </c>
      <c r="D1573" s="271" t="s">
        <v>44</v>
      </c>
      <c r="E1573" s="271" t="s">
        <v>1532</v>
      </c>
      <c r="F1573" s="197" t="s">
        <v>1011</v>
      </c>
      <c r="G1573" s="197"/>
      <c r="H1573" s="272" t="s">
        <v>48</v>
      </c>
      <c r="I1573" s="275">
        <v>1</v>
      </c>
      <c r="J1573" s="274">
        <v>3.53</v>
      </c>
      <c r="K1573" s="274">
        <v>3.53</v>
      </c>
    </row>
    <row r="1574" spans="2:11" ht="25.5" x14ac:dyDescent="0.2">
      <c r="B1574" s="277" t="s">
        <v>86</v>
      </c>
      <c r="C1574" s="279" t="s">
        <v>198</v>
      </c>
      <c r="D1574" s="277" t="s">
        <v>44</v>
      </c>
      <c r="E1574" s="277" t="s">
        <v>199</v>
      </c>
      <c r="F1574" s="194" t="s">
        <v>2161</v>
      </c>
      <c r="G1574" s="194"/>
      <c r="H1574" s="278" t="s">
        <v>75</v>
      </c>
      <c r="I1574" s="281">
        <v>3.8399999999999997E-2</v>
      </c>
      <c r="J1574" s="280">
        <v>21.7</v>
      </c>
      <c r="K1574" s="280">
        <v>0.83</v>
      </c>
    </row>
    <row r="1575" spans="2:11" ht="25.5" x14ac:dyDescent="0.2">
      <c r="B1575" s="277" t="s">
        <v>86</v>
      </c>
      <c r="C1575" s="279" t="s">
        <v>114</v>
      </c>
      <c r="D1575" s="277" t="s">
        <v>44</v>
      </c>
      <c r="E1575" s="277" t="s">
        <v>115</v>
      </c>
      <c r="F1575" s="194" t="s">
        <v>2161</v>
      </c>
      <c r="G1575" s="194"/>
      <c r="H1575" s="278" t="s">
        <v>75</v>
      </c>
      <c r="I1575" s="281">
        <v>3.8399999999999997E-2</v>
      </c>
      <c r="J1575" s="280">
        <v>26.39</v>
      </c>
      <c r="K1575" s="280">
        <v>1.01</v>
      </c>
    </row>
    <row r="1576" spans="2:11" x14ac:dyDescent="0.2">
      <c r="B1576" s="282" t="s">
        <v>93</v>
      </c>
      <c r="C1576" s="284" t="s">
        <v>499</v>
      </c>
      <c r="D1576" s="282" t="s">
        <v>44</v>
      </c>
      <c r="E1576" s="282" t="s">
        <v>500</v>
      </c>
      <c r="F1576" s="195" t="s">
        <v>94</v>
      </c>
      <c r="G1576" s="195"/>
      <c r="H1576" s="283" t="s">
        <v>48</v>
      </c>
      <c r="I1576" s="287">
        <v>3.5000000000000001E-3</v>
      </c>
      <c r="J1576" s="285">
        <v>76.56</v>
      </c>
      <c r="K1576" s="285">
        <v>0.26</v>
      </c>
    </row>
    <row r="1577" spans="2:11" ht="25.5" x14ac:dyDescent="0.2">
      <c r="B1577" s="282" t="s">
        <v>93</v>
      </c>
      <c r="C1577" s="284" t="s">
        <v>492</v>
      </c>
      <c r="D1577" s="282" t="s">
        <v>44</v>
      </c>
      <c r="E1577" s="282" t="s">
        <v>493</v>
      </c>
      <c r="F1577" s="195" t="s">
        <v>94</v>
      </c>
      <c r="G1577" s="195"/>
      <c r="H1577" s="283" t="s">
        <v>48</v>
      </c>
      <c r="I1577" s="287">
        <v>1</v>
      </c>
      <c r="J1577" s="285">
        <v>0.99</v>
      </c>
      <c r="K1577" s="285">
        <v>0.99</v>
      </c>
    </row>
    <row r="1578" spans="2:11" ht="25.5" x14ac:dyDescent="0.2">
      <c r="B1578" s="282" t="s">
        <v>93</v>
      </c>
      <c r="C1578" s="284" t="s">
        <v>494</v>
      </c>
      <c r="D1578" s="282" t="s">
        <v>44</v>
      </c>
      <c r="E1578" s="282" t="s">
        <v>495</v>
      </c>
      <c r="F1578" s="195" t="s">
        <v>94</v>
      </c>
      <c r="G1578" s="195"/>
      <c r="H1578" s="283" t="s">
        <v>48</v>
      </c>
      <c r="I1578" s="287">
        <v>4.0000000000000001E-3</v>
      </c>
      <c r="J1578" s="285">
        <v>86.73</v>
      </c>
      <c r="K1578" s="285">
        <v>0.34</v>
      </c>
    </row>
    <row r="1579" spans="2:11" x14ac:dyDescent="0.2">
      <c r="B1579" s="282" t="s">
        <v>93</v>
      </c>
      <c r="C1579" s="284" t="s">
        <v>491</v>
      </c>
      <c r="D1579" s="282" t="s">
        <v>44</v>
      </c>
      <c r="E1579" s="282" t="s">
        <v>805</v>
      </c>
      <c r="F1579" s="195" t="s">
        <v>94</v>
      </c>
      <c r="G1579" s="195"/>
      <c r="H1579" s="283" t="s">
        <v>48</v>
      </c>
      <c r="I1579" s="287">
        <v>5.3E-3</v>
      </c>
      <c r="J1579" s="285">
        <v>19.88</v>
      </c>
      <c r="K1579" s="285">
        <v>0.1</v>
      </c>
    </row>
    <row r="1580" spans="2:11" x14ac:dyDescent="0.2">
      <c r="B1580" s="291"/>
      <c r="C1580" s="291"/>
      <c r="D1580" s="291"/>
      <c r="E1580" s="291"/>
      <c r="F1580" s="291" t="s">
        <v>97</v>
      </c>
      <c r="G1580" s="292">
        <v>0.67</v>
      </c>
      <c r="H1580" s="291" t="s">
        <v>98</v>
      </c>
      <c r="I1580" s="292">
        <v>0.73</v>
      </c>
      <c r="J1580" s="291" t="s">
        <v>99</v>
      </c>
      <c r="K1580" s="292">
        <v>1.4</v>
      </c>
    </row>
    <row r="1581" spans="2:11" ht="13.5" thickBot="1" x14ac:dyDescent="0.25">
      <c r="B1581" s="291"/>
      <c r="C1581" s="291"/>
      <c r="D1581" s="291"/>
      <c r="E1581" s="291"/>
      <c r="F1581" s="291" t="s">
        <v>100</v>
      </c>
      <c r="G1581" s="292">
        <v>0.88</v>
      </c>
      <c r="H1581" s="291"/>
      <c r="I1581" s="198" t="s">
        <v>101</v>
      </c>
      <c r="J1581" s="198"/>
      <c r="K1581" s="292">
        <v>4.41</v>
      </c>
    </row>
    <row r="1582" spans="2:11" ht="13.5" thickTop="1" x14ac:dyDescent="0.2">
      <c r="B1582" s="276"/>
      <c r="C1582" s="276"/>
      <c r="D1582" s="276"/>
      <c r="E1582" s="276"/>
      <c r="F1582" s="276"/>
      <c r="G1582" s="276"/>
      <c r="H1582" s="276"/>
      <c r="I1582" s="276"/>
      <c r="J1582" s="276"/>
      <c r="K1582" s="276"/>
    </row>
    <row r="1583" spans="2:11" ht="15" x14ac:dyDescent="0.2">
      <c r="B1583" s="268" t="s">
        <v>1533</v>
      </c>
      <c r="C1583" s="270" t="s">
        <v>78</v>
      </c>
      <c r="D1583" s="268" t="s">
        <v>79</v>
      </c>
      <c r="E1583" s="268" t="s">
        <v>24</v>
      </c>
      <c r="F1583" s="196" t="s">
        <v>80</v>
      </c>
      <c r="G1583" s="196"/>
      <c r="H1583" s="269" t="s">
        <v>81</v>
      </c>
      <c r="I1583" s="270" t="s">
        <v>82</v>
      </c>
      <c r="J1583" s="270" t="s">
        <v>83</v>
      </c>
      <c r="K1583" s="270" t="s">
        <v>84</v>
      </c>
    </row>
    <row r="1584" spans="2:11" ht="51" x14ac:dyDescent="0.2">
      <c r="B1584" s="271" t="s">
        <v>85</v>
      </c>
      <c r="C1584" s="273" t="s">
        <v>1534</v>
      </c>
      <c r="D1584" s="271" t="s">
        <v>44</v>
      </c>
      <c r="E1584" s="271" t="s">
        <v>1535</v>
      </c>
      <c r="F1584" s="197" t="s">
        <v>2582</v>
      </c>
      <c r="G1584" s="197"/>
      <c r="H1584" s="272" t="s">
        <v>48</v>
      </c>
      <c r="I1584" s="275">
        <v>1</v>
      </c>
      <c r="J1584" s="274">
        <v>18.2</v>
      </c>
      <c r="K1584" s="274">
        <v>18.2</v>
      </c>
    </row>
    <row r="1585" spans="2:11" ht="25.5" x14ac:dyDescent="0.2">
      <c r="B1585" s="277" t="s">
        <v>86</v>
      </c>
      <c r="C1585" s="279" t="s">
        <v>114</v>
      </c>
      <c r="D1585" s="277" t="s">
        <v>44</v>
      </c>
      <c r="E1585" s="277" t="s">
        <v>115</v>
      </c>
      <c r="F1585" s="194" t="s">
        <v>2161</v>
      </c>
      <c r="G1585" s="194"/>
      <c r="H1585" s="278" t="s">
        <v>75</v>
      </c>
      <c r="I1585" s="281">
        <v>0.13059999999999999</v>
      </c>
      <c r="J1585" s="280">
        <v>26.39</v>
      </c>
      <c r="K1585" s="280">
        <v>3.44</v>
      </c>
    </row>
    <row r="1586" spans="2:11" ht="25.5" x14ac:dyDescent="0.2">
      <c r="B1586" s="277" t="s">
        <v>86</v>
      </c>
      <c r="C1586" s="279" t="s">
        <v>198</v>
      </c>
      <c r="D1586" s="277" t="s">
        <v>44</v>
      </c>
      <c r="E1586" s="277" t="s">
        <v>199</v>
      </c>
      <c r="F1586" s="194" t="s">
        <v>2161</v>
      </c>
      <c r="G1586" s="194"/>
      <c r="H1586" s="278" t="s">
        <v>75</v>
      </c>
      <c r="I1586" s="281">
        <v>0.13059999999999999</v>
      </c>
      <c r="J1586" s="280">
        <v>21.7</v>
      </c>
      <c r="K1586" s="280">
        <v>2.83</v>
      </c>
    </row>
    <row r="1587" spans="2:11" x14ac:dyDescent="0.2">
      <c r="B1587" s="282" t="s">
        <v>93</v>
      </c>
      <c r="C1587" s="284" t="s">
        <v>496</v>
      </c>
      <c r="D1587" s="282" t="s">
        <v>44</v>
      </c>
      <c r="E1587" s="282" t="s">
        <v>807</v>
      </c>
      <c r="F1587" s="195" t="s">
        <v>94</v>
      </c>
      <c r="G1587" s="195"/>
      <c r="H1587" s="283" t="s">
        <v>48</v>
      </c>
      <c r="I1587" s="287">
        <v>4.3499999999999997E-2</v>
      </c>
      <c r="J1587" s="285">
        <v>3.08</v>
      </c>
      <c r="K1587" s="285">
        <v>0.13</v>
      </c>
    </row>
    <row r="1588" spans="2:11" ht="25.5" x14ac:dyDescent="0.2">
      <c r="B1588" s="282" t="s">
        <v>93</v>
      </c>
      <c r="C1588" s="284" t="s">
        <v>2592</v>
      </c>
      <c r="D1588" s="282" t="s">
        <v>44</v>
      </c>
      <c r="E1588" s="282" t="s">
        <v>2593</v>
      </c>
      <c r="F1588" s="195" t="s">
        <v>94</v>
      </c>
      <c r="G1588" s="195"/>
      <c r="H1588" s="283" t="s">
        <v>48</v>
      </c>
      <c r="I1588" s="287">
        <v>1</v>
      </c>
      <c r="J1588" s="285">
        <v>9.39</v>
      </c>
      <c r="K1588" s="285">
        <v>9.39</v>
      </c>
    </row>
    <row r="1589" spans="2:11" x14ac:dyDescent="0.2">
      <c r="B1589" s="282" t="s">
        <v>93</v>
      </c>
      <c r="C1589" s="284" t="s">
        <v>499</v>
      </c>
      <c r="D1589" s="282" t="s">
        <v>44</v>
      </c>
      <c r="E1589" s="282" t="s">
        <v>500</v>
      </c>
      <c r="F1589" s="195" t="s">
        <v>94</v>
      </c>
      <c r="G1589" s="195"/>
      <c r="H1589" s="283" t="s">
        <v>48</v>
      </c>
      <c r="I1589" s="287">
        <v>1.29E-2</v>
      </c>
      <c r="J1589" s="285">
        <v>76.56</v>
      </c>
      <c r="K1589" s="285">
        <v>0.98</v>
      </c>
    </row>
    <row r="1590" spans="2:11" ht="25.5" x14ac:dyDescent="0.2">
      <c r="B1590" s="282" t="s">
        <v>93</v>
      </c>
      <c r="C1590" s="284" t="s">
        <v>494</v>
      </c>
      <c r="D1590" s="282" t="s">
        <v>44</v>
      </c>
      <c r="E1590" s="282" t="s">
        <v>495</v>
      </c>
      <c r="F1590" s="195" t="s">
        <v>94</v>
      </c>
      <c r="G1590" s="195"/>
      <c r="H1590" s="283" t="s">
        <v>48</v>
      </c>
      <c r="I1590" s="287">
        <v>1.6500000000000001E-2</v>
      </c>
      <c r="J1590" s="285">
        <v>86.73</v>
      </c>
      <c r="K1590" s="285">
        <v>1.43</v>
      </c>
    </row>
    <row r="1591" spans="2:11" x14ac:dyDescent="0.2">
      <c r="B1591" s="291"/>
      <c r="C1591" s="291"/>
      <c r="D1591" s="291"/>
      <c r="E1591" s="291"/>
      <c r="F1591" s="291" t="s">
        <v>97</v>
      </c>
      <c r="G1591" s="292">
        <v>2.31</v>
      </c>
      <c r="H1591" s="291" t="s">
        <v>98</v>
      </c>
      <c r="I1591" s="292">
        <v>2.5</v>
      </c>
      <c r="J1591" s="291" t="s">
        <v>99</v>
      </c>
      <c r="K1591" s="292">
        <v>4.8099999999999996</v>
      </c>
    </row>
    <row r="1592" spans="2:11" ht="13.5" thickBot="1" x14ac:dyDescent="0.25">
      <c r="B1592" s="291"/>
      <c r="C1592" s="291"/>
      <c r="D1592" s="291"/>
      <c r="E1592" s="291"/>
      <c r="F1592" s="291" t="s">
        <v>100</v>
      </c>
      <c r="G1592" s="292">
        <v>4.55</v>
      </c>
      <c r="H1592" s="291"/>
      <c r="I1592" s="198" t="s">
        <v>101</v>
      </c>
      <c r="J1592" s="198"/>
      <c r="K1592" s="292">
        <v>22.75</v>
      </c>
    </row>
    <row r="1593" spans="2:11" ht="13.5" thickTop="1" x14ac:dyDescent="0.2">
      <c r="B1593" s="276"/>
      <c r="C1593" s="276"/>
      <c r="D1593" s="276"/>
      <c r="E1593" s="276"/>
      <c r="F1593" s="276"/>
      <c r="G1593" s="276"/>
      <c r="H1593" s="276"/>
      <c r="I1593" s="276"/>
      <c r="J1593" s="276"/>
      <c r="K1593" s="276"/>
    </row>
    <row r="1594" spans="2:11" ht="15" x14ac:dyDescent="0.2">
      <c r="B1594" s="268" t="s">
        <v>1536</v>
      </c>
      <c r="C1594" s="270" t="s">
        <v>78</v>
      </c>
      <c r="D1594" s="268" t="s">
        <v>79</v>
      </c>
      <c r="E1594" s="268" t="s">
        <v>24</v>
      </c>
      <c r="F1594" s="196" t="s">
        <v>80</v>
      </c>
      <c r="G1594" s="196"/>
      <c r="H1594" s="269" t="s">
        <v>81</v>
      </c>
      <c r="I1594" s="270" t="s">
        <v>82</v>
      </c>
      <c r="J1594" s="270" t="s">
        <v>83</v>
      </c>
      <c r="K1594" s="270" t="s">
        <v>84</v>
      </c>
    </row>
    <row r="1595" spans="2:11" ht="38.25" x14ac:dyDescent="0.2">
      <c r="B1595" s="271" t="s">
        <v>85</v>
      </c>
      <c r="C1595" s="273" t="s">
        <v>1537</v>
      </c>
      <c r="D1595" s="271" t="s">
        <v>44</v>
      </c>
      <c r="E1595" s="271" t="s">
        <v>1538</v>
      </c>
      <c r="F1595" s="197" t="s">
        <v>2582</v>
      </c>
      <c r="G1595" s="197"/>
      <c r="H1595" s="272" t="s">
        <v>48</v>
      </c>
      <c r="I1595" s="275">
        <v>1</v>
      </c>
      <c r="J1595" s="274">
        <v>7.95</v>
      </c>
      <c r="K1595" s="274">
        <v>7.95</v>
      </c>
    </row>
    <row r="1596" spans="2:11" ht="25.5" x14ac:dyDescent="0.2">
      <c r="B1596" s="277" t="s">
        <v>86</v>
      </c>
      <c r="C1596" s="279" t="s">
        <v>198</v>
      </c>
      <c r="D1596" s="277" t="s">
        <v>44</v>
      </c>
      <c r="E1596" s="277" t="s">
        <v>199</v>
      </c>
      <c r="F1596" s="194" t="s">
        <v>2161</v>
      </c>
      <c r="G1596" s="194"/>
      <c r="H1596" s="278" t="s">
        <v>75</v>
      </c>
      <c r="I1596" s="281">
        <v>0.1111</v>
      </c>
      <c r="J1596" s="280">
        <v>21.7</v>
      </c>
      <c r="K1596" s="280">
        <v>2.41</v>
      </c>
    </row>
    <row r="1597" spans="2:11" ht="25.5" x14ac:dyDescent="0.2">
      <c r="B1597" s="277" t="s">
        <v>86</v>
      </c>
      <c r="C1597" s="279" t="s">
        <v>114</v>
      </c>
      <c r="D1597" s="277" t="s">
        <v>44</v>
      </c>
      <c r="E1597" s="277" t="s">
        <v>115</v>
      </c>
      <c r="F1597" s="194" t="s">
        <v>2161</v>
      </c>
      <c r="G1597" s="194"/>
      <c r="H1597" s="278" t="s">
        <v>75</v>
      </c>
      <c r="I1597" s="281">
        <v>0.1111</v>
      </c>
      <c r="J1597" s="280">
        <v>26.39</v>
      </c>
      <c r="K1597" s="280">
        <v>2.93</v>
      </c>
    </row>
    <row r="1598" spans="2:11" ht="25.5" x14ac:dyDescent="0.2">
      <c r="B1598" s="282" t="s">
        <v>93</v>
      </c>
      <c r="C1598" s="284" t="s">
        <v>2594</v>
      </c>
      <c r="D1598" s="282" t="s">
        <v>44</v>
      </c>
      <c r="E1598" s="282" t="s">
        <v>2595</v>
      </c>
      <c r="F1598" s="195" t="s">
        <v>94</v>
      </c>
      <c r="G1598" s="195"/>
      <c r="H1598" s="283" t="s">
        <v>48</v>
      </c>
      <c r="I1598" s="287">
        <v>1</v>
      </c>
      <c r="J1598" s="285">
        <v>1.06</v>
      </c>
      <c r="K1598" s="285">
        <v>1.06</v>
      </c>
    </row>
    <row r="1599" spans="2:11" x14ac:dyDescent="0.2">
      <c r="B1599" s="282" t="s">
        <v>93</v>
      </c>
      <c r="C1599" s="284" t="s">
        <v>499</v>
      </c>
      <c r="D1599" s="282" t="s">
        <v>44</v>
      </c>
      <c r="E1599" s="282" t="s">
        <v>500</v>
      </c>
      <c r="F1599" s="195" t="s">
        <v>94</v>
      </c>
      <c r="G1599" s="195"/>
      <c r="H1599" s="283" t="s">
        <v>48</v>
      </c>
      <c r="I1599" s="287">
        <v>8.2000000000000007E-3</v>
      </c>
      <c r="J1599" s="285">
        <v>76.56</v>
      </c>
      <c r="K1599" s="285">
        <v>0.62</v>
      </c>
    </row>
    <row r="1600" spans="2:11" x14ac:dyDescent="0.2">
      <c r="B1600" s="282" t="s">
        <v>93</v>
      </c>
      <c r="C1600" s="284" t="s">
        <v>496</v>
      </c>
      <c r="D1600" s="282" t="s">
        <v>44</v>
      </c>
      <c r="E1600" s="282" t="s">
        <v>807</v>
      </c>
      <c r="F1600" s="195" t="s">
        <v>94</v>
      </c>
      <c r="G1600" s="195"/>
      <c r="H1600" s="283" t="s">
        <v>48</v>
      </c>
      <c r="I1600" s="287">
        <v>3.7100000000000001E-2</v>
      </c>
      <c r="J1600" s="285">
        <v>3.08</v>
      </c>
      <c r="K1600" s="285">
        <v>0.11</v>
      </c>
    </row>
    <row r="1601" spans="2:11" ht="25.5" x14ac:dyDescent="0.2">
      <c r="B1601" s="282" t="s">
        <v>93</v>
      </c>
      <c r="C1601" s="284" t="s">
        <v>494</v>
      </c>
      <c r="D1601" s="282" t="s">
        <v>44</v>
      </c>
      <c r="E1601" s="282" t="s">
        <v>495</v>
      </c>
      <c r="F1601" s="195" t="s">
        <v>94</v>
      </c>
      <c r="G1601" s="195"/>
      <c r="H1601" s="283" t="s">
        <v>48</v>
      </c>
      <c r="I1601" s="287">
        <v>9.4999999999999998E-3</v>
      </c>
      <c r="J1601" s="285">
        <v>86.73</v>
      </c>
      <c r="K1601" s="285">
        <v>0.82</v>
      </c>
    </row>
    <row r="1602" spans="2:11" x14ac:dyDescent="0.2">
      <c r="B1602" s="291"/>
      <c r="C1602" s="291"/>
      <c r="D1602" s="291"/>
      <c r="E1602" s="291"/>
      <c r="F1602" s="291" t="s">
        <v>97</v>
      </c>
      <c r="G1602" s="292">
        <v>1.97</v>
      </c>
      <c r="H1602" s="291" t="s">
        <v>98</v>
      </c>
      <c r="I1602" s="292">
        <v>2.13</v>
      </c>
      <c r="J1602" s="291" t="s">
        <v>99</v>
      </c>
      <c r="K1602" s="292">
        <v>4.0999999999999996</v>
      </c>
    </row>
    <row r="1603" spans="2:11" ht="13.5" thickBot="1" x14ac:dyDescent="0.25">
      <c r="B1603" s="291"/>
      <c r="C1603" s="291"/>
      <c r="D1603" s="291"/>
      <c r="E1603" s="291"/>
      <c r="F1603" s="291" t="s">
        <v>100</v>
      </c>
      <c r="G1603" s="292">
        <v>1.98</v>
      </c>
      <c r="H1603" s="291"/>
      <c r="I1603" s="198" t="s">
        <v>101</v>
      </c>
      <c r="J1603" s="198"/>
      <c r="K1603" s="292">
        <v>9.93</v>
      </c>
    </row>
    <row r="1604" spans="2:11" ht="13.5" thickTop="1" x14ac:dyDescent="0.2">
      <c r="B1604" s="276"/>
      <c r="C1604" s="276"/>
      <c r="D1604" s="276"/>
      <c r="E1604" s="276"/>
      <c r="F1604" s="276"/>
      <c r="G1604" s="276"/>
      <c r="H1604" s="276"/>
      <c r="I1604" s="276"/>
      <c r="J1604" s="276"/>
      <c r="K1604" s="276"/>
    </row>
    <row r="1605" spans="2:11" ht="15" x14ac:dyDescent="0.2">
      <c r="B1605" s="268" t="s">
        <v>1539</v>
      </c>
      <c r="C1605" s="270" t="s">
        <v>78</v>
      </c>
      <c r="D1605" s="268" t="s">
        <v>79</v>
      </c>
      <c r="E1605" s="268" t="s">
        <v>24</v>
      </c>
      <c r="F1605" s="196" t="s">
        <v>80</v>
      </c>
      <c r="G1605" s="196"/>
      <c r="H1605" s="269" t="s">
        <v>81</v>
      </c>
      <c r="I1605" s="270" t="s">
        <v>82</v>
      </c>
      <c r="J1605" s="270" t="s">
        <v>83</v>
      </c>
      <c r="K1605" s="270" t="s">
        <v>84</v>
      </c>
    </row>
    <row r="1606" spans="2:11" ht="38.25" x14ac:dyDescent="0.2">
      <c r="B1606" s="271" t="s">
        <v>85</v>
      </c>
      <c r="C1606" s="273" t="s">
        <v>1540</v>
      </c>
      <c r="D1606" s="271" t="s">
        <v>44</v>
      </c>
      <c r="E1606" s="271" t="s">
        <v>1541</v>
      </c>
      <c r="F1606" s="197" t="s">
        <v>2582</v>
      </c>
      <c r="G1606" s="197"/>
      <c r="H1606" s="272" t="s">
        <v>48</v>
      </c>
      <c r="I1606" s="275">
        <v>1</v>
      </c>
      <c r="J1606" s="274">
        <v>10.130000000000001</v>
      </c>
      <c r="K1606" s="274">
        <v>10.130000000000001</v>
      </c>
    </row>
    <row r="1607" spans="2:11" ht="25.5" x14ac:dyDescent="0.2">
      <c r="B1607" s="277" t="s">
        <v>86</v>
      </c>
      <c r="C1607" s="279" t="s">
        <v>114</v>
      </c>
      <c r="D1607" s="277" t="s">
        <v>44</v>
      </c>
      <c r="E1607" s="277" t="s">
        <v>115</v>
      </c>
      <c r="F1607" s="194" t="s">
        <v>2161</v>
      </c>
      <c r="G1607" s="194"/>
      <c r="H1607" s="278" t="s">
        <v>75</v>
      </c>
      <c r="I1607" s="281">
        <v>6.59E-2</v>
      </c>
      <c r="J1607" s="280">
        <v>26.39</v>
      </c>
      <c r="K1607" s="280">
        <v>1.73</v>
      </c>
    </row>
    <row r="1608" spans="2:11" ht="25.5" x14ac:dyDescent="0.2">
      <c r="B1608" s="277" t="s">
        <v>86</v>
      </c>
      <c r="C1608" s="279" t="s">
        <v>198</v>
      </c>
      <c r="D1608" s="277" t="s">
        <v>44</v>
      </c>
      <c r="E1608" s="277" t="s">
        <v>199</v>
      </c>
      <c r="F1608" s="194" t="s">
        <v>2161</v>
      </c>
      <c r="G1608" s="194"/>
      <c r="H1608" s="278" t="s">
        <v>75</v>
      </c>
      <c r="I1608" s="281">
        <v>6.59E-2</v>
      </c>
      <c r="J1608" s="280">
        <v>21.7</v>
      </c>
      <c r="K1608" s="280">
        <v>1.43</v>
      </c>
    </row>
    <row r="1609" spans="2:11" x14ac:dyDescent="0.2">
      <c r="B1609" s="282" t="s">
        <v>93</v>
      </c>
      <c r="C1609" s="284" t="s">
        <v>496</v>
      </c>
      <c r="D1609" s="282" t="s">
        <v>44</v>
      </c>
      <c r="E1609" s="282" t="s">
        <v>807</v>
      </c>
      <c r="F1609" s="195" t="s">
        <v>94</v>
      </c>
      <c r="G1609" s="195"/>
      <c r="H1609" s="283" t="s">
        <v>48</v>
      </c>
      <c r="I1609" s="287">
        <v>1.49E-2</v>
      </c>
      <c r="J1609" s="285">
        <v>3.08</v>
      </c>
      <c r="K1609" s="285">
        <v>0.04</v>
      </c>
    </row>
    <row r="1610" spans="2:11" ht="25.5" x14ac:dyDescent="0.2">
      <c r="B1610" s="282" t="s">
        <v>93</v>
      </c>
      <c r="C1610" s="284" t="s">
        <v>501</v>
      </c>
      <c r="D1610" s="282" t="s">
        <v>44</v>
      </c>
      <c r="E1610" s="282" t="s">
        <v>502</v>
      </c>
      <c r="F1610" s="195" t="s">
        <v>94</v>
      </c>
      <c r="G1610" s="195"/>
      <c r="H1610" s="283" t="s">
        <v>48</v>
      </c>
      <c r="I1610" s="287">
        <v>1</v>
      </c>
      <c r="J1610" s="285">
        <v>4.7300000000000004</v>
      </c>
      <c r="K1610" s="285">
        <v>4.7300000000000004</v>
      </c>
    </row>
    <row r="1611" spans="2:11" x14ac:dyDescent="0.2">
      <c r="B1611" s="282" t="s">
        <v>93</v>
      </c>
      <c r="C1611" s="284" t="s">
        <v>499</v>
      </c>
      <c r="D1611" s="282" t="s">
        <v>44</v>
      </c>
      <c r="E1611" s="282" t="s">
        <v>500</v>
      </c>
      <c r="F1611" s="195" t="s">
        <v>94</v>
      </c>
      <c r="G1611" s="195"/>
      <c r="H1611" s="283" t="s">
        <v>48</v>
      </c>
      <c r="I1611" s="287">
        <v>1.18E-2</v>
      </c>
      <c r="J1611" s="285">
        <v>76.56</v>
      </c>
      <c r="K1611" s="285">
        <v>0.9</v>
      </c>
    </row>
    <row r="1612" spans="2:11" ht="25.5" x14ac:dyDescent="0.2">
      <c r="B1612" s="282" t="s">
        <v>93</v>
      </c>
      <c r="C1612" s="284" t="s">
        <v>494</v>
      </c>
      <c r="D1612" s="282" t="s">
        <v>44</v>
      </c>
      <c r="E1612" s="282" t="s">
        <v>495</v>
      </c>
      <c r="F1612" s="195" t="s">
        <v>94</v>
      </c>
      <c r="G1612" s="195"/>
      <c r="H1612" s="283" t="s">
        <v>48</v>
      </c>
      <c r="I1612" s="287">
        <v>1.4999999999999999E-2</v>
      </c>
      <c r="J1612" s="285">
        <v>86.73</v>
      </c>
      <c r="K1612" s="285">
        <v>1.3</v>
      </c>
    </row>
    <row r="1613" spans="2:11" x14ac:dyDescent="0.2">
      <c r="B1613" s="291"/>
      <c r="C1613" s="291"/>
      <c r="D1613" s="291"/>
      <c r="E1613" s="291"/>
      <c r="F1613" s="291" t="s">
        <v>97</v>
      </c>
      <c r="G1613" s="292">
        <v>1.17</v>
      </c>
      <c r="H1613" s="291" t="s">
        <v>98</v>
      </c>
      <c r="I1613" s="292">
        <v>1.26</v>
      </c>
      <c r="J1613" s="291" t="s">
        <v>99</v>
      </c>
      <c r="K1613" s="292">
        <v>2.4300000000000002</v>
      </c>
    </row>
    <row r="1614" spans="2:11" ht="13.5" thickBot="1" x14ac:dyDescent="0.25">
      <c r="B1614" s="291"/>
      <c r="C1614" s="291"/>
      <c r="D1614" s="291"/>
      <c r="E1614" s="291"/>
      <c r="F1614" s="291" t="s">
        <v>100</v>
      </c>
      <c r="G1614" s="292">
        <v>2.5299999999999998</v>
      </c>
      <c r="H1614" s="291"/>
      <c r="I1614" s="198" t="s">
        <v>101</v>
      </c>
      <c r="J1614" s="198"/>
      <c r="K1614" s="292">
        <v>12.66</v>
      </c>
    </row>
    <row r="1615" spans="2:11" ht="13.5" thickTop="1" x14ac:dyDescent="0.2">
      <c r="B1615" s="276"/>
      <c r="C1615" s="276"/>
      <c r="D1615" s="276"/>
      <c r="E1615" s="276"/>
      <c r="F1615" s="276"/>
      <c r="G1615" s="276"/>
      <c r="H1615" s="276"/>
      <c r="I1615" s="276"/>
      <c r="J1615" s="276"/>
      <c r="K1615" s="276"/>
    </row>
    <row r="1616" spans="2:11" ht="15" x14ac:dyDescent="0.2">
      <c r="B1616" s="268" t="s">
        <v>1542</v>
      </c>
      <c r="C1616" s="270" t="s">
        <v>78</v>
      </c>
      <c r="D1616" s="268" t="s">
        <v>79</v>
      </c>
      <c r="E1616" s="268" t="s">
        <v>24</v>
      </c>
      <c r="F1616" s="196" t="s">
        <v>80</v>
      </c>
      <c r="G1616" s="196"/>
      <c r="H1616" s="269" t="s">
        <v>81</v>
      </c>
      <c r="I1616" s="270" t="s">
        <v>82</v>
      </c>
      <c r="J1616" s="270" t="s">
        <v>83</v>
      </c>
      <c r="K1616" s="270" t="s">
        <v>84</v>
      </c>
    </row>
    <row r="1617" spans="2:11" ht="38.25" x14ac:dyDescent="0.2">
      <c r="B1617" s="271" t="s">
        <v>85</v>
      </c>
      <c r="C1617" s="273" t="s">
        <v>1543</v>
      </c>
      <c r="D1617" s="271" t="s">
        <v>44</v>
      </c>
      <c r="E1617" s="271" t="s">
        <v>1544</v>
      </c>
      <c r="F1617" s="197" t="s">
        <v>2582</v>
      </c>
      <c r="G1617" s="197"/>
      <c r="H1617" s="272" t="s">
        <v>48</v>
      </c>
      <c r="I1617" s="275">
        <v>1</v>
      </c>
      <c r="J1617" s="274">
        <v>15.18</v>
      </c>
      <c r="K1617" s="274">
        <v>15.18</v>
      </c>
    </row>
    <row r="1618" spans="2:11" ht="25.5" x14ac:dyDescent="0.2">
      <c r="B1618" s="277" t="s">
        <v>86</v>
      </c>
      <c r="C1618" s="279" t="s">
        <v>114</v>
      </c>
      <c r="D1618" s="277" t="s">
        <v>44</v>
      </c>
      <c r="E1618" s="277" t="s">
        <v>115</v>
      </c>
      <c r="F1618" s="194" t="s">
        <v>2161</v>
      </c>
      <c r="G1618" s="194"/>
      <c r="H1618" s="278" t="s">
        <v>75</v>
      </c>
      <c r="I1618" s="281">
        <v>0.13059999999999999</v>
      </c>
      <c r="J1618" s="280">
        <v>26.39</v>
      </c>
      <c r="K1618" s="280">
        <v>3.44</v>
      </c>
    </row>
    <row r="1619" spans="2:11" ht="25.5" x14ac:dyDescent="0.2">
      <c r="B1619" s="277" t="s">
        <v>86</v>
      </c>
      <c r="C1619" s="279" t="s">
        <v>198</v>
      </c>
      <c r="D1619" s="277" t="s">
        <v>44</v>
      </c>
      <c r="E1619" s="277" t="s">
        <v>199</v>
      </c>
      <c r="F1619" s="194" t="s">
        <v>2161</v>
      </c>
      <c r="G1619" s="194"/>
      <c r="H1619" s="278" t="s">
        <v>75</v>
      </c>
      <c r="I1619" s="281">
        <v>0.13059999999999999</v>
      </c>
      <c r="J1619" s="280">
        <v>21.7</v>
      </c>
      <c r="K1619" s="280">
        <v>2.83</v>
      </c>
    </row>
    <row r="1620" spans="2:11" x14ac:dyDescent="0.2">
      <c r="B1620" s="282" t="s">
        <v>93</v>
      </c>
      <c r="C1620" s="284" t="s">
        <v>496</v>
      </c>
      <c r="D1620" s="282" t="s">
        <v>44</v>
      </c>
      <c r="E1620" s="282" t="s">
        <v>807</v>
      </c>
      <c r="F1620" s="195" t="s">
        <v>94</v>
      </c>
      <c r="G1620" s="195"/>
      <c r="H1620" s="283" t="s">
        <v>48</v>
      </c>
      <c r="I1620" s="287">
        <v>4.3499999999999997E-2</v>
      </c>
      <c r="J1620" s="285">
        <v>3.08</v>
      </c>
      <c r="K1620" s="285">
        <v>0.13</v>
      </c>
    </row>
    <row r="1621" spans="2:11" x14ac:dyDescent="0.2">
      <c r="B1621" s="282" t="s">
        <v>93</v>
      </c>
      <c r="C1621" s="284" t="s">
        <v>499</v>
      </c>
      <c r="D1621" s="282" t="s">
        <v>44</v>
      </c>
      <c r="E1621" s="282" t="s">
        <v>500</v>
      </c>
      <c r="F1621" s="195" t="s">
        <v>94</v>
      </c>
      <c r="G1621" s="195"/>
      <c r="H1621" s="283" t="s">
        <v>48</v>
      </c>
      <c r="I1621" s="287">
        <v>1.29E-2</v>
      </c>
      <c r="J1621" s="285">
        <v>76.56</v>
      </c>
      <c r="K1621" s="285">
        <v>0.98</v>
      </c>
    </row>
    <row r="1622" spans="2:11" ht="25.5" x14ac:dyDescent="0.2">
      <c r="B1622" s="282" t="s">
        <v>93</v>
      </c>
      <c r="C1622" s="284" t="s">
        <v>494</v>
      </c>
      <c r="D1622" s="282" t="s">
        <v>44</v>
      </c>
      <c r="E1622" s="282" t="s">
        <v>495</v>
      </c>
      <c r="F1622" s="195" t="s">
        <v>94</v>
      </c>
      <c r="G1622" s="195"/>
      <c r="H1622" s="283" t="s">
        <v>48</v>
      </c>
      <c r="I1622" s="287">
        <v>1.6500000000000001E-2</v>
      </c>
      <c r="J1622" s="285">
        <v>86.73</v>
      </c>
      <c r="K1622" s="285">
        <v>1.43</v>
      </c>
    </row>
    <row r="1623" spans="2:11" ht="25.5" x14ac:dyDescent="0.2">
      <c r="B1623" s="282" t="s">
        <v>93</v>
      </c>
      <c r="C1623" s="284" t="s">
        <v>2596</v>
      </c>
      <c r="D1623" s="282" t="s">
        <v>44</v>
      </c>
      <c r="E1623" s="282" t="s">
        <v>2597</v>
      </c>
      <c r="F1623" s="195" t="s">
        <v>94</v>
      </c>
      <c r="G1623" s="195"/>
      <c r="H1623" s="283" t="s">
        <v>48</v>
      </c>
      <c r="I1623" s="287">
        <v>1</v>
      </c>
      <c r="J1623" s="285">
        <v>6.37</v>
      </c>
      <c r="K1623" s="285">
        <v>6.37</v>
      </c>
    </row>
    <row r="1624" spans="2:11" x14ac:dyDescent="0.2">
      <c r="B1624" s="291"/>
      <c r="C1624" s="291"/>
      <c r="D1624" s="291"/>
      <c r="E1624" s="291"/>
      <c r="F1624" s="291" t="s">
        <v>97</v>
      </c>
      <c r="G1624" s="292">
        <v>2.31</v>
      </c>
      <c r="H1624" s="291" t="s">
        <v>98</v>
      </c>
      <c r="I1624" s="292">
        <v>2.5</v>
      </c>
      <c r="J1624" s="291" t="s">
        <v>99</v>
      </c>
      <c r="K1624" s="292">
        <v>4.8099999999999996</v>
      </c>
    </row>
    <row r="1625" spans="2:11" ht="13.5" thickBot="1" x14ac:dyDescent="0.25">
      <c r="B1625" s="291"/>
      <c r="C1625" s="291"/>
      <c r="D1625" s="291"/>
      <c r="E1625" s="291"/>
      <c r="F1625" s="291" t="s">
        <v>100</v>
      </c>
      <c r="G1625" s="292">
        <v>3.79</v>
      </c>
      <c r="H1625" s="291"/>
      <c r="I1625" s="198" t="s">
        <v>101</v>
      </c>
      <c r="J1625" s="198"/>
      <c r="K1625" s="292">
        <v>18.97</v>
      </c>
    </row>
    <row r="1626" spans="2:11" ht="13.5" thickTop="1" x14ac:dyDescent="0.2">
      <c r="B1626" s="276"/>
      <c r="C1626" s="276"/>
      <c r="D1626" s="276"/>
      <c r="E1626" s="276"/>
      <c r="F1626" s="276"/>
      <c r="G1626" s="276"/>
      <c r="H1626" s="276"/>
      <c r="I1626" s="276"/>
      <c r="J1626" s="276"/>
      <c r="K1626" s="276"/>
    </row>
    <row r="1627" spans="2:11" ht="15" x14ac:dyDescent="0.2">
      <c r="B1627" s="268" t="s">
        <v>1545</v>
      </c>
      <c r="C1627" s="270" t="s">
        <v>78</v>
      </c>
      <c r="D1627" s="268" t="s">
        <v>79</v>
      </c>
      <c r="E1627" s="268" t="s">
        <v>24</v>
      </c>
      <c r="F1627" s="196" t="s">
        <v>80</v>
      </c>
      <c r="G1627" s="196"/>
      <c r="H1627" s="269" t="s">
        <v>81</v>
      </c>
      <c r="I1627" s="270" t="s">
        <v>82</v>
      </c>
      <c r="J1627" s="270" t="s">
        <v>83</v>
      </c>
      <c r="K1627" s="270" t="s">
        <v>84</v>
      </c>
    </row>
    <row r="1628" spans="2:11" ht="38.25" x14ac:dyDescent="0.2">
      <c r="B1628" s="271" t="s">
        <v>85</v>
      </c>
      <c r="C1628" s="273" t="s">
        <v>1546</v>
      </c>
      <c r="D1628" s="271" t="s">
        <v>44</v>
      </c>
      <c r="E1628" s="271" t="s">
        <v>1547</v>
      </c>
      <c r="F1628" s="197" t="s">
        <v>2582</v>
      </c>
      <c r="G1628" s="197"/>
      <c r="H1628" s="272" t="s">
        <v>48</v>
      </c>
      <c r="I1628" s="275">
        <v>1</v>
      </c>
      <c r="J1628" s="274">
        <v>7.38</v>
      </c>
      <c r="K1628" s="274">
        <v>7.38</v>
      </c>
    </row>
    <row r="1629" spans="2:11" ht="25.5" x14ac:dyDescent="0.2">
      <c r="B1629" s="277" t="s">
        <v>86</v>
      </c>
      <c r="C1629" s="279" t="s">
        <v>198</v>
      </c>
      <c r="D1629" s="277" t="s">
        <v>44</v>
      </c>
      <c r="E1629" s="277" t="s">
        <v>199</v>
      </c>
      <c r="F1629" s="194" t="s">
        <v>2161</v>
      </c>
      <c r="G1629" s="194"/>
      <c r="H1629" s="278" t="s">
        <v>75</v>
      </c>
      <c r="I1629" s="281">
        <v>7.0599999999999996E-2</v>
      </c>
      <c r="J1629" s="280">
        <v>21.7</v>
      </c>
      <c r="K1629" s="280">
        <v>1.53</v>
      </c>
    </row>
    <row r="1630" spans="2:11" ht="25.5" x14ac:dyDescent="0.2">
      <c r="B1630" s="277" t="s">
        <v>86</v>
      </c>
      <c r="C1630" s="279" t="s">
        <v>114</v>
      </c>
      <c r="D1630" s="277" t="s">
        <v>44</v>
      </c>
      <c r="E1630" s="277" t="s">
        <v>115</v>
      </c>
      <c r="F1630" s="194" t="s">
        <v>2161</v>
      </c>
      <c r="G1630" s="194"/>
      <c r="H1630" s="278" t="s">
        <v>75</v>
      </c>
      <c r="I1630" s="281">
        <v>7.0599999999999996E-2</v>
      </c>
      <c r="J1630" s="280">
        <v>26.39</v>
      </c>
      <c r="K1630" s="280">
        <v>1.86</v>
      </c>
    </row>
    <row r="1631" spans="2:11" ht="25.5" x14ac:dyDescent="0.2">
      <c r="B1631" s="282" t="s">
        <v>93</v>
      </c>
      <c r="C1631" s="284" t="s">
        <v>2598</v>
      </c>
      <c r="D1631" s="282" t="s">
        <v>44</v>
      </c>
      <c r="E1631" s="282" t="s">
        <v>2599</v>
      </c>
      <c r="F1631" s="195" t="s">
        <v>94</v>
      </c>
      <c r="G1631" s="195"/>
      <c r="H1631" s="283" t="s">
        <v>48</v>
      </c>
      <c r="I1631" s="287">
        <v>1</v>
      </c>
      <c r="J1631" s="285">
        <v>2.73</v>
      </c>
      <c r="K1631" s="285">
        <v>2.73</v>
      </c>
    </row>
    <row r="1632" spans="2:11" x14ac:dyDescent="0.2">
      <c r="B1632" s="282" t="s">
        <v>93</v>
      </c>
      <c r="C1632" s="284" t="s">
        <v>499</v>
      </c>
      <c r="D1632" s="282" t="s">
        <v>44</v>
      </c>
      <c r="E1632" s="282" t="s">
        <v>500</v>
      </c>
      <c r="F1632" s="195" t="s">
        <v>94</v>
      </c>
      <c r="G1632" s="195"/>
      <c r="H1632" s="283" t="s">
        <v>48</v>
      </c>
      <c r="I1632" s="287">
        <v>7.1000000000000004E-3</v>
      </c>
      <c r="J1632" s="285">
        <v>76.56</v>
      </c>
      <c r="K1632" s="285">
        <v>0.54</v>
      </c>
    </row>
    <row r="1633" spans="2:11" ht="25.5" x14ac:dyDescent="0.2">
      <c r="B1633" s="282" t="s">
        <v>93</v>
      </c>
      <c r="C1633" s="284" t="s">
        <v>494</v>
      </c>
      <c r="D1633" s="282" t="s">
        <v>44</v>
      </c>
      <c r="E1633" s="282" t="s">
        <v>495</v>
      </c>
      <c r="F1633" s="195" t="s">
        <v>94</v>
      </c>
      <c r="G1633" s="195"/>
      <c r="H1633" s="283" t="s">
        <v>48</v>
      </c>
      <c r="I1633" s="287">
        <v>8.0000000000000002E-3</v>
      </c>
      <c r="J1633" s="285">
        <v>86.73</v>
      </c>
      <c r="K1633" s="285">
        <v>0.69</v>
      </c>
    </row>
    <row r="1634" spans="2:11" x14ac:dyDescent="0.2">
      <c r="B1634" s="282" t="s">
        <v>93</v>
      </c>
      <c r="C1634" s="284" t="s">
        <v>496</v>
      </c>
      <c r="D1634" s="282" t="s">
        <v>44</v>
      </c>
      <c r="E1634" s="282" t="s">
        <v>807</v>
      </c>
      <c r="F1634" s="195" t="s">
        <v>94</v>
      </c>
      <c r="G1634" s="195"/>
      <c r="H1634" s="283" t="s">
        <v>48</v>
      </c>
      <c r="I1634" s="287">
        <v>1.0800000000000001E-2</v>
      </c>
      <c r="J1634" s="285">
        <v>3.08</v>
      </c>
      <c r="K1634" s="285">
        <v>0.03</v>
      </c>
    </row>
    <row r="1635" spans="2:11" x14ac:dyDescent="0.2">
      <c r="B1635" s="291"/>
      <c r="C1635" s="291"/>
      <c r="D1635" s="291"/>
      <c r="E1635" s="291"/>
      <c r="F1635" s="291" t="s">
        <v>97</v>
      </c>
      <c r="G1635" s="292">
        <v>1.24</v>
      </c>
      <c r="H1635" s="291" t="s">
        <v>98</v>
      </c>
      <c r="I1635" s="292">
        <v>1.35</v>
      </c>
      <c r="J1635" s="291" t="s">
        <v>99</v>
      </c>
      <c r="K1635" s="292">
        <v>2.59</v>
      </c>
    </row>
    <row r="1636" spans="2:11" ht="13.5" thickBot="1" x14ac:dyDescent="0.25">
      <c r="B1636" s="291"/>
      <c r="C1636" s="291"/>
      <c r="D1636" s="291"/>
      <c r="E1636" s="291"/>
      <c r="F1636" s="291" t="s">
        <v>100</v>
      </c>
      <c r="G1636" s="292">
        <v>1.84</v>
      </c>
      <c r="H1636" s="291"/>
      <c r="I1636" s="198" t="s">
        <v>101</v>
      </c>
      <c r="J1636" s="198"/>
      <c r="K1636" s="292">
        <v>9.2200000000000006</v>
      </c>
    </row>
    <row r="1637" spans="2:11" ht="13.5" thickTop="1" x14ac:dyDescent="0.2">
      <c r="B1637" s="276"/>
      <c r="C1637" s="276"/>
      <c r="D1637" s="276"/>
      <c r="E1637" s="276"/>
      <c r="F1637" s="276"/>
      <c r="G1637" s="276"/>
      <c r="H1637" s="276"/>
      <c r="I1637" s="276"/>
      <c r="J1637" s="276"/>
      <c r="K1637" s="276"/>
    </row>
    <row r="1638" spans="2:11" ht="15" x14ac:dyDescent="0.2">
      <c r="B1638" s="268" t="s">
        <v>1548</v>
      </c>
      <c r="C1638" s="270" t="s">
        <v>78</v>
      </c>
      <c r="D1638" s="268" t="s">
        <v>79</v>
      </c>
      <c r="E1638" s="268" t="s">
        <v>24</v>
      </c>
      <c r="F1638" s="196" t="s">
        <v>80</v>
      </c>
      <c r="G1638" s="196"/>
      <c r="H1638" s="269" t="s">
        <v>81</v>
      </c>
      <c r="I1638" s="270" t="s">
        <v>82</v>
      </c>
      <c r="J1638" s="270" t="s">
        <v>83</v>
      </c>
      <c r="K1638" s="270" t="s">
        <v>84</v>
      </c>
    </row>
    <row r="1639" spans="2:11" ht="38.25" x14ac:dyDescent="0.2">
      <c r="B1639" s="271" t="s">
        <v>85</v>
      </c>
      <c r="C1639" s="273" t="s">
        <v>1549</v>
      </c>
      <c r="D1639" s="271" t="s">
        <v>44</v>
      </c>
      <c r="E1639" s="271" t="s">
        <v>1550</v>
      </c>
      <c r="F1639" s="197" t="s">
        <v>2582</v>
      </c>
      <c r="G1639" s="197"/>
      <c r="H1639" s="272" t="s">
        <v>48</v>
      </c>
      <c r="I1639" s="275">
        <v>1</v>
      </c>
      <c r="J1639" s="274">
        <v>7.98</v>
      </c>
      <c r="K1639" s="274">
        <v>7.98</v>
      </c>
    </row>
    <row r="1640" spans="2:11" ht="25.5" x14ac:dyDescent="0.2">
      <c r="B1640" s="277" t="s">
        <v>86</v>
      </c>
      <c r="C1640" s="279" t="s">
        <v>114</v>
      </c>
      <c r="D1640" s="277" t="s">
        <v>44</v>
      </c>
      <c r="E1640" s="277" t="s">
        <v>115</v>
      </c>
      <c r="F1640" s="194" t="s">
        <v>2161</v>
      </c>
      <c r="G1640" s="194"/>
      <c r="H1640" s="278" t="s">
        <v>75</v>
      </c>
      <c r="I1640" s="281">
        <v>7.0599999999999996E-2</v>
      </c>
      <c r="J1640" s="280">
        <v>26.39</v>
      </c>
      <c r="K1640" s="280">
        <v>1.86</v>
      </c>
    </row>
    <row r="1641" spans="2:11" ht="25.5" x14ac:dyDescent="0.2">
      <c r="B1641" s="277" t="s">
        <v>86</v>
      </c>
      <c r="C1641" s="279" t="s">
        <v>198</v>
      </c>
      <c r="D1641" s="277" t="s">
        <v>44</v>
      </c>
      <c r="E1641" s="277" t="s">
        <v>199</v>
      </c>
      <c r="F1641" s="194" t="s">
        <v>2161</v>
      </c>
      <c r="G1641" s="194"/>
      <c r="H1641" s="278" t="s">
        <v>75</v>
      </c>
      <c r="I1641" s="281">
        <v>7.0599999999999996E-2</v>
      </c>
      <c r="J1641" s="280">
        <v>21.7</v>
      </c>
      <c r="K1641" s="280">
        <v>1.53</v>
      </c>
    </row>
    <row r="1642" spans="2:11" x14ac:dyDescent="0.2">
      <c r="B1642" s="282" t="s">
        <v>93</v>
      </c>
      <c r="C1642" s="284" t="s">
        <v>496</v>
      </c>
      <c r="D1642" s="282" t="s">
        <v>44</v>
      </c>
      <c r="E1642" s="282" t="s">
        <v>807</v>
      </c>
      <c r="F1642" s="195" t="s">
        <v>94</v>
      </c>
      <c r="G1642" s="195"/>
      <c r="H1642" s="283" t="s">
        <v>48</v>
      </c>
      <c r="I1642" s="287">
        <v>1.0800000000000001E-2</v>
      </c>
      <c r="J1642" s="285">
        <v>3.08</v>
      </c>
      <c r="K1642" s="285">
        <v>0.03</v>
      </c>
    </row>
    <row r="1643" spans="2:11" x14ac:dyDescent="0.2">
      <c r="B1643" s="282" t="s">
        <v>93</v>
      </c>
      <c r="C1643" s="284" t="s">
        <v>499</v>
      </c>
      <c r="D1643" s="282" t="s">
        <v>44</v>
      </c>
      <c r="E1643" s="282" t="s">
        <v>500</v>
      </c>
      <c r="F1643" s="195" t="s">
        <v>94</v>
      </c>
      <c r="G1643" s="195"/>
      <c r="H1643" s="283" t="s">
        <v>48</v>
      </c>
      <c r="I1643" s="287">
        <v>7.1000000000000004E-3</v>
      </c>
      <c r="J1643" s="285">
        <v>76.56</v>
      </c>
      <c r="K1643" s="285">
        <v>0.54</v>
      </c>
    </row>
    <row r="1644" spans="2:11" ht="25.5" x14ac:dyDescent="0.2">
      <c r="B1644" s="282" t="s">
        <v>93</v>
      </c>
      <c r="C1644" s="284" t="s">
        <v>2600</v>
      </c>
      <c r="D1644" s="282" t="s">
        <v>44</v>
      </c>
      <c r="E1644" s="282" t="s">
        <v>2601</v>
      </c>
      <c r="F1644" s="195" t="s">
        <v>94</v>
      </c>
      <c r="G1644" s="195"/>
      <c r="H1644" s="283" t="s">
        <v>48</v>
      </c>
      <c r="I1644" s="287">
        <v>1</v>
      </c>
      <c r="J1644" s="285">
        <v>3.33</v>
      </c>
      <c r="K1644" s="285">
        <v>3.33</v>
      </c>
    </row>
    <row r="1645" spans="2:11" ht="25.5" x14ac:dyDescent="0.2">
      <c r="B1645" s="282" t="s">
        <v>93</v>
      </c>
      <c r="C1645" s="284" t="s">
        <v>494</v>
      </c>
      <c r="D1645" s="282" t="s">
        <v>44</v>
      </c>
      <c r="E1645" s="282" t="s">
        <v>495</v>
      </c>
      <c r="F1645" s="195" t="s">
        <v>94</v>
      </c>
      <c r="G1645" s="195"/>
      <c r="H1645" s="283" t="s">
        <v>48</v>
      </c>
      <c r="I1645" s="287">
        <v>8.0000000000000002E-3</v>
      </c>
      <c r="J1645" s="285">
        <v>86.73</v>
      </c>
      <c r="K1645" s="285">
        <v>0.69</v>
      </c>
    </row>
    <row r="1646" spans="2:11" x14ac:dyDescent="0.2">
      <c r="B1646" s="291"/>
      <c r="C1646" s="291"/>
      <c r="D1646" s="291"/>
      <c r="E1646" s="291"/>
      <c r="F1646" s="291" t="s">
        <v>97</v>
      </c>
      <c r="G1646" s="292">
        <v>1.24</v>
      </c>
      <c r="H1646" s="291" t="s">
        <v>98</v>
      </c>
      <c r="I1646" s="292">
        <v>1.35</v>
      </c>
      <c r="J1646" s="291" t="s">
        <v>99</v>
      </c>
      <c r="K1646" s="292">
        <v>2.59</v>
      </c>
    </row>
    <row r="1647" spans="2:11" ht="13.5" thickBot="1" x14ac:dyDescent="0.25">
      <c r="B1647" s="291"/>
      <c r="C1647" s="291"/>
      <c r="D1647" s="291"/>
      <c r="E1647" s="291"/>
      <c r="F1647" s="291" t="s">
        <v>100</v>
      </c>
      <c r="G1647" s="292">
        <v>1.99</v>
      </c>
      <c r="H1647" s="291"/>
      <c r="I1647" s="198" t="s">
        <v>101</v>
      </c>
      <c r="J1647" s="198"/>
      <c r="K1647" s="292">
        <v>9.9700000000000006</v>
      </c>
    </row>
    <row r="1648" spans="2:11" ht="13.5" thickTop="1" x14ac:dyDescent="0.2">
      <c r="B1648" s="276"/>
      <c r="C1648" s="276"/>
      <c r="D1648" s="276"/>
      <c r="E1648" s="276"/>
      <c r="F1648" s="276"/>
      <c r="G1648" s="276"/>
      <c r="H1648" s="276"/>
      <c r="I1648" s="276"/>
      <c r="J1648" s="276"/>
      <c r="K1648" s="276"/>
    </row>
    <row r="1649" spans="2:11" ht="15" x14ac:dyDescent="0.2">
      <c r="B1649" s="268" t="s">
        <v>1551</v>
      </c>
      <c r="C1649" s="270" t="s">
        <v>78</v>
      </c>
      <c r="D1649" s="268" t="s">
        <v>79</v>
      </c>
      <c r="E1649" s="268" t="s">
        <v>24</v>
      </c>
      <c r="F1649" s="196" t="s">
        <v>80</v>
      </c>
      <c r="G1649" s="196"/>
      <c r="H1649" s="269" t="s">
        <v>81</v>
      </c>
      <c r="I1649" s="270" t="s">
        <v>82</v>
      </c>
      <c r="J1649" s="270" t="s">
        <v>83</v>
      </c>
      <c r="K1649" s="270" t="s">
        <v>84</v>
      </c>
    </row>
    <row r="1650" spans="2:11" ht="38.25" x14ac:dyDescent="0.2">
      <c r="B1650" s="271" t="s">
        <v>85</v>
      </c>
      <c r="C1650" s="273" t="s">
        <v>1552</v>
      </c>
      <c r="D1650" s="271" t="s">
        <v>44</v>
      </c>
      <c r="E1650" s="271" t="s">
        <v>1553</v>
      </c>
      <c r="F1650" s="197" t="s">
        <v>2582</v>
      </c>
      <c r="G1650" s="197"/>
      <c r="H1650" s="272" t="s">
        <v>48</v>
      </c>
      <c r="I1650" s="275">
        <v>1</v>
      </c>
      <c r="J1650" s="274">
        <v>13.64</v>
      </c>
      <c r="K1650" s="274">
        <v>13.64</v>
      </c>
    </row>
    <row r="1651" spans="2:11" ht="25.5" x14ac:dyDescent="0.2">
      <c r="B1651" s="277" t="s">
        <v>86</v>
      </c>
      <c r="C1651" s="279" t="s">
        <v>114</v>
      </c>
      <c r="D1651" s="277" t="s">
        <v>44</v>
      </c>
      <c r="E1651" s="277" t="s">
        <v>115</v>
      </c>
      <c r="F1651" s="194" t="s">
        <v>2161</v>
      </c>
      <c r="G1651" s="194"/>
      <c r="H1651" s="278" t="s">
        <v>75</v>
      </c>
      <c r="I1651" s="281">
        <v>0.1013</v>
      </c>
      <c r="J1651" s="280">
        <v>26.39</v>
      </c>
      <c r="K1651" s="280">
        <v>2.67</v>
      </c>
    </row>
    <row r="1652" spans="2:11" ht="25.5" x14ac:dyDescent="0.2">
      <c r="B1652" s="277" t="s">
        <v>86</v>
      </c>
      <c r="C1652" s="279" t="s">
        <v>198</v>
      </c>
      <c r="D1652" s="277" t="s">
        <v>44</v>
      </c>
      <c r="E1652" s="277" t="s">
        <v>199</v>
      </c>
      <c r="F1652" s="194" t="s">
        <v>2161</v>
      </c>
      <c r="G1652" s="194"/>
      <c r="H1652" s="278" t="s">
        <v>75</v>
      </c>
      <c r="I1652" s="281">
        <v>0.1013</v>
      </c>
      <c r="J1652" s="280">
        <v>21.7</v>
      </c>
      <c r="K1652" s="280">
        <v>2.19</v>
      </c>
    </row>
    <row r="1653" spans="2:11" x14ac:dyDescent="0.2">
      <c r="B1653" s="282" t="s">
        <v>93</v>
      </c>
      <c r="C1653" s="284" t="s">
        <v>496</v>
      </c>
      <c r="D1653" s="282" t="s">
        <v>44</v>
      </c>
      <c r="E1653" s="282" t="s">
        <v>807</v>
      </c>
      <c r="F1653" s="195" t="s">
        <v>94</v>
      </c>
      <c r="G1653" s="195"/>
      <c r="H1653" s="283" t="s">
        <v>48</v>
      </c>
      <c r="I1653" s="287">
        <v>3.3799999999999997E-2</v>
      </c>
      <c r="J1653" s="285">
        <v>3.08</v>
      </c>
      <c r="K1653" s="285">
        <v>0.1</v>
      </c>
    </row>
    <row r="1654" spans="2:11" x14ac:dyDescent="0.2">
      <c r="B1654" s="282" t="s">
        <v>93</v>
      </c>
      <c r="C1654" s="284" t="s">
        <v>499</v>
      </c>
      <c r="D1654" s="282" t="s">
        <v>44</v>
      </c>
      <c r="E1654" s="282" t="s">
        <v>500</v>
      </c>
      <c r="F1654" s="195" t="s">
        <v>94</v>
      </c>
      <c r="G1654" s="195"/>
      <c r="H1654" s="283" t="s">
        <v>48</v>
      </c>
      <c r="I1654" s="287">
        <v>7.1000000000000004E-3</v>
      </c>
      <c r="J1654" s="285">
        <v>76.56</v>
      </c>
      <c r="K1654" s="285">
        <v>0.54</v>
      </c>
    </row>
    <row r="1655" spans="2:11" ht="25.5" x14ac:dyDescent="0.2">
      <c r="B1655" s="282" t="s">
        <v>93</v>
      </c>
      <c r="C1655" s="284" t="s">
        <v>2602</v>
      </c>
      <c r="D1655" s="282" t="s">
        <v>44</v>
      </c>
      <c r="E1655" s="282" t="s">
        <v>2603</v>
      </c>
      <c r="F1655" s="195" t="s">
        <v>94</v>
      </c>
      <c r="G1655" s="195"/>
      <c r="H1655" s="283" t="s">
        <v>48</v>
      </c>
      <c r="I1655" s="287">
        <v>1</v>
      </c>
      <c r="J1655" s="285">
        <v>7.45</v>
      </c>
      <c r="K1655" s="285">
        <v>7.45</v>
      </c>
    </row>
    <row r="1656" spans="2:11" ht="25.5" x14ac:dyDescent="0.2">
      <c r="B1656" s="282" t="s">
        <v>93</v>
      </c>
      <c r="C1656" s="284" t="s">
        <v>494</v>
      </c>
      <c r="D1656" s="282" t="s">
        <v>44</v>
      </c>
      <c r="E1656" s="282" t="s">
        <v>495</v>
      </c>
      <c r="F1656" s="195" t="s">
        <v>94</v>
      </c>
      <c r="G1656" s="195"/>
      <c r="H1656" s="283" t="s">
        <v>48</v>
      </c>
      <c r="I1656" s="287">
        <v>8.0000000000000002E-3</v>
      </c>
      <c r="J1656" s="285">
        <v>86.73</v>
      </c>
      <c r="K1656" s="285">
        <v>0.69</v>
      </c>
    </row>
    <row r="1657" spans="2:11" x14ac:dyDescent="0.2">
      <c r="B1657" s="291"/>
      <c r="C1657" s="291"/>
      <c r="D1657" s="291"/>
      <c r="E1657" s="291"/>
      <c r="F1657" s="291" t="s">
        <v>97</v>
      </c>
      <c r="G1657" s="292">
        <v>1.79</v>
      </c>
      <c r="H1657" s="291" t="s">
        <v>98</v>
      </c>
      <c r="I1657" s="292">
        <v>1.94</v>
      </c>
      <c r="J1657" s="291" t="s">
        <v>99</v>
      </c>
      <c r="K1657" s="292">
        <v>3.73</v>
      </c>
    </row>
    <row r="1658" spans="2:11" ht="13.5" thickBot="1" x14ac:dyDescent="0.25">
      <c r="B1658" s="291"/>
      <c r="C1658" s="291"/>
      <c r="D1658" s="291"/>
      <c r="E1658" s="291"/>
      <c r="F1658" s="291" t="s">
        <v>100</v>
      </c>
      <c r="G1658" s="292">
        <v>3.41</v>
      </c>
      <c r="H1658" s="291"/>
      <c r="I1658" s="198" t="s">
        <v>101</v>
      </c>
      <c r="J1658" s="198"/>
      <c r="K1658" s="292">
        <v>17.05</v>
      </c>
    </row>
    <row r="1659" spans="2:11" ht="13.5" thickTop="1" x14ac:dyDescent="0.2">
      <c r="B1659" s="276"/>
      <c r="C1659" s="276"/>
      <c r="D1659" s="276"/>
      <c r="E1659" s="276"/>
      <c r="F1659" s="276"/>
      <c r="G1659" s="276"/>
      <c r="H1659" s="276"/>
      <c r="I1659" s="276"/>
      <c r="J1659" s="276"/>
      <c r="K1659" s="276"/>
    </row>
    <row r="1660" spans="2:11" ht="15" x14ac:dyDescent="0.2">
      <c r="B1660" s="268" t="s">
        <v>1554</v>
      </c>
      <c r="C1660" s="270" t="s">
        <v>78</v>
      </c>
      <c r="D1660" s="268" t="s">
        <v>79</v>
      </c>
      <c r="E1660" s="268" t="s">
        <v>24</v>
      </c>
      <c r="F1660" s="196" t="s">
        <v>80</v>
      </c>
      <c r="G1660" s="196"/>
      <c r="H1660" s="269" t="s">
        <v>81</v>
      </c>
      <c r="I1660" s="270" t="s">
        <v>82</v>
      </c>
      <c r="J1660" s="270" t="s">
        <v>83</v>
      </c>
      <c r="K1660" s="270" t="s">
        <v>84</v>
      </c>
    </row>
    <row r="1661" spans="2:11" ht="38.25" x14ac:dyDescent="0.2">
      <c r="B1661" s="271" t="s">
        <v>85</v>
      </c>
      <c r="C1661" s="273" t="s">
        <v>1555</v>
      </c>
      <c r="D1661" s="271" t="s">
        <v>44</v>
      </c>
      <c r="E1661" s="271" t="s">
        <v>1556</v>
      </c>
      <c r="F1661" s="197" t="s">
        <v>2582</v>
      </c>
      <c r="G1661" s="197"/>
      <c r="H1661" s="272" t="s">
        <v>48</v>
      </c>
      <c r="I1661" s="275">
        <v>1</v>
      </c>
      <c r="J1661" s="274">
        <v>8.65</v>
      </c>
      <c r="K1661" s="274">
        <v>8.65</v>
      </c>
    </row>
    <row r="1662" spans="2:11" ht="25.5" x14ac:dyDescent="0.2">
      <c r="B1662" s="277" t="s">
        <v>86</v>
      </c>
      <c r="C1662" s="279" t="s">
        <v>114</v>
      </c>
      <c r="D1662" s="277" t="s">
        <v>44</v>
      </c>
      <c r="E1662" s="277" t="s">
        <v>115</v>
      </c>
      <c r="F1662" s="194" t="s">
        <v>2161</v>
      </c>
      <c r="G1662" s="194"/>
      <c r="H1662" s="278" t="s">
        <v>75</v>
      </c>
      <c r="I1662" s="281">
        <v>0.13589999999999999</v>
      </c>
      <c r="J1662" s="280">
        <v>26.39</v>
      </c>
      <c r="K1662" s="280">
        <v>3.58</v>
      </c>
    </row>
    <row r="1663" spans="2:11" ht="25.5" x14ac:dyDescent="0.2">
      <c r="B1663" s="277" t="s">
        <v>86</v>
      </c>
      <c r="C1663" s="279" t="s">
        <v>198</v>
      </c>
      <c r="D1663" s="277" t="s">
        <v>44</v>
      </c>
      <c r="E1663" s="277" t="s">
        <v>199</v>
      </c>
      <c r="F1663" s="194" t="s">
        <v>2161</v>
      </c>
      <c r="G1663" s="194"/>
      <c r="H1663" s="278" t="s">
        <v>75</v>
      </c>
      <c r="I1663" s="281">
        <v>0.13589999999999999</v>
      </c>
      <c r="J1663" s="280">
        <v>21.7</v>
      </c>
      <c r="K1663" s="280">
        <v>2.94</v>
      </c>
    </row>
    <row r="1664" spans="2:11" x14ac:dyDescent="0.2">
      <c r="B1664" s="282" t="s">
        <v>93</v>
      </c>
      <c r="C1664" s="284" t="s">
        <v>496</v>
      </c>
      <c r="D1664" s="282" t="s">
        <v>44</v>
      </c>
      <c r="E1664" s="282" t="s">
        <v>807</v>
      </c>
      <c r="F1664" s="195" t="s">
        <v>94</v>
      </c>
      <c r="G1664" s="195"/>
      <c r="H1664" s="283" t="s">
        <v>48</v>
      </c>
      <c r="I1664" s="287">
        <v>3.0200000000000001E-2</v>
      </c>
      <c r="J1664" s="285">
        <v>3.08</v>
      </c>
      <c r="K1664" s="285">
        <v>0.09</v>
      </c>
    </row>
    <row r="1665" spans="2:11" ht="25.5" x14ac:dyDescent="0.2">
      <c r="B1665" s="282" t="s">
        <v>93</v>
      </c>
      <c r="C1665" s="284" t="s">
        <v>503</v>
      </c>
      <c r="D1665" s="282" t="s">
        <v>44</v>
      </c>
      <c r="E1665" s="282" t="s">
        <v>504</v>
      </c>
      <c r="F1665" s="195" t="s">
        <v>94</v>
      </c>
      <c r="G1665" s="195"/>
      <c r="H1665" s="283" t="s">
        <v>48</v>
      </c>
      <c r="I1665" s="287">
        <v>1</v>
      </c>
      <c r="J1665" s="285">
        <v>0.81</v>
      </c>
      <c r="K1665" s="285">
        <v>0.81</v>
      </c>
    </row>
    <row r="1666" spans="2:11" x14ac:dyDescent="0.2">
      <c r="B1666" s="282" t="s">
        <v>93</v>
      </c>
      <c r="C1666" s="284" t="s">
        <v>499</v>
      </c>
      <c r="D1666" s="282" t="s">
        <v>44</v>
      </c>
      <c r="E1666" s="282" t="s">
        <v>500</v>
      </c>
      <c r="F1666" s="195" t="s">
        <v>94</v>
      </c>
      <c r="G1666" s="195"/>
      <c r="H1666" s="283" t="s">
        <v>48</v>
      </c>
      <c r="I1666" s="287">
        <v>7.1000000000000004E-3</v>
      </c>
      <c r="J1666" s="285">
        <v>76.56</v>
      </c>
      <c r="K1666" s="285">
        <v>0.54</v>
      </c>
    </row>
    <row r="1667" spans="2:11" ht="25.5" x14ac:dyDescent="0.2">
      <c r="B1667" s="282" t="s">
        <v>93</v>
      </c>
      <c r="C1667" s="284" t="s">
        <v>494</v>
      </c>
      <c r="D1667" s="282" t="s">
        <v>44</v>
      </c>
      <c r="E1667" s="282" t="s">
        <v>495</v>
      </c>
      <c r="F1667" s="195" t="s">
        <v>94</v>
      </c>
      <c r="G1667" s="195"/>
      <c r="H1667" s="283" t="s">
        <v>48</v>
      </c>
      <c r="I1667" s="287">
        <v>8.0000000000000002E-3</v>
      </c>
      <c r="J1667" s="285">
        <v>86.73</v>
      </c>
      <c r="K1667" s="285">
        <v>0.69</v>
      </c>
    </row>
    <row r="1668" spans="2:11" x14ac:dyDescent="0.2">
      <c r="B1668" s="291"/>
      <c r="C1668" s="291"/>
      <c r="D1668" s="291"/>
      <c r="E1668" s="291"/>
      <c r="F1668" s="291" t="s">
        <v>97</v>
      </c>
      <c r="G1668" s="292">
        <v>2.41</v>
      </c>
      <c r="H1668" s="291" t="s">
        <v>98</v>
      </c>
      <c r="I1668" s="292">
        <v>2.6</v>
      </c>
      <c r="J1668" s="291" t="s">
        <v>99</v>
      </c>
      <c r="K1668" s="292">
        <v>5.01</v>
      </c>
    </row>
    <row r="1669" spans="2:11" ht="13.5" thickBot="1" x14ac:dyDescent="0.25">
      <c r="B1669" s="291"/>
      <c r="C1669" s="291"/>
      <c r="D1669" s="291"/>
      <c r="E1669" s="291"/>
      <c r="F1669" s="291" t="s">
        <v>100</v>
      </c>
      <c r="G1669" s="292">
        <v>2.16</v>
      </c>
      <c r="H1669" s="291"/>
      <c r="I1669" s="198" t="s">
        <v>101</v>
      </c>
      <c r="J1669" s="198"/>
      <c r="K1669" s="292">
        <v>10.81</v>
      </c>
    </row>
    <row r="1670" spans="2:11" ht="13.5" thickTop="1" x14ac:dyDescent="0.2">
      <c r="B1670" s="276"/>
      <c r="C1670" s="276"/>
      <c r="D1670" s="276"/>
      <c r="E1670" s="276"/>
      <c r="F1670" s="276"/>
      <c r="G1670" s="276"/>
      <c r="H1670" s="276"/>
      <c r="I1670" s="276"/>
      <c r="J1670" s="276"/>
      <c r="K1670" s="276"/>
    </row>
    <row r="1671" spans="2:11" ht="15" x14ac:dyDescent="0.2">
      <c r="B1671" s="268" t="s">
        <v>1557</v>
      </c>
      <c r="C1671" s="270" t="s">
        <v>78</v>
      </c>
      <c r="D1671" s="268" t="s">
        <v>79</v>
      </c>
      <c r="E1671" s="268" t="s">
        <v>24</v>
      </c>
      <c r="F1671" s="196" t="s">
        <v>80</v>
      </c>
      <c r="G1671" s="196"/>
      <c r="H1671" s="269" t="s">
        <v>81</v>
      </c>
      <c r="I1671" s="270" t="s">
        <v>82</v>
      </c>
      <c r="J1671" s="270" t="s">
        <v>83</v>
      </c>
      <c r="K1671" s="270" t="s">
        <v>84</v>
      </c>
    </row>
    <row r="1672" spans="2:11" ht="38.25" x14ac:dyDescent="0.2">
      <c r="B1672" s="271" t="s">
        <v>85</v>
      </c>
      <c r="C1672" s="273" t="s">
        <v>1558</v>
      </c>
      <c r="D1672" s="271" t="s">
        <v>44</v>
      </c>
      <c r="E1672" s="271" t="s">
        <v>1559</v>
      </c>
      <c r="F1672" s="197" t="s">
        <v>2582</v>
      </c>
      <c r="G1672" s="197"/>
      <c r="H1672" s="272" t="s">
        <v>48</v>
      </c>
      <c r="I1672" s="275">
        <v>1</v>
      </c>
      <c r="J1672" s="274">
        <v>17.28</v>
      </c>
      <c r="K1672" s="274">
        <v>17.28</v>
      </c>
    </row>
    <row r="1673" spans="2:11" ht="25.5" x14ac:dyDescent="0.2">
      <c r="B1673" s="277" t="s">
        <v>86</v>
      </c>
      <c r="C1673" s="279" t="s">
        <v>198</v>
      </c>
      <c r="D1673" s="277" t="s">
        <v>44</v>
      </c>
      <c r="E1673" s="277" t="s">
        <v>199</v>
      </c>
      <c r="F1673" s="194" t="s">
        <v>2161</v>
      </c>
      <c r="G1673" s="194"/>
      <c r="H1673" s="278" t="s">
        <v>75</v>
      </c>
      <c r="I1673" s="281">
        <v>4.7100000000000003E-2</v>
      </c>
      <c r="J1673" s="280">
        <v>21.7</v>
      </c>
      <c r="K1673" s="280">
        <v>1.02</v>
      </c>
    </row>
    <row r="1674" spans="2:11" ht="25.5" x14ac:dyDescent="0.2">
      <c r="B1674" s="277" t="s">
        <v>86</v>
      </c>
      <c r="C1674" s="279" t="s">
        <v>114</v>
      </c>
      <c r="D1674" s="277" t="s">
        <v>44</v>
      </c>
      <c r="E1674" s="277" t="s">
        <v>115</v>
      </c>
      <c r="F1674" s="194" t="s">
        <v>2161</v>
      </c>
      <c r="G1674" s="194"/>
      <c r="H1674" s="278" t="s">
        <v>75</v>
      </c>
      <c r="I1674" s="281">
        <v>4.7100000000000003E-2</v>
      </c>
      <c r="J1674" s="280">
        <v>26.39</v>
      </c>
      <c r="K1674" s="280">
        <v>1.24</v>
      </c>
    </row>
    <row r="1675" spans="2:11" x14ac:dyDescent="0.2">
      <c r="B1675" s="282" t="s">
        <v>93</v>
      </c>
      <c r="C1675" s="284" t="s">
        <v>496</v>
      </c>
      <c r="D1675" s="282" t="s">
        <v>44</v>
      </c>
      <c r="E1675" s="282" t="s">
        <v>807</v>
      </c>
      <c r="F1675" s="195" t="s">
        <v>94</v>
      </c>
      <c r="G1675" s="195"/>
      <c r="H1675" s="283" t="s">
        <v>48</v>
      </c>
      <c r="I1675" s="287">
        <v>1.0800000000000001E-2</v>
      </c>
      <c r="J1675" s="285">
        <v>3.08</v>
      </c>
      <c r="K1675" s="285">
        <v>0.03</v>
      </c>
    </row>
    <row r="1676" spans="2:11" x14ac:dyDescent="0.2">
      <c r="B1676" s="282" t="s">
        <v>93</v>
      </c>
      <c r="C1676" s="284" t="s">
        <v>499</v>
      </c>
      <c r="D1676" s="282" t="s">
        <v>44</v>
      </c>
      <c r="E1676" s="282" t="s">
        <v>500</v>
      </c>
      <c r="F1676" s="195" t="s">
        <v>94</v>
      </c>
      <c r="G1676" s="195"/>
      <c r="H1676" s="283" t="s">
        <v>48</v>
      </c>
      <c r="I1676" s="287">
        <v>7.1000000000000004E-3</v>
      </c>
      <c r="J1676" s="285">
        <v>76.56</v>
      </c>
      <c r="K1676" s="285">
        <v>0.54</v>
      </c>
    </row>
    <row r="1677" spans="2:11" ht="25.5" x14ac:dyDescent="0.2">
      <c r="B1677" s="282" t="s">
        <v>93</v>
      </c>
      <c r="C1677" s="284" t="s">
        <v>2604</v>
      </c>
      <c r="D1677" s="282" t="s">
        <v>44</v>
      </c>
      <c r="E1677" s="282" t="s">
        <v>2605</v>
      </c>
      <c r="F1677" s="195" t="s">
        <v>94</v>
      </c>
      <c r="G1677" s="195"/>
      <c r="H1677" s="283" t="s">
        <v>48</v>
      </c>
      <c r="I1677" s="287">
        <v>1</v>
      </c>
      <c r="J1677" s="285">
        <v>13.76</v>
      </c>
      <c r="K1677" s="285">
        <v>13.76</v>
      </c>
    </row>
    <row r="1678" spans="2:11" ht="25.5" x14ac:dyDescent="0.2">
      <c r="B1678" s="282" t="s">
        <v>93</v>
      </c>
      <c r="C1678" s="284" t="s">
        <v>494</v>
      </c>
      <c r="D1678" s="282" t="s">
        <v>44</v>
      </c>
      <c r="E1678" s="282" t="s">
        <v>495</v>
      </c>
      <c r="F1678" s="195" t="s">
        <v>94</v>
      </c>
      <c r="G1678" s="195"/>
      <c r="H1678" s="283" t="s">
        <v>48</v>
      </c>
      <c r="I1678" s="287">
        <v>8.0000000000000002E-3</v>
      </c>
      <c r="J1678" s="285">
        <v>86.73</v>
      </c>
      <c r="K1678" s="285">
        <v>0.69</v>
      </c>
    </row>
    <row r="1679" spans="2:11" x14ac:dyDescent="0.2">
      <c r="B1679" s="291"/>
      <c r="C1679" s="291"/>
      <c r="D1679" s="291"/>
      <c r="E1679" s="291"/>
      <c r="F1679" s="291" t="s">
        <v>97</v>
      </c>
      <c r="G1679" s="292">
        <v>0.83</v>
      </c>
      <c r="H1679" s="291" t="s">
        <v>98</v>
      </c>
      <c r="I1679" s="292">
        <v>0.9</v>
      </c>
      <c r="J1679" s="291" t="s">
        <v>99</v>
      </c>
      <c r="K1679" s="292">
        <v>1.73</v>
      </c>
    </row>
    <row r="1680" spans="2:11" ht="13.5" thickBot="1" x14ac:dyDescent="0.25">
      <c r="B1680" s="291"/>
      <c r="C1680" s="291"/>
      <c r="D1680" s="291"/>
      <c r="E1680" s="291"/>
      <c r="F1680" s="291" t="s">
        <v>100</v>
      </c>
      <c r="G1680" s="292">
        <v>4.32</v>
      </c>
      <c r="H1680" s="291"/>
      <c r="I1680" s="198" t="s">
        <v>101</v>
      </c>
      <c r="J1680" s="198"/>
      <c r="K1680" s="292">
        <v>21.6</v>
      </c>
    </row>
    <row r="1681" spans="2:11" ht="13.5" thickTop="1" x14ac:dyDescent="0.2">
      <c r="B1681" s="276"/>
      <c r="C1681" s="276"/>
      <c r="D1681" s="276"/>
      <c r="E1681" s="276"/>
      <c r="F1681" s="276"/>
      <c r="G1681" s="276"/>
      <c r="H1681" s="276"/>
      <c r="I1681" s="276"/>
      <c r="J1681" s="276"/>
      <c r="K1681" s="276"/>
    </row>
    <row r="1682" spans="2:11" ht="15" x14ac:dyDescent="0.2">
      <c r="B1682" s="268" t="s">
        <v>1560</v>
      </c>
      <c r="C1682" s="270" t="s">
        <v>78</v>
      </c>
      <c r="D1682" s="268" t="s">
        <v>79</v>
      </c>
      <c r="E1682" s="268" t="s">
        <v>24</v>
      </c>
      <c r="F1682" s="196" t="s">
        <v>80</v>
      </c>
      <c r="G1682" s="196"/>
      <c r="H1682" s="269" t="s">
        <v>81</v>
      </c>
      <c r="I1682" s="270" t="s">
        <v>82</v>
      </c>
      <c r="J1682" s="270" t="s">
        <v>83</v>
      </c>
      <c r="K1682" s="270" t="s">
        <v>84</v>
      </c>
    </row>
    <row r="1683" spans="2:11" ht="38.25" x14ac:dyDescent="0.2">
      <c r="B1683" s="271" t="s">
        <v>85</v>
      </c>
      <c r="C1683" s="273" t="s">
        <v>1561</v>
      </c>
      <c r="D1683" s="271" t="s">
        <v>44</v>
      </c>
      <c r="E1683" s="271" t="s">
        <v>1562</v>
      </c>
      <c r="F1683" s="197" t="s">
        <v>2582</v>
      </c>
      <c r="G1683" s="197"/>
      <c r="H1683" s="272" t="s">
        <v>48</v>
      </c>
      <c r="I1683" s="275">
        <v>1</v>
      </c>
      <c r="J1683" s="274">
        <v>39.11</v>
      </c>
      <c r="K1683" s="274">
        <v>39.11</v>
      </c>
    </row>
    <row r="1684" spans="2:11" ht="25.5" x14ac:dyDescent="0.2">
      <c r="B1684" s="277" t="s">
        <v>86</v>
      </c>
      <c r="C1684" s="279" t="s">
        <v>198</v>
      </c>
      <c r="D1684" s="277" t="s">
        <v>44</v>
      </c>
      <c r="E1684" s="277" t="s">
        <v>199</v>
      </c>
      <c r="F1684" s="194" t="s">
        <v>2161</v>
      </c>
      <c r="G1684" s="194"/>
      <c r="H1684" s="278" t="s">
        <v>75</v>
      </c>
      <c r="I1684" s="281">
        <v>8.4699999999999998E-2</v>
      </c>
      <c r="J1684" s="280">
        <v>21.7</v>
      </c>
      <c r="K1684" s="280">
        <v>1.83</v>
      </c>
    </row>
    <row r="1685" spans="2:11" ht="25.5" x14ac:dyDescent="0.2">
      <c r="B1685" s="277" t="s">
        <v>86</v>
      </c>
      <c r="C1685" s="279" t="s">
        <v>114</v>
      </c>
      <c r="D1685" s="277" t="s">
        <v>44</v>
      </c>
      <c r="E1685" s="277" t="s">
        <v>115</v>
      </c>
      <c r="F1685" s="194" t="s">
        <v>2161</v>
      </c>
      <c r="G1685" s="194"/>
      <c r="H1685" s="278" t="s">
        <v>75</v>
      </c>
      <c r="I1685" s="281">
        <v>8.4699999999999998E-2</v>
      </c>
      <c r="J1685" s="280">
        <v>26.39</v>
      </c>
      <c r="K1685" s="280">
        <v>2.23</v>
      </c>
    </row>
    <row r="1686" spans="2:11" ht="25.5" x14ac:dyDescent="0.2">
      <c r="B1686" s="282" t="s">
        <v>93</v>
      </c>
      <c r="C1686" s="284" t="s">
        <v>494</v>
      </c>
      <c r="D1686" s="282" t="s">
        <v>44</v>
      </c>
      <c r="E1686" s="282" t="s">
        <v>495</v>
      </c>
      <c r="F1686" s="195" t="s">
        <v>94</v>
      </c>
      <c r="G1686" s="195"/>
      <c r="H1686" s="283" t="s">
        <v>48</v>
      </c>
      <c r="I1686" s="287">
        <v>2.1999999999999999E-2</v>
      </c>
      <c r="J1686" s="285">
        <v>86.73</v>
      </c>
      <c r="K1686" s="285">
        <v>1.9</v>
      </c>
    </row>
    <row r="1687" spans="2:11" ht="25.5" x14ac:dyDescent="0.2">
      <c r="B1687" s="282" t="s">
        <v>93</v>
      </c>
      <c r="C1687" s="284" t="s">
        <v>2606</v>
      </c>
      <c r="D1687" s="282" t="s">
        <v>44</v>
      </c>
      <c r="E1687" s="282" t="s">
        <v>2607</v>
      </c>
      <c r="F1687" s="195" t="s">
        <v>94</v>
      </c>
      <c r="G1687" s="195"/>
      <c r="H1687" s="283" t="s">
        <v>48</v>
      </c>
      <c r="I1687" s="287">
        <v>1</v>
      </c>
      <c r="J1687" s="285">
        <v>31.84</v>
      </c>
      <c r="K1687" s="285">
        <v>31.84</v>
      </c>
    </row>
    <row r="1688" spans="2:11" x14ac:dyDescent="0.2">
      <c r="B1688" s="282" t="s">
        <v>93</v>
      </c>
      <c r="C1688" s="284" t="s">
        <v>499</v>
      </c>
      <c r="D1688" s="282" t="s">
        <v>44</v>
      </c>
      <c r="E1688" s="282" t="s">
        <v>500</v>
      </c>
      <c r="F1688" s="195" t="s">
        <v>94</v>
      </c>
      <c r="G1688" s="195"/>
      <c r="H1688" s="283" t="s">
        <v>48</v>
      </c>
      <c r="I1688" s="287">
        <v>1.6500000000000001E-2</v>
      </c>
      <c r="J1688" s="285">
        <v>76.56</v>
      </c>
      <c r="K1688" s="285">
        <v>1.26</v>
      </c>
    </row>
    <row r="1689" spans="2:11" x14ac:dyDescent="0.2">
      <c r="B1689" s="282" t="s">
        <v>93</v>
      </c>
      <c r="C1689" s="284" t="s">
        <v>496</v>
      </c>
      <c r="D1689" s="282" t="s">
        <v>44</v>
      </c>
      <c r="E1689" s="282" t="s">
        <v>807</v>
      </c>
      <c r="F1689" s="195" t="s">
        <v>94</v>
      </c>
      <c r="G1689" s="195"/>
      <c r="H1689" s="283" t="s">
        <v>48</v>
      </c>
      <c r="I1689" s="287">
        <v>1.9E-2</v>
      </c>
      <c r="J1689" s="285">
        <v>3.08</v>
      </c>
      <c r="K1689" s="285">
        <v>0.05</v>
      </c>
    </row>
    <row r="1690" spans="2:11" x14ac:dyDescent="0.2">
      <c r="B1690" s="291"/>
      <c r="C1690" s="291"/>
      <c r="D1690" s="291"/>
      <c r="E1690" s="291"/>
      <c r="F1690" s="291" t="s">
        <v>97</v>
      </c>
      <c r="G1690" s="292">
        <v>1.5</v>
      </c>
      <c r="H1690" s="291" t="s">
        <v>98</v>
      </c>
      <c r="I1690" s="292">
        <v>1.62</v>
      </c>
      <c r="J1690" s="291" t="s">
        <v>99</v>
      </c>
      <c r="K1690" s="292">
        <v>3.12</v>
      </c>
    </row>
    <row r="1691" spans="2:11" ht="13.5" thickBot="1" x14ac:dyDescent="0.25">
      <c r="B1691" s="291"/>
      <c r="C1691" s="291"/>
      <c r="D1691" s="291"/>
      <c r="E1691" s="291"/>
      <c r="F1691" s="291" t="s">
        <v>100</v>
      </c>
      <c r="G1691" s="292">
        <v>9.77</v>
      </c>
      <c r="H1691" s="291"/>
      <c r="I1691" s="198" t="s">
        <v>101</v>
      </c>
      <c r="J1691" s="198"/>
      <c r="K1691" s="292">
        <v>48.88</v>
      </c>
    </row>
    <row r="1692" spans="2:11" ht="13.5" thickTop="1" x14ac:dyDescent="0.2">
      <c r="B1692" s="276"/>
      <c r="C1692" s="276"/>
      <c r="D1692" s="276"/>
      <c r="E1692" s="276"/>
      <c r="F1692" s="276"/>
      <c r="G1692" s="276"/>
      <c r="H1692" s="276"/>
      <c r="I1692" s="276"/>
      <c r="J1692" s="276"/>
      <c r="K1692" s="276"/>
    </row>
    <row r="1693" spans="2:11" ht="15" x14ac:dyDescent="0.2">
      <c r="B1693" s="268" t="s">
        <v>1563</v>
      </c>
      <c r="C1693" s="270" t="s">
        <v>78</v>
      </c>
      <c r="D1693" s="268" t="s">
        <v>79</v>
      </c>
      <c r="E1693" s="268" t="s">
        <v>24</v>
      </c>
      <c r="F1693" s="196" t="s">
        <v>80</v>
      </c>
      <c r="G1693" s="196"/>
      <c r="H1693" s="269" t="s">
        <v>81</v>
      </c>
      <c r="I1693" s="270" t="s">
        <v>82</v>
      </c>
      <c r="J1693" s="270" t="s">
        <v>83</v>
      </c>
      <c r="K1693" s="270" t="s">
        <v>84</v>
      </c>
    </row>
    <row r="1694" spans="2:11" ht="38.25" x14ac:dyDescent="0.2">
      <c r="B1694" s="271" t="s">
        <v>85</v>
      </c>
      <c r="C1694" s="273" t="s">
        <v>449</v>
      </c>
      <c r="D1694" s="271" t="s">
        <v>44</v>
      </c>
      <c r="E1694" s="271" t="s">
        <v>736</v>
      </c>
      <c r="F1694" s="197" t="s">
        <v>2582</v>
      </c>
      <c r="G1694" s="197"/>
      <c r="H1694" s="272" t="s">
        <v>47</v>
      </c>
      <c r="I1694" s="275">
        <v>1</v>
      </c>
      <c r="J1694" s="274">
        <v>23.38</v>
      </c>
      <c r="K1694" s="274">
        <v>23.38</v>
      </c>
    </row>
    <row r="1695" spans="2:11" ht="25.5" x14ac:dyDescent="0.2">
      <c r="B1695" s="277" t="s">
        <v>86</v>
      </c>
      <c r="C1695" s="279" t="s">
        <v>114</v>
      </c>
      <c r="D1695" s="277" t="s">
        <v>44</v>
      </c>
      <c r="E1695" s="277" t="s">
        <v>115</v>
      </c>
      <c r="F1695" s="194" t="s">
        <v>2161</v>
      </c>
      <c r="G1695" s="194"/>
      <c r="H1695" s="278" t="s">
        <v>75</v>
      </c>
      <c r="I1695" s="281">
        <v>0.38</v>
      </c>
      <c r="J1695" s="280">
        <v>26.39</v>
      </c>
      <c r="K1695" s="280">
        <v>10.02</v>
      </c>
    </row>
    <row r="1696" spans="2:11" ht="25.5" x14ac:dyDescent="0.2">
      <c r="B1696" s="277" t="s">
        <v>86</v>
      </c>
      <c r="C1696" s="279" t="s">
        <v>198</v>
      </c>
      <c r="D1696" s="277" t="s">
        <v>44</v>
      </c>
      <c r="E1696" s="277" t="s">
        <v>199</v>
      </c>
      <c r="F1696" s="194" t="s">
        <v>2161</v>
      </c>
      <c r="G1696" s="194"/>
      <c r="H1696" s="278" t="s">
        <v>75</v>
      </c>
      <c r="I1696" s="281">
        <v>0.38</v>
      </c>
      <c r="J1696" s="280">
        <v>21.7</v>
      </c>
      <c r="K1696" s="280">
        <v>8.24</v>
      </c>
    </row>
    <row r="1697" spans="2:11" x14ac:dyDescent="0.2">
      <c r="B1697" s="282" t="s">
        <v>93</v>
      </c>
      <c r="C1697" s="284" t="s">
        <v>496</v>
      </c>
      <c r="D1697" s="282" t="s">
        <v>44</v>
      </c>
      <c r="E1697" s="282" t="s">
        <v>807</v>
      </c>
      <c r="F1697" s="195" t="s">
        <v>94</v>
      </c>
      <c r="G1697" s="195"/>
      <c r="H1697" s="283" t="s">
        <v>48</v>
      </c>
      <c r="I1697" s="287">
        <v>8.8599999999999998E-2</v>
      </c>
      <c r="J1697" s="285">
        <v>3.08</v>
      </c>
      <c r="K1697" s="285">
        <v>0.27</v>
      </c>
    </row>
    <row r="1698" spans="2:11" x14ac:dyDescent="0.2">
      <c r="B1698" s="282" t="s">
        <v>93</v>
      </c>
      <c r="C1698" s="284" t="s">
        <v>505</v>
      </c>
      <c r="D1698" s="282" t="s">
        <v>44</v>
      </c>
      <c r="E1698" s="282" t="s">
        <v>506</v>
      </c>
      <c r="F1698" s="195" t="s">
        <v>94</v>
      </c>
      <c r="G1698" s="195"/>
      <c r="H1698" s="283" t="s">
        <v>47</v>
      </c>
      <c r="I1698" s="287">
        <v>1.0492999999999999</v>
      </c>
      <c r="J1698" s="285">
        <v>4.63</v>
      </c>
      <c r="K1698" s="285">
        <v>4.8499999999999996</v>
      </c>
    </row>
    <row r="1699" spans="2:11" x14ac:dyDescent="0.2">
      <c r="B1699" s="291"/>
      <c r="C1699" s="291"/>
      <c r="D1699" s="291"/>
      <c r="E1699" s="291"/>
      <c r="F1699" s="291" t="s">
        <v>97</v>
      </c>
      <c r="G1699" s="292">
        <v>6.76</v>
      </c>
      <c r="H1699" s="291" t="s">
        <v>98</v>
      </c>
      <c r="I1699" s="292">
        <v>7.27</v>
      </c>
      <c r="J1699" s="291" t="s">
        <v>99</v>
      </c>
      <c r="K1699" s="292">
        <v>14.03</v>
      </c>
    </row>
    <row r="1700" spans="2:11" ht="13.5" thickBot="1" x14ac:dyDescent="0.25">
      <c r="B1700" s="291"/>
      <c r="C1700" s="291"/>
      <c r="D1700" s="291"/>
      <c r="E1700" s="291"/>
      <c r="F1700" s="291" t="s">
        <v>100</v>
      </c>
      <c r="G1700" s="292">
        <v>5.84</v>
      </c>
      <c r="H1700" s="291"/>
      <c r="I1700" s="198" t="s">
        <v>101</v>
      </c>
      <c r="J1700" s="198"/>
      <c r="K1700" s="292">
        <v>29.22</v>
      </c>
    </row>
    <row r="1701" spans="2:11" ht="13.5" thickTop="1" x14ac:dyDescent="0.2">
      <c r="B1701" s="276"/>
      <c r="C1701" s="276"/>
      <c r="D1701" s="276"/>
      <c r="E1701" s="276"/>
      <c r="F1701" s="276"/>
      <c r="G1701" s="276"/>
      <c r="H1701" s="276"/>
      <c r="I1701" s="276"/>
      <c r="J1701" s="276"/>
      <c r="K1701" s="276"/>
    </row>
    <row r="1702" spans="2:11" ht="15" x14ac:dyDescent="0.2">
      <c r="B1702" s="268" t="s">
        <v>1564</v>
      </c>
      <c r="C1702" s="270" t="s">
        <v>78</v>
      </c>
      <c r="D1702" s="268" t="s">
        <v>79</v>
      </c>
      <c r="E1702" s="268" t="s">
        <v>24</v>
      </c>
      <c r="F1702" s="196" t="s">
        <v>80</v>
      </c>
      <c r="G1702" s="196"/>
      <c r="H1702" s="269" t="s">
        <v>81</v>
      </c>
      <c r="I1702" s="270" t="s">
        <v>82</v>
      </c>
      <c r="J1702" s="270" t="s">
        <v>83</v>
      </c>
      <c r="K1702" s="270" t="s">
        <v>84</v>
      </c>
    </row>
    <row r="1703" spans="2:11" ht="38.25" x14ac:dyDescent="0.2">
      <c r="B1703" s="271" t="s">
        <v>85</v>
      </c>
      <c r="C1703" s="273" t="s">
        <v>1565</v>
      </c>
      <c r="D1703" s="271" t="s">
        <v>44</v>
      </c>
      <c r="E1703" s="271" t="s">
        <v>1566</v>
      </c>
      <c r="F1703" s="197" t="s">
        <v>2582</v>
      </c>
      <c r="G1703" s="197"/>
      <c r="H1703" s="272" t="s">
        <v>47</v>
      </c>
      <c r="I1703" s="275">
        <v>1</v>
      </c>
      <c r="J1703" s="274">
        <v>32.58</v>
      </c>
      <c r="K1703" s="274">
        <v>32.58</v>
      </c>
    </row>
    <row r="1704" spans="2:11" ht="25.5" x14ac:dyDescent="0.2">
      <c r="B1704" s="277" t="s">
        <v>86</v>
      </c>
      <c r="C1704" s="279" t="s">
        <v>198</v>
      </c>
      <c r="D1704" s="277" t="s">
        <v>44</v>
      </c>
      <c r="E1704" s="277" t="s">
        <v>199</v>
      </c>
      <c r="F1704" s="194" t="s">
        <v>2161</v>
      </c>
      <c r="G1704" s="194"/>
      <c r="H1704" s="278" t="s">
        <v>75</v>
      </c>
      <c r="I1704" s="281">
        <v>0.45300000000000001</v>
      </c>
      <c r="J1704" s="280">
        <v>21.7</v>
      </c>
      <c r="K1704" s="280">
        <v>9.83</v>
      </c>
    </row>
    <row r="1705" spans="2:11" ht="25.5" x14ac:dyDescent="0.2">
      <c r="B1705" s="277" t="s">
        <v>86</v>
      </c>
      <c r="C1705" s="279" t="s">
        <v>114</v>
      </c>
      <c r="D1705" s="277" t="s">
        <v>44</v>
      </c>
      <c r="E1705" s="277" t="s">
        <v>115</v>
      </c>
      <c r="F1705" s="194" t="s">
        <v>2161</v>
      </c>
      <c r="G1705" s="194"/>
      <c r="H1705" s="278" t="s">
        <v>75</v>
      </c>
      <c r="I1705" s="281">
        <v>0.45300000000000001</v>
      </c>
      <c r="J1705" s="280">
        <v>26.39</v>
      </c>
      <c r="K1705" s="280">
        <v>11.95</v>
      </c>
    </row>
    <row r="1706" spans="2:11" x14ac:dyDescent="0.2">
      <c r="B1706" s="282" t="s">
        <v>93</v>
      </c>
      <c r="C1706" s="284" t="s">
        <v>2608</v>
      </c>
      <c r="D1706" s="282" t="s">
        <v>44</v>
      </c>
      <c r="E1706" s="282" t="s">
        <v>2609</v>
      </c>
      <c r="F1706" s="195" t="s">
        <v>94</v>
      </c>
      <c r="G1706" s="195"/>
      <c r="H1706" s="283" t="s">
        <v>47</v>
      </c>
      <c r="I1706" s="287">
        <v>1.0492999999999999</v>
      </c>
      <c r="J1706" s="285">
        <v>9.99</v>
      </c>
      <c r="K1706" s="285">
        <v>10.48</v>
      </c>
    </row>
    <row r="1707" spans="2:11" x14ac:dyDescent="0.2">
      <c r="B1707" s="282" t="s">
        <v>93</v>
      </c>
      <c r="C1707" s="284" t="s">
        <v>496</v>
      </c>
      <c r="D1707" s="282" t="s">
        <v>44</v>
      </c>
      <c r="E1707" s="282" t="s">
        <v>807</v>
      </c>
      <c r="F1707" s="195" t="s">
        <v>94</v>
      </c>
      <c r="G1707" s="195"/>
      <c r="H1707" s="283" t="s">
        <v>48</v>
      </c>
      <c r="I1707" s="287">
        <v>0.1056</v>
      </c>
      <c r="J1707" s="285">
        <v>3.08</v>
      </c>
      <c r="K1707" s="285">
        <v>0.32</v>
      </c>
    </row>
    <row r="1708" spans="2:11" x14ac:dyDescent="0.2">
      <c r="B1708" s="291"/>
      <c r="C1708" s="291"/>
      <c r="D1708" s="291"/>
      <c r="E1708" s="291"/>
      <c r="F1708" s="291" t="s">
        <v>97</v>
      </c>
      <c r="G1708" s="292">
        <v>8.06</v>
      </c>
      <c r="H1708" s="291" t="s">
        <v>98</v>
      </c>
      <c r="I1708" s="292">
        <v>8.67</v>
      </c>
      <c r="J1708" s="291" t="s">
        <v>99</v>
      </c>
      <c r="K1708" s="292">
        <v>16.73</v>
      </c>
    </row>
    <row r="1709" spans="2:11" ht="13.5" thickBot="1" x14ac:dyDescent="0.25">
      <c r="B1709" s="291"/>
      <c r="C1709" s="291"/>
      <c r="D1709" s="291"/>
      <c r="E1709" s="291"/>
      <c r="F1709" s="291" t="s">
        <v>100</v>
      </c>
      <c r="G1709" s="292">
        <v>8.14</v>
      </c>
      <c r="H1709" s="291"/>
      <c r="I1709" s="198" t="s">
        <v>101</v>
      </c>
      <c r="J1709" s="198"/>
      <c r="K1709" s="292">
        <v>40.72</v>
      </c>
    </row>
    <row r="1710" spans="2:11" ht="13.5" thickTop="1" x14ac:dyDescent="0.2">
      <c r="B1710" s="276"/>
      <c r="C1710" s="276"/>
      <c r="D1710" s="276"/>
      <c r="E1710" s="276"/>
      <c r="F1710" s="276"/>
      <c r="G1710" s="276"/>
      <c r="H1710" s="276"/>
      <c r="I1710" s="276"/>
      <c r="J1710" s="276"/>
      <c r="K1710" s="276"/>
    </row>
    <row r="1711" spans="2:11" ht="15" x14ac:dyDescent="0.2">
      <c r="B1711" s="268" t="s">
        <v>1567</v>
      </c>
      <c r="C1711" s="270" t="s">
        <v>78</v>
      </c>
      <c r="D1711" s="268" t="s">
        <v>79</v>
      </c>
      <c r="E1711" s="268" t="s">
        <v>24</v>
      </c>
      <c r="F1711" s="196" t="s">
        <v>80</v>
      </c>
      <c r="G1711" s="196"/>
      <c r="H1711" s="269" t="s">
        <v>81</v>
      </c>
      <c r="I1711" s="270" t="s">
        <v>82</v>
      </c>
      <c r="J1711" s="270" t="s">
        <v>83</v>
      </c>
      <c r="K1711" s="270" t="s">
        <v>84</v>
      </c>
    </row>
    <row r="1712" spans="2:11" ht="25.5" x14ac:dyDescent="0.2">
      <c r="B1712" s="271" t="s">
        <v>85</v>
      </c>
      <c r="C1712" s="273" t="s">
        <v>1568</v>
      </c>
      <c r="D1712" s="271" t="s">
        <v>44</v>
      </c>
      <c r="E1712" s="271" t="s">
        <v>1569</v>
      </c>
      <c r="F1712" s="197" t="s">
        <v>2582</v>
      </c>
      <c r="G1712" s="197"/>
      <c r="H1712" s="272" t="s">
        <v>47</v>
      </c>
      <c r="I1712" s="275">
        <v>1</v>
      </c>
      <c r="J1712" s="274">
        <v>17.829999999999998</v>
      </c>
      <c r="K1712" s="274">
        <v>17.829999999999998</v>
      </c>
    </row>
    <row r="1713" spans="2:11" ht="25.5" x14ac:dyDescent="0.2">
      <c r="B1713" s="277" t="s">
        <v>86</v>
      </c>
      <c r="C1713" s="279" t="s">
        <v>198</v>
      </c>
      <c r="D1713" s="277" t="s">
        <v>44</v>
      </c>
      <c r="E1713" s="277" t="s">
        <v>199</v>
      </c>
      <c r="F1713" s="194" t="s">
        <v>2161</v>
      </c>
      <c r="G1713" s="194"/>
      <c r="H1713" s="278" t="s">
        <v>75</v>
      </c>
      <c r="I1713" s="281">
        <v>2.8199999999999999E-2</v>
      </c>
      <c r="J1713" s="280">
        <v>21.7</v>
      </c>
      <c r="K1713" s="280">
        <v>0.61</v>
      </c>
    </row>
    <row r="1714" spans="2:11" ht="25.5" x14ac:dyDescent="0.2">
      <c r="B1714" s="277" t="s">
        <v>86</v>
      </c>
      <c r="C1714" s="279" t="s">
        <v>114</v>
      </c>
      <c r="D1714" s="277" t="s">
        <v>44</v>
      </c>
      <c r="E1714" s="277" t="s">
        <v>115</v>
      </c>
      <c r="F1714" s="194" t="s">
        <v>2161</v>
      </c>
      <c r="G1714" s="194"/>
      <c r="H1714" s="278" t="s">
        <v>75</v>
      </c>
      <c r="I1714" s="281">
        <v>2.8199999999999999E-2</v>
      </c>
      <c r="J1714" s="280">
        <v>26.39</v>
      </c>
      <c r="K1714" s="280">
        <v>0.74</v>
      </c>
    </row>
    <row r="1715" spans="2:11" x14ac:dyDescent="0.2">
      <c r="B1715" s="282" t="s">
        <v>93</v>
      </c>
      <c r="C1715" s="284" t="s">
        <v>2610</v>
      </c>
      <c r="D1715" s="282" t="s">
        <v>44</v>
      </c>
      <c r="E1715" s="282" t="s">
        <v>2611</v>
      </c>
      <c r="F1715" s="195" t="s">
        <v>94</v>
      </c>
      <c r="G1715" s="195"/>
      <c r="H1715" s="283" t="s">
        <v>47</v>
      </c>
      <c r="I1715" s="287">
        <v>1.0492999999999999</v>
      </c>
      <c r="J1715" s="285">
        <v>15.69</v>
      </c>
      <c r="K1715" s="285">
        <v>16.46</v>
      </c>
    </row>
    <row r="1716" spans="2:11" x14ac:dyDescent="0.2">
      <c r="B1716" s="282" t="s">
        <v>93</v>
      </c>
      <c r="C1716" s="284" t="s">
        <v>496</v>
      </c>
      <c r="D1716" s="282" t="s">
        <v>44</v>
      </c>
      <c r="E1716" s="282" t="s">
        <v>807</v>
      </c>
      <c r="F1716" s="195" t="s">
        <v>94</v>
      </c>
      <c r="G1716" s="195"/>
      <c r="H1716" s="283" t="s">
        <v>48</v>
      </c>
      <c r="I1716" s="287">
        <v>6.6E-3</v>
      </c>
      <c r="J1716" s="285">
        <v>3.08</v>
      </c>
      <c r="K1716" s="285">
        <v>0.02</v>
      </c>
    </row>
    <row r="1717" spans="2:11" x14ac:dyDescent="0.2">
      <c r="B1717" s="291"/>
      <c r="C1717" s="291"/>
      <c r="D1717" s="291"/>
      <c r="E1717" s="291"/>
      <c r="F1717" s="291" t="s">
        <v>97</v>
      </c>
      <c r="G1717" s="292">
        <v>0.49</v>
      </c>
      <c r="H1717" s="291" t="s">
        <v>98</v>
      </c>
      <c r="I1717" s="292">
        <v>0.54</v>
      </c>
      <c r="J1717" s="291" t="s">
        <v>99</v>
      </c>
      <c r="K1717" s="292">
        <v>1.03</v>
      </c>
    </row>
    <row r="1718" spans="2:11" ht="13.5" thickBot="1" x14ac:dyDescent="0.25">
      <c r="B1718" s="291"/>
      <c r="C1718" s="291"/>
      <c r="D1718" s="291"/>
      <c r="E1718" s="291"/>
      <c r="F1718" s="291" t="s">
        <v>100</v>
      </c>
      <c r="G1718" s="292">
        <v>4.45</v>
      </c>
      <c r="H1718" s="291"/>
      <c r="I1718" s="198" t="s">
        <v>101</v>
      </c>
      <c r="J1718" s="198"/>
      <c r="K1718" s="292">
        <v>22.28</v>
      </c>
    </row>
    <row r="1719" spans="2:11" ht="13.5" thickTop="1" x14ac:dyDescent="0.2">
      <c r="B1719" s="276"/>
      <c r="C1719" s="276"/>
      <c r="D1719" s="276"/>
      <c r="E1719" s="276"/>
      <c r="F1719" s="276"/>
      <c r="G1719" s="276"/>
      <c r="H1719" s="276"/>
      <c r="I1719" s="276"/>
      <c r="J1719" s="276"/>
      <c r="K1719" s="276"/>
    </row>
    <row r="1720" spans="2:11" ht="15" x14ac:dyDescent="0.2">
      <c r="B1720" s="268" t="s">
        <v>1570</v>
      </c>
      <c r="C1720" s="270" t="s">
        <v>78</v>
      </c>
      <c r="D1720" s="268" t="s">
        <v>79</v>
      </c>
      <c r="E1720" s="268" t="s">
        <v>24</v>
      </c>
      <c r="F1720" s="196" t="s">
        <v>80</v>
      </c>
      <c r="G1720" s="196"/>
      <c r="H1720" s="269" t="s">
        <v>81</v>
      </c>
      <c r="I1720" s="270" t="s">
        <v>82</v>
      </c>
      <c r="J1720" s="270" t="s">
        <v>83</v>
      </c>
      <c r="K1720" s="270" t="s">
        <v>84</v>
      </c>
    </row>
    <row r="1721" spans="2:11" ht="25.5" x14ac:dyDescent="0.2">
      <c r="B1721" s="271" t="s">
        <v>85</v>
      </c>
      <c r="C1721" s="273" t="s">
        <v>576</v>
      </c>
      <c r="D1721" s="271" t="s">
        <v>44</v>
      </c>
      <c r="E1721" s="271" t="s">
        <v>577</v>
      </c>
      <c r="F1721" s="197" t="s">
        <v>2612</v>
      </c>
      <c r="G1721" s="197"/>
      <c r="H1721" s="272" t="s">
        <v>48</v>
      </c>
      <c r="I1721" s="275">
        <v>1</v>
      </c>
      <c r="J1721" s="274">
        <v>10.28</v>
      </c>
      <c r="K1721" s="274">
        <v>10.28</v>
      </c>
    </row>
    <row r="1722" spans="2:11" ht="25.5" x14ac:dyDescent="0.2">
      <c r="B1722" s="277" t="s">
        <v>86</v>
      </c>
      <c r="C1722" s="279" t="s">
        <v>198</v>
      </c>
      <c r="D1722" s="277" t="s">
        <v>44</v>
      </c>
      <c r="E1722" s="277" t="s">
        <v>199</v>
      </c>
      <c r="F1722" s="194" t="s">
        <v>2161</v>
      </c>
      <c r="G1722" s="194"/>
      <c r="H1722" s="278" t="s">
        <v>75</v>
      </c>
      <c r="I1722" s="281">
        <v>0.1474</v>
      </c>
      <c r="J1722" s="280">
        <v>21.7</v>
      </c>
      <c r="K1722" s="280">
        <v>3.19</v>
      </c>
    </row>
    <row r="1723" spans="2:11" ht="25.5" x14ac:dyDescent="0.2">
      <c r="B1723" s="277" t="s">
        <v>86</v>
      </c>
      <c r="C1723" s="279" t="s">
        <v>114</v>
      </c>
      <c r="D1723" s="277" t="s">
        <v>44</v>
      </c>
      <c r="E1723" s="277" t="s">
        <v>115</v>
      </c>
      <c r="F1723" s="194" t="s">
        <v>2161</v>
      </c>
      <c r="G1723" s="194"/>
      <c r="H1723" s="278" t="s">
        <v>75</v>
      </c>
      <c r="I1723" s="281">
        <v>0.1474</v>
      </c>
      <c r="J1723" s="280">
        <v>26.39</v>
      </c>
      <c r="K1723" s="280">
        <v>3.88</v>
      </c>
    </row>
    <row r="1724" spans="2:11" x14ac:dyDescent="0.2">
      <c r="B1724" s="282" t="s">
        <v>93</v>
      </c>
      <c r="C1724" s="284" t="s">
        <v>496</v>
      </c>
      <c r="D1724" s="282" t="s">
        <v>44</v>
      </c>
      <c r="E1724" s="282" t="s">
        <v>807</v>
      </c>
      <c r="F1724" s="195" t="s">
        <v>94</v>
      </c>
      <c r="G1724" s="195"/>
      <c r="H1724" s="283" t="s">
        <v>48</v>
      </c>
      <c r="I1724" s="287">
        <v>9.1999999999999998E-3</v>
      </c>
      <c r="J1724" s="285">
        <v>3.08</v>
      </c>
      <c r="K1724" s="285">
        <v>0.02</v>
      </c>
    </row>
    <row r="1725" spans="2:11" ht="25.5" x14ac:dyDescent="0.2">
      <c r="B1725" s="282" t="s">
        <v>93</v>
      </c>
      <c r="C1725" s="284" t="s">
        <v>494</v>
      </c>
      <c r="D1725" s="282" t="s">
        <v>44</v>
      </c>
      <c r="E1725" s="282" t="s">
        <v>495</v>
      </c>
      <c r="F1725" s="195" t="s">
        <v>94</v>
      </c>
      <c r="G1725" s="195"/>
      <c r="H1725" s="283" t="s">
        <v>48</v>
      </c>
      <c r="I1725" s="287">
        <v>1.2E-2</v>
      </c>
      <c r="J1725" s="285">
        <v>86.73</v>
      </c>
      <c r="K1725" s="285">
        <v>1.04</v>
      </c>
    </row>
    <row r="1726" spans="2:11" x14ac:dyDescent="0.2">
      <c r="B1726" s="282" t="s">
        <v>93</v>
      </c>
      <c r="C1726" s="284" t="s">
        <v>499</v>
      </c>
      <c r="D1726" s="282" t="s">
        <v>44</v>
      </c>
      <c r="E1726" s="282" t="s">
        <v>500</v>
      </c>
      <c r="F1726" s="195" t="s">
        <v>94</v>
      </c>
      <c r="G1726" s="195"/>
      <c r="H1726" s="283" t="s">
        <v>48</v>
      </c>
      <c r="I1726" s="287">
        <v>1.06E-2</v>
      </c>
      <c r="J1726" s="285">
        <v>76.56</v>
      </c>
      <c r="K1726" s="285">
        <v>0.81</v>
      </c>
    </row>
    <row r="1727" spans="2:11" ht="25.5" x14ac:dyDescent="0.2">
      <c r="B1727" s="282" t="s">
        <v>93</v>
      </c>
      <c r="C1727" s="284" t="s">
        <v>509</v>
      </c>
      <c r="D1727" s="282" t="s">
        <v>44</v>
      </c>
      <c r="E1727" s="282" t="s">
        <v>510</v>
      </c>
      <c r="F1727" s="195" t="s">
        <v>94</v>
      </c>
      <c r="G1727" s="195"/>
      <c r="H1727" s="283" t="s">
        <v>48</v>
      </c>
      <c r="I1727" s="287">
        <v>1</v>
      </c>
      <c r="J1727" s="285">
        <v>1.34</v>
      </c>
      <c r="K1727" s="285">
        <v>1.34</v>
      </c>
    </row>
    <row r="1728" spans="2:11" x14ac:dyDescent="0.2">
      <c r="B1728" s="291"/>
      <c r="C1728" s="291"/>
      <c r="D1728" s="291"/>
      <c r="E1728" s="291"/>
      <c r="F1728" s="291" t="s">
        <v>97</v>
      </c>
      <c r="G1728" s="292">
        <v>2.61</v>
      </c>
      <c r="H1728" s="291" t="s">
        <v>98</v>
      </c>
      <c r="I1728" s="292">
        <v>2.82</v>
      </c>
      <c r="J1728" s="291" t="s">
        <v>99</v>
      </c>
      <c r="K1728" s="292">
        <v>5.43</v>
      </c>
    </row>
    <row r="1729" spans="2:11" ht="13.5" thickBot="1" x14ac:dyDescent="0.25">
      <c r="B1729" s="291"/>
      <c r="C1729" s="291"/>
      <c r="D1729" s="291"/>
      <c r="E1729" s="291"/>
      <c r="F1729" s="291" t="s">
        <v>100</v>
      </c>
      <c r="G1729" s="292">
        <v>2.57</v>
      </c>
      <c r="H1729" s="291"/>
      <c r="I1729" s="198" t="s">
        <v>101</v>
      </c>
      <c r="J1729" s="198"/>
      <c r="K1729" s="292">
        <v>12.85</v>
      </c>
    </row>
    <row r="1730" spans="2:11" ht="13.5" thickTop="1" x14ac:dyDescent="0.2">
      <c r="B1730" s="276"/>
      <c r="C1730" s="276"/>
      <c r="D1730" s="276"/>
      <c r="E1730" s="276"/>
      <c r="F1730" s="276"/>
      <c r="G1730" s="276"/>
      <c r="H1730" s="276"/>
      <c r="I1730" s="276"/>
      <c r="J1730" s="276"/>
      <c r="K1730" s="276"/>
    </row>
    <row r="1731" spans="2:11" ht="15" x14ac:dyDescent="0.2">
      <c r="B1731" s="268" t="s">
        <v>1571</v>
      </c>
      <c r="C1731" s="270" t="s">
        <v>78</v>
      </c>
      <c r="D1731" s="268" t="s">
        <v>79</v>
      </c>
      <c r="E1731" s="268" t="s">
        <v>24</v>
      </c>
      <c r="F1731" s="196" t="s">
        <v>80</v>
      </c>
      <c r="G1731" s="196"/>
      <c r="H1731" s="269" t="s">
        <v>81</v>
      </c>
      <c r="I1731" s="270" t="s">
        <v>82</v>
      </c>
      <c r="J1731" s="270" t="s">
        <v>83</v>
      </c>
      <c r="K1731" s="270" t="s">
        <v>84</v>
      </c>
    </row>
    <row r="1732" spans="2:11" ht="38.25" x14ac:dyDescent="0.2">
      <c r="B1732" s="271" t="s">
        <v>85</v>
      </c>
      <c r="C1732" s="273" t="s">
        <v>1572</v>
      </c>
      <c r="D1732" s="271" t="s">
        <v>44</v>
      </c>
      <c r="E1732" s="271" t="s">
        <v>1573</v>
      </c>
      <c r="F1732" s="197" t="s">
        <v>2582</v>
      </c>
      <c r="G1732" s="197"/>
      <c r="H1732" s="272" t="s">
        <v>48</v>
      </c>
      <c r="I1732" s="275">
        <v>1</v>
      </c>
      <c r="J1732" s="274">
        <v>20.47</v>
      </c>
      <c r="K1732" s="274">
        <v>20.47</v>
      </c>
    </row>
    <row r="1733" spans="2:11" ht="25.5" x14ac:dyDescent="0.2">
      <c r="B1733" s="277" t="s">
        <v>86</v>
      </c>
      <c r="C1733" s="279" t="s">
        <v>198</v>
      </c>
      <c r="D1733" s="277" t="s">
        <v>44</v>
      </c>
      <c r="E1733" s="277" t="s">
        <v>199</v>
      </c>
      <c r="F1733" s="194" t="s">
        <v>2161</v>
      </c>
      <c r="G1733" s="194"/>
      <c r="H1733" s="278" t="s">
        <v>75</v>
      </c>
      <c r="I1733" s="281">
        <v>0.22209999999999999</v>
      </c>
      <c r="J1733" s="280">
        <v>21.7</v>
      </c>
      <c r="K1733" s="280">
        <v>4.8099999999999996</v>
      </c>
    </row>
    <row r="1734" spans="2:11" ht="25.5" x14ac:dyDescent="0.2">
      <c r="B1734" s="277" t="s">
        <v>86</v>
      </c>
      <c r="C1734" s="279" t="s">
        <v>114</v>
      </c>
      <c r="D1734" s="277" t="s">
        <v>44</v>
      </c>
      <c r="E1734" s="277" t="s">
        <v>115</v>
      </c>
      <c r="F1734" s="194" t="s">
        <v>2161</v>
      </c>
      <c r="G1734" s="194"/>
      <c r="H1734" s="278" t="s">
        <v>75</v>
      </c>
      <c r="I1734" s="281">
        <v>0.22209999999999999</v>
      </c>
      <c r="J1734" s="280">
        <v>26.39</v>
      </c>
      <c r="K1734" s="280">
        <v>5.86</v>
      </c>
    </row>
    <row r="1735" spans="2:11" x14ac:dyDescent="0.2">
      <c r="B1735" s="282" t="s">
        <v>93</v>
      </c>
      <c r="C1735" s="284" t="s">
        <v>496</v>
      </c>
      <c r="D1735" s="282" t="s">
        <v>44</v>
      </c>
      <c r="E1735" s="282" t="s">
        <v>807</v>
      </c>
      <c r="F1735" s="195" t="s">
        <v>94</v>
      </c>
      <c r="G1735" s="195"/>
      <c r="H1735" s="283" t="s">
        <v>48</v>
      </c>
      <c r="I1735" s="287">
        <v>5.7200000000000001E-2</v>
      </c>
      <c r="J1735" s="285">
        <v>3.08</v>
      </c>
      <c r="K1735" s="285">
        <v>0.17</v>
      </c>
    </row>
    <row r="1736" spans="2:11" x14ac:dyDescent="0.2">
      <c r="B1736" s="282" t="s">
        <v>93</v>
      </c>
      <c r="C1736" s="284" t="s">
        <v>499</v>
      </c>
      <c r="D1736" s="282" t="s">
        <v>44</v>
      </c>
      <c r="E1736" s="282" t="s">
        <v>500</v>
      </c>
      <c r="F1736" s="195" t="s">
        <v>94</v>
      </c>
      <c r="G1736" s="195"/>
      <c r="H1736" s="283" t="s">
        <v>48</v>
      </c>
      <c r="I1736" s="287">
        <v>1.24E-2</v>
      </c>
      <c r="J1736" s="285">
        <v>76.56</v>
      </c>
      <c r="K1736" s="285">
        <v>0.94</v>
      </c>
    </row>
    <row r="1737" spans="2:11" ht="25.5" x14ac:dyDescent="0.2">
      <c r="B1737" s="282" t="s">
        <v>93</v>
      </c>
      <c r="C1737" s="284" t="s">
        <v>2613</v>
      </c>
      <c r="D1737" s="282" t="s">
        <v>44</v>
      </c>
      <c r="E1737" s="282" t="s">
        <v>2614</v>
      </c>
      <c r="F1737" s="195" t="s">
        <v>94</v>
      </c>
      <c r="G1737" s="195"/>
      <c r="H1737" s="283" t="s">
        <v>48</v>
      </c>
      <c r="I1737" s="287">
        <v>1</v>
      </c>
      <c r="J1737" s="285">
        <v>7.45</v>
      </c>
      <c r="K1737" s="285">
        <v>7.45</v>
      </c>
    </row>
    <row r="1738" spans="2:11" ht="25.5" x14ac:dyDescent="0.2">
      <c r="B1738" s="282" t="s">
        <v>93</v>
      </c>
      <c r="C1738" s="284" t="s">
        <v>494</v>
      </c>
      <c r="D1738" s="282" t="s">
        <v>44</v>
      </c>
      <c r="E1738" s="282" t="s">
        <v>495</v>
      </c>
      <c r="F1738" s="195" t="s">
        <v>94</v>
      </c>
      <c r="G1738" s="195"/>
      <c r="H1738" s="283" t="s">
        <v>48</v>
      </c>
      <c r="I1738" s="287">
        <v>1.43E-2</v>
      </c>
      <c r="J1738" s="285">
        <v>86.73</v>
      </c>
      <c r="K1738" s="285">
        <v>1.24</v>
      </c>
    </row>
    <row r="1739" spans="2:11" x14ac:dyDescent="0.2">
      <c r="B1739" s="291"/>
      <c r="C1739" s="291"/>
      <c r="D1739" s="291"/>
      <c r="E1739" s="291"/>
      <c r="F1739" s="291" t="s">
        <v>97</v>
      </c>
      <c r="G1739" s="292">
        <v>3.95</v>
      </c>
      <c r="H1739" s="291" t="s">
        <v>98</v>
      </c>
      <c r="I1739" s="292">
        <v>4.25</v>
      </c>
      <c r="J1739" s="291" t="s">
        <v>99</v>
      </c>
      <c r="K1739" s="292">
        <v>8.1999999999999993</v>
      </c>
    </row>
    <row r="1740" spans="2:11" ht="13.5" thickBot="1" x14ac:dyDescent="0.25">
      <c r="B1740" s="291"/>
      <c r="C1740" s="291"/>
      <c r="D1740" s="291"/>
      <c r="E1740" s="291"/>
      <c r="F1740" s="291" t="s">
        <v>100</v>
      </c>
      <c r="G1740" s="292">
        <v>5.1100000000000003</v>
      </c>
      <c r="H1740" s="291"/>
      <c r="I1740" s="198" t="s">
        <v>101</v>
      </c>
      <c r="J1740" s="198"/>
      <c r="K1740" s="292">
        <v>25.58</v>
      </c>
    </row>
    <row r="1741" spans="2:11" ht="13.5" thickTop="1" x14ac:dyDescent="0.2">
      <c r="B1741" s="276"/>
      <c r="C1741" s="276"/>
      <c r="D1741" s="276"/>
      <c r="E1741" s="276"/>
      <c r="F1741" s="276"/>
      <c r="G1741" s="276"/>
      <c r="H1741" s="276"/>
      <c r="I1741" s="276"/>
      <c r="J1741" s="276"/>
      <c r="K1741" s="276"/>
    </row>
    <row r="1742" spans="2:11" ht="15" x14ac:dyDescent="0.2">
      <c r="B1742" s="268" t="s">
        <v>1574</v>
      </c>
      <c r="C1742" s="270" t="s">
        <v>78</v>
      </c>
      <c r="D1742" s="268" t="s">
        <v>79</v>
      </c>
      <c r="E1742" s="268" t="s">
        <v>24</v>
      </c>
      <c r="F1742" s="196" t="s">
        <v>80</v>
      </c>
      <c r="G1742" s="196"/>
      <c r="H1742" s="269" t="s">
        <v>81</v>
      </c>
      <c r="I1742" s="270" t="s">
        <v>82</v>
      </c>
      <c r="J1742" s="270" t="s">
        <v>83</v>
      </c>
      <c r="K1742" s="270" t="s">
        <v>84</v>
      </c>
    </row>
    <row r="1743" spans="2:11" ht="38.25" x14ac:dyDescent="0.2">
      <c r="B1743" s="271" t="s">
        <v>85</v>
      </c>
      <c r="C1743" s="273" t="s">
        <v>1575</v>
      </c>
      <c r="D1743" s="271" t="s">
        <v>44</v>
      </c>
      <c r="E1743" s="271" t="s">
        <v>1576</v>
      </c>
      <c r="F1743" s="197" t="s">
        <v>2582</v>
      </c>
      <c r="G1743" s="197"/>
      <c r="H1743" s="272" t="s">
        <v>48</v>
      </c>
      <c r="I1743" s="275">
        <v>1</v>
      </c>
      <c r="J1743" s="274">
        <v>21.04</v>
      </c>
      <c r="K1743" s="274">
        <v>21.04</v>
      </c>
    </row>
    <row r="1744" spans="2:11" ht="25.5" x14ac:dyDescent="0.2">
      <c r="B1744" s="277" t="s">
        <v>86</v>
      </c>
      <c r="C1744" s="279" t="s">
        <v>114</v>
      </c>
      <c r="D1744" s="277" t="s">
        <v>44</v>
      </c>
      <c r="E1744" s="277" t="s">
        <v>115</v>
      </c>
      <c r="F1744" s="194" t="s">
        <v>2161</v>
      </c>
      <c r="G1744" s="194"/>
      <c r="H1744" s="278" t="s">
        <v>75</v>
      </c>
      <c r="I1744" s="281">
        <v>0.1318</v>
      </c>
      <c r="J1744" s="280">
        <v>26.39</v>
      </c>
      <c r="K1744" s="280">
        <v>3.47</v>
      </c>
    </row>
    <row r="1745" spans="2:11" ht="25.5" x14ac:dyDescent="0.2">
      <c r="B1745" s="277" t="s">
        <v>86</v>
      </c>
      <c r="C1745" s="279" t="s">
        <v>198</v>
      </c>
      <c r="D1745" s="277" t="s">
        <v>44</v>
      </c>
      <c r="E1745" s="277" t="s">
        <v>199</v>
      </c>
      <c r="F1745" s="194" t="s">
        <v>2161</v>
      </c>
      <c r="G1745" s="194"/>
      <c r="H1745" s="278" t="s">
        <v>75</v>
      </c>
      <c r="I1745" s="281">
        <v>0.1318</v>
      </c>
      <c r="J1745" s="280">
        <v>21.7</v>
      </c>
      <c r="K1745" s="280">
        <v>2.86</v>
      </c>
    </row>
    <row r="1746" spans="2:11" ht="25.5" x14ac:dyDescent="0.2">
      <c r="B1746" s="282" t="s">
        <v>93</v>
      </c>
      <c r="C1746" s="284" t="s">
        <v>494</v>
      </c>
      <c r="D1746" s="282" t="s">
        <v>44</v>
      </c>
      <c r="E1746" s="282" t="s">
        <v>495</v>
      </c>
      <c r="F1746" s="195" t="s">
        <v>94</v>
      </c>
      <c r="G1746" s="195"/>
      <c r="H1746" s="283" t="s">
        <v>48</v>
      </c>
      <c r="I1746" s="287">
        <v>2.2499999999999999E-2</v>
      </c>
      <c r="J1746" s="285">
        <v>86.73</v>
      </c>
      <c r="K1746" s="285">
        <v>1.95</v>
      </c>
    </row>
    <row r="1747" spans="2:11" x14ac:dyDescent="0.2">
      <c r="B1747" s="282" t="s">
        <v>93</v>
      </c>
      <c r="C1747" s="284" t="s">
        <v>496</v>
      </c>
      <c r="D1747" s="282" t="s">
        <v>44</v>
      </c>
      <c r="E1747" s="282" t="s">
        <v>807</v>
      </c>
      <c r="F1747" s="195" t="s">
        <v>94</v>
      </c>
      <c r="G1747" s="195"/>
      <c r="H1747" s="283" t="s">
        <v>48</v>
      </c>
      <c r="I1747" s="287">
        <v>2.4400000000000002E-2</v>
      </c>
      <c r="J1747" s="285">
        <v>3.08</v>
      </c>
      <c r="K1747" s="285">
        <v>7.0000000000000007E-2</v>
      </c>
    </row>
    <row r="1748" spans="2:11" x14ac:dyDescent="0.2">
      <c r="B1748" s="282" t="s">
        <v>93</v>
      </c>
      <c r="C1748" s="284" t="s">
        <v>499</v>
      </c>
      <c r="D1748" s="282" t="s">
        <v>44</v>
      </c>
      <c r="E1748" s="282" t="s">
        <v>500</v>
      </c>
      <c r="F1748" s="195" t="s">
        <v>94</v>
      </c>
      <c r="G1748" s="195"/>
      <c r="H1748" s="283" t="s">
        <v>48</v>
      </c>
      <c r="I1748" s="287">
        <v>1.7600000000000001E-2</v>
      </c>
      <c r="J1748" s="285">
        <v>76.56</v>
      </c>
      <c r="K1748" s="285">
        <v>1.34</v>
      </c>
    </row>
    <row r="1749" spans="2:11" ht="25.5" x14ac:dyDescent="0.2">
      <c r="B1749" s="282" t="s">
        <v>93</v>
      </c>
      <c r="C1749" s="284" t="s">
        <v>810</v>
      </c>
      <c r="D1749" s="282" t="s">
        <v>44</v>
      </c>
      <c r="E1749" s="282" t="s">
        <v>811</v>
      </c>
      <c r="F1749" s="195" t="s">
        <v>94</v>
      </c>
      <c r="G1749" s="195"/>
      <c r="H1749" s="283" t="s">
        <v>48</v>
      </c>
      <c r="I1749" s="287">
        <v>1</v>
      </c>
      <c r="J1749" s="285">
        <v>11.35</v>
      </c>
      <c r="K1749" s="285">
        <v>11.35</v>
      </c>
    </row>
    <row r="1750" spans="2:11" x14ac:dyDescent="0.2">
      <c r="B1750" s="291"/>
      <c r="C1750" s="291"/>
      <c r="D1750" s="291"/>
      <c r="E1750" s="291"/>
      <c r="F1750" s="291" t="s">
        <v>97</v>
      </c>
      <c r="G1750" s="292">
        <v>2.34</v>
      </c>
      <c r="H1750" s="291" t="s">
        <v>98</v>
      </c>
      <c r="I1750" s="292">
        <v>2.52</v>
      </c>
      <c r="J1750" s="291" t="s">
        <v>99</v>
      </c>
      <c r="K1750" s="292">
        <v>4.8600000000000003</v>
      </c>
    </row>
    <row r="1751" spans="2:11" ht="13.5" thickBot="1" x14ac:dyDescent="0.25">
      <c r="B1751" s="291"/>
      <c r="C1751" s="291"/>
      <c r="D1751" s="291"/>
      <c r="E1751" s="291"/>
      <c r="F1751" s="291" t="s">
        <v>100</v>
      </c>
      <c r="G1751" s="292">
        <v>5.26</v>
      </c>
      <c r="H1751" s="291"/>
      <c r="I1751" s="198" t="s">
        <v>101</v>
      </c>
      <c r="J1751" s="198"/>
      <c r="K1751" s="292">
        <v>26.3</v>
      </c>
    </row>
    <row r="1752" spans="2:11" ht="13.5" thickTop="1" x14ac:dyDescent="0.2">
      <c r="B1752" s="276"/>
      <c r="C1752" s="276"/>
      <c r="D1752" s="276"/>
      <c r="E1752" s="276"/>
      <c r="F1752" s="276"/>
      <c r="G1752" s="276"/>
      <c r="H1752" s="276"/>
      <c r="I1752" s="276"/>
      <c r="J1752" s="276"/>
      <c r="K1752" s="276"/>
    </row>
    <row r="1753" spans="2:11" ht="15" x14ac:dyDescent="0.2">
      <c r="B1753" s="268" t="s">
        <v>1577</v>
      </c>
      <c r="C1753" s="270" t="s">
        <v>78</v>
      </c>
      <c r="D1753" s="268" t="s">
        <v>79</v>
      </c>
      <c r="E1753" s="268" t="s">
        <v>24</v>
      </c>
      <c r="F1753" s="196" t="s">
        <v>80</v>
      </c>
      <c r="G1753" s="196"/>
      <c r="H1753" s="269" t="s">
        <v>81</v>
      </c>
      <c r="I1753" s="270" t="s">
        <v>82</v>
      </c>
      <c r="J1753" s="270" t="s">
        <v>83</v>
      </c>
      <c r="K1753" s="270" t="s">
        <v>84</v>
      </c>
    </row>
    <row r="1754" spans="2:11" ht="38.25" x14ac:dyDescent="0.2">
      <c r="B1754" s="271" t="s">
        <v>85</v>
      </c>
      <c r="C1754" s="273" t="s">
        <v>1578</v>
      </c>
      <c r="D1754" s="271" t="s">
        <v>44</v>
      </c>
      <c r="E1754" s="271" t="s">
        <v>1579</v>
      </c>
      <c r="F1754" s="197" t="s">
        <v>2582</v>
      </c>
      <c r="G1754" s="197"/>
      <c r="H1754" s="272" t="s">
        <v>48</v>
      </c>
      <c r="I1754" s="275">
        <v>1</v>
      </c>
      <c r="J1754" s="274">
        <v>16.940000000000001</v>
      </c>
      <c r="K1754" s="274">
        <v>16.940000000000001</v>
      </c>
    </row>
    <row r="1755" spans="2:11" ht="25.5" x14ac:dyDescent="0.2">
      <c r="B1755" s="277" t="s">
        <v>86</v>
      </c>
      <c r="C1755" s="279" t="s">
        <v>198</v>
      </c>
      <c r="D1755" s="277" t="s">
        <v>44</v>
      </c>
      <c r="E1755" s="277" t="s">
        <v>199</v>
      </c>
      <c r="F1755" s="194" t="s">
        <v>2161</v>
      </c>
      <c r="G1755" s="194"/>
      <c r="H1755" s="278" t="s">
        <v>75</v>
      </c>
      <c r="I1755" s="281">
        <v>0.1416</v>
      </c>
      <c r="J1755" s="280">
        <v>21.7</v>
      </c>
      <c r="K1755" s="280">
        <v>3.07</v>
      </c>
    </row>
    <row r="1756" spans="2:11" ht="25.5" x14ac:dyDescent="0.2">
      <c r="B1756" s="277" t="s">
        <v>86</v>
      </c>
      <c r="C1756" s="279" t="s">
        <v>114</v>
      </c>
      <c r="D1756" s="277" t="s">
        <v>44</v>
      </c>
      <c r="E1756" s="277" t="s">
        <v>115</v>
      </c>
      <c r="F1756" s="194" t="s">
        <v>2161</v>
      </c>
      <c r="G1756" s="194"/>
      <c r="H1756" s="278" t="s">
        <v>75</v>
      </c>
      <c r="I1756" s="281">
        <v>0.1416</v>
      </c>
      <c r="J1756" s="280">
        <v>26.39</v>
      </c>
      <c r="K1756" s="280">
        <v>3.73</v>
      </c>
    </row>
    <row r="1757" spans="2:11" ht="25.5" x14ac:dyDescent="0.2">
      <c r="B1757" s="282" t="s">
        <v>93</v>
      </c>
      <c r="C1757" s="284" t="s">
        <v>2615</v>
      </c>
      <c r="D1757" s="282" t="s">
        <v>44</v>
      </c>
      <c r="E1757" s="282" t="s">
        <v>2616</v>
      </c>
      <c r="F1757" s="195" t="s">
        <v>94</v>
      </c>
      <c r="G1757" s="195"/>
      <c r="H1757" s="283" t="s">
        <v>48</v>
      </c>
      <c r="I1757" s="287">
        <v>1</v>
      </c>
      <c r="J1757" s="285">
        <v>8.99</v>
      </c>
      <c r="K1757" s="285">
        <v>8.99</v>
      </c>
    </row>
    <row r="1758" spans="2:11" x14ac:dyDescent="0.2">
      <c r="B1758" s="282" t="s">
        <v>93</v>
      </c>
      <c r="C1758" s="284" t="s">
        <v>499</v>
      </c>
      <c r="D1758" s="282" t="s">
        <v>44</v>
      </c>
      <c r="E1758" s="282" t="s">
        <v>500</v>
      </c>
      <c r="F1758" s="195" t="s">
        <v>94</v>
      </c>
      <c r="G1758" s="195"/>
      <c r="H1758" s="283" t="s">
        <v>48</v>
      </c>
      <c r="I1758" s="287">
        <v>5.8999999999999999E-3</v>
      </c>
      <c r="J1758" s="285">
        <v>76.56</v>
      </c>
      <c r="K1758" s="285">
        <v>0.45</v>
      </c>
    </row>
    <row r="1759" spans="2:11" x14ac:dyDescent="0.2">
      <c r="B1759" s="282" t="s">
        <v>93</v>
      </c>
      <c r="C1759" s="284" t="s">
        <v>496</v>
      </c>
      <c r="D1759" s="282" t="s">
        <v>44</v>
      </c>
      <c r="E1759" s="282" t="s">
        <v>807</v>
      </c>
      <c r="F1759" s="195" t="s">
        <v>94</v>
      </c>
      <c r="G1759" s="195"/>
      <c r="H1759" s="283" t="s">
        <v>48</v>
      </c>
      <c r="I1759" s="287">
        <v>3.3799999999999997E-2</v>
      </c>
      <c r="J1759" s="285">
        <v>3.08</v>
      </c>
      <c r="K1759" s="285">
        <v>0.1</v>
      </c>
    </row>
    <row r="1760" spans="2:11" ht="25.5" x14ac:dyDescent="0.2">
      <c r="B1760" s="282" t="s">
        <v>93</v>
      </c>
      <c r="C1760" s="284" t="s">
        <v>494</v>
      </c>
      <c r="D1760" s="282" t="s">
        <v>44</v>
      </c>
      <c r="E1760" s="282" t="s">
        <v>495</v>
      </c>
      <c r="F1760" s="195" t="s">
        <v>94</v>
      </c>
      <c r="G1760" s="195"/>
      <c r="H1760" s="283" t="s">
        <v>48</v>
      </c>
      <c r="I1760" s="287">
        <v>7.0000000000000001E-3</v>
      </c>
      <c r="J1760" s="285">
        <v>86.73</v>
      </c>
      <c r="K1760" s="285">
        <v>0.6</v>
      </c>
    </row>
    <row r="1761" spans="2:11" x14ac:dyDescent="0.2">
      <c r="B1761" s="291"/>
      <c r="C1761" s="291"/>
      <c r="D1761" s="291"/>
      <c r="E1761" s="291"/>
      <c r="F1761" s="291" t="s">
        <v>97</v>
      </c>
      <c r="G1761" s="292">
        <v>2.5099999999999998</v>
      </c>
      <c r="H1761" s="291" t="s">
        <v>98</v>
      </c>
      <c r="I1761" s="292">
        <v>2.71</v>
      </c>
      <c r="J1761" s="291" t="s">
        <v>99</v>
      </c>
      <c r="K1761" s="292">
        <v>5.22</v>
      </c>
    </row>
    <row r="1762" spans="2:11" ht="13.5" thickBot="1" x14ac:dyDescent="0.25">
      <c r="B1762" s="291"/>
      <c r="C1762" s="291"/>
      <c r="D1762" s="291"/>
      <c r="E1762" s="291"/>
      <c r="F1762" s="291" t="s">
        <v>100</v>
      </c>
      <c r="G1762" s="292">
        <v>4.2300000000000004</v>
      </c>
      <c r="H1762" s="291"/>
      <c r="I1762" s="198" t="s">
        <v>101</v>
      </c>
      <c r="J1762" s="198"/>
      <c r="K1762" s="292">
        <v>21.17</v>
      </c>
    </row>
    <row r="1763" spans="2:11" ht="13.5" thickTop="1" x14ac:dyDescent="0.2">
      <c r="B1763" s="276"/>
      <c r="C1763" s="276"/>
      <c r="D1763" s="276"/>
      <c r="E1763" s="276"/>
      <c r="F1763" s="276"/>
      <c r="G1763" s="276"/>
      <c r="H1763" s="276"/>
      <c r="I1763" s="276"/>
      <c r="J1763" s="276"/>
      <c r="K1763" s="276"/>
    </row>
    <row r="1764" spans="2:11" ht="15" x14ac:dyDescent="0.2">
      <c r="B1764" s="268" t="s">
        <v>1580</v>
      </c>
      <c r="C1764" s="270" t="s">
        <v>78</v>
      </c>
      <c r="D1764" s="268" t="s">
        <v>79</v>
      </c>
      <c r="E1764" s="268" t="s">
        <v>24</v>
      </c>
      <c r="F1764" s="196" t="s">
        <v>80</v>
      </c>
      <c r="G1764" s="196"/>
      <c r="H1764" s="269" t="s">
        <v>81</v>
      </c>
      <c r="I1764" s="270" t="s">
        <v>82</v>
      </c>
      <c r="J1764" s="270" t="s">
        <v>83</v>
      </c>
      <c r="K1764" s="270" t="s">
        <v>84</v>
      </c>
    </row>
    <row r="1765" spans="2:11" ht="38.25" x14ac:dyDescent="0.2">
      <c r="B1765" s="271" t="s">
        <v>85</v>
      </c>
      <c r="C1765" s="273" t="s">
        <v>450</v>
      </c>
      <c r="D1765" s="271" t="s">
        <v>44</v>
      </c>
      <c r="E1765" s="271" t="s">
        <v>1581</v>
      </c>
      <c r="F1765" s="197" t="s">
        <v>2582</v>
      </c>
      <c r="G1765" s="197"/>
      <c r="H1765" s="272" t="s">
        <v>48</v>
      </c>
      <c r="I1765" s="275">
        <v>1</v>
      </c>
      <c r="J1765" s="274">
        <v>13.41</v>
      </c>
      <c r="K1765" s="274">
        <v>13.41</v>
      </c>
    </row>
    <row r="1766" spans="2:11" ht="25.5" x14ac:dyDescent="0.2">
      <c r="B1766" s="277" t="s">
        <v>86</v>
      </c>
      <c r="C1766" s="279" t="s">
        <v>198</v>
      </c>
      <c r="D1766" s="277" t="s">
        <v>44</v>
      </c>
      <c r="E1766" s="277" t="s">
        <v>199</v>
      </c>
      <c r="F1766" s="194" t="s">
        <v>2161</v>
      </c>
      <c r="G1766" s="194"/>
      <c r="H1766" s="278" t="s">
        <v>75</v>
      </c>
      <c r="I1766" s="281">
        <v>0.13120000000000001</v>
      </c>
      <c r="J1766" s="280">
        <v>21.7</v>
      </c>
      <c r="K1766" s="280">
        <v>2.84</v>
      </c>
    </row>
    <row r="1767" spans="2:11" ht="25.5" x14ac:dyDescent="0.2">
      <c r="B1767" s="277" t="s">
        <v>86</v>
      </c>
      <c r="C1767" s="279" t="s">
        <v>114</v>
      </c>
      <c r="D1767" s="277" t="s">
        <v>44</v>
      </c>
      <c r="E1767" s="277" t="s">
        <v>115</v>
      </c>
      <c r="F1767" s="194" t="s">
        <v>2161</v>
      </c>
      <c r="G1767" s="194"/>
      <c r="H1767" s="278" t="s">
        <v>75</v>
      </c>
      <c r="I1767" s="281">
        <v>0.13120000000000001</v>
      </c>
      <c r="J1767" s="280">
        <v>26.39</v>
      </c>
      <c r="K1767" s="280">
        <v>3.46</v>
      </c>
    </row>
    <row r="1768" spans="2:11" ht="25.5" x14ac:dyDescent="0.2">
      <c r="B1768" s="282" t="s">
        <v>93</v>
      </c>
      <c r="C1768" s="284" t="s">
        <v>494</v>
      </c>
      <c r="D1768" s="282" t="s">
        <v>44</v>
      </c>
      <c r="E1768" s="282" t="s">
        <v>495</v>
      </c>
      <c r="F1768" s="195" t="s">
        <v>94</v>
      </c>
      <c r="G1768" s="195"/>
      <c r="H1768" s="283" t="s">
        <v>48</v>
      </c>
      <c r="I1768" s="287">
        <v>7.0000000000000001E-3</v>
      </c>
      <c r="J1768" s="285">
        <v>86.73</v>
      </c>
      <c r="K1768" s="285">
        <v>0.6</v>
      </c>
    </row>
    <row r="1769" spans="2:11" x14ac:dyDescent="0.2">
      <c r="B1769" s="282" t="s">
        <v>93</v>
      </c>
      <c r="C1769" s="284" t="s">
        <v>499</v>
      </c>
      <c r="D1769" s="282" t="s">
        <v>44</v>
      </c>
      <c r="E1769" s="282" t="s">
        <v>500</v>
      </c>
      <c r="F1769" s="195" t="s">
        <v>94</v>
      </c>
      <c r="G1769" s="195"/>
      <c r="H1769" s="283" t="s">
        <v>48</v>
      </c>
      <c r="I1769" s="287">
        <v>5.8999999999999999E-3</v>
      </c>
      <c r="J1769" s="285">
        <v>76.56</v>
      </c>
      <c r="K1769" s="285">
        <v>0.45</v>
      </c>
    </row>
    <row r="1770" spans="2:11" ht="25.5" x14ac:dyDescent="0.2">
      <c r="B1770" s="282" t="s">
        <v>93</v>
      </c>
      <c r="C1770" s="284" t="s">
        <v>511</v>
      </c>
      <c r="D1770" s="282" t="s">
        <v>44</v>
      </c>
      <c r="E1770" s="282" t="s">
        <v>512</v>
      </c>
      <c r="F1770" s="195" t="s">
        <v>94</v>
      </c>
      <c r="G1770" s="195"/>
      <c r="H1770" s="283" t="s">
        <v>48</v>
      </c>
      <c r="I1770" s="287">
        <v>1</v>
      </c>
      <c r="J1770" s="285">
        <v>5.97</v>
      </c>
      <c r="K1770" s="285">
        <v>5.97</v>
      </c>
    </row>
    <row r="1771" spans="2:11" x14ac:dyDescent="0.2">
      <c r="B1771" s="282" t="s">
        <v>93</v>
      </c>
      <c r="C1771" s="284" t="s">
        <v>496</v>
      </c>
      <c r="D1771" s="282" t="s">
        <v>44</v>
      </c>
      <c r="E1771" s="282" t="s">
        <v>807</v>
      </c>
      <c r="F1771" s="195" t="s">
        <v>94</v>
      </c>
      <c r="G1771" s="195"/>
      <c r="H1771" s="283" t="s">
        <v>48</v>
      </c>
      <c r="I1771" s="287">
        <v>3.15E-2</v>
      </c>
      <c r="J1771" s="285">
        <v>3.08</v>
      </c>
      <c r="K1771" s="285">
        <v>0.09</v>
      </c>
    </row>
    <row r="1772" spans="2:11" x14ac:dyDescent="0.2">
      <c r="B1772" s="291"/>
      <c r="C1772" s="291"/>
      <c r="D1772" s="291"/>
      <c r="E1772" s="291"/>
      <c r="F1772" s="291" t="s">
        <v>97</v>
      </c>
      <c r="G1772" s="292">
        <v>2.33</v>
      </c>
      <c r="H1772" s="291" t="s">
        <v>98</v>
      </c>
      <c r="I1772" s="292">
        <v>2.5099999999999998</v>
      </c>
      <c r="J1772" s="291" t="s">
        <v>99</v>
      </c>
      <c r="K1772" s="292">
        <v>4.84</v>
      </c>
    </row>
    <row r="1773" spans="2:11" ht="13.5" thickBot="1" x14ac:dyDescent="0.25">
      <c r="B1773" s="291"/>
      <c r="C1773" s="291"/>
      <c r="D1773" s="291"/>
      <c r="E1773" s="291"/>
      <c r="F1773" s="291" t="s">
        <v>100</v>
      </c>
      <c r="G1773" s="292">
        <v>3.35</v>
      </c>
      <c r="H1773" s="291"/>
      <c r="I1773" s="198" t="s">
        <v>101</v>
      </c>
      <c r="J1773" s="198"/>
      <c r="K1773" s="292">
        <v>16.760000000000002</v>
      </c>
    </row>
    <row r="1774" spans="2:11" ht="13.5" thickTop="1" x14ac:dyDescent="0.2">
      <c r="B1774" s="276"/>
      <c r="C1774" s="276"/>
      <c r="D1774" s="276"/>
      <c r="E1774" s="276"/>
      <c r="F1774" s="276"/>
      <c r="G1774" s="276"/>
      <c r="H1774" s="276"/>
      <c r="I1774" s="276"/>
      <c r="J1774" s="276"/>
      <c r="K1774" s="276"/>
    </row>
    <row r="1775" spans="2:11" ht="15" x14ac:dyDescent="0.2">
      <c r="B1775" s="268" t="s">
        <v>1582</v>
      </c>
      <c r="C1775" s="270" t="s">
        <v>78</v>
      </c>
      <c r="D1775" s="268" t="s">
        <v>79</v>
      </c>
      <c r="E1775" s="268" t="s">
        <v>24</v>
      </c>
      <c r="F1775" s="196" t="s">
        <v>80</v>
      </c>
      <c r="G1775" s="196"/>
      <c r="H1775" s="269" t="s">
        <v>81</v>
      </c>
      <c r="I1775" s="270" t="s">
        <v>82</v>
      </c>
      <c r="J1775" s="270" t="s">
        <v>83</v>
      </c>
      <c r="K1775" s="270" t="s">
        <v>84</v>
      </c>
    </row>
    <row r="1776" spans="2:11" ht="25.5" x14ac:dyDescent="0.2">
      <c r="B1776" s="271" t="s">
        <v>85</v>
      </c>
      <c r="C1776" s="273" t="s">
        <v>1583</v>
      </c>
      <c r="D1776" s="271" t="s">
        <v>43</v>
      </c>
      <c r="E1776" s="271" t="s">
        <v>1584</v>
      </c>
      <c r="F1776" s="197" t="s">
        <v>89</v>
      </c>
      <c r="G1776" s="197"/>
      <c r="H1776" s="272" t="s">
        <v>48</v>
      </c>
      <c r="I1776" s="275">
        <v>1</v>
      </c>
      <c r="J1776" s="274">
        <v>12456.5</v>
      </c>
      <c r="K1776" s="274">
        <v>12456.5</v>
      </c>
    </row>
    <row r="1777" spans="2:11" ht="25.5" x14ac:dyDescent="0.2">
      <c r="B1777" s="277" t="s">
        <v>86</v>
      </c>
      <c r="C1777" s="279" t="s">
        <v>198</v>
      </c>
      <c r="D1777" s="277" t="s">
        <v>44</v>
      </c>
      <c r="E1777" s="277" t="s">
        <v>199</v>
      </c>
      <c r="F1777" s="194" t="s">
        <v>2161</v>
      </c>
      <c r="G1777" s="194"/>
      <c r="H1777" s="278" t="s">
        <v>75</v>
      </c>
      <c r="I1777" s="281">
        <v>5.26</v>
      </c>
      <c r="J1777" s="280">
        <v>21.7</v>
      </c>
      <c r="K1777" s="280">
        <v>114.14</v>
      </c>
    </row>
    <row r="1778" spans="2:11" ht="25.5" x14ac:dyDescent="0.2">
      <c r="B1778" s="277" t="s">
        <v>86</v>
      </c>
      <c r="C1778" s="279" t="s">
        <v>114</v>
      </c>
      <c r="D1778" s="277" t="s">
        <v>44</v>
      </c>
      <c r="E1778" s="277" t="s">
        <v>115</v>
      </c>
      <c r="F1778" s="194" t="s">
        <v>2161</v>
      </c>
      <c r="G1778" s="194"/>
      <c r="H1778" s="278" t="s">
        <v>75</v>
      </c>
      <c r="I1778" s="281">
        <v>3.5059999999999998</v>
      </c>
      <c r="J1778" s="280">
        <v>26.39</v>
      </c>
      <c r="K1778" s="280">
        <v>92.52</v>
      </c>
    </row>
    <row r="1779" spans="2:11" ht="25.5" x14ac:dyDescent="0.2">
      <c r="B1779" s="282" t="s">
        <v>93</v>
      </c>
      <c r="C1779" s="284" t="s">
        <v>2617</v>
      </c>
      <c r="D1779" s="282" t="s">
        <v>43</v>
      </c>
      <c r="E1779" s="282" t="s">
        <v>1584</v>
      </c>
      <c r="F1779" s="195" t="s">
        <v>94</v>
      </c>
      <c r="G1779" s="195"/>
      <c r="H1779" s="283" t="s">
        <v>48</v>
      </c>
      <c r="I1779" s="287">
        <v>1</v>
      </c>
      <c r="J1779" s="285">
        <v>12249.84</v>
      </c>
      <c r="K1779" s="285">
        <v>12249.84</v>
      </c>
    </row>
    <row r="1780" spans="2:11" x14ac:dyDescent="0.2">
      <c r="B1780" s="291"/>
      <c r="C1780" s="291"/>
      <c r="D1780" s="291"/>
      <c r="E1780" s="291"/>
      <c r="F1780" s="291" t="s">
        <v>97</v>
      </c>
      <c r="G1780" s="292">
        <v>76.05</v>
      </c>
      <c r="H1780" s="291" t="s">
        <v>98</v>
      </c>
      <c r="I1780" s="292">
        <v>81.78</v>
      </c>
      <c r="J1780" s="291" t="s">
        <v>99</v>
      </c>
      <c r="K1780" s="292">
        <v>157.83000000000001</v>
      </c>
    </row>
    <row r="1781" spans="2:11" ht="13.5" thickBot="1" x14ac:dyDescent="0.25">
      <c r="B1781" s="291"/>
      <c r="C1781" s="291"/>
      <c r="D1781" s="291"/>
      <c r="E1781" s="291"/>
      <c r="F1781" s="291" t="s">
        <v>100</v>
      </c>
      <c r="G1781" s="292">
        <v>3114.12</v>
      </c>
      <c r="H1781" s="291"/>
      <c r="I1781" s="198" t="s">
        <v>101</v>
      </c>
      <c r="J1781" s="198"/>
      <c r="K1781" s="292">
        <v>15570.62</v>
      </c>
    </row>
    <row r="1782" spans="2:11" ht="13.5" thickTop="1" x14ac:dyDescent="0.2">
      <c r="B1782" s="276"/>
      <c r="C1782" s="276"/>
      <c r="D1782" s="276"/>
      <c r="E1782" s="276"/>
      <c r="F1782" s="276"/>
      <c r="G1782" s="276"/>
      <c r="H1782" s="276"/>
      <c r="I1782" s="276"/>
      <c r="J1782" s="276"/>
      <c r="K1782" s="276"/>
    </row>
    <row r="1783" spans="2:11" ht="15" x14ac:dyDescent="0.2">
      <c r="B1783" s="268" t="s">
        <v>1585</v>
      </c>
      <c r="C1783" s="270" t="s">
        <v>78</v>
      </c>
      <c r="D1783" s="268" t="s">
        <v>79</v>
      </c>
      <c r="E1783" s="268" t="s">
        <v>24</v>
      </c>
      <c r="F1783" s="196" t="s">
        <v>80</v>
      </c>
      <c r="G1783" s="196"/>
      <c r="H1783" s="269" t="s">
        <v>81</v>
      </c>
      <c r="I1783" s="270" t="s">
        <v>82</v>
      </c>
      <c r="J1783" s="270" t="s">
        <v>83</v>
      </c>
      <c r="K1783" s="270" t="s">
        <v>84</v>
      </c>
    </row>
    <row r="1784" spans="2:11" ht="25.5" x14ac:dyDescent="0.2">
      <c r="B1784" s="271" t="s">
        <v>85</v>
      </c>
      <c r="C1784" s="273" t="s">
        <v>1586</v>
      </c>
      <c r="D1784" s="271" t="s">
        <v>43</v>
      </c>
      <c r="E1784" s="271" t="s">
        <v>1587</v>
      </c>
      <c r="F1784" s="197" t="s">
        <v>89</v>
      </c>
      <c r="G1784" s="197"/>
      <c r="H1784" s="272" t="s">
        <v>48</v>
      </c>
      <c r="I1784" s="275">
        <v>1</v>
      </c>
      <c r="J1784" s="274">
        <v>51944.79</v>
      </c>
      <c r="K1784" s="274">
        <v>51944.79</v>
      </c>
    </row>
    <row r="1785" spans="2:11" ht="25.5" x14ac:dyDescent="0.2">
      <c r="B1785" s="277" t="s">
        <v>86</v>
      </c>
      <c r="C1785" s="279" t="s">
        <v>114</v>
      </c>
      <c r="D1785" s="277" t="s">
        <v>44</v>
      </c>
      <c r="E1785" s="277" t="s">
        <v>115</v>
      </c>
      <c r="F1785" s="194" t="s">
        <v>2161</v>
      </c>
      <c r="G1785" s="194"/>
      <c r="H1785" s="278" t="s">
        <v>75</v>
      </c>
      <c r="I1785" s="281">
        <v>1</v>
      </c>
      <c r="J1785" s="280">
        <v>26.39</v>
      </c>
      <c r="K1785" s="280">
        <v>26.39</v>
      </c>
    </row>
    <row r="1786" spans="2:11" ht="25.5" x14ac:dyDescent="0.2">
      <c r="B1786" s="277" t="s">
        <v>86</v>
      </c>
      <c r="C1786" s="279" t="s">
        <v>198</v>
      </c>
      <c r="D1786" s="277" t="s">
        <v>44</v>
      </c>
      <c r="E1786" s="277" t="s">
        <v>199</v>
      </c>
      <c r="F1786" s="194" t="s">
        <v>2161</v>
      </c>
      <c r="G1786" s="194"/>
      <c r="H1786" s="278" t="s">
        <v>75</v>
      </c>
      <c r="I1786" s="281">
        <v>2</v>
      </c>
      <c r="J1786" s="280">
        <v>21.7</v>
      </c>
      <c r="K1786" s="280">
        <v>43.4</v>
      </c>
    </row>
    <row r="1787" spans="2:11" ht="38.25" x14ac:dyDescent="0.2">
      <c r="B1787" s="282" t="s">
        <v>93</v>
      </c>
      <c r="C1787" s="284" t="s">
        <v>2618</v>
      </c>
      <c r="D1787" s="282" t="s">
        <v>46</v>
      </c>
      <c r="E1787" s="282" t="s">
        <v>2619</v>
      </c>
      <c r="F1787" s="195" t="s">
        <v>94</v>
      </c>
      <c r="G1787" s="195"/>
      <c r="H1787" s="283" t="s">
        <v>48</v>
      </c>
      <c r="I1787" s="287">
        <v>1.25</v>
      </c>
      <c r="J1787" s="285">
        <v>41500</v>
      </c>
      <c r="K1787" s="285">
        <v>51875</v>
      </c>
    </row>
    <row r="1788" spans="2:11" x14ac:dyDescent="0.2">
      <c r="B1788" s="291"/>
      <c r="C1788" s="291"/>
      <c r="D1788" s="291"/>
      <c r="E1788" s="291"/>
      <c r="F1788" s="291" t="s">
        <v>97</v>
      </c>
      <c r="G1788" s="292">
        <v>25.57</v>
      </c>
      <c r="H1788" s="291" t="s">
        <v>98</v>
      </c>
      <c r="I1788" s="292">
        <v>27.51</v>
      </c>
      <c r="J1788" s="291" t="s">
        <v>99</v>
      </c>
      <c r="K1788" s="292">
        <v>53.08</v>
      </c>
    </row>
    <row r="1789" spans="2:11" ht="13.5" thickBot="1" x14ac:dyDescent="0.25">
      <c r="B1789" s="291"/>
      <c r="C1789" s="291"/>
      <c r="D1789" s="291"/>
      <c r="E1789" s="291"/>
      <c r="F1789" s="291" t="s">
        <v>100</v>
      </c>
      <c r="G1789" s="292">
        <v>12986.19</v>
      </c>
      <c r="H1789" s="291"/>
      <c r="I1789" s="198" t="s">
        <v>101</v>
      </c>
      <c r="J1789" s="198"/>
      <c r="K1789" s="292">
        <v>64930.98</v>
      </c>
    </row>
    <row r="1790" spans="2:11" ht="13.5" thickTop="1" x14ac:dyDescent="0.2">
      <c r="B1790" s="276"/>
      <c r="C1790" s="276"/>
      <c r="D1790" s="276"/>
      <c r="E1790" s="276"/>
      <c r="F1790" s="276"/>
      <c r="G1790" s="276"/>
      <c r="H1790" s="276"/>
      <c r="I1790" s="276"/>
      <c r="J1790" s="276"/>
      <c r="K1790" s="276"/>
    </row>
    <row r="1791" spans="2:11" ht="15" x14ac:dyDescent="0.2">
      <c r="B1791" s="268" t="s">
        <v>1588</v>
      </c>
      <c r="C1791" s="270" t="s">
        <v>78</v>
      </c>
      <c r="D1791" s="268" t="s">
        <v>79</v>
      </c>
      <c r="E1791" s="268" t="s">
        <v>24</v>
      </c>
      <c r="F1791" s="196" t="s">
        <v>80</v>
      </c>
      <c r="G1791" s="196"/>
      <c r="H1791" s="269" t="s">
        <v>81</v>
      </c>
      <c r="I1791" s="270" t="s">
        <v>82</v>
      </c>
      <c r="J1791" s="270" t="s">
        <v>83</v>
      </c>
      <c r="K1791" s="270" t="s">
        <v>84</v>
      </c>
    </row>
    <row r="1792" spans="2:11" ht="25.5" x14ac:dyDescent="0.2">
      <c r="B1792" s="271" t="s">
        <v>85</v>
      </c>
      <c r="C1792" s="273" t="s">
        <v>1589</v>
      </c>
      <c r="D1792" s="271" t="s">
        <v>44</v>
      </c>
      <c r="E1792" s="271" t="s">
        <v>1590</v>
      </c>
      <c r="F1792" s="197" t="s">
        <v>1022</v>
      </c>
      <c r="G1792" s="197"/>
      <c r="H1792" s="272" t="s">
        <v>48</v>
      </c>
      <c r="I1792" s="275">
        <v>1</v>
      </c>
      <c r="J1792" s="274">
        <v>40.1</v>
      </c>
      <c r="K1792" s="274">
        <v>40.1</v>
      </c>
    </row>
    <row r="1793" spans="2:11" ht="25.5" x14ac:dyDescent="0.2">
      <c r="B1793" s="277" t="s">
        <v>86</v>
      </c>
      <c r="C1793" s="279" t="s">
        <v>198</v>
      </c>
      <c r="D1793" s="277" t="s">
        <v>44</v>
      </c>
      <c r="E1793" s="277" t="s">
        <v>199</v>
      </c>
      <c r="F1793" s="194" t="s">
        <v>2161</v>
      </c>
      <c r="G1793" s="194"/>
      <c r="H1793" s="278" t="s">
        <v>75</v>
      </c>
      <c r="I1793" s="281">
        <v>7.9500000000000001E-2</v>
      </c>
      <c r="J1793" s="280">
        <v>21.7</v>
      </c>
      <c r="K1793" s="280">
        <v>1.72</v>
      </c>
    </row>
    <row r="1794" spans="2:11" ht="25.5" x14ac:dyDescent="0.2">
      <c r="B1794" s="277" t="s">
        <v>86</v>
      </c>
      <c r="C1794" s="279" t="s">
        <v>114</v>
      </c>
      <c r="D1794" s="277" t="s">
        <v>44</v>
      </c>
      <c r="E1794" s="277" t="s">
        <v>115</v>
      </c>
      <c r="F1794" s="194" t="s">
        <v>2161</v>
      </c>
      <c r="G1794" s="194"/>
      <c r="H1794" s="278" t="s">
        <v>75</v>
      </c>
      <c r="I1794" s="281">
        <v>7.9500000000000001E-2</v>
      </c>
      <c r="J1794" s="280">
        <v>26.39</v>
      </c>
      <c r="K1794" s="280">
        <v>2.09</v>
      </c>
    </row>
    <row r="1795" spans="2:11" ht="25.5" x14ac:dyDescent="0.2">
      <c r="B1795" s="282" t="s">
        <v>93</v>
      </c>
      <c r="C1795" s="284" t="s">
        <v>2620</v>
      </c>
      <c r="D1795" s="282" t="s">
        <v>44</v>
      </c>
      <c r="E1795" s="282" t="s">
        <v>2621</v>
      </c>
      <c r="F1795" s="195" t="s">
        <v>94</v>
      </c>
      <c r="G1795" s="195"/>
      <c r="H1795" s="283" t="s">
        <v>48</v>
      </c>
      <c r="I1795" s="287">
        <v>1</v>
      </c>
      <c r="J1795" s="285">
        <v>34.46</v>
      </c>
      <c r="K1795" s="285">
        <v>34.46</v>
      </c>
    </row>
    <row r="1796" spans="2:11" x14ac:dyDescent="0.2">
      <c r="B1796" s="282" t="s">
        <v>93</v>
      </c>
      <c r="C1796" s="284" t="s">
        <v>2578</v>
      </c>
      <c r="D1796" s="282" t="s">
        <v>44</v>
      </c>
      <c r="E1796" s="282" t="s">
        <v>2579</v>
      </c>
      <c r="F1796" s="195" t="s">
        <v>94</v>
      </c>
      <c r="G1796" s="195"/>
      <c r="H1796" s="283" t="s">
        <v>48</v>
      </c>
      <c r="I1796" s="287">
        <v>0.04</v>
      </c>
      <c r="J1796" s="285">
        <v>24.98</v>
      </c>
      <c r="K1796" s="285">
        <v>0.99</v>
      </c>
    </row>
    <row r="1797" spans="2:11" ht="25.5" x14ac:dyDescent="0.2">
      <c r="B1797" s="282" t="s">
        <v>93</v>
      </c>
      <c r="C1797" s="284" t="s">
        <v>494</v>
      </c>
      <c r="D1797" s="282" t="s">
        <v>44</v>
      </c>
      <c r="E1797" s="282" t="s">
        <v>495</v>
      </c>
      <c r="F1797" s="195" t="s">
        <v>94</v>
      </c>
      <c r="G1797" s="195"/>
      <c r="H1797" s="283" t="s">
        <v>48</v>
      </c>
      <c r="I1797" s="287">
        <v>9.4999999999999998E-3</v>
      </c>
      <c r="J1797" s="285">
        <v>86.73</v>
      </c>
      <c r="K1797" s="285">
        <v>0.82</v>
      </c>
    </row>
    <row r="1798" spans="2:11" x14ac:dyDescent="0.2">
      <c r="B1798" s="282" t="s">
        <v>93</v>
      </c>
      <c r="C1798" s="284" t="s">
        <v>496</v>
      </c>
      <c r="D1798" s="282" t="s">
        <v>44</v>
      </c>
      <c r="E1798" s="282" t="s">
        <v>807</v>
      </c>
      <c r="F1798" s="195" t="s">
        <v>94</v>
      </c>
      <c r="G1798" s="195"/>
      <c r="H1798" s="283" t="s">
        <v>48</v>
      </c>
      <c r="I1798" s="287">
        <v>8.0000000000000002E-3</v>
      </c>
      <c r="J1798" s="285">
        <v>3.08</v>
      </c>
      <c r="K1798" s="285">
        <v>0.02</v>
      </c>
    </row>
    <row r="1799" spans="2:11" x14ac:dyDescent="0.2">
      <c r="B1799" s="291"/>
      <c r="C1799" s="291"/>
      <c r="D1799" s="291"/>
      <c r="E1799" s="291"/>
      <c r="F1799" s="291" t="s">
        <v>97</v>
      </c>
      <c r="G1799" s="292">
        <v>1.41</v>
      </c>
      <c r="H1799" s="291" t="s">
        <v>98</v>
      </c>
      <c r="I1799" s="292">
        <v>1.52</v>
      </c>
      <c r="J1799" s="291" t="s">
        <v>99</v>
      </c>
      <c r="K1799" s="292">
        <v>2.93</v>
      </c>
    </row>
    <row r="1800" spans="2:11" ht="13.5" thickBot="1" x14ac:dyDescent="0.25">
      <c r="B1800" s="291"/>
      <c r="C1800" s="291"/>
      <c r="D1800" s="291"/>
      <c r="E1800" s="291"/>
      <c r="F1800" s="291" t="s">
        <v>100</v>
      </c>
      <c r="G1800" s="292">
        <v>10.02</v>
      </c>
      <c r="H1800" s="291"/>
      <c r="I1800" s="198" t="s">
        <v>101</v>
      </c>
      <c r="J1800" s="198"/>
      <c r="K1800" s="292">
        <v>50.12</v>
      </c>
    </row>
    <row r="1801" spans="2:11" ht="13.5" thickTop="1" x14ac:dyDescent="0.2">
      <c r="B1801" s="276"/>
      <c r="C1801" s="276"/>
      <c r="D1801" s="276"/>
      <c r="E1801" s="276"/>
      <c r="F1801" s="276"/>
      <c r="G1801" s="276"/>
      <c r="H1801" s="276"/>
      <c r="I1801" s="276"/>
      <c r="J1801" s="276"/>
      <c r="K1801" s="276"/>
    </row>
    <row r="1802" spans="2:11" ht="15" x14ac:dyDescent="0.2">
      <c r="B1802" s="268" t="s">
        <v>1591</v>
      </c>
      <c r="C1802" s="270" t="s">
        <v>78</v>
      </c>
      <c r="D1802" s="268" t="s">
        <v>79</v>
      </c>
      <c r="E1802" s="268" t="s">
        <v>24</v>
      </c>
      <c r="F1802" s="196" t="s">
        <v>80</v>
      </c>
      <c r="G1802" s="196"/>
      <c r="H1802" s="269" t="s">
        <v>81</v>
      </c>
      <c r="I1802" s="270" t="s">
        <v>82</v>
      </c>
      <c r="J1802" s="270" t="s">
        <v>83</v>
      </c>
      <c r="K1802" s="270" t="s">
        <v>84</v>
      </c>
    </row>
    <row r="1803" spans="2:11" ht="38.25" x14ac:dyDescent="0.2">
      <c r="B1803" s="271" t="s">
        <v>85</v>
      </c>
      <c r="C1803" s="273" t="s">
        <v>1592</v>
      </c>
      <c r="D1803" s="271" t="s">
        <v>44</v>
      </c>
      <c r="E1803" s="271" t="s">
        <v>1593</v>
      </c>
      <c r="F1803" s="197" t="s">
        <v>2582</v>
      </c>
      <c r="G1803" s="197"/>
      <c r="H1803" s="272" t="s">
        <v>48</v>
      </c>
      <c r="I1803" s="275">
        <v>1</v>
      </c>
      <c r="J1803" s="274">
        <v>16.75</v>
      </c>
      <c r="K1803" s="274">
        <v>16.75</v>
      </c>
    </row>
    <row r="1804" spans="2:11" ht="25.5" x14ac:dyDescent="0.2">
      <c r="B1804" s="277" t="s">
        <v>86</v>
      </c>
      <c r="C1804" s="279" t="s">
        <v>114</v>
      </c>
      <c r="D1804" s="277" t="s">
        <v>44</v>
      </c>
      <c r="E1804" s="277" t="s">
        <v>115</v>
      </c>
      <c r="F1804" s="194" t="s">
        <v>2161</v>
      </c>
      <c r="G1804" s="194"/>
      <c r="H1804" s="278" t="s">
        <v>75</v>
      </c>
      <c r="I1804" s="281">
        <v>0.16209999999999999</v>
      </c>
      <c r="J1804" s="280">
        <v>26.39</v>
      </c>
      <c r="K1804" s="280">
        <v>4.2699999999999996</v>
      </c>
    </row>
    <row r="1805" spans="2:11" ht="25.5" x14ac:dyDescent="0.2">
      <c r="B1805" s="277" t="s">
        <v>86</v>
      </c>
      <c r="C1805" s="279" t="s">
        <v>198</v>
      </c>
      <c r="D1805" s="277" t="s">
        <v>44</v>
      </c>
      <c r="E1805" s="277" t="s">
        <v>199</v>
      </c>
      <c r="F1805" s="194" t="s">
        <v>2161</v>
      </c>
      <c r="G1805" s="194"/>
      <c r="H1805" s="278" t="s">
        <v>75</v>
      </c>
      <c r="I1805" s="281">
        <v>0.16209999999999999</v>
      </c>
      <c r="J1805" s="280">
        <v>21.7</v>
      </c>
      <c r="K1805" s="280">
        <v>3.51</v>
      </c>
    </row>
    <row r="1806" spans="2:11" x14ac:dyDescent="0.2">
      <c r="B1806" s="282" t="s">
        <v>93</v>
      </c>
      <c r="C1806" s="284" t="s">
        <v>499</v>
      </c>
      <c r="D1806" s="282" t="s">
        <v>44</v>
      </c>
      <c r="E1806" s="282" t="s">
        <v>500</v>
      </c>
      <c r="F1806" s="195" t="s">
        <v>94</v>
      </c>
      <c r="G1806" s="195"/>
      <c r="H1806" s="283" t="s">
        <v>48</v>
      </c>
      <c r="I1806" s="287">
        <v>9.4000000000000004E-3</v>
      </c>
      <c r="J1806" s="285">
        <v>76.56</v>
      </c>
      <c r="K1806" s="285">
        <v>0.71</v>
      </c>
    </row>
    <row r="1807" spans="2:11" ht="25.5" x14ac:dyDescent="0.2">
      <c r="B1807" s="282" t="s">
        <v>93</v>
      </c>
      <c r="C1807" s="284" t="s">
        <v>2622</v>
      </c>
      <c r="D1807" s="282" t="s">
        <v>44</v>
      </c>
      <c r="E1807" s="282" t="s">
        <v>2623</v>
      </c>
      <c r="F1807" s="195" t="s">
        <v>94</v>
      </c>
      <c r="G1807" s="195"/>
      <c r="H1807" s="283" t="s">
        <v>48</v>
      </c>
      <c r="I1807" s="287">
        <v>1</v>
      </c>
      <c r="J1807" s="285">
        <v>7.2</v>
      </c>
      <c r="K1807" s="285">
        <v>7.2</v>
      </c>
    </row>
    <row r="1808" spans="2:11" x14ac:dyDescent="0.2">
      <c r="B1808" s="282" t="s">
        <v>93</v>
      </c>
      <c r="C1808" s="284" t="s">
        <v>496</v>
      </c>
      <c r="D1808" s="282" t="s">
        <v>44</v>
      </c>
      <c r="E1808" s="282" t="s">
        <v>807</v>
      </c>
      <c r="F1808" s="195" t="s">
        <v>94</v>
      </c>
      <c r="G1808" s="195"/>
      <c r="H1808" s="283" t="s">
        <v>48</v>
      </c>
      <c r="I1808" s="287">
        <v>3.5999999999999997E-2</v>
      </c>
      <c r="J1808" s="285">
        <v>3.08</v>
      </c>
      <c r="K1808" s="285">
        <v>0.11</v>
      </c>
    </row>
    <row r="1809" spans="2:11" ht="25.5" x14ac:dyDescent="0.2">
      <c r="B1809" s="282" t="s">
        <v>93</v>
      </c>
      <c r="C1809" s="284" t="s">
        <v>494</v>
      </c>
      <c r="D1809" s="282" t="s">
        <v>44</v>
      </c>
      <c r="E1809" s="282" t="s">
        <v>495</v>
      </c>
      <c r="F1809" s="195" t="s">
        <v>94</v>
      </c>
      <c r="G1809" s="195"/>
      <c r="H1809" s="283" t="s">
        <v>48</v>
      </c>
      <c r="I1809" s="287">
        <v>1.0999999999999999E-2</v>
      </c>
      <c r="J1809" s="285">
        <v>86.73</v>
      </c>
      <c r="K1809" s="285">
        <v>0.95</v>
      </c>
    </row>
    <row r="1810" spans="2:11" x14ac:dyDescent="0.2">
      <c r="B1810" s="291"/>
      <c r="C1810" s="291"/>
      <c r="D1810" s="291"/>
      <c r="E1810" s="291"/>
      <c r="F1810" s="291" t="s">
        <v>97</v>
      </c>
      <c r="G1810" s="292">
        <v>2.88</v>
      </c>
      <c r="H1810" s="291" t="s">
        <v>98</v>
      </c>
      <c r="I1810" s="292">
        <v>3.1</v>
      </c>
      <c r="J1810" s="291" t="s">
        <v>99</v>
      </c>
      <c r="K1810" s="292">
        <v>5.98</v>
      </c>
    </row>
    <row r="1811" spans="2:11" ht="13.5" thickBot="1" x14ac:dyDescent="0.25">
      <c r="B1811" s="291"/>
      <c r="C1811" s="291"/>
      <c r="D1811" s="291"/>
      <c r="E1811" s="291"/>
      <c r="F1811" s="291" t="s">
        <v>100</v>
      </c>
      <c r="G1811" s="292">
        <v>4.18</v>
      </c>
      <c r="H1811" s="291"/>
      <c r="I1811" s="198" t="s">
        <v>101</v>
      </c>
      <c r="J1811" s="198"/>
      <c r="K1811" s="292">
        <v>20.93</v>
      </c>
    </row>
    <row r="1812" spans="2:11" ht="13.5" thickTop="1" x14ac:dyDescent="0.2">
      <c r="B1812" s="276"/>
      <c r="C1812" s="276"/>
      <c r="D1812" s="276"/>
      <c r="E1812" s="276"/>
      <c r="F1812" s="276"/>
      <c r="G1812" s="276"/>
      <c r="H1812" s="276"/>
      <c r="I1812" s="276"/>
      <c r="J1812" s="276"/>
      <c r="K1812" s="276"/>
    </row>
    <row r="1813" spans="2:11" ht="15" x14ac:dyDescent="0.2">
      <c r="B1813" s="268" t="s">
        <v>1594</v>
      </c>
      <c r="C1813" s="270" t="s">
        <v>78</v>
      </c>
      <c r="D1813" s="268" t="s">
        <v>79</v>
      </c>
      <c r="E1813" s="268" t="s">
        <v>24</v>
      </c>
      <c r="F1813" s="196" t="s">
        <v>80</v>
      </c>
      <c r="G1813" s="196"/>
      <c r="H1813" s="269" t="s">
        <v>81</v>
      </c>
      <c r="I1813" s="270" t="s">
        <v>82</v>
      </c>
      <c r="J1813" s="270" t="s">
        <v>83</v>
      </c>
      <c r="K1813" s="270" t="s">
        <v>84</v>
      </c>
    </row>
    <row r="1814" spans="2:11" x14ac:dyDescent="0.2">
      <c r="B1814" s="271" t="s">
        <v>85</v>
      </c>
      <c r="C1814" s="273" t="s">
        <v>1595</v>
      </c>
      <c r="D1814" s="271" t="s">
        <v>43</v>
      </c>
      <c r="E1814" s="271" t="s">
        <v>1596</v>
      </c>
      <c r="F1814" s="197" t="s">
        <v>89</v>
      </c>
      <c r="G1814" s="197"/>
      <c r="H1814" s="272" t="s">
        <v>48</v>
      </c>
      <c r="I1814" s="275">
        <v>1</v>
      </c>
      <c r="J1814" s="274">
        <v>4082.06</v>
      </c>
      <c r="K1814" s="274">
        <v>4082.06</v>
      </c>
    </row>
    <row r="1815" spans="2:11" ht="25.5" x14ac:dyDescent="0.2">
      <c r="B1815" s="277" t="s">
        <v>86</v>
      </c>
      <c r="C1815" s="279" t="s">
        <v>114</v>
      </c>
      <c r="D1815" s="277" t="s">
        <v>44</v>
      </c>
      <c r="E1815" s="277" t="s">
        <v>115</v>
      </c>
      <c r="F1815" s="194" t="s">
        <v>2161</v>
      </c>
      <c r="G1815" s="194"/>
      <c r="H1815" s="278" t="s">
        <v>75</v>
      </c>
      <c r="I1815" s="281">
        <v>3.5059999999999998</v>
      </c>
      <c r="J1815" s="280">
        <v>26.39</v>
      </c>
      <c r="K1815" s="280">
        <v>92.52</v>
      </c>
    </row>
    <row r="1816" spans="2:11" ht="25.5" x14ac:dyDescent="0.2">
      <c r="B1816" s="277" t="s">
        <v>86</v>
      </c>
      <c r="C1816" s="279" t="s">
        <v>198</v>
      </c>
      <c r="D1816" s="277" t="s">
        <v>44</v>
      </c>
      <c r="E1816" s="277" t="s">
        <v>199</v>
      </c>
      <c r="F1816" s="194" t="s">
        <v>2161</v>
      </c>
      <c r="G1816" s="194"/>
      <c r="H1816" s="278" t="s">
        <v>75</v>
      </c>
      <c r="I1816" s="281">
        <v>5.26</v>
      </c>
      <c r="J1816" s="280">
        <v>21.7</v>
      </c>
      <c r="K1816" s="280">
        <v>114.14</v>
      </c>
    </row>
    <row r="1817" spans="2:11" x14ac:dyDescent="0.2">
      <c r="B1817" s="282" t="s">
        <v>93</v>
      </c>
      <c r="C1817" s="284" t="s">
        <v>2624</v>
      </c>
      <c r="D1817" s="282" t="s">
        <v>43</v>
      </c>
      <c r="E1817" s="282" t="s">
        <v>1596</v>
      </c>
      <c r="F1817" s="195" t="s">
        <v>94</v>
      </c>
      <c r="G1817" s="195"/>
      <c r="H1817" s="283" t="s">
        <v>48</v>
      </c>
      <c r="I1817" s="287">
        <v>1</v>
      </c>
      <c r="J1817" s="285">
        <v>3875.4</v>
      </c>
      <c r="K1817" s="285">
        <v>3875.4</v>
      </c>
    </row>
    <row r="1818" spans="2:11" x14ac:dyDescent="0.2">
      <c r="B1818" s="291"/>
      <c r="C1818" s="291"/>
      <c r="D1818" s="291"/>
      <c r="E1818" s="291"/>
      <c r="F1818" s="291" t="s">
        <v>97</v>
      </c>
      <c r="G1818" s="292">
        <v>76.05</v>
      </c>
      <c r="H1818" s="291" t="s">
        <v>98</v>
      </c>
      <c r="I1818" s="292">
        <v>81.78</v>
      </c>
      <c r="J1818" s="291" t="s">
        <v>99</v>
      </c>
      <c r="K1818" s="292">
        <v>157.83000000000001</v>
      </c>
    </row>
    <row r="1819" spans="2:11" ht="13.5" thickBot="1" x14ac:dyDescent="0.25">
      <c r="B1819" s="291"/>
      <c r="C1819" s="291"/>
      <c r="D1819" s="291"/>
      <c r="E1819" s="291"/>
      <c r="F1819" s="291" t="s">
        <v>100</v>
      </c>
      <c r="G1819" s="292">
        <v>1020.51</v>
      </c>
      <c r="H1819" s="291"/>
      <c r="I1819" s="198" t="s">
        <v>101</v>
      </c>
      <c r="J1819" s="198"/>
      <c r="K1819" s="292">
        <v>5102.57</v>
      </c>
    </row>
    <row r="1820" spans="2:11" ht="13.5" thickTop="1" x14ac:dyDescent="0.2">
      <c r="B1820" s="276"/>
      <c r="C1820" s="276"/>
      <c r="D1820" s="276"/>
      <c r="E1820" s="276"/>
      <c r="F1820" s="276"/>
      <c r="G1820" s="276"/>
      <c r="H1820" s="276"/>
      <c r="I1820" s="276"/>
      <c r="J1820" s="276"/>
      <c r="K1820" s="276"/>
    </row>
    <row r="1821" spans="2:11" ht="15" x14ac:dyDescent="0.2">
      <c r="B1821" s="268" t="s">
        <v>1597</v>
      </c>
      <c r="C1821" s="270" t="s">
        <v>78</v>
      </c>
      <c r="D1821" s="268" t="s">
        <v>79</v>
      </c>
      <c r="E1821" s="268" t="s">
        <v>24</v>
      </c>
      <c r="F1821" s="196" t="s">
        <v>80</v>
      </c>
      <c r="G1821" s="196"/>
      <c r="H1821" s="269" t="s">
        <v>81</v>
      </c>
      <c r="I1821" s="270" t="s">
        <v>82</v>
      </c>
      <c r="J1821" s="270" t="s">
        <v>83</v>
      </c>
      <c r="K1821" s="270" t="s">
        <v>84</v>
      </c>
    </row>
    <row r="1822" spans="2:11" ht="38.25" x14ac:dyDescent="0.2">
      <c r="B1822" s="271" t="s">
        <v>85</v>
      </c>
      <c r="C1822" s="273" t="s">
        <v>1598</v>
      </c>
      <c r="D1822" s="271" t="s">
        <v>43</v>
      </c>
      <c r="E1822" s="271" t="s">
        <v>1599</v>
      </c>
      <c r="F1822" s="197" t="s">
        <v>89</v>
      </c>
      <c r="G1822" s="197"/>
      <c r="H1822" s="272" t="s">
        <v>125</v>
      </c>
      <c r="I1822" s="275">
        <v>1</v>
      </c>
      <c r="J1822" s="274">
        <v>80.64</v>
      </c>
      <c r="K1822" s="274">
        <v>80.64</v>
      </c>
    </row>
    <row r="1823" spans="2:11" ht="25.5" x14ac:dyDescent="0.2">
      <c r="B1823" s="277" t="s">
        <v>86</v>
      </c>
      <c r="C1823" s="279" t="s">
        <v>198</v>
      </c>
      <c r="D1823" s="277" t="s">
        <v>44</v>
      </c>
      <c r="E1823" s="277" t="s">
        <v>199</v>
      </c>
      <c r="F1823" s="194" t="s">
        <v>2161</v>
      </c>
      <c r="G1823" s="194"/>
      <c r="H1823" s="278" t="s">
        <v>75</v>
      </c>
      <c r="I1823" s="281">
        <v>2.5</v>
      </c>
      <c r="J1823" s="280">
        <v>21.7</v>
      </c>
      <c r="K1823" s="280">
        <v>54.25</v>
      </c>
    </row>
    <row r="1824" spans="2:11" ht="25.5" x14ac:dyDescent="0.2">
      <c r="B1824" s="277" t="s">
        <v>86</v>
      </c>
      <c r="C1824" s="279" t="s">
        <v>114</v>
      </c>
      <c r="D1824" s="277" t="s">
        <v>44</v>
      </c>
      <c r="E1824" s="277" t="s">
        <v>115</v>
      </c>
      <c r="F1824" s="194" t="s">
        <v>2161</v>
      </c>
      <c r="G1824" s="194"/>
      <c r="H1824" s="278" t="s">
        <v>75</v>
      </c>
      <c r="I1824" s="281">
        <v>1</v>
      </c>
      <c r="J1824" s="280">
        <v>26.39</v>
      </c>
      <c r="K1824" s="280">
        <v>26.39</v>
      </c>
    </row>
    <row r="1825" spans="2:11" x14ac:dyDescent="0.2">
      <c r="B1825" s="291"/>
      <c r="C1825" s="291"/>
      <c r="D1825" s="291"/>
      <c r="E1825" s="291"/>
      <c r="F1825" s="291" t="s">
        <v>97</v>
      </c>
      <c r="G1825" s="292">
        <v>29.46</v>
      </c>
      <c r="H1825" s="291" t="s">
        <v>98</v>
      </c>
      <c r="I1825" s="292">
        <v>31.68</v>
      </c>
      <c r="J1825" s="291" t="s">
        <v>99</v>
      </c>
      <c r="K1825" s="292">
        <v>61.14</v>
      </c>
    </row>
    <row r="1826" spans="2:11" ht="13.5" thickBot="1" x14ac:dyDescent="0.25">
      <c r="B1826" s="291"/>
      <c r="C1826" s="291"/>
      <c r="D1826" s="291"/>
      <c r="E1826" s="291"/>
      <c r="F1826" s="291" t="s">
        <v>100</v>
      </c>
      <c r="G1826" s="292">
        <v>20.16</v>
      </c>
      <c r="H1826" s="291"/>
      <c r="I1826" s="198" t="s">
        <v>101</v>
      </c>
      <c r="J1826" s="198"/>
      <c r="K1826" s="292">
        <v>100.8</v>
      </c>
    </row>
    <row r="1827" spans="2:11" ht="13.5" thickTop="1" x14ac:dyDescent="0.2">
      <c r="B1827" s="276"/>
      <c r="C1827" s="276"/>
      <c r="D1827" s="276"/>
      <c r="E1827" s="276"/>
      <c r="F1827" s="276"/>
      <c r="G1827" s="276"/>
      <c r="H1827" s="276"/>
      <c r="I1827" s="276"/>
      <c r="J1827" s="276"/>
      <c r="K1827" s="276"/>
    </row>
    <row r="1828" spans="2:11" ht="15" x14ac:dyDescent="0.2">
      <c r="B1828" s="268" t="s">
        <v>1601</v>
      </c>
      <c r="C1828" s="270" t="s">
        <v>78</v>
      </c>
      <c r="D1828" s="268" t="s">
        <v>79</v>
      </c>
      <c r="E1828" s="268" t="s">
        <v>24</v>
      </c>
      <c r="F1828" s="196" t="s">
        <v>80</v>
      </c>
      <c r="G1828" s="196"/>
      <c r="H1828" s="269" t="s">
        <v>81</v>
      </c>
      <c r="I1828" s="270" t="s">
        <v>82</v>
      </c>
      <c r="J1828" s="270" t="s">
        <v>83</v>
      </c>
      <c r="K1828" s="270" t="s">
        <v>84</v>
      </c>
    </row>
    <row r="1829" spans="2:11" ht="38.25" x14ac:dyDescent="0.2">
      <c r="B1829" s="271" t="s">
        <v>85</v>
      </c>
      <c r="C1829" s="273" t="s">
        <v>1602</v>
      </c>
      <c r="D1829" s="271" t="s">
        <v>44</v>
      </c>
      <c r="E1829" s="271" t="s">
        <v>1603</v>
      </c>
      <c r="F1829" s="197" t="s">
        <v>2625</v>
      </c>
      <c r="G1829" s="197"/>
      <c r="H1829" s="272" t="s">
        <v>48</v>
      </c>
      <c r="I1829" s="275">
        <v>1</v>
      </c>
      <c r="J1829" s="274">
        <v>785.44</v>
      </c>
      <c r="K1829" s="274">
        <v>785.44</v>
      </c>
    </row>
    <row r="1830" spans="2:11" ht="38.25" x14ac:dyDescent="0.2">
      <c r="B1830" s="277" t="s">
        <v>86</v>
      </c>
      <c r="C1830" s="279" t="s">
        <v>698</v>
      </c>
      <c r="D1830" s="277" t="s">
        <v>44</v>
      </c>
      <c r="E1830" s="277" t="s">
        <v>812</v>
      </c>
      <c r="F1830" s="194" t="s">
        <v>2626</v>
      </c>
      <c r="G1830" s="194"/>
      <c r="H1830" s="278" t="s">
        <v>51</v>
      </c>
      <c r="I1830" s="281">
        <v>7.0000000000000007E-2</v>
      </c>
      <c r="J1830" s="280">
        <v>2403.2199999999998</v>
      </c>
      <c r="K1830" s="280">
        <v>168.22</v>
      </c>
    </row>
    <row r="1831" spans="2:11" ht="38.25" x14ac:dyDescent="0.2">
      <c r="B1831" s="277" t="s">
        <v>86</v>
      </c>
      <c r="C1831" s="279" t="s">
        <v>582</v>
      </c>
      <c r="D1831" s="277" t="s">
        <v>44</v>
      </c>
      <c r="E1831" s="277" t="s">
        <v>583</v>
      </c>
      <c r="F1831" s="194" t="s">
        <v>2207</v>
      </c>
      <c r="G1831" s="194"/>
      <c r="H1831" s="278" t="s">
        <v>51</v>
      </c>
      <c r="I1831" s="281">
        <v>0.1585</v>
      </c>
      <c r="J1831" s="280">
        <v>740.6</v>
      </c>
      <c r="K1831" s="280">
        <v>117.38</v>
      </c>
    </row>
    <row r="1832" spans="2:11" ht="38.25" x14ac:dyDescent="0.2">
      <c r="B1832" s="277" t="s">
        <v>86</v>
      </c>
      <c r="C1832" s="279" t="s">
        <v>535</v>
      </c>
      <c r="D1832" s="277" t="s">
        <v>44</v>
      </c>
      <c r="E1832" s="277" t="s">
        <v>536</v>
      </c>
      <c r="F1832" s="194" t="s">
        <v>2207</v>
      </c>
      <c r="G1832" s="194"/>
      <c r="H1832" s="278" t="s">
        <v>51</v>
      </c>
      <c r="I1832" s="281">
        <v>1.9599999999999999E-2</v>
      </c>
      <c r="J1832" s="280">
        <v>501.45</v>
      </c>
      <c r="K1832" s="280">
        <v>9.82</v>
      </c>
    </row>
    <row r="1833" spans="2:11" ht="25.5" x14ac:dyDescent="0.2">
      <c r="B1833" s="277" t="s">
        <v>86</v>
      </c>
      <c r="C1833" s="279" t="s">
        <v>116</v>
      </c>
      <c r="D1833" s="277" t="s">
        <v>44</v>
      </c>
      <c r="E1833" s="277" t="s">
        <v>117</v>
      </c>
      <c r="F1833" s="194" t="s">
        <v>2161</v>
      </c>
      <c r="G1833" s="194"/>
      <c r="H1833" s="278" t="s">
        <v>75</v>
      </c>
      <c r="I1833" s="281">
        <v>6.8139000000000003</v>
      </c>
      <c r="J1833" s="280">
        <v>27.11</v>
      </c>
      <c r="K1833" s="280">
        <v>184.72</v>
      </c>
    </row>
    <row r="1834" spans="2:11" ht="25.5" x14ac:dyDescent="0.2">
      <c r="B1834" s="277" t="s">
        <v>86</v>
      </c>
      <c r="C1834" s="279" t="s">
        <v>200</v>
      </c>
      <c r="D1834" s="277" t="s">
        <v>44</v>
      </c>
      <c r="E1834" s="277" t="s">
        <v>201</v>
      </c>
      <c r="F1834" s="194" t="s">
        <v>2627</v>
      </c>
      <c r="G1834" s="194"/>
      <c r="H1834" s="278" t="s">
        <v>45</v>
      </c>
      <c r="I1834" s="281">
        <v>1.21</v>
      </c>
      <c r="J1834" s="280">
        <v>6.31</v>
      </c>
      <c r="K1834" s="280">
        <v>7.63</v>
      </c>
    </row>
    <row r="1835" spans="2:11" ht="25.5" x14ac:dyDescent="0.2">
      <c r="B1835" s="277" t="s">
        <v>86</v>
      </c>
      <c r="C1835" s="279" t="s">
        <v>90</v>
      </c>
      <c r="D1835" s="277" t="s">
        <v>44</v>
      </c>
      <c r="E1835" s="277" t="s">
        <v>91</v>
      </c>
      <c r="F1835" s="194" t="s">
        <v>2161</v>
      </c>
      <c r="G1835" s="194"/>
      <c r="H1835" s="278" t="s">
        <v>75</v>
      </c>
      <c r="I1835" s="281">
        <v>5.3537999999999997</v>
      </c>
      <c r="J1835" s="280">
        <v>21.72</v>
      </c>
      <c r="K1835" s="280">
        <v>116.28</v>
      </c>
    </row>
    <row r="1836" spans="2:11" ht="63.75" x14ac:dyDescent="0.2">
      <c r="B1836" s="277" t="s">
        <v>86</v>
      </c>
      <c r="C1836" s="279" t="s">
        <v>603</v>
      </c>
      <c r="D1836" s="277" t="s">
        <v>44</v>
      </c>
      <c r="E1836" s="277" t="s">
        <v>604</v>
      </c>
      <c r="F1836" s="194" t="s">
        <v>785</v>
      </c>
      <c r="G1836" s="194"/>
      <c r="H1836" s="278" t="s">
        <v>106</v>
      </c>
      <c r="I1836" s="281">
        <v>1.3599999999999999E-2</v>
      </c>
      <c r="J1836" s="280">
        <v>147.72999999999999</v>
      </c>
      <c r="K1836" s="280">
        <v>2</v>
      </c>
    </row>
    <row r="1837" spans="2:11" ht="38.25" x14ac:dyDescent="0.2">
      <c r="B1837" s="277" t="s">
        <v>86</v>
      </c>
      <c r="C1837" s="279" t="s">
        <v>130</v>
      </c>
      <c r="D1837" s="277" t="s">
        <v>44</v>
      </c>
      <c r="E1837" s="277" t="s">
        <v>131</v>
      </c>
      <c r="F1837" s="194" t="s">
        <v>2234</v>
      </c>
      <c r="G1837" s="194"/>
      <c r="H1837" s="278" t="s">
        <v>51</v>
      </c>
      <c r="I1837" s="281">
        <v>0.1163</v>
      </c>
      <c r="J1837" s="280">
        <v>479.31</v>
      </c>
      <c r="K1837" s="280">
        <v>55.74</v>
      </c>
    </row>
    <row r="1838" spans="2:11" ht="63.75" x14ac:dyDescent="0.2">
      <c r="B1838" s="277" t="s">
        <v>86</v>
      </c>
      <c r="C1838" s="279" t="s">
        <v>605</v>
      </c>
      <c r="D1838" s="277" t="s">
        <v>44</v>
      </c>
      <c r="E1838" s="277" t="s">
        <v>606</v>
      </c>
      <c r="F1838" s="194" t="s">
        <v>785</v>
      </c>
      <c r="G1838" s="194"/>
      <c r="H1838" s="278" t="s">
        <v>109</v>
      </c>
      <c r="I1838" s="281">
        <v>2.76E-2</v>
      </c>
      <c r="J1838" s="280">
        <v>64.2</v>
      </c>
      <c r="K1838" s="280">
        <v>1.77</v>
      </c>
    </row>
    <row r="1839" spans="2:11" x14ac:dyDescent="0.2">
      <c r="B1839" s="282" t="s">
        <v>93</v>
      </c>
      <c r="C1839" s="284" t="s">
        <v>202</v>
      </c>
      <c r="D1839" s="282" t="s">
        <v>44</v>
      </c>
      <c r="E1839" s="282" t="s">
        <v>203</v>
      </c>
      <c r="F1839" s="195" t="s">
        <v>94</v>
      </c>
      <c r="G1839" s="195"/>
      <c r="H1839" s="283" t="s">
        <v>53</v>
      </c>
      <c r="I1839" s="287">
        <v>1.5599999999999999E-2</v>
      </c>
      <c r="J1839" s="285">
        <v>20.11</v>
      </c>
      <c r="K1839" s="285">
        <v>0.31</v>
      </c>
    </row>
    <row r="1840" spans="2:11" ht="25.5" x14ac:dyDescent="0.2">
      <c r="B1840" s="282" t="s">
        <v>93</v>
      </c>
      <c r="C1840" s="284" t="s">
        <v>134</v>
      </c>
      <c r="D1840" s="282" t="s">
        <v>44</v>
      </c>
      <c r="E1840" s="282" t="s">
        <v>135</v>
      </c>
      <c r="F1840" s="195" t="s">
        <v>94</v>
      </c>
      <c r="G1840" s="195"/>
      <c r="H1840" s="283" t="s">
        <v>47</v>
      </c>
      <c r="I1840" s="287">
        <v>0.17599999999999999</v>
      </c>
      <c r="J1840" s="285">
        <v>2.46</v>
      </c>
      <c r="K1840" s="285">
        <v>0.43</v>
      </c>
    </row>
    <row r="1841" spans="2:11" ht="25.5" x14ac:dyDescent="0.2">
      <c r="B1841" s="282" t="s">
        <v>93</v>
      </c>
      <c r="C1841" s="284" t="s">
        <v>534</v>
      </c>
      <c r="D1841" s="282" t="s">
        <v>44</v>
      </c>
      <c r="E1841" s="282" t="s">
        <v>796</v>
      </c>
      <c r="F1841" s="195" t="s">
        <v>94</v>
      </c>
      <c r="G1841" s="195"/>
      <c r="H1841" s="283" t="s">
        <v>48</v>
      </c>
      <c r="I1841" s="287">
        <v>168.21899999999999</v>
      </c>
      <c r="J1841" s="285">
        <v>0.65</v>
      </c>
      <c r="K1841" s="285">
        <v>109.34</v>
      </c>
    </row>
    <row r="1842" spans="2:11" ht="25.5" x14ac:dyDescent="0.2">
      <c r="B1842" s="282" t="s">
        <v>93</v>
      </c>
      <c r="C1842" s="284" t="s">
        <v>95</v>
      </c>
      <c r="D1842" s="282" t="s">
        <v>44</v>
      </c>
      <c r="E1842" s="282" t="s">
        <v>96</v>
      </c>
      <c r="F1842" s="195" t="s">
        <v>94</v>
      </c>
      <c r="G1842" s="195"/>
      <c r="H1842" s="283" t="s">
        <v>47</v>
      </c>
      <c r="I1842" s="287">
        <v>0.14799999999999999</v>
      </c>
      <c r="J1842" s="285">
        <v>7.04</v>
      </c>
      <c r="K1842" s="285">
        <v>1.04</v>
      </c>
    </row>
    <row r="1843" spans="2:11" ht="25.5" x14ac:dyDescent="0.2">
      <c r="B1843" s="282" t="s">
        <v>93</v>
      </c>
      <c r="C1843" s="284" t="s">
        <v>132</v>
      </c>
      <c r="D1843" s="282" t="s">
        <v>44</v>
      </c>
      <c r="E1843" s="282" t="s">
        <v>133</v>
      </c>
      <c r="F1843" s="195" t="s">
        <v>94</v>
      </c>
      <c r="G1843" s="195"/>
      <c r="H1843" s="283" t="s">
        <v>129</v>
      </c>
      <c r="I1843" s="287">
        <v>6.7999999999999996E-3</v>
      </c>
      <c r="J1843" s="285">
        <v>6.87</v>
      </c>
      <c r="K1843" s="285">
        <v>0.04</v>
      </c>
    </row>
    <row r="1844" spans="2:11" ht="38.25" x14ac:dyDescent="0.2">
      <c r="B1844" s="282" t="s">
        <v>93</v>
      </c>
      <c r="C1844" s="284" t="s">
        <v>126</v>
      </c>
      <c r="D1844" s="282" t="s">
        <v>44</v>
      </c>
      <c r="E1844" s="282" t="s">
        <v>599</v>
      </c>
      <c r="F1844" s="195" t="s">
        <v>94</v>
      </c>
      <c r="G1844" s="195"/>
      <c r="H1844" s="283" t="s">
        <v>47</v>
      </c>
      <c r="I1844" s="287">
        <v>0.55200000000000005</v>
      </c>
      <c r="J1844" s="285">
        <v>19.43</v>
      </c>
      <c r="K1844" s="285">
        <v>10.72</v>
      </c>
    </row>
    <row r="1845" spans="2:11" x14ac:dyDescent="0.2">
      <c r="B1845" s="291"/>
      <c r="C1845" s="291"/>
      <c r="D1845" s="291"/>
      <c r="E1845" s="291"/>
      <c r="F1845" s="291" t="s">
        <v>97</v>
      </c>
      <c r="G1845" s="292">
        <v>160.01</v>
      </c>
      <c r="H1845" s="291" t="s">
        <v>98</v>
      </c>
      <c r="I1845" s="292">
        <v>172.06</v>
      </c>
      <c r="J1845" s="291" t="s">
        <v>99</v>
      </c>
      <c r="K1845" s="292">
        <v>332.07</v>
      </c>
    </row>
    <row r="1846" spans="2:11" ht="13.5" thickBot="1" x14ac:dyDescent="0.25">
      <c r="B1846" s="291"/>
      <c r="C1846" s="291"/>
      <c r="D1846" s="291"/>
      <c r="E1846" s="291"/>
      <c r="F1846" s="291" t="s">
        <v>100</v>
      </c>
      <c r="G1846" s="292">
        <v>196.36</v>
      </c>
      <c r="H1846" s="291"/>
      <c r="I1846" s="198" t="s">
        <v>101</v>
      </c>
      <c r="J1846" s="198"/>
      <c r="K1846" s="292">
        <v>981.8</v>
      </c>
    </row>
    <row r="1847" spans="2:11" ht="13.5" thickTop="1" x14ac:dyDescent="0.2">
      <c r="B1847" s="276"/>
      <c r="C1847" s="276"/>
      <c r="D1847" s="276"/>
      <c r="E1847" s="276"/>
      <c r="F1847" s="276"/>
      <c r="G1847" s="276"/>
      <c r="H1847" s="276"/>
      <c r="I1847" s="276"/>
      <c r="J1847" s="276"/>
      <c r="K1847" s="276"/>
    </row>
    <row r="1848" spans="2:11" ht="15" x14ac:dyDescent="0.2">
      <c r="B1848" s="268" t="s">
        <v>1604</v>
      </c>
      <c r="C1848" s="270" t="s">
        <v>78</v>
      </c>
      <c r="D1848" s="268" t="s">
        <v>79</v>
      </c>
      <c r="E1848" s="268" t="s">
        <v>24</v>
      </c>
      <c r="F1848" s="196" t="s">
        <v>80</v>
      </c>
      <c r="G1848" s="196"/>
      <c r="H1848" s="269" t="s">
        <v>81</v>
      </c>
      <c r="I1848" s="270" t="s">
        <v>82</v>
      </c>
      <c r="J1848" s="270" t="s">
        <v>83</v>
      </c>
      <c r="K1848" s="270" t="s">
        <v>84</v>
      </c>
    </row>
    <row r="1849" spans="2:11" ht="38.25" x14ac:dyDescent="0.2">
      <c r="B1849" s="271" t="s">
        <v>85</v>
      </c>
      <c r="C1849" s="273" t="s">
        <v>1605</v>
      </c>
      <c r="D1849" s="271" t="s">
        <v>44</v>
      </c>
      <c r="E1849" s="271" t="s">
        <v>1606</v>
      </c>
      <c r="F1849" s="197" t="s">
        <v>2625</v>
      </c>
      <c r="G1849" s="197"/>
      <c r="H1849" s="272" t="s">
        <v>48</v>
      </c>
      <c r="I1849" s="275">
        <v>1</v>
      </c>
      <c r="J1849" s="274">
        <v>547.23</v>
      </c>
      <c r="K1849" s="274">
        <v>547.23</v>
      </c>
    </row>
    <row r="1850" spans="2:11" ht="25.5" x14ac:dyDescent="0.2">
      <c r="B1850" s="277" t="s">
        <v>86</v>
      </c>
      <c r="C1850" s="279" t="s">
        <v>90</v>
      </c>
      <c r="D1850" s="277" t="s">
        <v>44</v>
      </c>
      <c r="E1850" s="277" t="s">
        <v>91</v>
      </c>
      <c r="F1850" s="194" t="s">
        <v>2161</v>
      </c>
      <c r="G1850" s="194"/>
      <c r="H1850" s="278" t="s">
        <v>75</v>
      </c>
      <c r="I1850" s="281">
        <v>4.0027999999999997</v>
      </c>
      <c r="J1850" s="280">
        <v>21.72</v>
      </c>
      <c r="K1850" s="280">
        <v>86.94</v>
      </c>
    </row>
    <row r="1851" spans="2:11" ht="63.75" x14ac:dyDescent="0.2">
      <c r="B1851" s="277" t="s">
        <v>86</v>
      </c>
      <c r="C1851" s="279" t="s">
        <v>603</v>
      </c>
      <c r="D1851" s="277" t="s">
        <v>44</v>
      </c>
      <c r="E1851" s="277" t="s">
        <v>604</v>
      </c>
      <c r="F1851" s="194" t="s">
        <v>785</v>
      </c>
      <c r="G1851" s="194"/>
      <c r="H1851" s="278" t="s">
        <v>106</v>
      </c>
      <c r="I1851" s="281">
        <v>8.6999999999999994E-3</v>
      </c>
      <c r="J1851" s="280">
        <v>147.72999999999999</v>
      </c>
      <c r="K1851" s="280">
        <v>1.28</v>
      </c>
    </row>
    <row r="1852" spans="2:11" ht="38.25" x14ac:dyDescent="0.2">
      <c r="B1852" s="277" t="s">
        <v>86</v>
      </c>
      <c r="C1852" s="279" t="s">
        <v>618</v>
      </c>
      <c r="D1852" s="277" t="s">
        <v>44</v>
      </c>
      <c r="E1852" s="277" t="s">
        <v>619</v>
      </c>
      <c r="F1852" s="194" t="s">
        <v>2207</v>
      </c>
      <c r="G1852" s="194"/>
      <c r="H1852" s="278" t="s">
        <v>51</v>
      </c>
      <c r="I1852" s="281">
        <v>0.11559999999999999</v>
      </c>
      <c r="J1852" s="280">
        <v>590.05999999999995</v>
      </c>
      <c r="K1852" s="280">
        <v>68.209999999999994</v>
      </c>
    </row>
    <row r="1853" spans="2:11" ht="25.5" x14ac:dyDescent="0.2">
      <c r="B1853" s="277" t="s">
        <v>86</v>
      </c>
      <c r="C1853" s="279" t="s">
        <v>116</v>
      </c>
      <c r="D1853" s="277" t="s">
        <v>44</v>
      </c>
      <c r="E1853" s="277" t="s">
        <v>117</v>
      </c>
      <c r="F1853" s="194" t="s">
        <v>2161</v>
      </c>
      <c r="G1853" s="194"/>
      <c r="H1853" s="278" t="s">
        <v>75</v>
      </c>
      <c r="I1853" s="281">
        <v>5.0944000000000003</v>
      </c>
      <c r="J1853" s="280">
        <v>27.11</v>
      </c>
      <c r="K1853" s="280">
        <v>138.1</v>
      </c>
    </row>
    <row r="1854" spans="2:11" ht="38.25" x14ac:dyDescent="0.2">
      <c r="B1854" s="277" t="s">
        <v>86</v>
      </c>
      <c r="C1854" s="279" t="s">
        <v>535</v>
      </c>
      <c r="D1854" s="277" t="s">
        <v>44</v>
      </c>
      <c r="E1854" s="277" t="s">
        <v>536</v>
      </c>
      <c r="F1854" s="194" t="s">
        <v>2207</v>
      </c>
      <c r="G1854" s="194"/>
      <c r="H1854" s="278" t="s">
        <v>51</v>
      </c>
      <c r="I1854" s="281">
        <v>1.4800000000000001E-2</v>
      </c>
      <c r="J1854" s="280">
        <v>501.45</v>
      </c>
      <c r="K1854" s="280">
        <v>7.42</v>
      </c>
    </row>
    <row r="1855" spans="2:11" ht="63.75" x14ac:dyDescent="0.2">
      <c r="B1855" s="277" t="s">
        <v>86</v>
      </c>
      <c r="C1855" s="279" t="s">
        <v>605</v>
      </c>
      <c r="D1855" s="277" t="s">
        <v>44</v>
      </c>
      <c r="E1855" s="277" t="s">
        <v>606</v>
      </c>
      <c r="F1855" s="194" t="s">
        <v>785</v>
      </c>
      <c r="G1855" s="194"/>
      <c r="H1855" s="278" t="s">
        <v>109</v>
      </c>
      <c r="I1855" s="281">
        <v>1.78E-2</v>
      </c>
      <c r="J1855" s="280">
        <v>64.2</v>
      </c>
      <c r="K1855" s="280">
        <v>1.1399999999999999</v>
      </c>
    </row>
    <row r="1856" spans="2:11" ht="25.5" x14ac:dyDescent="0.2">
      <c r="B1856" s="277" t="s">
        <v>86</v>
      </c>
      <c r="C1856" s="279" t="s">
        <v>200</v>
      </c>
      <c r="D1856" s="277" t="s">
        <v>44</v>
      </c>
      <c r="E1856" s="277" t="s">
        <v>201</v>
      </c>
      <c r="F1856" s="194" t="s">
        <v>2627</v>
      </c>
      <c r="G1856" s="194"/>
      <c r="H1856" s="278" t="s">
        <v>45</v>
      </c>
      <c r="I1856" s="281">
        <v>0.81</v>
      </c>
      <c r="J1856" s="280">
        <v>6.31</v>
      </c>
      <c r="K1856" s="280">
        <v>5.1100000000000003</v>
      </c>
    </row>
    <row r="1857" spans="2:11" ht="38.25" x14ac:dyDescent="0.2">
      <c r="B1857" s="277" t="s">
        <v>86</v>
      </c>
      <c r="C1857" s="279" t="s">
        <v>130</v>
      </c>
      <c r="D1857" s="277" t="s">
        <v>44</v>
      </c>
      <c r="E1857" s="277" t="s">
        <v>131</v>
      </c>
      <c r="F1857" s="194" t="s">
        <v>2234</v>
      </c>
      <c r="G1857" s="194"/>
      <c r="H1857" s="278" t="s">
        <v>51</v>
      </c>
      <c r="I1857" s="281">
        <v>7.4399999999999994E-2</v>
      </c>
      <c r="J1857" s="280">
        <v>479.31</v>
      </c>
      <c r="K1857" s="280">
        <v>35.659999999999997</v>
      </c>
    </row>
    <row r="1858" spans="2:11" ht="38.25" x14ac:dyDescent="0.2">
      <c r="B1858" s="277" t="s">
        <v>86</v>
      </c>
      <c r="C1858" s="279" t="s">
        <v>698</v>
      </c>
      <c r="D1858" s="277" t="s">
        <v>44</v>
      </c>
      <c r="E1858" s="277" t="s">
        <v>812</v>
      </c>
      <c r="F1858" s="194" t="s">
        <v>2626</v>
      </c>
      <c r="G1858" s="194"/>
      <c r="H1858" s="278" t="s">
        <v>51</v>
      </c>
      <c r="I1858" s="281">
        <v>4.48E-2</v>
      </c>
      <c r="J1858" s="280">
        <v>2403.2199999999998</v>
      </c>
      <c r="K1858" s="280">
        <v>107.66</v>
      </c>
    </row>
    <row r="1859" spans="2:11" ht="25.5" x14ac:dyDescent="0.2">
      <c r="B1859" s="282" t="s">
        <v>93</v>
      </c>
      <c r="C1859" s="284" t="s">
        <v>134</v>
      </c>
      <c r="D1859" s="282" t="s">
        <v>44</v>
      </c>
      <c r="E1859" s="282" t="s">
        <v>135</v>
      </c>
      <c r="F1859" s="195" t="s">
        <v>94</v>
      </c>
      <c r="G1859" s="195"/>
      <c r="H1859" s="283" t="s">
        <v>47</v>
      </c>
      <c r="I1859" s="287">
        <v>0.14080000000000001</v>
      </c>
      <c r="J1859" s="285">
        <v>2.46</v>
      </c>
      <c r="K1859" s="285">
        <v>0.34</v>
      </c>
    </row>
    <row r="1860" spans="2:11" ht="25.5" x14ac:dyDescent="0.2">
      <c r="B1860" s="282" t="s">
        <v>93</v>
      </c>
      <c r="C1860" s="284" t="s">
        <v>95</v>
      </c>
      <c r="D1860" s="282" t="s">
        <v>44</v>
      </c>
      <c r="E1860" s="282" t="s">
        <v>96</v>
      </c>
      <c r="F1860" s="195" t="s">
        <v>94</v>
      </c>
      <c r="G1860" s="195"/>
      <c r="H1860" s="283" t="s">
        <v>47</v>
      </c>
      <c r="I1860" s="287">
        <v>0.11840000000000001</v>
      </c>
      <c r="J1860" s="285">
        <v>7.04</v>
      </c>
      <c r="K1860" s="285">
        <v>0.83</v>
      </c>
    </row>
    <row r="1861" spans="2:11" x14ac:dyDescent="0.2">
      <c r="B1861" s="282" t="s">
        <v>93</v>
      </c>
      <c r="C1861" s="284" t="s">
        <v>202</v>
      </c>
      <c r="D1861" s="282" t="s">
        <v>44</v>
      </c>
      <c r="E1861" s="282" t="s">
        <v>203</v>
      </c>
      <c r="F1861" s="195" t="s">
        <v>94</v>
      </c>
      <c r="G1861" s="195"/>
      <c r="H1861" s="283" t="s">
        <v>53</v>
      </c>
      <c r="I1861" s="287">
        <v>1.2500000000000001E-2</v>
      </c>
      <c r="J1861" s="285">
        <v>20.11</v>
      </c>
      <c r="K1861" s="285">
        <v>0.25</v>
      </c>
    </row>
    <row r="1862" spans="2:11" ht="25.5" x14ac:dyDescent="0.2">
      <c r="B1862" s="282" t="s">
        <v>93</v>
      </c>
      <c r="C1862" s="284" t="s">
        <v>132</v>
      </c>
      <c r="D1862" s="282" t="s">
        <v>44</v>
      </c>
      <c r="E1862" s="282" t="s">
        <v>133</v>
      </c>
      <c r="F1862" s="195" t="s">
        <v>94</v>
      </c>
      <c r="G1862" s="195"/>
      <c r="H1862" s="283" t="s">
        <v>129</v>
      </c>
      <c r="I1862" s="287">
        <v>5.4000000000000003E-3</v>
      </c>
      <c r="J1862" s="285">
        <v>6.87</v>
      </c>
      <c r="K1862" s="285">
        <v>0.03</v>
      </c>
    </row>
    <row r="1863" spans="2:11" ht="25.5" x14ac:dyDescent="0.2">
      <c r="B1863" s="282" t="s">
        <v>93</v>
      </c>
      <c r="C1863" s="284" t="s">
        <v>534</v>
      </c>
      <c r="D1863" s="282" t="s">
        <v>44</v>
      </c>
      <c r="E1863" s="282" t="s">
        <v>796</v>
      </c>
      <c r="F1863" s="195" t="s">
        <v>94</v>
      </c>
      <c r="G1863" s="195"/>
      <c r="H1863" s="283" t="s">
        <v>48</v>
      </c>
      <c r="I1863" s="287">
        <v>131.81880000000001</v>
      </c>
      <c r="J1863" s="285">
        <v>0.65</v>
      </c>
      <c r="K1863" s="285">
        <v>85.68</v>
      </c>
    </row>
    <row r="1864" spans="2:11" ht="38.25" x14ac:dyDescent="0.2">
      <c r="B1864" s="282" t="s">
        <v>93</v>
      </c>
      <c r="C1864" s="284" t="s">
        <v>126</v>
      </c>
      <c r="D1864" s="282" t="s">
        <v>44</v>
      </c>
      <c r="E1864" s="282" t="s">
        <v>599</v>
      </c>
      <c r="F1864" s="195" t="s">
        <v>94</v>
      </c>
      <c r="G1864" s="195"/>
      <c r="H1864" s="283" t="s">
        <v>47</v>
      </c>
      <c r="I1864" s="287">
        <v>0.44159999999999999</v>
      </c>
      <c r="J1864" s="285">
        <v>19.43</v>
      </c>
      <c r="K1864" s="285">
        <v>8.58</v>
      </c>
    </row>
    <row r="1865" spans="2:11" x14ac:dyDescent="0.2">
      <c r="B1865" s="291"/>
      <c r="C1865" s="291"/>
      <c r="D1865" s="291"/>
      <c r="E1865" s="291"/>
      <c r="F1865" s="291" t="s">
        <v>97</v>
      </c>
      <c r="G1865" s="292">
        <v>114.45</v>
      </c>
      <c r="H1865" s="291" t="s">
        <v>98</v>
      </c>
      <c r="I1865" s="292">
        <v>123.07</v>
      </c>
      <c r="J1865" s="291" t="s">
        <v>99</v>
      </c>
      <c r="K1865" s="292">
        <v>237.52</v>
      </c>
    </row>
    <row r="1866" spans="2:11" ht="13.5" thickBot="1" x14ac:dyDescent="0.25">
      <c r="B1866" s="291"/>
      <c r="C1866" s="291"/>
      <c r="D1866" s="291"/>
      <c r="E1866" s="291"/>
      <c r="F1866" s="291" t="s">
        <v>100</v>
      </c>
      <c r="G1866" s="292">
        <v>136.80000000000001</v>
      </c>
      <c r="H1866" s="291"/>
      <c r="I1866" s="198" t="s">
        <v>101</v>
      </c>
      <c r="J1866" s="198"/>
      <c r="K1866" s="292">
        <v>684.03</v>
      </c>
    </row>
    <row r="1867" spans="2:11" ht="13.5" thickTop="1" x14ac:dyDescent="0.2">
      <c r="B1867" s="276"/>
      <c r="C1867" s="276"/>
      <c r="D1867" s="276"/>
      <c r="E1867" s="276"/>
      <c r="F1867" s="276"/>
      <c r="G1867" s="276"/>
      <c r="H1867" s="276"/>
      <c r="I1867" s="276"/>
      <c r="J1867" s="276"/>
      <c r="K1867" s="276"/>
    </row>
    <row r="1868" spans="2:11" ht="15" x14ac:dyDescent="0.2">
      <c r="B1868" s="268" t="s">
        <v>1607</v>
      </c>
      <c r="C1868" s="270" t="s">
        <v>78</v>
      </c>
      <c r="D1868" s="268" t="s">
        <v>79</v>
      </c>
      <c r="E1868" s="268" t="s">
        <v>24</v>
      </c>
      <c r="F1868" s="196" t="s">
        <v>80</v>
      </c>
      <c r="G1868" s="196"/>
      <c r="H1868" s="269" t="s">
        <v>81</v>
      </c>
      <c r="I1868" s="270" t="s">
        <v>82</v>
      </c>
      <c r="J1868" s="270" t="s">
        <v>83</v>
      </c>
      <c r="K1868" s="270" t="s">
        <v>84</v>
      </c>
    </row>
    <row r="1869" spans="2:11" ht="51" x14ac:dyDescent="0.2">
      <c r="B1869" s="271" t="s">
        <v>85</v>
      </c>
      <c r="C1869" s="273" t="s">
        <v>1608</v>
      </c>
      <c r="D1869" s="271" t="s">
        <v>44</v>
      </c>
      <c r="E1869" s="271" t="s">
        <v>1609</v>
      </c>
      <c r="F1869" s="197" t="s">
        <v>2628</v>
      </c>
      <c r="G1869" s="197"/>
      <c r="H1869" s="272" t="s">
        <v>48</v>
      </c>
      <c r="I1869" s="275">
        <v>1</v>
      </c>
      <c r="J1869" s="274">
        <v>70.319999999999993</v>
      </c>
      <c r="K1869" s="274">
        <v>70.319999999999993</v>
      </c>
    </row>
    <row r="1870" spans="2:11" ht="25.5" x14ac:dyDescent="0.2">
      <c r="B1870" s="277" t="s">
        <v>86</v>
      </c>
      <c r="C1870" s="279" t="s">
        <v>198</v>
      </c>
      <c r="D1870" s="277" t="s">
        <v>44</v>
      </c>
      <c r="E1870" s="277" t="s">
        <v>199</v>
      </c>
      <c r="F1870" s="194" t="s">
        <v>2161</v>
      </c>
      <c r="G1870" s="194"/>
      <c r="H1870" s="278" t="s">
        <v>75</v>
      </c>
      <c r="I1870" s="281">
        <v>0.42309999999999998</v>
      </c>
      <c r="J1870" s="280">
        <v>21.7</v>
      </c>
      <c r="K1870" s="280">
        <v>9.18</v>
      </c>
    </row>
    <row r="1871" spans="2:11" ht="25.5" x14ac:dyDescent="0.2">
      <c r="B1871" s="277" t="s">
        <v>86</v>
      </c>
      <c r="C1871" s="279" t="s">
        <v>114</v>
      </c>
      <c r="D1871" s="277" t="s">
        <v>44</v>
      </c>
      <c r="E1871" s="277" t="s">
        <v>115</v>
      </c>
      <c r="F1871" s="194" t="s">
        <v>2161</v>
      </c>
      <c r="G1871" s="194"/>
      <c r="H1871" s="278" t="s">
        <v>75</v>
      </c>
      <c r="I1871" s="281">
        <v>0.42309999999999998</v>
      </c>
      <c r="J1871" s="280">
        <v>26.39</v>
      </c>
      <c r="K1871" s="280">
        <v>11.16</v>
      </c>
    </row>
    <row r="1872" spans="2:11" x14ac:dyDescent="0.2">
      <c r="B1872" s="282" t="s">
        <v>93</v>
      </c>
      <c r="C1872" s="284" t="s">
        <v>496</v>
      </c>
      <c r="D1872" s="282" t="s">
        <v>44</v>
      </c>
      <c r="E1872" s="282" t="s">
        <v>807</v>
      </c>
      <c r="F1872" s="195" t="s">
        <v>94</v>
      </c>
      <c r="G1872" s="195"/>
      <c r="H1872" s="283" t="s">
        <v>48</v>
      </c>
      <c r="I1872" s="287">
        <v>1.54E-2</v>
      </c>
      <c r="J1872" s="285">
        <v>3.08</v>
      </c>
      <c r="K1872" s="285">
        <v>0.04</v>
      </c>
    </row>
    <row r="1873" spans="2:11" ht="25.5" x14ac:dyDescent="0.2">
      <c r="B1873" s="282" t="s">
        <v>93</v>
      </c>
      <c r="C1873" s="284" t="s">
        <v>2629</v>
      </c>
      <c r="D1873" s="282" t="s">
        <v>44</v>
      </c>
      <c r="E1873" s="282" t="s">
        <v>2630</v>
      </c>
      <c r="F1873" s="195" t="s">
        <v>94</v>
      </c>
      <c r="G1873" s="195"/>
      <c r="H1873" s="283" t="s">
        <v>48</v>
      </c>
      <c r="I1873" s="287">
        <v>1</v>
      </c>
      <c r="J1873" s="285">
        <v>43.9</v>
      </c>
      <c r="K1873" s="285">
        <v>43.9</v>
      </c>
    </row>
    <row r="1874" spans="2:11" x14ac:dyDescent="0.2">
      <c r="B1874" s="282" t="s">
        <v>93</v>
      </c>
      <c r="C1874" s="284" t="s">
        <v>499</v>
      </c>
      <c r="D1874" s="282" t="s">
        <v>44</v>
      </c>
      <c r="E1874" s="282" t="s">
        <v>500</v>
      </c>
      <c r="F1874" s="195" t="s">
        <v>94</v>
      </c>
      <c r="G1874" s="195"/>
      <c r="H1874" s="283" t="s">
        <v>48</v>
      </c>
      <c r="I1874" s="287">
        <v>2.92E-2</v>
      </c>
      <c r="J1874" s="285">
        <v>76.56</v>
      </c>
      <c r="K1874" s="285">
        <v>2.23</v>
      </c>
    </row>
    <row r="1875" spans="2:11" ht="25.5" x14ac:dyDescent="0.2">
      <c r="B1875" s="282" t="s">
        <v>93</v>
      </c>
      <c r="C1875" s="284" t="s">
        <v>494</v>
      </c>
      <c r="D1875" s="282" t="s">
        <v>44</v>
      </c>
      <c r="E1875" s="282" t="s">
        <v>495</v>
      </c>
      <c r="F1875" s="195" t="s">
        <v>94</v>
      </c>
      <c r="G1875" s="195"/>
      <c r="H1875" s="283" t="s">
        <v>48</v>
      </c>
      <c r="I1875" s="287">
        <v>4.3999999999999997E-2</v>
      </c>
      <c r="J1875" s="285">
        <v>86.73</v>
      </c>
      <c r="K1875" s="285">
        <v>3.81</v>
      </c>
    </row>
    <row r="1876" spans="2:11" x14ac:dyDescent="0.2">
      <c r="B1876" s="291"/>
      <c r="C1876" s="291"/>
      <c r="D1876" s="291"/>
      <c r="E1876" s="291"/>
      <c r="F1876" s="291" t="s">
        <v>97</v>
      </c>
      <c r="G1876" s="292">
        <v>7.52</v>
      </c>
      <c r="H1876" s="291" t="s">
        <v>98</v>
      </c>
      <c r="I1876" s="292">
        <v>8.1</v>
      </c>
      <c r="J1876" s="291" t="s">
        <v>99</v>
      </c>
      <c r="K1876" s="292">
        <v>15.62</v>
      </c>
    </row>
    <row r="1877" spans="2:11" ht="13.5" thickBot="1" x14ac:dyDescent="0.25">
      <c r="B1877" s="291"/>
      <c r="C1877" s="291"/>
      <c r="D1877" s="291"/>
      <c r="E1877" s="291"/>
      <c r="F1877" s="291" t="s">
        <v>100</v>
      </c>
      <c r="G1877" s="292">
        <v>17.579999999999998</v>
      </c>
      <c r="H1877" s="291"/>
      <c r="I1877" s="198" t="s">
        <v>101</v>
      </c>
      <c r="J1877" s="198"/>
      <c r="K1877" s="292">
        <v>87.9</v>
      </c>
    </row>
    <row r="1878" spans="2:11" ht="13.5" thickTop="1" x14ac:dyDescent="0.2">
      <c r="B1878" s="276"/>
      <c r="C1878" s="276"/>
      <c r="D1878" s="276"/>
      <c r="E1878" s="276"/>
      <c r="F1878" s="276"/>
      <c r="G1878" s="276"/>
      <c r="H1878" s="276"/>
      <c r="I1878" s="276"/>
      <c r="J1878" s="276"/>
      <c r="K1878" s="276"/>
    </row>
    <row r="1879" spans="2:11" ht="15" x14ac:dyDescent="0.2">
      <c r="B1879" s="268" t="s">
        <v>1610</v>
      </c>
      <c r="C1879" s="270" t="s">
        <v>78</v>
      </c>
      <c r="D1879" s="268" t="s">
        <v>79</v>
      </c>
      <c r="E1879" s="268" t="s">
        <v>24</v>
      </c>
      <c r="F1879" s="196" t="s">
        <v>80</v>
      </c>
      <c r="G1879" s="196"/>
      <c r="H1879" s="269" t="s">
        <v>81</v>
      </c>
      <c r="I1879" s="270" t="s">
        <v>82</v>
      </c>
      <c r="J1879" s="270" t="s">
        <v>83</v>
      </c>
      <c r="K1879" s="270" t="s">
        <v>84</v>
      </c>
    </row>
    <row r="1880" spans="2:11" ht="38.25" x14ac:dyDescent="0.2">
      <c r="B1880" s="271" t="s">
        <v>85</v>
      </c>
      <c r="C1880" s="273" t="s">
        <v>1611</v>
      </c>
      <c r="D1880" s="271" t="s">
        <v>44</v>
      </c>
      <c r="E1880" s="271" t="s">
        <v>1612</v>
      </c>
      <c r="F1880" s="197" t="s">
        <v>2628</v>
      </c>
      <c r="G1880" s="197"/>
      <c r="H1880" s="272" t="s">
        <v>48</v>
      </c>
      <c r="I1880" s="275">
        <v>1</v>
      </c>
      <c r="J1880" s="274">
        <v>104.36</v>
      </c>
      <c r="K1880" s="274">
        <v>104.36</v>
      </c>
    </row>
    <row r="1881" spans="2:11" ht="25.5" x14ac:dyDescent="0.2">
      <c r="B1881" s="277" t="s">
        <v>86</v>
      </c>
      <c r="C1881" s="279" t="s">
        <v>198</v>
      </c>
      <c r="D1881" s="277" t="s">
        <v>44</v>
      </c>
      <c r="E1881" s="277" t="s">
        <v>199</v>
      </c>
      <c r="F1881" s="194" t="s">
        <v>2161</v>
      </c>
      <c r="G1881" s="194"/>
      <c r="H1881" s="278" t="s">
        <v>75</v>
      </c>
      <c r="I1881" s="281">
        <v>0.47770000000000001</v>
      </c>
      <c r="J1881" s="280">
        <v>21.7</v>
      </c>
      <c r="K1881" s="280">
        <v>10.36</v>
      </c>
    </row>
    <row r="1882" spans="2:11" ht="25.5" x14ac:dyDescent="0.2">
      <c r="B1882" s="277" t="s">
        <v>86</v>
      </c>
      <c r="C1882" s="279" t="s">
        <v>114</v>
      </c>
      <c r="D1882" s="277" t="s">
        <v>44</v>
      </c>
      <c r="E1882" s="277" t="s">
        <v>115</v>
      </c>
      <c r="F1882" s="194" t="s">
        <v>2161</v>
      </c>
      <c r="G1882" s="194"/>
      <c r="H1882" s="278" t="s">
        <v>75</v>
      </c>
      <c r="I1882" s="281">
        <v>0.47770000000000001</v>
      </c>
      <c r="J1882" s="280">
        <v>26.39</v>
      </c>
      <c r="K1882" s="280">
        <v>12.6</v>
      </c>
    </row>
    <row r="1883" spans="2:11" ht="25.5" x14ac:dyDescent="0.2">
      <c r="B1883" s="282" t="s">
        <v>93</v>
      </c>
      <c r="C1883" s="284" t="s">
        <v>494</v>
      </c>
      <c r="D1883" s="282" t="s">
        <v>44</v>
      </c>
      <c r="E1883" s="282" t="s">
        <v>495</v>
      </c>
      <c r="F1883" s="195" t="s">
        <v>94</v>
      </c>
      <c r="G1883" s="195"/>
      <c r="H1883" s="283" t="s">
        <v>48</v>
      </c>
      <c r="I1883" s="287">
        <v>0.104</v>
      </c>
      <c r="J1883" s="285">
        <v>86.73</v>
      </c>
      <c r="K1883" s="285">
        <v>9.01</v>
      </c>
    </row>
    <row r="1884" spans="2:11" x14ac:dyDescent="0.2">
      <c r="B1884" s="282" t="s">
        <v>93</v>
      </c>
      <c r="C1884" s="284" t="s">
        <v>499</v>
      </c>
      <c r="D1884" s="282" t="s">
        <v>44</v>
      </c>
      <c r="E1884" s="282" t="s">
        <v>500</v>
      </c>
      <c r="F1884" s="195" t="s">
        <v>94</v>
      </c>
      <c r="G1884" s="195"/>
      <c r="H1884" s="283" t="s">
        <v>48</v>
      </c>
      <c r="I1884" s="287">
        <v>6.6799999999999998E-2</v>
      </c>
      <c r="J1884" s="285">
        <v>76.56</v>
      </c>
      <c r="K1884" s="285">
        <v>5.1100000000000003</v>
      </c>
    </row>
    <row r="1885" spans="2:11" x14ac:dyDescent="0.2">
      <c r="B1885" s="282" t="s">
        <v>93</v>
      </c>
      <c r="C1885" s="284" t="s">
        <v>496</v>
      </c>
      <c r="D1885" s="282" t="s">
        <v>44</v>
      </c>
      <c r="E1885" s="282" t="s">
        <v>807</v>
      </c>
      <c r="F1885" s="195" t="s">
        <v>94</v>
      </c>
      <c r="G1885" s="195"/>
      <c r="H1885" s="283" t="s">
        <v>48</v>
      </c>
      <c r="I1885" s="287">
        <v>1.84E-2</v>
      </c>
      <c r="J1885" s="285">
        <v>3.08</v>
      </c>
      <c r="K1885" s="285">
        <v>0.05</v>
      </c>
    </row>
    <row r="1886" spans="2:11" ht="25.5" x14ac:dyDescent="0.2">
      <c r="B1886" s="282" t="s">
        <v>93</v>
      </c>
      <c r="C1886" s="284" t="s">
        <v>2631</v>
      </c>
      <c r="D1886" s="282" t="s">
        <v>44</v>
      </c>
      <c r="E1886" s="282" t="s">
        <v>2632</v>
      </c>
      <c r="F1886" s="195" t="s">
        <v>94</v>
      </c>
      <c r="G1886" s="195"/>
      <c r="H1886" s="283" t="s">
        <v>48</v>
      </c>
      <c r="I1886" s="287">
        <v>1</v>
      </c>
      <c r="J1886" s="285">
        <v>67.23</v>
      </c>
      <c r="K1886" s="285">
        <v>67.23</v>
      </c>
    </row>
    <row r="1887" spans="2:11" x14ac:dyDescent="0.2">
      <c r="B1887" s="291"/>
      <c r="C1887" s="291"/>
      <c r="D1887" s="291"/>
      <c r="E1887" s="291"/>
      <c r="F1887" s="291" t="s">
        <v>97</v>
      </c>
      <c r="G1887" s="292">
        <v>8.5</v>
      </c>
      <c r="H1887" s="291" t="s">
        <v>98</v>
      </c>
      <c r="I1887" s="292">
        <v>9.14</v>
      </c>
      <c r="J1887" s="291" t="s">
        <v>99</v>
      </c>
      <c r="K1887" s="292">
        <v>17.64</v>
      </c>
    </row>
    <row r="1888" spans="2:11" ht="13.5" thickBot="1" x14ac:dyDescent="0.25">
      <c r="B1888" s="291"/>
      <c r="C1888" s="291"/>
      <c r="D1888" s="291"/>
      <c r="E1888" s="291"/>
      <c r="F1888" s="291" t="s">
        <v>100</v>
      </c>
      <c r="G1888" s="292">
        <v>26.09</v>
      </c>
      <c r="H1888" s="291"/>
      <c r="I1888" s="198" t="s">
        <v>101</v>
      </c>
      <c r="J1888" s="198"/>
      <c r="K1888" s="292">
        <v>130.44999999999999</v>
      </c>
    </row>
    <row r="1889" spans="2:11" ht="13.5" thickTop="1" x14ac:dyDescent="0.2">
      <c r="B1889" s="276"/>
      <c r="C1889" s="276"/>
      <c r="D1889" s="276"/>
      <c r="E1889" s="276"/>
      <c r="F1889" s="276"/>
      <c r="G1889" s="276"/>
      <c r="H1889" s="276"/>
      <c r="I1889" s="276"/>
      <c r="J1889" s="276"/>
      <c r="K1889" s="276"/>
    </row>
    <row r="1890" spans="2:11" ht="15" x14ac:dyDescent="0.2">
      <c r="B1890" s="268" t="s">
        <v>1613</v>
      </c>
      <c r="C1890" s="270" t="s">
        <v>78</v>
      </c>
      <c r="D1890" s="268" t="s">
        <v>79</v>
      </c>
      <c r="E1890" s="268" t="s">
        <v>24</v>
      </c>
      <c r="F1890" s="196" t="s">
        <v>80</v>
      </c>
      <c r="G1890" s="196"/>
      <c r="H1890" s="269" t="s">
        <v>81</v>
      </c>
      <c r="I1890" s="270" t="s">
        <v>82</v>
      </c>
      <c r="J1890" s="270" t="s">
        <v>83</v>
      </c>
      <c r="K1890" s="270" t="s">
        <v>84</v>
      </c>
    </row>
    <row r="1891" spans="2:11" ht="38.25" x14ac:dyDescent="0.2">
      <c r="B1891" s="271" t="s">
        <v>85</v>
      </c>
      <c r="C1891" s="273" t="s">
        <v>1614</v>
      </c>
      <c r="D1891" s="271" t="s">
        <v>44</v>
      </c>
      <c r="E1891" s="271" t="s">
        <v>1615</v>
      </c>
      <c r="F1891" s="197" t="s">
        <v>2628</v>
      </c>
      <c r="G1891" s="197"/>
      <c r="H1891" s="272" t="s">
        <v>48</v>
      </c>
      <c r="I1891" s="275">
        <v>1</v>
      </c>
      <c r="J1891" s="274">
        <v>20.83</v>
      </c>
      <c r="K1891" s="274">
        <v>20.83</v>
      </c>
    </row>
    <row r="1892" spans="2:11" ht="25.5" x14ac:dyDescent="0.2">
      <c r="B1892" s="277" t="s">
        <v>86</v>
      </c>
      <c r="C1892" s="279" t="s">
        <v>198</v>
      </c>
      <c r="D1892" s="277" t="s">
        <v>44</v>
      </c>
      <c r="E1892" s="277" t="s">
        <v>199</v>
      </c>
      <c r="F1892" s="194" t="s">
        <v>2161</v>
      </c>
      <c r="G1892" s="194"/>
      <c r="H1892" s="278" t="s">
        <v>75</v>
      </c>
      <c r="I1892" s="281">
        <v>0.16520000000000001</v>
      </c>
      <c r="J1892" s="280">
        <v>21.7</v>
      </c>
      <c r="K1892" s="280">
        <v>3.58</v>
      </c>
    </row>
    <row r="1893" spans="2:11" ht="25.5" x14ac:dyDescent="0.2">
      <c r="B1893" s="277" t="s">
        <v>86</v>
      </c>
      <c r="C1893" s="279" t="s">
        <v>114</v>
      </c>
      <c r="D1893" s="277" t="s">
        <v>44</v>
      </c>
      <c r="E1893" s="277" t="s">
        <v>115</v>
      </c>
      <c r="F1893" s="194" t="s">
        <v>2161</v>
      </c>
      <c r="G1893" s="194"/>
      <c r="H1893" s="278" t="s">
        <v>75</v>
      </c>
      <c r="I1893" s="281">
        <v>0.16520000000000001</v>
      </c>
      <c r="J1893" s="280">
        <v>26.39</v>
      </c>
      <c r="K1893" s="280">
        <v>4.3499999999999996</v>
      </c>
    </row>
    <row r="1894" spans="2:11" ht="25.5" x14ac:dyDescent="0.2">
      <c r="B1894" s="282" t="s">
        <v>93</v>
      </c>
      <c r="C1894" s="284" t="s">
        <v>2633</v>
      </c>
      <c r="D1894" s="282" t="s">
        <v>44</v>
      </c>
      <c r="E1894" s="282" t="s">
        <v>2634</v>
      </c>
      <c r="F1894" s="195" t="s">
        <v>94</v>
      </c>
      <c r="G1894" s="195"/>
      <c r="H1894" s="283" t="s">
        <v>48</v>
      </c>
      <c r="I1894" s="287">
        <v>1</v>
      </c>
      <c r="J1894" s="285">
        <v>11.77</v>
      </c>
      <c r="K1894" s="285">
        <v>11.77</v>
      </c>
    </row>
    <row r="1895" spans="2:11" x14ac:dyDescent="0.2">
      <c r="B1895" s="282" t="s">
        <v>93</v>
      </c>
      <c r="C1895" s="284" t="s">
        <v>496</v>
      </c>
      <c r="D1895" s="282" t="s">
        <v>44</v>
      </c>
      <c r="E1895" s="282" t="s">
        <v>807</v>
      </c>
      <c r="F1895" s="195" t="s">
        <v>94</v>
      </c>
      <c r="G1895" s="195"/>
      <c r="H1895" s="283" t="s">
        <v>48</v>
      </c>
      <c r="I1895" s="287">
        <v>3.5999999999999997E-2</v>
      </c>
      <c r="J1895" s="285">
        <v>3.08</v>
      </c>
      <c r="K1895" s="285">
        <v>0.11</v>
      </c>
    </row>
    <row r="1896" spans="2:11" ht="25.5" x14ac:dyDescent="0.2">
      <c r="B1896" s="282" t="s">
        <v>93</v>
      </c>
      <c r="C1896" s="284" t="s">
        <v>494</v>
      </c>
      <c r="D1896" s="282" t="s">
        <v>44</v>
      </c>
      <c r="E1896" s="282" t="s">
        <v>495</v>
      </c>
      <c r="F1896" s="195" t="s">
        <v>94</v>
      </c>
      <c r="G1896" s="195"/>
      <c r="H1896" s="283" t="s">
        <v>48</v>
      </c>
      <c r="I1896" s="287">
        <v>7.4999999999999997E-3</v>
      </c>
      <c r="J1896" s="285">
        <v>86.73</v>
      </c>
      <c r="K1896" s="285">
        <v>0.65</v>
      </c>
    </row>
    <row r="1897" spans="2:11" x14ac:dyDescent="0.2">
      <c r="B1897" s="282" t="s">
        <v>93</v>
      </c>
      <c r="C1897" s="284" t="s">
        <v>499</v>
      </c>
      <c r="D1897" s="282" t="s">
        <v>44</v>
      </c>
      <c r="E1897" s="282" t="s">
        <v>500</v>
      </c>
      <c r="F1897" s="195" t="s">
        <v>94</v>
      </c>
      <c r="G1897" s="195"/>
      <c r="H1897" s="283" t="s">
        <v>48</v>
      </c>
      <c r="I1897" s="287">
        <v>4.8999999999999998E-3</v>
      </c>
      <c r="J1897" s="285">
        <v>76.56</v>
      </c>
      <c r="K1897" s="285">
        <v>0.37</v>
      </c>
    </row>
    <row r="1898" spans="2:11" x14ac:dyDescent="0.2">
      <c r="B1898" s="291"/>
      <c r="C1898" s="291"/>
      <c r="D1898" s="291"/>
      <c r="E1898" s="291"/>
      <c r="F1898" s="291" t="s">
        <v>97</v>
      </c>
      <c r="G1898" s="292">
        <v>2.93</v>
      </c>
      <c r="H1898" s="291" t="s">
        <v>98</v>
      </c>
      <c r="I1898" s="292">
        <v>3.16</v>
      </c>
      <c r="J1898" s="291" t="s">
        <v>99</v>
      </c>
      <c r="K1898" s="292">
        <v>6.09</v>
      </c>
    </row>
    <row r="1899" spans="2:11" ht="13.5" thickBot="1" x14ac:dyDescent="0.25">
      <c r="B1899" s="291"/>
      <c r="C1899" s="291"/>
      <c r="D1899" s="291"/>
      <c r="E1899" s="291"/>
      <c r="F1899" s="291" t="s">
        <v>100</v>
      </c>
      <c r="G1899" s="292">
        <v>5.2</v>
      </c>
      <c r="H1899" s="291"/>
      <c r="I1899" s="198" t="s">
        <v>101</v>
      </c>
      <c r="J1899" s="198"/>
      <c r="K1899" s="292">
        <v>26.03</v>
      </c>
    </row>
    <row r="1900" spans="2:11" ht="13.5" thickTop="1" x14ac:dyDescent="0.2">
      <c r="B1900" s="276"/>
      <c r="C1900" s="276"/>
      <c r="D1900" s="276"/>
      <c r="E1900" s="276"/>
      <c r="F1900" s="276"/>
      <c r="G1900" s="276"/>
      <c r="H1900" s="276"/>
      <c r="I1900" s="276"/>
      <c r="J1900" s="276"/>
      <c r="K1900" s="276"/>
    </row>
    <row r="1901" spans="2:11" ht="15" x14ac:dyDescent="0.2">
      <c r="B1901" s="268" t="s">
        <v>1616</v>
      </c>
      <c r="C1901" s="270" t="s">
        <v>78</v>
      </c>
      <c r="D1901" s="268" t="s">
        <v>79</v>
      </c>
      <c r="E1901" s="268" t="s">
        <v>24</v>
      </c>
      <c r="F1901" s="196" t="s">
        <v>80</v>
      </c>
      <c r="G1901" s="196"/>
      <c r="H1901" s="269" t="s">
        <v>81</v>
      </c>
      <c r="I1901" s="270" t="s">
        <v>82</v>
      </c>
      <c r="J1901" s="270" t="s">
        <v>83</v>
      </c>
      <c r="K1901" s="270" t="s">
        <v>84</v>
      </c>
    </row>
    <row r="1902" spans="2:11" ht="25.5" x14ac:dyDescent="0.2">
      <c r="B1902" s="271" t="s">
        <v>85</v>
      </c>
      <c r="C1902" s="273" t="s">
        <v>1617</v>
      </c>
      <c r="D1902" s="271" t="s">
        <v>44</v>
      </c>
      <c r="E1902" s="271" t="s">
        <v>1618</v>
      </c>
      <c r="F1902" s="197" t="s">
        <v>2503</v>
      </c>
      <c r="G1902" s="197"/>
      <c r="H1902" s="272" t="s">
        <v>48</v>
      </c>
      <c r="I1902" s="275">
        <v>1</v>
      </c>
      <c r="J1902" s="274">
        <v>12.91</v>
      </c>
      <c r="K1902" s="274">
        <v>12.91</v>
      </c>
    </row>
    <row r="1903" spans="2:11" ht="25.5" x14ac:dyDescent="0.2">
      <c r="B1903" s="277" t="s">
        <v>86</v>
      </c>
      <c r="C1903" s="279" t="s">
        <v>90</v>
      </c>
      <c r="D1903" s="277" t="s">
        <v>44</v>
      </c>
      <c r="E1903" s="277" t="s">
        <v>91</v>
      </c>
      <c r="F1903" s="194" t="s">
        <v>2161</v>
      </c>
      <c r="G1903" s="194"/>
      <c r="H1903" s="278" t="s">
        <v>75</v>
      </c>
      <c r="I1903" s="281">
        <v>2.6599999999999999E-2</v>
      </c>
      <c r="J1903" s="280">
        <v>21.72</v>
      </c>
      <c r="K1903" s="280">
        <v>0.56999999999999995</v>
      </c>
    </row>
    <row r="1904" spans="2:11" ht="25.5" x14ac:dyDescent="0.2">
      <c r="B1904" s="277" t="s">
        <v>86</v>
      </c>
      <c r="C1904" s="279" t="s">
        <v>114</v>
      </c>
      <c r="D1904" s="277" t="s">
        <v>44</v>
      </c>
      <c r="E1904" s="277" t="s">
        <v>115</v>
      </c>
      <c r="F1904" s="194" t="s">
        <v>2161</v>
      </c>
      <c r="G1904" s="194"/>
      <c r="H1904" s="278" t="s">
        <v>75</v>
      </c>
      <c r="I1904" s="281">
        <v>8.4500000000000006E-2</v>
      </c>
      <c r="J1904" s="280">
        <v>26.39</v>
      </c>
      <c r="K1904" s="280">
        <v>2.2200000000000002</v>
      </c>
    </row>
    <row r="1905" spans="2:11" ht="38.25" x14ac:dyDescent="0.2">
      <c r="B1905" s="282" t="s">
        <v>93</v>
      </c>
      <c r="C1905" s="284" t="s">
        <v>611</v>
      </c>
      <c r="D1905" s="282" t="s">
        <v>44</v>
      </c>
      <c r="E1905" s="282" t="s">
        <v>612</v>
      </c>
      <c r="F1905" s="195" t="s">
        <v>94</v>
      </c>
      <c r="G1905" s="195"/>
      <c r="H1905" s="283" t="s">
        <v>48</v>
      </c>
      <c r="I1905" s="287">
        <v>1</v>
      </c>
      <c r="J1905" s="285">
        <v>9.9499999999999993</v>
      </c>
      <c r="K1905" s="285">
        <v>9.9499999999999993</v>
      </c>
    </row>
    <row r="1906" spans="2:11" x14ac:dyDescent="0.2">
      <c r="B1906" s="282" t="s">
        <v>93</v>
      </c>
      <c r="C1906" s="284" t="s">
        <v>513</v>
      </c>
      <c r="D1906" s="282" t="s">
        <v>44</v>
      </c>
      <c r="E1906" s="282" t="s">
        <v>806</v>
      </c>
      <c r="F1906" s="195" t="s">
        <v>94</v>
      </c>
      <c r="G1906" s="195"/>
      <c r="H1906" s="283" t="s">
        <v>48</v>
      </c>
      <c r="I1906" s="287">
        <v>3.32E-2</v>
      </c>
      <c r="J1906" s="285">
        <v>5.39</v>
      </c>
      <c r="K1906" s="285">
        <v>0.17</v>
      </c>
    </row>
    <row r="1907" spans="2:11" x14ac:dyDescent="0.2">
      <c r="B1907" s="291"/>
      <c r="C1907" s="291"/>
      <c r="D1907" s="291"/>
      <c r="E1907" s="291"/>
      <c r="F1907" s="291" t="s">
        <v>97</v>
      </c>
      <c r="G1907" s="292">
        <v>1.04</v>
      </c>
      <c r="H1907" s="291" t="s">
        <v>98</v>
      </c>
      <c r="I1907" s="292">
        <v>1.1200000000000001</v>
      </c>
      <c r="J1907" s="291" t="s">
        <v>99</v>
      </c>
      <c r="K1907" s="292">
        <v>2.16</v>
      </c>
    </row>
    <row r="1908" spans="2:11" ht="13.5" thickBot="1" x14ac:dyDescent="0.25">
      <c r="B1908" s="291"/>
      <c r="C1908" s="291"/>
      <c r="D1908" s="291"/>
      <c r="E1908" s="291"/>
      <c r="F1908" s="291" t="s">
        <v>100</v>
      </c>
      <c r="G1908" s="292">
        <v>3.22</v>
      </c>
      <c r="H1908" s="291"/>
      <c r="I1908" s="198" t="s">
        <v>101</v>
      </c>
      <c r="J1908" s="198"/>
      <c r="K1908" s="292">
        <v>16.13</v>
      </c>
    </row>
    <row r="1909" spans="2:11" ht="13.5" thickTop="1" x14ac:dyDescent="0.2">
      <c r="B1909" s="276"/>
      <c r="C1909" s="276"/>
      <c r="D1909" s="276"/>
      <c r="E1909" s="276"/>
      <c r="F1909" s="276"/>
      <c r="G1909" s="276"/>
      <c r="H1909" s="276"/>
      <c r="I1909" s="276"/>
      <c r="J1909" s="276"/>
      <c r="K1909" s="276"/>
    </row>
    <row r="1910" spans="2:11" ht="15" x14ac:dyDescent="0.2">
      <c r="B1910" s="268" t="s">
        <v>1619</v>
      </c>
      <c r="C1910" s="270" t="s">
        <v>78</v>
      </c>
      <c r="D1910" s="268" t="s">
        <v>79</v>
      </c>
      <c r="E1910" s="268" t="s">
        <v>24</v>
      </c>
      <c r="F1910" s="196" t="s">
        <v>80</v>
      </c>
      <c r="G1910" s="196"/>
      <c r="H1910" s="269" t="s">
        <v>81</v>
      </c>
      <c r="I1910" s="270" t="s">
        <v>82</v>
      </c>
      <c r="J1910" s="270" t="s">
        <v>83</v>
      </c>
      <c r="K1910" s="270" t="s">
        <v>84</v>
      </c>
    </row>
    <row r="1911" spans="2:11" ht="25.5" x14ac:dyDescent="0.2">
      <c r="B1911" s="271" t="s">
        <v>85</v>
      </c>
      <c r="C1911" s="273" t="s">
        <v>1620</v>
      </c>
      <c r="D1911" s="271" t="s">
        <v>44</v>
      </c>
      <c r="E1911" s="271" t="s">
        <v>1621</v>
      </c>
      <c r="F1911" s="197" t="s">
        <v>2503</v>
      </c>
      <c r="G1911" s="197"/>
      <c r="H1911" s="272" t="s">
        <v>48</v>
      </c>
      <c r="I1911" s="275">
        <v>1</v>
      </c>
      <c r="J1911" s="274">
        <v>23.84</v>
      </c>
      <c r="K1911" s="274">
        <v>23.84</v>
      </c>
    </row>
    <row r="1912" spans="2:11" ht="25.5" x14ac:dyDescent="0.2">
      <c r="B1912" s="277" t="s">
        <v>86</v>
      </c>
      <c r="C1912" s="279" t="s">
        <v>90</v>
      </c>
      <c r="D1912" s="277" t="s">
        <v>44</v>
      </c>
      <c r="E1912" s="277" t="s">
        <v>91</v>
      </c>
      <c r="F1912" s="194" t="s">
        <v>2161</v>
      </c>
      <c r="G1912" s="194"/>
      <c r="H1912" s="278" t="s">
        <v>75</v>
      </c>
      <c r="I1912" s="281">
        <v>4.2700000000000002E-2</v>
      </c>
      <c r="J1912" s="280">
        <v>21.72</v>
      </c>
      <c r="K1912" s="280">
        <v>0.92</v>
      </c>
    </row>
    <row r="1913" spans="2:11" ht="25.5" x14ac:dyDescent="0.2">
      <c r="B1913" s="277" t="s">
        <v>86</v>
      </c>
      <c r="C1913" s="279" t="s">
        <v>114</v>
      </c>
      <c r="D1913" s="277" t="s">
        <v>44</v>
      </c>
      <c r="E1913" s="277" t="s">
        <v>115</v>
      </c>
      <c r="F1913" s="194" t="s">
        <v>2161</v>
      </c>
      <c r="G1913" s="194"/>
      <c r="H1913" s="278" t="s">
        <v>75</v>
      </c>
      <c r="I1913" s="281">
        <v>0.1356</v>
      </c>
      <c r="J1913" s="280">
        <v>26.39</v>
      </c>
      <c r="K1913" s="280">
        <v>3.57</v>
      </c>
    </row>
    <row r="1914" spans="2:11" x14ac:dyDescent="0.2">
      <c r="B1914" s="282" t="s">
        <v>93</v>
      </c>
      <c r="C1914" s="284" t="s">
        <v>513</v>
      </c>
      <c r="D1914" s="282" t="s">
        <v>44</v>
      </c>
      <c r="E1914" s="282" t="s">
        <v>806</v>
      </c>
      <c r="F1914" s="195" t="s">
        <v>94</v>
      </c>
      <c r="G1914" s="195"/>
      <c r="H1914" s="283" t="s">
        <v>48</v>
      </c>
      <c r="I1914" s="287">
        <v>4.2000000000000003E-2</v>
      </c>
      <c r="J1914" s="285">
        <v>5.39</v>
      </c>
      <c r="K1914" s="285">
        <v>0.22</v>
      </c>
    </row>
    <row r="1915" spans="2:11" x14ac:dyDescent="0.2">
      <c r="B1915" s="282" t="s">
        <v>93</v>
      </c>
      <c r="C1915" s="284" t="s">
        <v>2635</v>
      </c>
      <c r="D1915" s="282" t="s">
        <v>44</v>
      </c>
      <c r="E1915" s="282" t="s">
        <v>2636</v>
      </c>
      <c r="F1915" s="195" t="s">
        <v>94</v>
      </c>
      <c r="G1915" s="195"/>
      <c r="H1915" s="283" t="s">
        <v>48</v>
      </c>
      <c r="I1915" s="287">
        <v>1</v>
      </c>
      <c r="J1915" s="285">
        <v>19.13</v>
      </c>
      <c r="K1915" s="285">
        <v>19.13</v>
      </c>
    </row>
    <row r="1916" spans="2:11" x14ac:dyDescent="0.2">
      <c r="B1916" s="291"/>
      <c r="C1916" s="291"/>
      <c r="D1916" s="291"/>
      <c r="E1916" s="291"/>
      <c r="F1916" s="291" t="s">
        <v>97</v>
      </c>
      <c r="G1916" s="292">
        <v>1.67</v>
      </c>
      <c r="H1916" s="291" t="s">
        <v>98</v>
      </c>
      <c r="I1916" s="292">
        <v>1.81</v>
      </c>
      <c r="J1916" s="291" t="s">
        <v>99</v>
      </c>
      <c r="K1916" s="292">
        <v>3.48</v>
      </c>
    </row>
    <row r="1917" spans="2:11" ht="13.5" thickBot="1" x14ac:dyDescent="0.25">
      <c r="B1917" s="291"/>
      <c r="C1917" s="291"/>
      <c r="D1917" s="291"/>
      <c r="E1917" s="291"/>
      <c r="F1917" s="291" t="s">
        <v>100</v>
      </c>
      <c r="G1917" s="292">
        <v>5.96</v>
      </c>
      <c r="H1917" s="291"/>
      <c r="I1917" s="198" t="s">
        <v>101</v>
      </c>
      <c r="J1917" s="198"/>
      <c r="K1917" s="292">
        <v>29.8</v>
      </c>
    </row>
    <row r="1918" spans="2:11" ht="13.5" thickTop="1" x14ac:dyDescent="0.2">
      <c r="B1918" s="276"/>
      <c r="C1918" s="276"/>
      <c r="D1918" s="276"/>
      <c r="E1918" s="276"/>
      <c r="F1918" s="276"/>
      <c r="G1918" s="276"/>
      <c r="H1918" s="276"/>
      <c r="I1918" s="276"/>
      <c r="J1918" s="276"/>
      <c r="K1918" s="276"/>
    </row>
    <row r="1919" spans="2:11" ht="15" x14ac:dyDescent="0.2">
      <c r="B1919" s="268" t="s">
        <v>1622</v>
      </c>
      <c r="C1919" s="270" t="s">
        <v>78</v>
      </c>
      <c r="D1919" s="268" t="s">
        <v>79</v>
      </c>
      <c r="E1919" s="268" t="s">
        <v>24</v>
      </c>
      <c r="F1919" s="196" t="s">
        <v>80</v>
      </c>
      <c r="G1919" s="196"/>
      <c r="H1919" s="269" t="s">
        <v>81</v>
      </c>
      <c r="I1919" s="270" t="s">
        <v>82</v>
      </c>
      <c r="J1919" s="270" t="s">
        <v>83</v>
      </c>
      <c r="K1919" s="270" t="s">
        <v>84</v>
      </c>
    </row>
    <row r="1920" spans="2:11" x14ac:dyDescent="0.2">
      <c r="B1920" s="271" t="s">
        <v>85</v>
      </c>
      <c r="C1920" s="273" t="s">
        <v>1623</v>
      </c>
      <c r="D1920" s="271" t="s">
        <v>43</v>
      </c>
      <c r="E1920" s="271" t="s">
        <v>1624</v>
      </c>
      <c r="F1920" s="197" t="s">
        <v>89</v>
      </c>
      <c r="G1920" s="197"/>
      <c r="H1920" s="272" t="s">
        <v>48</v>
      </c>
      <c r="I1920" s="275">
        <v>1</v>
      </c>
      <c r="J1920" s="274">
        <v>213.25</v>
      </c>
      <c r="K1920" s="274">
        <v>213.25</v>
      </c>
    </row>
    <row r="1921" spans="2:11" ht="25.5" x14ac:dyDescent="0.2">
      <c r="B1921" s="277" t="s">
        <v>86</v>
      </c>
      <c r="C1921" s="279" t="s">
        <v>114</v>
      </c>
      <c r="D1921" s="277" t="s">
        <v>44</v>
      </c>
      <c r="E1921" s="277" t="s">
        <v>115</v>
      </c>
      <c r="F1921" s="194" t="s">
        <v>2161</v>
      </c>
      <c r="G1921" s="194"/>
      <c r="H1921" s="278" t="s">
        <v>75</v>
      </c>
      <c r="I1921" s="281">
        <v>0.65</v>
      </c>
      <c r="J1921" s="280">
        <v>26.39</v>
      </c>
      <c r="K1921" s="280">
        <v>17.149999999999999</v>
      </c>
    </row>
    <row r="1922" spans="2:11" ht="25.5" x14ac:dyDescent="0.2">
      <c r="B1922" s="277" t="s">
        <v>86</v>
      </c>
      <c r="C1922" s="279" t="s">
        <v>198</v>
      </c>
      <c r="D1922" s="277" t="s">
        <v>44</v>
      </c>
      <c r="E1922" s="277" t="s">
        <v>199</v>
      </c>
      <c r="F1922" s="194" t="s">
        <v>2161</v>
      </c>
      <c r="G1922" s="194"/>
      <c r="H1922" s="278" t="s">
        <v>75</v>
      </c>
      <c r="I1922" s="281">
        <v>1</v>
      </c>
      <c r="J1922" s="280">
        <v>21.7</v>
      </c>
      <c r="K1922" s="280">
        <v>21.7</v>
      </c>
    </row>
    <row r="1923" spans="2:11" x14ac:dyDescent="0.2">
      <c r="B1923" s="282" t="s">
        <v>93</v>
      </c>
      <c r="C1923" s="284" t="s">
        <v>2637</v>
      </c>
      <c r="D1923" s="282" t="s">
        <v>2638</v>
      </c>
      <c r="E1923" s="282" t="s">
        <v>2639</v>
      </c>
      <c r="F1923" s="195" t="s">
        <v>94</v>
      </c>
      <c r="G1923" s="195"/>
      <c r="H1923" s="283" t="s">
        <v>47</v>
      </c>
      <c r="I1923" s="287">
        <v>0.28000000000000003</v>
      </c>
      <c r="J1923" s="285">
        <v>0.36</v>
      </c>
      <c r="K1923" s="285">
        <v>0.1</v>
      </c>
    </row>
    <row r="1924" spans="2:11" x14ac:dyDescent="0.2">
      <c r="B1924" s="282" t="s">
        <v>93</v>
      </c>
      <c r="C1924" s="284" t="s">
        <v>2640</v>
      </c>
      <c r="D1924" s="282" t="s">
        <v>2638</v>
      </c>
      <c r="E1924" s="282" t="s">
        <v>2641</v>
      </c>
      <c r="F1924" s="195" t="s">
        <v>94</v>
      </c>
      <c r="G1924" s="195"/>
      <c r="H1924" s="283" t="s">
        <v>48</v>
      </c>
      <c r="I1924" s="287">
        <v>1</v>
      </c>
      <c r="J1924" s="285">
        <v>174.3</v>
      </c>
      <c r="K1924" s="285">
        <v>174.3</v>
      </c>
    </row>
    <row r="1925" spans="2:11" x14ac:dyDescent="0.2">
      <c r="B1925" s="291"/>
      <c r="C1925" s="291"/>
      <c r="D1925" s="291"/>
      <c r="E1925" s="291"/>
      <c r="F1925" s="291" t="s">
        <v>97</v>
      </c>
      <c r="G1925" s="292">
        <v>14.29</v>
      </c>
      <c r="H1925" s="291" t="s">
        <v>98</v>
      </c>
      <c r="I1925" s="292">
        <v>15.37</v>
      </c>
      <c r="J1925" s="291" t="s">
        <v>99</v>
      </c>
      <c r="K1925" s="292">
        <v>29.66</v>
      </c>
    </row>
    <row r="1926" spans="2:11" ht="13.5" thickBot="1" x14ac:dyDescent="0.25">
      <c r="B1926" s="291"/>
      <c r="C1926" s="291"/>
      <c r="D1926" s="291"/>
      <c r="E1926" s="291"/>
      <c r="F1926" s="291" t="s">
        <v>100</v>
      </c>
      <c r="G1926" s="292">
        <v>53.31</v>
      </c>
      <c r="H1926" s="291"/>
      <c r="I1926" s="198" t="s">
        <v>101</v>
      </c>
      <c r="J1926" s="198"/>
      <c r="K1926" s="292">
        <v>266.56</v>
      </c>
    </row>
    <row r="1927" spans="2:11" ht="13.5" thickTop="1" x14ac:dyDescent="0.2">
      <c r="B1927" s="276"/>
      <c r="C1927" s="276"/>
      <c r="D1927" s="276"/>
      <c r="E1927" s="276"/>
      <c r="F1927" s="276"/>
      <c r="G1927" s="276"/>
      <c r="H1927" s="276"/>
      <c r="I1927" s="276"/>
      <c r="J1927" s="276"/>
      <c r="K1927" s="276"/>
    </row>
    <row r="1928" spans="2:11" ht="15" x14ac:dyDescent="0.2">
      <c r="B1928" s="268" t="s">
        <v>1625</v>
      </c>
      <c r="C1928" s="270" t="s">
        <v>78</v>
      </c>
      <c r="D1928" s="268" t="s">
        <v>79</v>
      </c>
      <c r="E1928" s="268" t="s">
        <v>24</v>
      </c>
      <c r="F1928" s="196" t="s">
        <v>80</v>
      </c>
      <c r="G1928" s="196"/>
      <c r="H1928" s="269" t="s">
        <v>81</v>
      </c>
      <c r="I1928" s="270" t="s">
        <v>82</v>
      </c>
      <c r="J1928" s="270" t="s">
        <v>83</v>
      </c>
      <c r="K1928" s="270" t="s">
        <v>84</v>
      </c>
    </row>
    <row r="1929" spans="2:11" ht="38.25" x14ac:dyDescent="0.2">
      <c r="B1929" s="271" t="s">
        <v>85</v>
      </c>
      <c r="C1929" s="273" t="s">
        <v>594</v>
      </c>
      <c r="D1929" s="271" t="s">
        <v>44</v>
      </c>
      <c r="E1929" s="271" t="s">
        <v>738</v>
      </c>
      <c r="F1929" s="197" t="s">
        <v>2503</v>
      </c>
      <c r="G1929" s="197"/>
      <c r="H1929" s="272" t="s">
        <v>48</v>
      </c>
      <c r="I1929" s="275">
        <v>1</v>
      </c>
      <c r="J1929" s="274">
        <v>10.11</v>
      </c>
      <c r="K1929" s="274">
        <v>10.11</v>
      </c>
    </row>
    <row r="1930" spans="2:11" ht="25.5" x14ac:dyDescent="0.2">
      <c r="B1930" s="277" t="s">
        <v>86</v>
      </c>
      <c r="C1930" s="279" t="s">
        <v>114</v>
      </c>
      <c r="D1930" s="277" t="s">
        <v>44</v>
      </c>
      <c r="E1930" s="277" t="s">
        <v>115</v>
      </c>
      <c r="F1930" s="194" t="s">
        <v>2161</v>
      </c>
      <c r="G1930" s="194"/>
      <c r="H1930" s="278" t="s">
        <v>75</v>
      </c>
      <c r="I1930" s="281">
        <v>0.1232</v>
      </c>
      <c r="J1930" s="280">
        <v>26.39</v>
      </c>
      <c r="K1930" s="280">
        <v>3.25</v>
      </c>
    </row>
    <row r="1931" spans="2:11" ht="25.5" x14ac:dyDescent="0.2">
      <c r="B1931" s="277" t="s">
        <v>86</v>
      </c>
      <c r="C1931" s="279" t="s">
        <v>90</v>
      </c>
      <c r="D1931" s="277" t="s">
        <v>44</v>
      </c>
      <c r="E1931" s="277" t="s">
        <v>91</v>
      </c>
      <c r="F1931" s="194" t="s">
        <v>2161</v>
      </c>
      <c r="G1931" s="194"/>
      <c r="H1931" s="278" t="s">
        <v>75</v>
      </c>
      <c r="I1931" s="281">
        <v>3.8800000000000001E-2</v>
      </c>
      <c r="J1931" s="280">
        <v>21.72</v>
      </c>
      <c r="K1931" s="280">
        <v>0.84</v>
      </c>
    </row>
    <row r="1932" spans="2:11" ht="25.5" x14ac:dyDescent="0.2">
      <c r="B1932" s="282" t="s">
        <v>93</v>
      </c>
      <c r="C1932" s="284" t="s">
        <v>613</v>
      </c>
      <c r="D1932" s="282" t="s">
        <v>44</v>
      </c>
      <c r="E1932" s="282" t="s">
        <v>2642</v>
      </c>
      <c r="F1932" s="195" t="s">
        <v>94</v>
      </c>
      <c r="G1932" s="195"/>
      <c r="H1932" s="283" t="s">
        <v>48</v>
      </c>
      <c r="I1932" s="287">
        <v>1</v>
      </c>
      <c r="J1932" s="285">
        <v>5.85</v>
      </c>
      <c r="K1932" s="285">
        <v>5.85</v>
      </c>
    </row>
    <row r="1933" spans="2:11" x14ac:dyDescent="0.2">
      <c r="B1933" s="282" t="s">
        <v>93</v>
      </c>
      <c r="C1933" s="284" t="s">
        <v>513</v>
      </c>
      <c r="D1933" s="282" t="s">
        <v>44</v>
      </c>
      <c r="E1933" s="282" t="s">
        <v>806</v>
      </c>
      <c r="F1933" s="195" t="s">
        <v>94</v>
      </c>
      <c r="G1933" s="195"/>
      <c r="H1933" s="283" t="s">
        <v>48</v>
      </c>
      <c r="I1933" s="287">
        <v>3.32E-2</v>
      </c>
      <c r="J1933" s="285">
        <v>5.39</v>
      </c>
      <c r="K1933" s="285">
        <v>0.17</v>
      </c>
    </row>
    <row r="1934" spans="2:11" x14ac:dyDescent="0.2">
      <c r="B1934" s="291"/>
      <c r="C1934" s="291"/>
      <c r="D1934" s="291"/>
      <c r="E1934" s="291"/>
      <c r="F1934" s="291" t="s">
        <v>97</v>
      </c>
      <c r="G1934" s="292">
        <v>1.52</v>
      </c>
      <c r="H1934" s="291" t="s">
        <v>98</v>
      </c>
      <c r="I1934" s="292">
        <v>1.64</v>
      </c>
      <c r="J1934" s="291" t="s">
        <v>99</v>
      </c>
      <c r="K1934" s="292">
        <v>3.16</v>
      </c>
    </row>
    <row r="1935" spans="2:11" ht="13.5" thickBot="1" x14ac:dyDescent="0.25">
      <c r="B1935" s="291"/>
      <c r="C1935" s="291"/>
      <c r="D1935" s="291"/>
      <c r="E1935" s="291"/>
      <c r="F1935" s="291" t="s">
        <v>100</v>
      </c>
      <c r="G1935" s="292">
        <v>2.52</v>
      </c>
      <c r="H1935" s="291"/>
      <c r="I1935" s="198" t="s">
        <v>101</v>
      </c>
      <c r="J1935" s="198"/>
      <c r="K1935" s="292">
        <v>12.63</v>
      </c>
    </row>
    <row r="1936" spans="2:11" ht="13.5" thickTop="1" x14ac:dyDescent="0.2">
      <c r="B1936" s="276"/>
      <c r="C1936" s="276"/>
      <c r="D1936" s="276"/>
      <c r="E1936" s="276"/>
      <c r="F1936" s="276"/>
      <c r="G1936" s="276"/>
      <c r="H1936" s="276"/>
      <c r="I1936" s="276"/>
      <c r="J1936" s="276"/>
      <c r="K1936" s="276"/>
    </row>
    <row r="1937" spans="2:11" ht="15" x14ac:dyDescent="0.2">
      <c r="B1937" s="268" t="s">
        <v>1626</v>
      </c>
      <c r="C1937" s="270" t="s">
        <v>78</v>
      </c>
      <c r="D1937" s="268" t="s">
        <v>79</v>
      </c>
      <c r="E1937" s="268" t="s">
        <v>24</v>
      </c>
      <c r="F1937" s="196" t="s">
        <v>80</v>
      </c>
      <c r="G1937" s="196"/>
      <c r="H1937" s="269" t="s">
        <v>81</v>
      </c>
      <c r="I1937" s="270" t="s">
        <v>82</v>
      </c>
      <c r="J1937" s="270" t="s">
        <v>83</v>
      </c>
      <c r="K1937" s="270" t="s">
        <v>84</v>
      </c>
    </row>
    <row r="1938" spans="2:11" ht="25.5" x14ac:dyDescent="0.2">
      <c r="B1938" s="271" t="s">
        <v>85</v>
      </c>
      <c r="C1938" s="273" t="s">
        <v>1627</v>
      </c>
      <c r="D1938" s="271" t="s">
        <v>44</v>
      </c>
      <c r="E1938" s="271" t="s">
        <v>1628</v>
      </c>
      <c r="F1938" s="197" t="s">
        <v>1013</v>
      </c>
      <c r="G1938" s="197"/>
      <c r="H1938" s="272" t="s">
        <v>48</v>
      </c>
      <c r="I1938" s="275">
        <v>1</v>
      </c>
      <c r="J1938" s="274">
        <v>72.81</v>
      </c>
      <c r="K1938" s="274">
        <v>72.81</v>
      </c>
    </row>
    <row r="1939" spans="2:11" ht="25.5" x14ac:dyDescent="0.2">
      <c r="B1939" s="277" t="s">
        <v>86</v>
      </c>
      <c r="C1939" s="279" t="s">
        <v>699</v>
      </c>
      <c r="D1939" s="277" t="s">
        <v>44</v>
      </c>
      <c r="E1939" s="277" t="s">
        <v>700</v>
      </c>
      <c r="F1939" s="194" t="s">
        <v>2161</v>
      </c>
      <c r="G1939" s="194"/>
      <c r="H1939" s="278" t="s">
        <v>75</v>
      </c>
      <c r="I1939" s="281">
        <v>0.25240000000000001</v>
      </c>
      <c r="J1939" s="280">
        <v>18.559999999999999</v>
      </c>
      <c r="K1939" s="280">
        <v>4.68</v>
      </c>
    </row>
    <row r="1940" spans="2:11" ht="25.5" x14ac:dyDescent="0.2">
      <c r="B1940" s="277" t="s">
        <v>86</v>
      </c>
      <c r="C1940" s="279" t="s">
        <v>90</v>
      </c>
      <c r="D1940" s="277" t="s">
        <v>44</v>
      </c>
      <c r="E1940" s="277" t="s">
        <v>91</v>
      </c>
      <c r="F1940" s="194" t="s">
        <v>2161</v>
      </c>
      <c r="G1940" s="194"/>
      <c r="H1940" s="278" t="s">
        <v>75</v>
      </c>
      <c r="I1940" s="281">
        <v>8.0799999999999997E-2</v>
      </c>
      <c r="J1940" s="280">
        <v>21.72</v>
      </c>
      <c r="K1940" s="280">
        <v>1.75</v>
      </c>
    </row>
    <row r="1941" spans="2:11" ht="25.5" x14ac:dyDescent="0.2">
      <c r="B1941" s="282" t="s">
        <v>93</v>
      </c>
      <c r="C1941" s="284" t="s">
        <v>701</v>
      </c>
      <c r="D1941" s="282" t="s">
        <v>44</v>
      </c>
      <c r="E1941" s="282" t="s">
        <v>702</v>
      </c>
      <c r="F1941" s="195" t="s">
        <v>94</v>
      </c>
      <c r="G1941" s="195"/>
      <c r="H1941" s="283" t="s">
        <v>48</v>
      </c>
      <c r="I1941" s="287">
        <v>1</v>
      </c>
      <c r="J1941" s="285">
        <v>3.32</v>
      </c>
      <c r="K1941" s="285">
        <v>3.32</v>
      </c>
    </row>
    <row r="1942" spans="2:11" ht="38.25" x14ac:dyDescent="0.2">
      <c r="B1942" s="282" t="s">
        <v>93</v>
      </c>
      <c r="C1942" s="284" t="s">
        <v>516</v>
      </c>
      <c r="D1942" s="282" t="s">
        <v>44</v>
      </c>
      <c r="E1942" s="282" t="s">
        <v>517</v>
      </c>
      <c r="F1942" s="195" t="s">
        <v>94</v>
      </c>
      <c r="G1942" s="195"/>
      <c r="H1942" s="283" t="s">
        <v>48</v>
      </c>
      <c r="I1942" s="287">
        <v>6.25E-2</v>
      </c>
      <c r="J1942" s="285">
        <v>31.59</v>
      </c>
      <c r="K1942" s="285">
        <v>1.97</v>
      </c>
    </row>
    <row r="1943" spans="2:11" ht="25.5" x14ac:dyDescent="0.2">
      <c r="B1943" s="282" t="s">
        <v>93</v>
      </c>
      <c r="C1943" s="284" t="s">
        <v>703</v>
      </c>
      <c r="D1943" s="282" t="s">
        <v>44</v>
      </c>
      <c r="E1943" s="282" t="s">
        <v>704</v>
      </c>
      <c r="F1943" s="195" t="s">
        <v>94</v>
      </c>
      <c r="G1943" s="195"/>
      <c r="H1943" s="283" t="s">
        <v>48</v>
      </c>
      <c r="I1943" s="287">
        <v>1</v>
      </c>
      <c r="J1943" s="285">
        <v>61.09</v>
      </c>
      <c r="K1943" s="285">
        <v>61.09</v>
      </c>
    </row>
    <row r="1944" spans="2:11" x14ac:dyDescent="0.2">
      <c r="B1944" s="291"/>
      <c r="C1944" s="291"/>
      <c r="D1944" s="291"/>
      <c r="E1944" s="291"/>
      <c r="F1944" s="291" t="s">
        <v>97</v>
      </c>
      <c r="G1944" s="292">
        <v>2.2400000000000002</v>
      </c>
      <c r="H1944" s="291" t="s">
        <v>98</v>
      </c>
      <c r="I1944" s="292">
        <v>2.42</v>
      </c>
      <c r="J1944" s="291" t="s">
        <v>99</v>
      </c>
      <c r="K1944" s="292">
        <v>4.66</v>
      </c>
    </row>
    <row r="1945" spans="2:11" ht="13.5" thickBot="1" x14ac:dyDescent="0.25">
      <c r="B1945" s="291"/>
      <c r="C1945" s="291"/>
      <c r="D1945" s="291"/>
      <c r="E1945" s="291"/>
      <c r="F1945" s="291" t="s">
        <v>100</v>
      </c>
      <c r="G1945" s="292">
        <v>18.2</v>
      </c>
      <c r="H1945" s="291"/>
      <c r="I1945" s="198" t="s">
        <v>101</v>
      </c>
      <c r="J1945" s="198"/>
      <c r="K1945" s="292">
        <v>91.01</v>
      </c>
    </row>
    <row r="1946" spans="2:11" ht="13.5" thickTop="1" x14ac:dyDescent="0.2">
      <c r="B1946" s="276"/>
      <c r="C1946" s="276"/>
      <c r="D1946" s="276"/>
      <c r="E1946" s="276"/>
      <c r="F1946" s="276"/>
      <c r="G1946" s="276"/>
      <c r="H1946" s="276"/>
      <c r="I1946" s="276"/>
      <c r="J1946" s="276"/>
      <c r="K1946" s="276"/>
    </row>
    <row r="1947" spans="2:11" ht="15" x14ac:dyDescent="0.2">
      <c r="B1947" s="268" t="s">
        <v>1629</v>
      </c>
      <c r="C1947" s="270" t="s">
        <v>78</v>
      </c>
      <c r="D1947" s="268" t="s">
        <v>79</v>
      </c>
      <c r="E1947" s="268" t="s">
        <v>24</v>
      </c>
      <c r="F1947" s="196" t="s">
        <v>80</v>
      </c>
      <c r="G1947" s="196"/>
      <c r="H1947" s="269" t="s">
        <v>81</v>
      </c>
      <c r="I1947" s="270" t="s">
        <v>82</v>
      </c>
      <c r="J1947" s="270" t="s">
        <v>83</v>
      </c>
      <c r="K1947" s="270" t="s">
        <v>84</v>
      </c>
    </row>
    <row r="1948" spans="2:11" ht="51" x14ac:dyDescent="0.2">
      <c r="B1948" s="271" t="s">
        <v>85</v>
      </c>
      <c r="C1948" s="273" t="s">
        <v>773</v>
      </c>
      <c r="D1948" s="271" t="s">
        <v>44</v>
      </c>
      <c r="E1948" s="271" t="s">
        <v>774</v>
      </c>
      <c r="F1948" s="197" t="s">
        <v>2643</v>
      </c>
      <c r="G1948" s="197"/>
      <c r="H1948" s="272" t="s">
        <v>48</v>
      </c>
      <c r="I1948" s="275">
        <v>1</v>
      </c>
      <c r="J1948" s="274">
        <v>46</v>
      </c>
      <c r="K1948" s="274">
        <v>46</v>
      </c>
    </row>
    <row r="1949" spans="2:11" ht="25.5" x14ac:dyDescent="0.2">
      <c r="B1949" s="277" t="s">
        <v>86</v>
      </c>
      <c r="C1949" s="279" t="s">
        <v>198</v>
      </c>
      <c r="D1949" s="277" t="s">
        <v>44</v>
      </c>
      <c r="E1949" s="277" t="s">
        <v>199</v>
      </c>
      <c r="F1949" s="194" t="s">
        <v>2161</v>
      </c>
      <c r="G1949" s="194"/>
      <c r="H1949" s="278" t="s">
        <v>75</v>
      </c>
      <c r="I1949" s="281">
        <v>0.2172</v>
      </c>
      <c r="J1949" s="280">
        <v>21.7</v>
      </c>
      <c r="K1949" s="280">
        <v>4.71</v>
      </c>
    </row>
    <row r="1950" spans="2:11" ht="25.5" x14ac:dyDescent="0.2">
      <c r="B1950" s="277" t="s">
        <v>86</v>
      </c>
      <c r="C1950" s="279" t="s">
        <v>114</v>
      </c>
      <c r="D1950" s="277" t="s">
        <v>44</v>
      </c>
      <c r="E1950" s="277" t="s">
        <v>115</v>
      </c>
      <c r="F1950" s="194" t="s">
        <v>2161</v>
      </c>
      <c r="G1950" s="194"/>
      <c r="H1950" s="278" t="s">
        <v>75</v>
      </c>
      <c r="I1950" s="281">
        <v>0.2172</v>
      </c>
      <c r="J1950" s="280">
        <v>26.39</v>
      </c>
      <c r="K1950" s="280">
        <v>5.73</v>
      </c>
    </row>
    <row r="1951" spans="2:11" ht="25.5" x14ac:dyDescent="0.2">
      <c r="B1951" s="282" t="s">
        <v>93</v>
      </c>
      <c r="C1951" s="284" t="s">
        <v>614</v>
      </c>
      <c r="D1951" s="282" t="s">
        <v>44</v>
      </c>
      <c r="E1951" s="282" t="s">
        <v>615</v>
      </c>
      <c r="F1951" s="195" t="s">
        <v>94</v>
      </c>
      <c r="G1951" s="195"/>
      <c r="H1951" s="283" t="s">
        <v>48</v>
      </c>
      <c r="I1951" s="287">
        <v>1</v>
      </c>
      <c r="J1951" s="285">
        <v>25.93</v>
      </c>
      <c r="K1951" s="285">
        <v>25.93</v>
      </c>
    </row>
    <row r="1952" spans="2:11" ht="38.25" x14ac:dyDescent="0.2">
      <c r="B1952" s="282" t="s">
        <v>93</v>
      </c>
      <c r="C1952" s="284" t="s">
        <v>516</v>
      </c>
      <c r="D1952" s="282" t="s">
        <v>44</v>
      </c>
      <c r="E1952" s="282" t="s">
        <v>517</v>
      </c>
      <c r="F1952" s="195" t="s">
        <v>94</v>
      </c>
      <c r="G1952" s="195"/>
      <c r="H1952" s="283" t="s">
        <v>48</v>
      </c>
      <c r="I1952" s="287">
        <v>0.115</v>
      </c>
      <c r="J1952" s="285">
        <v>31.59</v>
      </c>
      <c r="K1952" s="285">
        <v>3.63</v>
      </c>
    </row>
    <row r="1953" spans="2:11" ht="25.5" x14ac:dyDescent="0.2">
      <c r="B1953" s="282" t="s">
        <v>93</v>
      </c>
      <c r="C1953" s="284" t="s">
        <v>514</v>
      </c>
      <c r="D1953" s="282" t="s">
        <v>44</v>
      </c>
      <c r="E1953" s="282" t="s">
        <v>515</v>
      </c>
      <c r="F1953" s="195" t="s">
        <v>94</v>
      </c>
      <c r="G1953" s="195"/>
      <c r="H1953" s="283" t="s">
        <v>48</v>
      </c>
      <c r="I1953" s="287">
        <v>2</v>
      </c>
      <c r="J1953" s="285">
        <v>3</v>
      </c>
      <c r="K1953" s="285">
        <v>6</v>
      </c>
    </row>
    <row r="1954" spans="2:11" x14ac:dyDescent="0.2">
      <c r="B1954" s="291"/>
      <c r="C1954" s="291"/>
      <c r="D1954" s="291"/>
      <c r="E1954" s="291"/>
      <c r="F1954" s="291" t="s">
        <v>97</v>
      </c>
      <c r="G1954" s="292">
        <v>3.86</v>
      </c>
      <c r="H1954" s="291" t="s">
        <v>98</v>
      </c>
      <c r="I1954" s="292">
        <v>4.16</v>
      </c>
      <c r="J1954" s="291" t="s">
        <v>99</v>
      </c>
      <c r="K1954" s="292">
        <v>8.02</v>
      </c>
    </row>
    <row r="1955" spans="2:11" ht="13.5" thickBot="1" x14ac:dyDescent="0.25">
      <c r="B1955" s="291"/>
      <c r="C1955" s="291"/>
      <c r="D1955" s="291"/>
      <c r="E1955" s="291"/>
      <c r="F1955" s="291" t="s">
        <v>100</v>
      </c>
      <c r="G1955" s="292">
        <v>11.5</v>
      </c>
      <c r="H1955" s="291"/>
      <c r="I1955" s="198" t="s">
        <v>101</v>
      </c>
      <c r="J1955" s="198"/>
      <c r="K1955" s="292">
        <v>57.5</v>
      </c>
    </row>
    <row r="1956" spans="2:11" ht="13.5" thickTop="1" x14ac:dyDescent="0.2">
      <c r="B1956" s="276"/>
      <c r="C1956" s="276"/>
      <c r="D1956" s="276"/>
      <c r="E1956" s="276"/>
      <c r="F1956" s="276"/>
      <c r="G1956" s="276"/>
      <c r="H1956" s="276"/>
      <c r="I1956" s="276"/>
      <c r="J1956" s="276"/>
      <c r="K1956" s="276"/>
    </row>
    <row r="1957" spans="2:11" ht="15" x14ac:dyDescent="0.2">
      <c r="B1957" s="268" t="s">
        <v>1630</v>
      </c>
      <c r="C1957" s="270" t="s">
        <v>78</v>
      </c>
      <c r="D1957" s="268" t="s">
        <v>79</v>
      </c>
      <c r="E1957" s="268" t="s">
        <v>24</v>
      </c>
      <c r="F1957" s="196" t="s">
        <v>80</v>
      </c>
      <c r="G1957" s="196"/>
      <c r="H1957" s="269" t="s">
        <v>81</v>
      </c>
      <c r="I1957" s="270" t="s">
        <v>82</v>
      </c>
      <c r="J1957" s="270" t="s">
        <v>83</v>
      </c>
      <c r="K1957" s="270" t="s">
        <v>84</v>
      </c>
    </row>
    <row r="1958" spans="2:11" ht="51" x14ac:dyDescent="0.2">
      <c r="B1958" s="271" t="s">
        <v>85</v>
      </c>
      <c r="C1958" s="273" t="s">
        <v>595</v>
      </c>
      <c r="D1958" s="271" t="s">
        <v>44</v>
      </c>
      <c r="E1958" s="271" t="s">
        <v>596</v>
      </c>
      <c r="F1958" s="197" t="s">
        <v>2643</v>
      </c>
      <c r="G1958" s="197"/>
      <c r="H1958" s="272" t="s">
        <v>48</v>
      </c>
      <c r="I1958" s="275">
        <v>1</v>
      </c>
      <c r="J1958" s="274">
        <v>13.76</v>
      </c>
      <c r="K1958" s="274">
        <v>13.76</v>
      </c>
    </row>
    <row r="1959" spans="2:11" ht="25.5" x14ac:dyDescent="0.2">
      <c r="B1959" s="277" t="s">
        <v>86</v>
      </c>
      <c r="C1959" s="279" t="s">
        <v>198</v>
      </c>
      <c r="D1959" s="277" t="s">
        <v>44</v>
      </c>
      <c r="E1959" s="277" t="s">
        <v>199</v>
      </c>
      <c r="F1959" s="194" t="s">
        <v>2161</v>
      </c>
      <c r="G1959" s="194"/>
      <c r="H1959" s="278" t="s">
        <v>75</v>
      </c>
      <c r="I1959" s="281">
        <v>0.127</v>
      </c>
      <c r="J1959" s="280">
        <v>21.7</v>
      </c>
      <c r="K1959" s="280">
        <v>2.75</v>
      </c>
    </row>
    <row r="1960" spans="2:11" ht="25.5" x14ac:dyDescent="0.2">
      <c r="B1960" s="277" t="s">
        <v>86</v>
      </c>
      <c r="C1960" s="279" t="s">
        <v>114</v>
      </c>
      <c r="D1960" s="277" t="s">
        <v>44</v>
      </c>
      <c r="E1960" s="277" t="s">
        <v>115</v>
      </c>
      <c r="F1960" s="194" t="s">
        <v>2161</v>
      </c>
      <c r="G1960" s="194"/>
      <c r="H1960" s="278" t="s">
        <v>75</v>
      </c>
      <c r="I1960" s="281">
        <v>0.127</v>
      </c>
      <c r="J1960" s="280">
        <v>26.39</v>
      </c>
      <c r="K1960" s="280">
        <v>3.35</v>
      </c>
    </row>
    <row r="1961" spans="2:11" ht="25.5" x14ac:dyDescent="0.2">
      <c r="B1961" s="282" t="s">
        <v>93</v>
      </c>
      <c r="C1961" s="284" t="s">
        <v>616</v>
      </c>
      <c r="D1961" s="282" t="s">
        <v>44</v>
      </c>
      <c r="E1961" s="282" t="s">
        <v>617</v>
      </c>
      <c r="F1961" s="195" t="s">
        <v>94</v>
      </c>
      <c r="G1961" s="195"/>
      <c r="H1961" s="283" t="s">
        <v>48</v>
      </c>
      <c r="I1961" s="287">
        <v>1</v>
      </c>
      <c r="J1961" s="285">
        <v>5.59</v>
      </c>
      <c r="K1961" s="285">
        <v>5.59</v>
      </c>
    </row>
    <row r="1962" spans="2:11" ht="25.5" x14ac:dyDescent="0.2">
      <c r="B1962" s="282" t="s">
        <v>93</v>
      </c>
      <c r="C1962" s="284" t="s">
        <v>494</v>
      </c>
      <c r="D1962" s="282" t="s">
        <v>44</v>
      </c>
      <c r="E1962" s="282" t="s">
        <v>495</v>
      </c>
      <c r="F1962" s="195" t="s">
        <v>94</v>
      </c>
      <c r="G1962" s="195"/>
      <c r="H1962" s="283" t="s">
        <v>48</v>
      </c>
      <c r="I1962" s="287">
        <v>1.4999999999999999E-2</v>
      </c>
      <c r="J1962" s="285">
        <v>86.73</v>
      </c>
      <c r="K1962" s="285">
        <v>1.3</v>
      </c>
    </row>
    <row r="1963" spans="2:11" x14ac:dyDescent="0.2">
      <c r="B1963" s="282" t="s">
        <v>93</v>
      </c>
      <c r="C1963" s="284" t="s">
        <v>496</v>
      </c>
      <c r="D1963" s="282" t="s">
        <v>44</v>
      </c>
      <c r="E1963" s="282" t="s">
        <v>807</v>
      </c>
      <c r="F1963" s="195" t="s">
        <v>94</v>
      </c>
      <c r="G1963" s="195"/>
      <c r="H1963" s="283" t="s">
        <v>48</v>
      </c>
      <c r="I1963" s="287">
        <v>7.1000000000000004E-3</v>
      </c>
      <c r="J1963" s="285">
        <v>3.08</v>
      </c>
      <c r="K1963" s="285">
        <v>0.02</v>
      </c>
    </row>
    <row r="1964" spans="2:11" x14ac:dyDescent="0.2">
      <c r="B1964" s="282" t="s">
        <v>93</v>
      </c>
      <c r="C1964" s="284" t="s">
        <v>499</v>
      </c>
      <c r="D1964" s="282" t="s">
        <v>44</v>
      </c>
      <c r="E1964" s="282" t="s">
        <v>500</v>
      </c>
      <c r="F1964" s="195" t="s">
        <v>94</v>
      </c>
      <c r="G1964" s="195"/>
      <c r="H1964" s="283" t="s">
        <v>48</v>
      </c>
      <c r="I1964" s="287">
        <v>9.9000000000000008E-3</v>
      </c>
      <c r="J1964" s="285">
        <v>76.56</v>
      </c>
      <c r="K1964" s="285">
        <v>0.75</v>
      </c>
    </row>
    <row r="1965" spans="2:11" x14ac:dyDescent="0.2">
      <c r="B1965" s="291"/>
      <c r="C1965" s="291"/>
      <c r="D1965" s="291"/>
      <c r="E1965" s="291"/>
      <c r="F1965" s="291" t="s">
        <v>97</v>
      </c>
      <c r="G1965" s="292">
        <v>2.25</v>
      </c>
      <c r="H1965" s="291" t="s">
        <v>98</v>
      </c>
      <c r="I1965" s="292">
        <v>2.4300000000000002</v>
      </c>
      <c r="J1965" s="291" t="s">
        <v>99</v>
      </c>
      <c r="K1965" s="292">
        <v>4.68</v>
      </c>
    </row>
    <row r="1966" spans="2:11" ht="13.5" thickBot="1" x14ac:dyDescent="0.25">
      <c r="B1966" s="291"/>
      <c r="C1966" s="291"/>
      <c r="D1966" s="291"/>
      <c r="E1966" s="291"/>
      <c r="F1966" s="291" t="s">
        <v>100</v>
      </c>
      <c r="G1966" s="292">
        <v>3.44</v>
      </c>
      <c r="H1966" s="291"/>
      <c r="I1966" s="198" t="s">
        <v>101</v>
      </c>
      <c r="J1966" s="198"/>
      <c r="K1966" s="292">
        <v>17.2</v>
      </c>
    </row>
    <row r="1967" spans="2:11" ht="13.5" thickTop="1" x14ac:dyDescent="0.2">
      <c r="B1967" s="276"/>
      <c r="C1967" s="276"/>
      <c r="D1967" s="276"/>
      <c r="E1967" s="276"/>
      <c r="F1967" s="276"/>
      <c r="G1967" s="276"/>
      <c r="H1967" s="276"/>
      <c r="I1967" s="276"/>
      <c r="J1967" s="276"/>
      <c r="K1967" s="276"/>
    </row>
    <row r="1968" spans="2:11" ht="15" x14ac:dyDescent="0.2">
      <c r="B1968" s="268" t="s">
        <v>1631</v>
      </c>
      <c r="C1968" s="270" t="s">
        <v>78</v>
      </c>
      <c r="D1968" s="268" t="s">
        <v>79</v>
      </c>
      <c r="E1968" s="268" t="s">
        <v>24</v>
      </c>
      <c r="F1968" s="196" t="s">
        <v>80</v>
      </c>
      <c r="G1968" s="196"/>
      <c r="H1968" s="269" t="s">
        <v>81</v>
      </c>
      <c r="I1968" s="270" t="s">
        <v>82</v>
      </c>
      <c r="J1968" s="270" t="s">
        <v>83</v>
      </c>
      <c r="K1968" s="270" t="s">
        <v>84</v>
      </c>
    </row>
    <row r="1969" spans="2:11" ht="51" x14ac:dyDescent="0.2">
      <c r="B1969" s="271" t="s">
        <v>85</v>
      </c>
      <c r="C1969" s="273" t="s">
        <v>777</v>
      </c>
      <c r="D1969" s="271" t="s">
        <v>44</v>
      </c>
      <c r="E1969" s="271" t="s">
        <v>778</v>
      </c>
      <c r="F1969" s="197" t="s">
        <v>2643</v>
      </c>
      <c r="G1969" s="197"/>
      <c r="H1969" s="272" t="s">
        <v>48</v>
      </c>
      <c r="I1969" s="275">
        <v>1</v>
      </c>
      <c r="J1969" s="274">
        <v>29.04</v>
      </c>
      <c r="K1969" s="274">
        <v>29.04</v>
      </c>
    </row>
    <row r="1970" spans="2:11" ht="25.5" x14ac:dyDescent="0.2">
      <c r="B1970" s="277" t="s">
        <v>86</v>
      </c>
      <c r="C1970" s="279" t="s">
        <v>114</v>
      </c>
      <c r="D1970" s="277" t="s">
        <v>44</v>
      </c>
      <c r="E1970" s="277" t="s">
        <v>115</v>
      </c>
      <c r="F1970" s="194" t="s">
        <v>2161</v>
      </c>
      <c r="G1970" s="194"/>
      <c r="H1970" s="278" t="s">
        <v>75</v>
      </c>
      <c r="I1970" s="281">
        <v>0.19259999999999999</v>
      </c>
      <c r="J1970" s="280">
        <v>26.39</v>
      </c>
      <c r="K1970" s="280">
        <v>5.08</v>
      </c>
    </row>
    <row r="1971" spans="2:11" ht="25.5" x14ac:dyDescent="0.2">
      <c r="B1971" s="277" t="s">
        <v>86</v>
      </c>
      <c r="C1971" s="279" t="s">
        <v>198</v>
      </c>
      <c r="D1971" s="277" t="s">
        <v>44</v>
      </c>
      <c r="E1971" s="277" t="s">
        <v>199</v>
      </c>
      <c r="F1971" s="194" t="s">
        <v>2161</v>
      </c>
      <c r="G1971" s="194"/>
      <c r="H1971" s="278" t="s">
        <v>75</v>
      </c>
      <c r="I1971" s="281">
        <v>0.19259999999999999</v>
      </c>
      <c r="J1971" s="280">
        <v>21.7</v>
      </c>
      <c r="K1971" s="280">
        <v>4.17</v>
      </c>
    </row>
    <row r="1972" spans="2:11" ht="38.25" x14ac:dyDescent="0.2">
      <c r="B1972" s="282" t="s">
        <v>93</v>
      </c>
      <c r="C1972" s="284" t="s">
        <v>516</v>
      </c>
      <c r="D1972" s="282" t="s">
        <v>44</v>
      </c>
      <c r="E1972" s="282" t="s">
        <v>517</v>
      </c>
      <c r="F1972" s="195" t="s">
        <v>94</v>
      </c>
      <c r="G1972" s="195"/>
      <c r="H1972" s="283" t="s">
        <v>48</v>
      </c>
      <c r="I1972" s="287">
        <v>0.115</v>
      </c>
      <c r="J1972" s="285">
        <v>31.59</v>
      </c>
      <c r="K1972" s="285">
        <v>3.63</v>
      </c>
    </row>
    <row r="1973" spans="2:11" ht="25.5" x14ac:dyDescent="0.2">
      <c r="B1973" s="282" t="s">
        <v>93</v>
      </c>
      <c r="C1973" s="284" t="s">
        <v>514</v>
      </c>
      <c r="D1973" s="282" t="s">
        <v>44</v>
      </c>
      <c r="E1973" s="282" t="s">
        <v>515</v>
      </c>
      <c r="F1973" s="195" t="s">
        <v>94</v>
      </c>
      <c r="G1973" s="195"/>
      <c r="H1973" s="283" t="s">
        <v>48</v>
      </c>
      <c r="I1973" s="287">
        <v>2</v>
      </c>
      <c r="J1973" s="285">
        <v>3</v>
      </c>
      <c r="K1973" s="285">
        <v>6</v>
      </c>
    </row>
    <row r="1974" spans="2:11" ht="25.5" x14ac:dyDescent="0.2">
      <c r="B1974" s="282" t="s">
        <v>93</v>
      </c>
      <c r="C1974" s="284" t="s">
        <v>815</v>
      </c>
      <c r="D1974" s="282" t="s">
        <v>44</v>
      </c>
      <c r="E1974" s="282" t="s">
        <v>816</v>
      </c>
      <c r="F1974" s="195" t="s">
        <v>94</v>
      </c>
      <c r="G1974" s="195"/>
      <c r="H1974" s="283" t="s">
        <v>48</v>
      </c>
      <c r="I1974" s="287">
        <v>1</v>
      </c>
      <c r="J1974" s="285">
        <v>10.16</v>
      </c>
      <c r="K1974" s="285">
        <v>10.16</v>
      </c>
    </row>
    <row r="1975" spans="2:11" x14ac:dyDescent="0.2">
      <c r="B1975" s="291"/>
      <c r="C1975" s="291"/>
      <c r="D1975" s="291"/>
      <c r="E1975" s="291"/>
      <c r="F1975" s="291" t="s">
        <v>97</v>
      </c>
      <c r="G1975" s="292">
        <v>3.42</v>
      </c>
      <c r="H1975" s="291" t="s">
        <v>98</v>
      </c>
      <c r="I1975" s="292">
        <v>3.68</v>
      </c>
      <c r="J1975" s="291" t="s">
        <v>99</v>
      </c>
      <c r="K1975" s="292">
        <v>7.1</v>
      </c>
    </row>
    <row r="1976" spans="2:11" ht="13.5" thickBot="1" x14ac:dyDescent="0.25">
      <c r="B1976" s="291"/>
      <c r="C1976" s="291"/>
      <c r="D1976" s="291"/>
      <c r="E1976" s="291"/>
      <c r="F1976" s="291" t="s">
        <v>100</v>
      </c>
      <c r="G1976" s="292">
        <v>7.26</v>
      </c>
      <c r="H1976" s="291"/>
      <c r="I1976" s="198" t="s">
        <v>101</v>
      </c>
      <c r="J1976" s="198"/>
      <c r="K1976" s="292">
        <v>36.299999999999997</v>
      </c>
    </row>
    <row r="1977" spans="2:11" ht="13.5" thickTop="1" x14ac:dyDescent="0.2">
      <c r="B1977" s="276"/>
      <c r="C1977" s="276"/>
      <c r="D1977" s="276"/>
      <c r="E1977" s="276"/>
      <c r="F1977" s="276"/>
      <c r="G1977" s="276"/>
      <c r="H1977" s="276"/>
      <c r="I1977" s="276"/>
      <c r="J1977" s="276"/>
      <c r="K1977" s="276"/>
    </row>
    <row r="1978" spans="2:11" ht="15" x14ac:dyDescent="0.2">
      <c r="B1978" s="268" t="s">
        <v>1632</v>
      </c>
      <c r="C1978" s="270" t="s">
        <v>78</v>
      </c>
      <c r="D1978" s="268" t="s">
        <v>79</v>
      </c>
      <c r="E1978" s="268" t="s">
        <v>24</v>
      </c>
      <c r="F1978" s="196" t="s">
        <v>80</v>
      </c>
      <c r="G1978" s="196"/>
      <c r="H1978" s="269" t="s">
        <v>81</v>
      </c>
      <c r="I1978" s="270" t="s">
        <v>82</v>
      </c>
      <c r="J1978" s="270" t="s">
        <v>83</v>
      </c>
      <c r="K1978" s="270" t="s">
        <v>84</v>
      </c>
    </row>
    <row r="1979" spans="2:11" ht="51" x14ac:dyDescent="0.2">
      <c r="B1979" s="271" t="s">
        <v>85</v>
      </c>
      <c r="C1979" s="273" t="s">
        <v>451</v>
      </c>
      <c r="D1979" s="271" t="s">
        <v>44</v>
      </c>
      <c r="E1979" s="271" t="s">
        <v>452</v>
      </c>
      <c r="F1979" s="197" t="s">
        <v>2643</v>
      </c>
      <c r="G1979" s="197"/>
      <c r="H1979" s="272" t="s">
        <v>48</v>
      </c>
      <c r="I1979" s="275">
        <v>1</v>
      </c>
      <c r="J1979" s="274">
        <v>10.77</v>
      </c>
      <c r="K1979" s="274">
        <v>10.77</v>
      </c>
    </row>
    <row r="1980" spans="2:11" ht="25.5" x14ac:dyDescent="0.2">
      <c r="B1980" s="277" t="s">
        <v>86</v>
      </c>
      <c r="C1980" s="279" t="s">
        <v>114</v>
      </c>
      <c r="D1980" s="277" t="s">
        <v>44</v>
      </c>
      <c r="E1980" s="277" t="s">
        <v>115</v>
      </c>
      <c r="F1980" s="194" t="s">
        <v>2161</v>
      </c>
      <c r="G1980" s="194"/>
      <c r="H1980" s="278" t="s">
        <v>75</v>
      </c>
      <c r="I1980" s="281">
        <v>0.127</v>
      </c>
      <c r="J1980" s="280">
        <v>26.39</v>
      </c>
      <c r="K1980" s="280">
        <v>3.35</v>
      </c>
    </row>
    <row r="1981" spans="2:11" ht="25.5" x14ac:dyDescent="0.2">
      <c r="B1981" s="277" t="s">
        <v>86</v>
      </c>
      <c r="C1981" s="279" t="s">
        <v>198</v>
      </c>
      <c r="D1981" s="277" t="s">
        <v>44</v>
      </c>
      <c r="E1981" s="277" t="s">
        <v>199</v>
      </c>
      <c r="F1981" s="194" t="s">
        <v>2161</v>
      </c>
      <c r="G1981" s="194"/>
      <c r="H1981" s="278" t="s">
        <v>75</v>
      </c>
      <c r="I1981" s="281">
        <v>0.127</v>
      </c>
      <c r="J1981" s="280">
        <v>21.7</v>
      </c>
      <c r="K1981" s="280">
        <v>2.75</v>
      </c>
    </row>
    <row r="1982" spans="2:11" ht="25.5" x14ac:dyDescent="0.2">
      <c r="B1982" s="282" t="s">
        <v>93</v>
      </c>
      <c r="C1982" s="284" t="s">
        <v>494</v>
      </c>
      <c r="D1982" s="282" t="s">
        <v>44</v>
      </c>
      <c r="E1982" s="282" t="s">
        <v>495</v>
      </c>
      <c r="F1982" s="195" t="s">
        <v>94</v>
      </c>
      <c r="G1982" s="195"/>
      <c r="H1982" s="283" t="s">
        <v>48</v>
      </c>
      <c r="I1982" s="287">
        <v>1.4999999999999999E-2</v>
      </c>
      <c r="J1982" s="285">
        <v>86.73</v>
      </c>
      <c r="K1982" s="285">
        <v>1.3</v>
      </c>
    </row>
    <row r="1983" spans="2:11" x14ac:dyDescent="0.2">
      <c r="B1983" s="282" t="s">
        <v>93</v>
      </c>
      <c r="C1983" s="284" t="s">
        <v>496</v>
      </c>
      <c r="D1983" s="282" t="s">
        <v>44</v>
      </c>
      <c r="E1983" s="282" t="s">
        <v>807</v>
      </c>
      <c r="F1983" s="195" t="s">
        <v>94</v>
      </c>
      <c r="G1983" s="195"/>
      <c r="H1983" s="283" t="s">
        <v>48</v>
      </c>
      <c r="I1983" s="287">
        <v>7.1000000000000004E-3</v>
      </c>
      <c r="J1983" s="285">
        <v>3.08</v>
      </c>
      <c r="K1983" s="285">
        <v>0.02</v>
      </c>
    </row>
    <row r="1984" spans="2:11" x14ac:dyDescent="0.2">
      <c r="B1984" s="282" t="s">
        <v>93</v>
      </c>
      <c r="C1984" s="284" t="s">
        <v>499</v>
      </c>
      <c r="D1984" s="282" t="s">
        <v>44</v>
      </c>
      <c r="E1984" s="282" t="s">
        <v>500</v>
      </c>
      <c r="F1984" s="195" t="s">
        <v>94</v>
      </c>
      <c r="G1984" s="195"/>
      <c r="H1984" s="283" t="s">
        <v>48</v>
      </c>
      <c r="I1984" s="287">
        <v>9.9000000000000008E-3</v>
      </c>
      <c r="J1984" s="285">
        <v>76.56</v>
      </c>
      <c r="K1984" s="285">
        <v>0.75</v>
      </c>
    </row>
    <row r="1985" spans="2:11" ht="25.5" x14ac:dyDescent="0.2">
      <c r="B1985" s="282" t="s">
        <v>93</v>
      </c>
      <c r="C1985" s="284" t="s">
        <v>518</v>
      </c>
      <c r="D1985" s="282" t="s">
        <v>44</v>
      </c>
      <c r="E1985" s="282" t="s">
        <v>519</v>
      </c>
      <c r="F1985" s="195" t="s">
        <v>94</v>
      </c>
      <c r="G1985" s="195"/>
      <c r="H1985" s="283" t="s">
        <v>48</v>
      </c>
      <c r="I1985" s="287">
        <v>1</v>
      </c>
      <c r="J1985" s="285">
        <v>2.6</v>
      </c>
      <c r="K1985" s="285">
        <v>2.6</v>
      </c>
    </row>
    <row r="1986" spans="2:11" x14ac:dyDescent="0.2">
      <c r="B1986" s="291"/>
      <c r="C1986" s="291"/>
      <c r="D1986" s="291"/>
      <c r="E1986" s="291"/>
      <c r="F1986" s="291" t="s">
        <v>97</v>
      </c>
      <c r="G1986" s="292">
        <v>2.25</v>
      </c>
      <c r="H1986" s="291" t="s">
        <v>98</v>
      </c>
      <c r="I1986" s="292">
        <v>2.4300000000000002</v>
      </c>
      <c r="J1986" s="291" t="s">
        <v>99</v>
      </c>
      <c r="K1986" s="292">
        <v>4.68</v>
      </c>
    </row>
    <row r="1987" spans="2:11" ht="13.5" thickBot="1" x14ac:dyDescent="0.25">
      <c r="B1987" s="291"/>
      <c r="C1987" s="291"/>
      <c r="D1987" s="291"/>
      <c r="E1987" s="291"/>
      <c r="F1987" s="291" t="s">
        <v>100</v>
      </c>
      <c r="G1987" s="292">
        <v>2.69</v>
      </c>
      <c r="H1987" s="291"/>
      <c r="I1987" s="198" t="s">
        <v>101</v>
      </c>
      <c r="J1987" s="198"/>
      <c r="K1987" s="292">
        <v>13.46</v>
      </c>
    </row>
    <row r="1988" spans="2:11" ht="13.5" thickTop="1" x14ac:dyDescent="0.2">
      <c r="B1988" s="276"/>
      <c r="C1988" s="276"/>
      <c r="D1988" s="276"/>
      <c r="E1988" s="276"/>
      <c r="F1988" s="276"/>
      <c r="G1988" s="276"/>
      <c r="H1988" s="276"/>
      <c r="I1988" s="276"/>
      <c r="J1988" s="276"/>
      <c r="K1988" s="276"/>
    </row>
    <row r="1989" spans="2:11" ht="15" x14ac:dyDescent="0.2">
      <c r="B1989" s="268" t="s">
        <v>1633</v>
      </c>
      <c r="C1989" s="270" t="s">
        <v>78</v>
      </c>
      <c r="D1989" s="268" t="s">
        <v>79</v>
      </c>
      <c r="E1989" s="268" t="s">
        <v>24</v>
      </c>
      <c r="F1989" s="196" t="s">
        <v>80</v>
      </c>
      <c r="G1989" s="196"/>
      <c r="H1989" s="269" t="s">
        <v>81</v>
      </c>
      <c r="I1989" s="270" t="s">
        <v>82</v>
      </c>
      <c r="J1989" s="270" t="s">
        <v>83</v>
      </c>
      <c r="K1989" s="270" t="s">
        <v>84</v>
      </c>
    </row>
    <row r="1990" spans="2:11" ht="51" x14ac:dyDescent="0.2">
      <c r="B1990" s="271" t="s">
        <v>85</v>
      </c>
      <c r="C1990" s="273" t="s">
        <v>1634</v>
      </c>
      <c r="D1990" s="271" t="s">
        <v>44</v>
      </c>
      <c r="E1990" s="271" t="s">
        <v>1635</v>
      </c>
      <c r="F1990" s="197" t="s">
        <v>2643</v>
      </c>
      <c r="G1990" s="197"/>
      <c r="H1990" s="272" t="s">
        <v>48</v>
      </c>
      <c r="I1990" s="275">
        <v>1</v>
      </c>
      <c r="J1990" s="274">
        <v>15.78</v>
      </c>
      <c r="K1990" s="274">
        <v>15.78</v>
      </c>
    </row>
    <row r="1991" spans="2:11" ht="25.5" x14ac:dyDescent="0.2">
      <c r="B1991" s="277" t="s">
        <v>86</v>
      </c>
      <c r="C1991" s="279" t="s">
        <v>198</v>
      </c>
      <c r="D1991" s="277" t="s">
        <v>44</v>
      </c>
      <c r="E1991" s="277" t="s">
        <v>199</v>
      </c>
      <c r="F1991" s="194" t="s">
        <v>2161</v>
      </c>
      <c r="G1991" s="194"/>
      <c r="H1991" s="278" t="s">
        <v>75</v>
      </c>
      <c r="I1991" s="281">
        <v>0.13789999999999999</v>
      </c>
      <c r="J1991" s="280">
        <v>21.7</v>
      </c>
      <c r="K1991" s="280">
        <v>2.99</v>
      </c>
    </row>
    <row r="1992" spans="2:11" ht="25.5" x14ac:dyDescent="0.2">
      <c r="B1992" s="277" t="s">
        <v>86</v>
      </c>
      <c r="C1992" s="279" t="s">
        <v>114</v>
      </c>
      <c r="D1992" s="277" t="s">
        <v>44</v>
      </c>
      <c r="E1992" s="277" t="s">
        <v>115</v>
      </c>
      <c r="F1992" s="194" t="s">
        <v>2161</v>
      </c>
      <c r="G1992" s="194"/>
      <c r="H1992" s="278" t="s">
        <v>75</v>
      </c>
      <c r="I1992" s="281">
        <v>0.13789999999999999</v>
      </c>
      <c r="J1992" s="280">
        <v>26.39</v>
      </c>
      <c r="K1992" s="280">
        <v>3.63</v>
      </c>
    </row>
    <row r="1993" spans="2:11" ht="38.25" x14ac:dyDescent="0.2">
      <c r="B1993" s="282" t="s">
        <v>93</v>
      </c>
      <c r="C1993" s="284" t="s">
        <v>516</v>
      </c>
      <c r="D1993" s="282" t="s">
        <v>44</v>
      </c>
      <c r="E1993" s="282" t="s">
        <v>517</v>
      </c>
      <c r="F1993" s="195" t="s">
        <v>94</v>
      </c>
      <c r="G1993" s="195"/>
      <c r="H1993" s="283" t="s">
        <v>48</v>
      </c>
      <c r="I1993" s="287">
        <v>0.05</v>
      </c>
      <c r="J1993" s="285">
        <v>31.59</v>
      </c>
      <c r="K1993" s="285">
        <v>1.57</v>
      </c>
    </row>
    <row r="1994" spans="2:11" ht="25.5" x14ac:dyDescent="0.2">
      <c r="B1994" s="282" t="s">
        <v>93</v>
      </c>
      <c r="C1994" s="284" t="s">
        <v>520</v>
      </c>
      <c r="D1994" s="282" t="s">
        <v>44</v>
      </c>
      <c r="E1994" s="282" t="s">
        <v>521</v>
      </c>
      <c r="F1994" s="195" t="s">
        <v>94</v>
      </c>
      <c r="G1994" s="195"/>
      <c r="H1994" s="283" t="s">
        <v>48</v>
      </c>
      <c r="I1994" s="287">
        <v>2</v>
      </c>
      <c r="J1994" s="285">
        <v>1.69</v>
      </c>
      <c r="K1994" s="285">
        <v>3.38</v>
      </c>
    </row>
    <row r="1995" spans="2:11" ht="25.5" x14ac:dyDescent="0.2">
      <c r="B1995" s="282" t="s">
        <v>93</v>
      </c>
      <c r="C1995" s="284" t="s">
        <v>522</v>
      </c>
      <c r="D1995" s="282" t="s">
        <v>44</v>
      </c>
      <c r="E1995" s="282" t="s">
        <v>523</v>
      </c>
      <c r="F1995" s="195" t="s">
        <v>94</v>
      </c>
      <c r="G1995" s="195"/>
      <c r="H1995" s="283" t="s">
        <v>48</v>
      </c>
      <c r="I1995" s="287">
        <v>1</v>
      </c>
      <c r="J1995" s="285">
        <v>4.21</v>
      </c>
      <c r="K1995" s="285">
        <v>4.21</v>
      </c>
    </row>
    <row r="1996" spans="2:11" x14ac:dyDescent="0.2">
      <c r="B1996" s="291"/>
      <c r="C1996" s="291"/>
      <c r="D1996" s="291"/>
      <c r="E1996" s="291"/>
      <c r="F1996" s="291" t="s">
        <v>97</v>
      </c>
      <c r="G1996" s="292">
        <v>2.4500000000000002</v>
      </c>
      <c r="H1996" s="291" t="s">
        <v>98</v>
      </c>
      <c r="I1996" s="292">
        <v>2.64</v>
      </c>
      <c r="J1996" s="291" t="s">
        <v>99</v>
      </c>
      <c r="K1996" s="292">
        <v>5.09</v>
      </c>
    </row>
    <row r="1997" spans="2:11" ht="13.5" thickBot="1" x14ac:dyDescent="0.25">
      <c r="B1997" s="291"/>
      <c r="C1997" s="291"/>
      <c r="D1997" s="291"/>
      <c r="E1997" s="291"/>
      <c r="F1997" s="291" t="s">
        <v>100</v>
      </c>
      <c r="G1997" s="292">
        <v>3.94</v>
      </c>
      <c r="H1997" s="291"/>
      <c r="I1997" s="198" t="s">
        <v>101</v>
      </c>
      <c r="J1997" s="198"/>
      <c r="K1997" s="292">
        <v>19.72</v>
      </c>
    </row>
    <row r="1998" spans="2:11" ht="13.5" thickTop="1" x14ac:dyDescent="0.2">
      <c r="B1998" s="276"/>
      <c r="C1998" s="276"/>
      <c r="D1998" s="276"/>
      <c r="E1998" s="276"/>
      <c r="F1998" s="276"/>
      <c r="G1998" s="276"/>
      <c r="H1998" s="276"/>
      <c r="I1998" s="276"/>
      <c r="J1998" s="276"/>
      <c r="K1998" s="276"/>
    </row>
    <row r="1999" spans="2:11" ht="15" x14ac:dyDescent="0.2">
      <c r="B1999" s="268" t="s">
        <v>1636</v>
      </c>
      <c r="C1999" s="270" t="s">
        <v>78</v>
      </c>
      <c r="D1999" s="268" t="s">
        <v>79</v>
      </c>
      <c r="E1999" s="268" t="s">
        <v>24</v>
      </c>
      <c r="F1999" s="196" t="s">
        <v>80</v>
      </c>
      <c r="G1999" s="196"/>
      <c r="H1999" s="269" t="s">
        <v>81</v>
      </c>
      <c r="I1999" s="270" t="s">
        <v>82</v>
      </c>
      <c r="J1999" s="270" t="s">
        <v>83</v>
      </c>
      <c r="K1999" s="270" t="s">
        <v>84</v>
      </c>
    </row>
    <row r="2000" spans="2:11" ht="51" x14ac:dyDescent="0.2">
      <c r="B2000" s="271" t="s">
        <v>85</v>
      </c>
      <c r="C2000" s="273" t="s">
        <v>1637</v>
      </c>
      <c r="D2000" s="271" t="s">
        <v>44</v>
      </c>
      <c r="E2000" s="271" t="s">
        <v>1638</v>
      </c>
      <c r="F2000" s="197" t="s">
        <v>2643</v>
      </c>
      <c r="G2000" s="197"/>
      <c r="H2000" s="272" t="s">
        <v>48</v>
      </c>
      <c r="I2000" s="275">
        <v>1</v>
      </c>
      <c r="J2000" s="274">
        <v>24.08</v>
      </c>
      <c r="K2000" s="274">
        <v>24.08</v>
      </c>
    </row>
    <row r="2001" spans="2:11" ht="25.5" x14ac:dyDescent="0.2">
      <c r="B2001" s="277" t="s">
        <v>86</v>
      </c>
      <c r="C2001" s="279" t="s">
        <v>114</v>
      </c>
      <c r="D2001" s="277" t="s">
        <v>44</v>
      </c>
      <c r="E2001" s="277" t="s">
        <v>115</v>
      </c>
      <c r="F2001" s="194" t="s">
        <v>2161</v>
      </c>
      <c r="G2001" s="194"/>
      <c r="H2001" s="278" t="s">
        <v>75</v>
      </c>
      <c r="I2001" s="281">
        <v>0.16520000000000001</v>
      </c>
      <c r="J2001" s="280">
        <v>26.39</v>
      </c>
      <c r="K2001" s="280">
        <v>4.3499999999999996</v>
      </c>
    </row>
    <row r="2002" spans="2:11" ht="25.5" x14ac:dyDescent="0.2">
      <c r="B2002" s="277" t="s">
        <v>86</v>
      </c>
      <c r="C2002" s="279" t="s">
        <v>198</v>
      </c>
      <c r="D2002" s="277" t="s">
        <v>44</v>
      </c>
      <c r="E2002" s="277" t="s">
        <v>199</v>
      </c>
      <c r="F2002" s="194" t="s">
        <v>2161</v>
      </c>
      <c r="G2002" s="194"/>
      <c r="H2002" s="278" t="s">
        <v>75</v>
      </c>
      <c r="I2002" s="281">
        <v>0.16520000000000001</v>
      </c>
      <c r="J2002" s="280">
        <v>21.7</v>
      </c>
      <c r="K2002" s="280">
        <v>3.58</v>
      </c>
    </row>
    <row r="2003" spans="2:11" ht="25.5" x14ac:dyDescent="0.2">
      <c r="B2003" s="282" t="s">
        <v>93</v>
      </c>
      <c r="C2003" s="284" t="s">
        <v>673</v>
      </c>
      <c r="D2003" s="282" t="s">
        <v>44</v>
      </c>
      <c r="E2003" s="282" t="s">
        <v>674</v>
      </c>
      <c r="F2003" s="195" t="s">
        <v>94</v>
      </c>
      <c r="G2003" s="195"/>
      <c r="H2003" s="283" t="s">
        <v>48</v>
      </c>
      <c r="I2003" s="287">
        <v>2</v>
      </c>
      <c r="J2003" s="285">
        <v>2.4900000000000002</v>
      </c>
      <c r="K2003" s="285">
        <v>4.9800000000000004</v>
      </c>
    </row>
    <row r="2004" spans="2:11" ht="38.25" x14ac:dyDescent="0.2">
      <c r="B2004" s="282" t="s">
        <v>93</v>
      </c>
      <c r="C2004" s="284" t="s">
        <v>516</v>
      </c>
      <c r="D2004" s="282" t="s">
        <v>44</v>
      </c>
      <c r="E2004" s="282" t="s">
        <v>517</v>
      </c>
      <c r="F2004" s="195" t="s">
        <v>94</v>
      </c>
      <c r="G2004" s="195"/>
      <c r="H2004" s="283" t="s">
        <v>48</v>
      </c>
      <c r="I2004" s="287">
        <v>7.4999999999999997E-2</v>
      </c>
      <c r="J2004" s="285">
        <v>31.59</v>
      </c>
      <c r="K2004" s="285">
        <v>2.36</v>
      </c>
    </row>
    <row r="2005" spans="2:11" ht="25.5" x14ac:dyDescent="0.2">
      <c r="B2005" s="282" t="s">
        <v>93</v>
      </c>
      <c r="C2005" s="284" t="s">
        <v>2644</v>
      </c>
      <c r="D2005" s="282" t="s">
        <v>44</v>
      </c>
      <c r="E2005" s="282" t="s">
        <v>2645</v>
      </c>
      <c r="F2005" s="195" t="s">
        <v>94</v>
      </c>
      <c r="G2005" s="195"/>
      <c r="H2005" s="283" t="s">
        <v>48</v>
      </c>
      <c r="I2005" s="287">
        <v>1</v>
      </c>
      <c r="J2005" s="285">
        <v>8.81</v>
      </c>
      <c r="K2005" s="285">
        <v>8.81</v>
      </c>
    </row>
    <row r="2006" spans="2:11" x14ac:dyDescent="0.2">
      <c r="B2006" s="291"/>
      <c r="C2006" s="291"/>
      <c r="D2006" s="291"/>
      <c r="E2006" s="291"/>
      <c r="F2006" s="291" t="s">
        <v>97</v>
      </c>
      <c r="G2006" s="292">
        <v>2.93</v>
      </c>
      <c r="H2006" s="291" t="s">
        <v>98</v>
      </c>
      <c r="I2006" s="292">
        <v>3.16</v>
      </c>
      <c r="J2006" s="291" t="s">
        <v>99</v>
      </c>
      <c r="K2006" s="292">
        <v>6.09</v>
      </c>
    </row>
    <row r="2007" spans="2:11" ht="13.5" thickBot="1" x14ac:dyDescent="0.25">
      <c r="B2007" s="291"/>
      <c r="C2007" s="291"/>
      <c r="D2007" s="291"/>
      <c r="E2007" s="291"/>
      <c r="F2007" s="291" t="s">
        <v>100</v>
      </c>
      <c r="G2007" s="292">
        <v>6.02</v>
      </c>
      <c r="H2007" s="291"/>
      <c r="I2007" s="198" t="s">
        <v>101</v>
      </c>
      <c r="J2007" s="198"/>
      <c r="K2007" s="292">
        <v>30.1</v>
      </c>
    </row>
    <row r="2008" spans="2:11" ht="13.5" thickTop="1" x14ac:dyDescent="0.2">
      <c r="B2008" s="276"/>
      <c r="C2008" s="276"/>
      <c r="D2008" s="276"/>
      <c r="E2008" s="276"/>
      <c r="F2008" s="276"/>
      <c r="G2008" s="276"/>
      <c r="H2008" s="276"/>
      <c r="I2008" s="276"/>
      <c r="J2008" s="276"/>
      <c r="K2008" s="276"/>
    </row>
    <row r="2009" spans="2:11" ht="15" x14ac:dyDescent="0.2">
      <c r="B2009" s="268" t="s">
        <v>1639</v>
      </c>
      <c r="C2009" s="270" t="s">
        <v>78</v>
      </c>
      <c r="D2009" s="268" t="s">
        <v>79</v>
      </c>
      <c r="E2009" s="268" t="s">
        <v>24</v>
      </c>
      <c r="F2009" s="196" t="s">
        <v>80</v>
      </c>
      <c r="G2009" s="196"/>
      <c r="H2009" s="269" t="s">
        <v>81</v>
      </c>
      <c r="I2009" s="270" t="s">
        <v>82</v>
      </c>
      <c r="J2009" s="270" t="s">
        <v>83</v>
      </c>
      <c r="K2009" s="270" t="s">
        <v>84</v>
      </c>
    </row>
    <row r="2010" spans="2:11" ht="51" x14ac:dyDescent="0.2">
      <c r="B2010" s="271" t="s">
        <v>85</v>
      </c>
      <c r="C2010" s="273" t="s">
        <v>654</v>
      </c>
      <c r="D2010" s="271" t="s">
        <v>44</v>
      </c>
      <c r="E2010" s="271" t="s">
        <v>655</v>
      </c>
      <c r="F2010" s="197" t="s">
        <v>2643</v>
      </c>
      <c r="G2010" s="197"/>
      <c r="H2010" s="272" t="s">
        <v>48</v>
      </c>
      <c r="I2010" s="275">
        <v>1</v>
      </c>
      <c r="J2010" s="274">
        <v>10.52</v>
      </c>
      <c r="K2010" s="274">
        <v>10.52</v>
      </c>
    </row>
    <row r="2011" spans="2:11" ht="25.5" x14ac:dyDescent="0.2">
      <c r="B2011" s="277" t="s">
        <v>86</v>
      </c>
      <c r="C2011" s="279" t="s">
        <v>114</v>
      </c>
      <c r="D2011" s="277" t="s">
        <v>44</v>
      </c>
      <c r="E2011" s="277" t="s">
        <v>115</v>
      </c>
      <c r="F2011" s="194" t="s">
        <v>2161</v>
      </c>
      <c r="G2011" s="194"/>
      <c r="H2011" s="278" t="s">
        <v>75</v>
      </c>
      <c r="I2011" s="281">
        <v>0.127</v>
      </c>
      <c r="J2011" s="280">
        <v>26.39</v>
      </c>
      <c r="K2011" s="280">
        <v>3.35</v>
      </c>
    </row>
    <row r="2012" spans="2:11" ht="25.5" x14ac:dyDescent="0.2">
      <c r="B2012" s="277" t="s">
        <v>86</v>
      </c>
      <c r="C2012" s="279" t="s">
        <v>198</v>
      </c>
      <c r="D2012" s="277" t="s">
        <v>44</v>
      </c>
      <c r="E2012" s="277" t="s">
        <v>199</v>
      </c>
      <c r="F2012" s="194" t="s">
        <v>2161</v>
      </c>
      <c r="G2012" s="194"/>
      <c r="H2012" s="278" t="s">
        <v>75</v>
      </c>
      <c r="I2012" s="281">
        <v>0.127</v>
      </c>
      <c r="J2012" s="280">
        <v>21.7</v>
      </c>
      <c r="K2012" s="280">
        <v>2.75</v>
      </c>
    </row>
    <row r="2013" spans="2:11" x14ac:dyDescent="0.2">
      <c r="B2013" s="282" t="s">
        <v>93</v>
      </c>
      <c r="C2013" s="284" t="s">
        <v>499</v>
      </c>
      <c r="D2013" s="282" t="s">
        <v>44</v>
      </c>
      <c r="E2013" s="282" t="s">
        <v>500</v>
      </c>
      <c r="F2013" s="195" t="s">
        <v>94</v>
      </c>
      <c r="G2013" s="195"/>
      <c r="H2013" s="283" t="s">
        <v>48</v>
      </c>
      <c r="I2013" s="287">
        <v>9.9000000000000008E-3</v>
      </c>
      <c r="J2013" s="285">
        <v>76.56</v>
      </c>
      <c r="K2013" s="285">
        <v>0.75</v>
      </c>
    </row>
    <row r="2014" spans="2:11" x14ac:dyDescent="0.2">
      <c r="B2014" s="282" t="s">
        <v>93</v>
      </c>
      <c r="C2014" s="284" t="s">
        <v>496</v>
      </c>
      <c r="D2014" s="282" t="s">
        <v>44</v>
      </c>
      <c r="E2014" s="282" t="s">
        <v>807</v>
      </c>
      <c r="F2014" s="195" t="s">
        <v>94</v>
      </c>
      <c r="G2014" s="195"/>
      <c r="H2014" s="283" t="s">
        <v>48</v>
      </c>
      <c r="I2014" s="287">
        <v>7.1000000000000004E-3</v>
      </c>
      <c r="J2014" s="285">
        <v>3.08</v>
      </c>
      <c r="K2014" s="285">
        <v>0.02</v>
      </c>
    </row>
    <row r="2015" spans="2:11" ht="25.5" x14ac:dyDescent="0.2">
      <c r="B2015" s="282" t="s">
        <v>93</v>
      </c>
      <c r="C2015" s="284" t="s">
        <v>494</v>
      </c>
      <c r="D2015" s="282" t="s">
        <v>44</v>
      </c>
      <c r="E2015" s="282" t="s">
        <v>495</v>
      </c>
      <c r="F2015" s="195" t="s">
        <v>94</v>
      </c>
      <c r="G2015" s="195"/>
      <c r="H2015" s="283" t="s">
        <v>48</v>
      </c>
      <c r="I2015" s="287">
        <v>1.4999999999999999E-2</v>
      </c>
      <c r="J2015" s="285">
        <v>86.73</v>
      </c>
      <c r="K2015" s="285">
        <v>1.3</v>
      </c>
    </row>
    <row r="2016" spans="2:11" ht="25.5" x14ac:dyDescent="0.2">
      <c r="B2016" s="282" t="s">
        <v>93</v>
      </c>
      <c r="C2016" s="284" t="s">
        <v>667</v>
      </c>
      <c r="D2016" s="282" t="s">
        <v>44</v>
      </c>
      <c r="E2016" s="282" t="s">
        <v>668</v>
      </c>
      <c r="F2016" s="195" t="s">
        <v>94</v>
      </c>
      <c r="G2016" s="195"/>
      <c r="H2016" s="283" t="s">
        <v>48</v>
      </c>
      <c r="I2016" s="287">
        <v>1</v>
      </c>
      <c r="J2016" s="285">
        <v>2.35</v>
      </c>
      <c r="K2016" s="285">
        <v>2.35</v>
      </c>
    </row>
    <row r="2017" spans="2:11" x14ac:dyDescent="0.2">
      <c r="B2017" s="291"/>
      <c r="C2017" s="291"/>
      <c r="D2017" s="291"/>
      <c r="E2017" s="291"/>
      <c r="F2017" s="291" t="s">
        <v>97</v>
      </c>
      <c r="G2017" s="292">
        <v>2.25</v>
      </c>
      <c r="H2017" s="291" t="s">
        <v>98</v>
      </c>
      <c r="I2017" s="292">
        <v>2.4300000000000002</v>
      </c>
      <c r="J2017" s="291" t="s">
        <v>99</v>
      </c>
      <c r="K2017" s="292">
        <v>4.68</v>
      </c>
    </row>
    <row r="2018" spans="2:11" ht="13.5" thickBot="1" x14ac:dyDescent="0.25">
      <c r="B2018" s="291"/>
      <c r="C2018" s="291"/>
      <c r="D2018" s="291"/>
      <c r="E2018" s="291"/>
      <c r="F2018" s="291" t="s">
        <v>100</v>
      </c>
      <c r="G2018" s="292">
        <v>2.63</v>
      </c>
      <c r="H2018" s="291"/>
      <c r="I2018" s="198" t="s">
        <v>101</v>
      </c>
      <c r="J2018" s="198"/>
      <c r="K2018" s="292">
        <v>13.15</v>
      </c>
    </row>
    <row r="2019" spans="2:11" ht="13.5" thickTop="1" x14ac:dyDescent="0.2">
      <c r="B2019" s="276"/>
      <c r="C2019" s="276"/>
      <c r="D2019" s="276"/>
      <c r="E2019" s="276"/>
      <c r="F2019" s="276"/>
      <c r="G2019" s="276"/>
      <c r="H2019" s="276"/>
      <c r="I2019" s="276"/>
      <c r="J2019" s="276"/>
      <c r="K2019" s="276"/>
    </row>
    <row r="2020" spans="2:11" ht="15" x14ac:dyDescent="0.2">
      <c r="B2020" s="268" t="s">
        <v>1640</v>
      </c>
      <c r="C2020" s="270" t="s">
        <v>78</v>
      </c>
      <c r="D2020" s="268" t="s">
        <v>79</v>
      </c>
      <c r="E2020" s="268" t="s">
        <v>24</v>
      </c>
      <c r="F2020" s="196" t="s">
        <v>80</v>
      </c>
      <c r="G2020" s="196"/>
      <c r="H2020" s="269" t="s">
        <v>81</v>
      </c>
      <c r="I2020" s="270" t="s">
        <v>82</v>
      </c>
      <c r="J2020" s="270" t="s">
        <v>83</v>
      </c>
      <c r="K2020" s="270" t="s">
        <v>84</v>
      </c>
    </row>
    <row r="2021" spans="2:11" ht="51" x14ac:dyDescent="0.2">
      <c r="B2021" s="271" t="s">
        <v>85</v>
      </c>
      <c r="C2021" s="273" t="s">
        <v>453</v>
      </c>
      <c r="D2021" s="271" t="s">
        <v>44</v>
      </c>
      <c r="E2021" s="271" t="s">
        <v>454</v>
      </c>
      <c r="F2021" s="197" t="s">
        <v>2643</v>
      </c>
      <c r="G2021" s="197"/>
      <c r="H2021" s="272" t="s">
        <v>48</v>
      </c>
      <c r="I2021" s="275">
        <v>1</v>
      </c>
      <c r="J2021" s="274">
        <v>14.97</v>
      </c>
      <c r="K2021" s="274">
        <v>14.97</v>
      </c>
    </row>
    <row r="2022" spans="2:11" ht="25.5" x14ac:dyDescent="0.2">
      <c r="B2022" s="277" t="s">
        <v>86</v>
      </c>
      <c r="C2022" s="279" t="s">
        <v>114</v>
      </c>
      <c r="D2022" s="277" t="s">
        <v>44</v>
      </c>
      <c r="E2022" s="277" t="s">
        <v>115</v>
      </c>
      <c r="F2022" s="194" t="s">
        <v>2161</v>
      </c>
      <c r="G2022" s="194"/>
      <c r="H2022" s="278" t="s">
        <v>75</v>
      </c>
      <c r="I2022" s="281">
        <v>0.13789999999999999</v>
      </c>
      <c r="J2022" s="280">
        <v>26.39</v>
      </c>
      <c r="K2022" s="280">
        <v>3.63</v>
      </c>
    </row>
    <row r="2023" spans="2:11" ht="25.5" x14ac:dyDescent="0.2">
      <c r="B2023" s="277" t="s">
        <v>86</v>
      </c>
      <c r="C2023" s="279" t="s">
        <v>198</v>
      </c>
      <c r="D2023" s="277" t="s">
        <v>44</v>
      </c>
      <c r="E2023" s="277" t="s">
        <v>199</v>
      </c>
      <c r="F2023" s="194" t="s">
        <v>2161</v>
      </c>
      <c r="G2023" s="194"/>
      <c r="H2023" s="278" t="s">
        <v>75</v>
      </c>
      <c r="I2023" s="281">
        <v>0.13789999999999999</v>
      </c>
      <c r="J2023" s="280">
        <v>21.7</v>
      </c>
      <c r="K2023" s="280">
        <v>2.99</v>
      </c>
    </row>
    <row r="2024" spans="2:11" ht="25.5" x14ac:dyDescent="0.2">
      <c r="B2024" s="282" t="s">
        <v>93</v>
      </c>
      <c r="C2024" s="284" t="s">
        <v>520</v>
      </c>
      <c r="D2024" s="282" t="s">
        <v>44</v>
      </c>
      <c r="E2024" s="282" t="s">
        <v>521</v>
      </c>
      <c r="F2024" s="195" t="s">
        <v>94</v>
      </c>
      <c r="G2024" s="195"/>
      <c r="H2024" s="283" t="s">
        <v>48</v>
      </c>
      <c r="I2024" s="287">
        <v>2</v>
      </c>
      <c r="J2024" s="285">
        <v>1.69</v>
      </c>
      <c r="K2024" s="285">
        <v>3.38</v>
      </c>
    </row>
    <row r="2025" spans="2:11" ht="25.5" x14ac:dyDescent="0.2">
      <c r="B2025" s="282" t="s">
        <v>93</v>
      </c>
      <c r="C2025" s="284" t="s">
        <v>524</v>
      </c>
      <c r="D2025" s="282" t="s">
        <v>44</v>
      </c>
      <c r="E2025" s="282" t="s">
        <v>525</v>
      </c>
      <c r="F2025" s="195" t="s">
        <v>94</v>
      </c>
      <c r="G2025" s="195"/>
      <c r="H2025" s="283" t="s">
        <v>48</v>
      </c>
      <c r="I2025" s="287">
        <v>1</v>
      </c>
      <c r="J2025" s="285">
        <v>3.4</v>
      </c>
      <c r="K2025" s="285">
        <v>3.4</v>
      </c>
    </row>
    <row r="2026" spans="2:11" ht="38.25" x14ac:dyDescent="0.2">
      <c r="B2026" s="282" t="s">
        <v>93</v>
      </c>
      <c r="C2026" s="284" t="s">
        <v>516</v>
      </c>
      <c r="D2026" s="282" t="s">
        <v>44</v>
      </c>
      <c r="E2026" s="282" t="s">
        <v>517</v>
      </c>
      <c r="F2026" s="195" t="s">
        <v>94</v>
      </c>
      <c r="G2026" s="195"/>
      <c r="H2026" s="283" t="s">
        <v>48</v>
      </c>
      <c r="I2026" s="287">
        <v>0.05</v>
      </c>
      <c r="J2026" s="285">
        <v>31.59</v>
      </c>
      <c r="K2026" s="285">
        <v>1.57</v>
      </c>
    </row>
    <row r="2027" spans="2:11" x14ac:dyDescent="0.2">
      <c r="B2027" s="291"/>
      <c r="C2027" s="291"/>
      <c r="D2027" s="291"/>
      <c r="E2027" s="291"/>
      <c r="F2027" s="291" t="s">
        <v>97</v>
      </c>
      <c r="G2027" s="292">
        <v>2.4500000000000002</v>
      </c>
      <c r="H2027" s="291" t="s">
        <v>98</v>
      </c>
      <c r="I2027" s="292">
        <v>2.64</v>
      </c>
      <c r="J2027" s="291" t="s">
        <v>99</v>
      </c>
      <c r="K2027" s="292">
        <v>5.09</v>
      </c>
    </row>
    <row r="2028" spans="2:11" ht="13.5" thickBot="1" x14ac:dyDescent="0.25">
      <c r="B2028" s="291"/>
      <c r="C2028" s="291"/>
      <c r="D2028" s="291"/>
      <c r="E2028" s="291"/>
      <c r="F2028" s="291" t="s">
        <v>100</v>
      </c>
      <c r="G2028" s="292">
        <v>3.74</v>
      </c>
      <c r="H2028" s="291"/>
      <c r="I2028" s="198" t="s">
        <v>101</v>
      </c>
      <c r="J2028" s="198"/>
      <c r="K2028" s="292">
        <v>18.71</v>
      </c>
    </row>
    <row r="2029" spans="2:11" ht="13.5" thickTop="1" x14ac:dyDescent="0.2">
      <c r="B2029" s="276"/>
      <c r="C2029" s="276"/>
      <c r="D2029" s="276"/>
      <c r="E2029" s="276"/>
      <c r="F2029" s="276"/>
      <c r="G2029" s="276"/>
      <c r="H2029" s="276"/>
      <c r="I2029" s="276"/>
      <c r="J2029" s="276"/>
      <c r="K2029" s="276"/>
    </row>
    <row r="2030" spans="2:11" ht="15" x14ac:dyDescent="0.2">
      <c r="B2030" s="268" t="s">
        <v>1641</v>
      </c>
      <c r="C2030" s="270" t="s">
        <v>78</v>
      </c>
      <c r="D2030" s="268" t="s">
        <v>79</v>
      </c>
      <c r="E2030" s="268" t="s">
        <v>24</v>
      </c>
      <c r="F2030" s="196" t="s">
        <v>80</v>
      </c>
      <c r="G2030" s="196"/>
      <c r="H2030" s="269" t="s">
        <v>81</v>
      </c>
      <c r="I2030" s="270" t="s">
        <v>82</v>
      </c>
      <c r="J2030" s="270" t="s">
        <v>83</v>
      </c>
      <c r="K2030" s="270" t="s">
        <v>84</v>
      </c>
    </row>
    <row r="2031" spans="2:11" ht="51" x14ac:dyDescent="0.2">
      <c r="B2031" s="271" t="s">
        <v>85</v>
      </c>
      <c r="C2031" s="273" t="s">
        <v>1642</v>
      </c>
      <c r="D2031" s="271" t="s">
        <v>44</v>
      </c>
      <c r="E2031" s="271" t="s">
        <v>1643</v>
      </c>
      <c r="F2031" s="197" t="s">
        <v>2643</v>
      </c>
      <c r="G2031" s="197"/>
      <c r="H2031" s="272" t="s">
        <v>48</v>
      </c>
      <c r="I2031" s="275">
        <v>1</v>
      </c>
      <c r="J2031" s="274">
        <v>49.93</v>
      </c>
      <c r="K2031" s="274">
        <v>49.93</v>
      </c>
    </row>
    <row r="2032" spans="2:11" ht="25.5" x14ac:dyDescent="0.2">
      <c r="B2032" s="277" t="s">
        <v>86</v>
      </c>
      <c r="C2032" s="279" t="s">
        <v>198</v>
      </c>
      <c r="D2032" s="277" t="s">
        <v>44</v>
      </c>
      <c r="E2032" s="277" t="s">
        <v>199</v>
      </c>
      <c r="F2032" s="194" t="s">
        <v>2161</v>
      </c>
      <c r="G2032" s="194"/>
      <c r="H2032" s="278" t="s">
        <v>75</v>
      </c>
      <c r="I2032" s="281">
        <v>0.24890000000000001</v>
      </c>
      <c r="J2032" s="280">
        <v>21.7</v>
      </c>
      <c r="K2032" s="280">
        <v>5.4</v>
      </c>
    </row>
    <row r="2033" spans="2:11" ht="25.5" x14ac:dyDescent="0.2">
      <c r="B2033" s="277" t="s">
        <v>86</v>
      </c>
      <c r="C2033" s="279" t="s">
        <v>114</v>
      </c>
      <c r="D2033" s="277" t="s">
        <v>44</v>
      </c>
      <c r="E2033" s="277" t="s">
        <v>115</v>
      </c>
      <c r="F2033" s="194" t="s">
        <v>2161</v>
      </c>
      <c r="G2033" s="194"/>
      <c r="H2033" s="278" t="s">
        <v>75</v>
      </c>
      <c r="I2033" s="281">
        <v>0.24890000000000001</v>
      </c>
      <c r="J2033" s="280">
        <v>26.39</v>
      </c>
      <c r="K2033" s="280">
        <v>6.56</v>
      </c>
    </row>
    <row r="2034" spans="2:11" ht="25.5" x14ac:dyDescent="0.2">
      <c r="B2034" s="282" t="s">
        <v>93</v>
      </c>
      <c r="C2034" s="284" t="s">
        <v>2646</v>
      </c>
      <c r="D2034" s="282" t="s">
        <v>44</v>
      </c>
      <c r="E2034" s="282" t="s">
        <v>2647</v>
      </c>
      <c r="F2034" s="195" t="s">
        <v>94</v>
      </c>
      <c r="G2034" s="195"/>
      <c r="H2034" s="283" t="s">
        <v>48</v>
      </c>
      <c r="I2034" s="287">
        <v>1</v>
      </c>
      <c r="J2034" s="285">
        <v>24.67</v>
      </c>
      <c r="K2034" s="285">
        <v>24.67</v>
      </c>
    </row>
    <row r="2035" spans="2:11" ht="25.5" x14ac:dyDescent="0.2">
      <c r="B2035" s="282" t="s">
        <v>93</v>
      </c>
      <c r="C2035" s="284" t="s">
        <v>514</v>
      </c>
      <c r="D2035" s="282" t="s">
        <v>44</v>
      </c>
      <c r="E2035" s="282" t="s">
        <v>515</v>
      </c>
      <c r="F2035" s="195" t="s">
        <v>94</v>
      </c>
      <c r="G2035" s="195"/>
      <c r="H2035" s="283" t="s">
        <v>48</v>
      </c>
      <c r="I2035" s="287">
        <v>2</v>
      </c>
      <c r="J2035" s="285">
        <v>3</v>
      </c>
      <c r="K2035" s="285">
        <v>6</v>
      </c>
    </row>
    <row r="2036" spans="2:11" ht="25.5" x14ac:dyDescent="0.2">
      <c r="B2036" s="282" t="s">
        <v>93</v>
      </c>
      <c r="C2036" s="284" t="s">
        <v>673</v>
      </c>
      <c r="D2036" s="282" t="s">
        <v>44</v>
      </c>
      <c r="E2036" s="282" t="s">
        <v>674</v>
      </c>
      <c r="F2036" s="195" t="s">
        <v>94</v>
      </c>
      <c r="G2036" s="195"/>
      <c r="H2036" s="283" t="s">
        <v>48</v>
      </c>
      <c r="I2036" s="287">
        <v>1</v>
      </c>
      <c r="J2036" s="285">
        <v>2.4900000000000002</v>
      </c>
      <c r="K2036" s="285">
        <v>2.4900000000000002</v>
      </c>
    </row>
    <row r="2037" spans="2:11" ht="38.25" x14ac:dyDescent="0.2">
      <c r="B2037" s="282" t="s">
        <v>93</v>
      </c>
      <c r="C2037" s="284" t="s">
        <v>516</v>
      </c>
      <c r="D2037" s="282" t="s">
        <v>44</v>
      </c>
      <c r="E2037" s="282" t="s">
        <v>517</v>
      </c>
      <c r="F2037" s="195" t="s">
        <v>94</v>
      </c>
      <c r="G2037" s="195"/>
      <c r="H2037" s="283" t="s">
        <v>48</v>
      </c>
      <c r="I2037" s="287">
        <v>0.1525</v>
      </c>
      <c r="J2037" s="285">
        <v>31.59</v>
      </c>
      <c r="K2037" s="285">
        <v>4.8099999999999996</v>
      </c>
    </row>
    <row r="2038" spans="2:11" x14ac:dyDescent="0.2">
      <c r="B2038" s="291"/>
      <c r="C2038" s="291"/>
      <c r="D2038" s="291"/>
      <c r="E2038" s="291"/>
      <c r="F2038" s="291" t="s">
        <v>97</v>
      </c>
      <c r="G2038" s="292">
        <v>4.42</v>
      </c>
      <c r="H2038" s="291" t="s">
        <v>98</v>
      </c>
      <c r="I2038" s="292">
        <v>4.7699999999999996</v>
      </c>
      <c r="J2038" s="291" t="s">
        <v>99</v>
      </c>
      <c r="K2038" s="292">
        <v>9.19</v>
      </c>
    </row>
    <row r="2039" spans="2:11" ht="13.5" thickBot="1" x14ac:dyDescent="0.25">
      <c r="B2039" s="291"/>
      <c r="C2039" s="291"/>
      <c r="D2039" s="291"/>
      <c r="E2039" s="291"/>
      <c r="F2039" s="291" t="s">
        <v>100</v>
      </c>
      <c r="G2039" s="292">
        <v>12.48</v>
      </c>
      <c r="H2039" s="291"/>
      <c r="I2039" s="198" t="s">
        <v>101</v>
      </c>
      <c r="J2039" s="198"/>
      <c r="K2039" s="292">
        <v>62.41</v>
      </c>
    </row>
    <row r="2040" spans="2:11" ht="13.5" thickTop="1" x14ac:dyDescent="0.2">
      <c r="B2040" s="276"/>
      <c r="C2040" s="276"/>
      <c r="D2040" s="276"/>
      <c r="E2040" s="276"/>
      <c r="F2040" s="276"/>
      <c r="G2040" s="276"/>
      <c r="H2040" s="276"/>
      <c r="I2040" s="276"/>
      <c r="J2040" s="276"/>
      <c r="K2040" s="276"/>
    </row>
    <row r="2041" spans="2:11" ht="15" x14ac:dyDescent="0.2">
      <c r="B2041" s="268" t="s">
        <v>1644</v>
      </c>
      <c r="C2041" s="270" t="s">
        <v>78</v>
      </c>
      <c r="D2041" s="268" t="s">
        <v>79</v>
      </c>
      <c r="E2041" s="268" t="s">
        <v>24</v>
      </c>
      <c r="F2041" s="196" t="s">
        <v>80</v>
      </c>
      <c r="G2041" s="196"/>
      <c r="H2041" s="269" t="s">
        <v>81</v>
      </c>
      <c r="I2041" s="270" t="s">
        <v>82</v>
      </c>
      <c r="J2041" s="270" t="s">
        <v>83</v>
      </c>
      <c r="K2041" s="270" t="s">
        <v>84</v>
      </c>
    </row>
    <row r="2042" spans="2:11" ht="51" x14ac:dyDescent="0.2">
      <c r="B2042" s="271" t="s">
        <v>85</v>
      </c>
      <c r="C2042" s="273" t="s">
        <v>944</v>
      </c>
      <c r="D2042" s="271" t="s">
        <v>44</v>
      </c>
      <c r="E2042" s="271" t="s">
        <v>945</v>
      </c>
      <c r="F2042" s="197" t="s">
        <v>2643</v>
      </c>
      <c r="G2042" s="197"/>
      <c r="H2042" s="272" t="s">
        <v>48</v>
      </c>
      <c r="I2042" s="275">
        <v>1</v>
      </c>
      <c r="J2042" s="274">
        <v>44.49</v>
      </c>
      <c r="K2042" s="274">
        <v>44.49</v>
      </c>
    </row>
    <row r="2043" spans="2:11" ht="25.5" x14ac:dyDescent="0.2">
      <c r="B2043" s="277" t="s">
        <v>86</v>
      </c>
      <c r="C2043" s="279" t="s">
        <v>198</v>
      </c>
      <c r="D2043" s="277" t="s">
        <v>44</v>
      </c>
      <c r="E2043" s="277" t="s">
        <v>199</v>
      </c>
      <c r="F2043" s="194" t="s">
        <v>2161</v>
      </c>
      <c r="G2043" s="194"/>
      <c r="H2043" s="278" t="s">
        <v>75</v>
      </c>
      <c r="I2043" s="281">
        <v>0.23250000000000001</v>
      </c>
      <c r="J2043" s="280">
        <v>21.7</v>
      </c>
      <c r="K2043" s="280">
        <v>5.04</v>
      </c>
    </row>
    <row r="2044" spans="2:11" ht="25.5" x14ac:dyDescent="0.2">
      <c r="B2044" s="277" t="s">
        <v>86</v>
      </c>
      <c r="C2044" s="279" t="s">
        <v>114</v>
      </c>
      <c r="D2044" s="277" t="s">
        <v>44</v>
      </c>
      <c r="E2044" s="277" t="s">
        <v>115</v>
      </c>
      <c r="F2044" s="194" t="s">
        <v>2161</v>
      </c>
      <c r="G2044" s="194"/>
      <c r="H2044" s="278" t="s">
        <v>75</v>
      </c>
      <c r="I2044" s="281">
        <v>0.23250000000000001</v>
      </c>
      <c r="J2044" s="280">
        <v>26.39</v>
      </c>
      <c r="K2044" s="280">
        <v>6.13</v>
      </c>
    </row>
    <row r="2045" spans="2:11" ht="25.5" x14ac:dyDescent="0.2">
      <c r="B2045" s="282" t="s">
        <v>93</v>
      </c>
      <c r="C2045" s="284" t="s">
        <v>1014</v>
      </c>
      <c r="D2045" s="282" t="s">
        <v>44</v>
      </c>
      <c r="E2045" s="282" t="s">
        <v>1015</v>
      </c>
      <c r="F2045" s="195" t="s">
        <v>94</v>
      </c>
      <c r="G2045" s="195"/>
      <c r="H2045" s="283" t="s">
        <v>48</v>
      </c>
      <c r="I2045" s="287">
        <v>1</v>
      </c>
      <c r="J2045" s="285">
        <v>21.21</v>
      </c>
      <c r="K2045" s="285">
        <v>21.21</v>
      </c>
    </row>
    <row r="2046" spans="2:11" ht="25.5" x14ac:dyDescent="0.2">
      <c r="B2046" s="282" t="s">
        <v>93</v>
      </c>
      <c r="C2046" s="284" t="s">
        <v>514</v>
      </c>
      <c r="D2046" s="282" t="s">
        <v>44</v>
      </c>
      <c r="E2046" s="282" t="s">
        <v>515</v>
      </c>
      <c r="F2046" s="195" t="s">
        <v>94</v>
      </c>
      <c r="G2046" s="195"/>
      <c r="H2046" s="283" t="s">
        <v>48</v>
      </c>
      <c r="I2046" s="287">
        <v>2</v>
      </c>
      <c r="J2046" s="285">
        <v>3</v>
      </c>
      <c r="K2046" s="285">
        <v>6</v>
      </c>
    </row>
    <row r="2047" spans="2:11" ht="25.5" x14ac:dyDescent="0.2">
      <c r="B2047" s="282" t="s">
        <v>93</v>
      </c>
      <c r="C2047" s="284" t="s">
        <v>520</v>
      </c>
      <c r="D2047" s="282" t="s">
        <v>44</v>
      </c>
      <c r="E2047" s="282" t="s">
        <v>521</v>
      </c>
      <c r="F2047" s="195" t="s">
        <v>94</v>
      </c>
      <c r="G2047" s="195"/>
      <c r="H2047" s="283" t="s">
        <v>48</v>
      </c>
      <c r="I2047" s="287">
        <v>1</v>
      </c>
      <c r="J2047" s="285">
        <v>1.69</v>
      </c>
      <c r="K2047" s="285">
        <v>1.69</v>
      </c>
    </row>
    <row r="2048" spans="2:11" ht="38.25" x14ac:dyDescent="0.2">
      <c r="B2048" s="282" t="s">
        <v>93</v>
      </c>
      <c r="C2048" s="284" t="s">
        <v>516</v>
      </c>
      <c r="D2048" s="282" t="s">
        <v>44</v>
      </c>
      <c r="E2048" s="282" t="s">
        <v>517</v>
      </c>
      <c r="F2048" s="195" t="s">
        <v>94</v>
      </c>
      <c r="G2048" s="195"/>
      <c r="H2048" s="283" t="s">
        <v>48</v>
      </c>
      <c r="I2048" s="287">
        <v>0.14000000000000001</v>
      </c>
      <c r="J2048" s="285">
        <v>31.59</v>
      </c>
      <c r="K2048" s="285">
        <v>4.42</v>
      </c>
    </row>
    <row r="2049" spans="2:11" x14ac:dyDescent="0.2">
      <c r="B2049" s="291"/>
      <c r="C2049" s="291"/>
      <c r="D2049" s="291"/>
      <c r="E2049" s="291"/>
      <c r="F2049" s="291" t="s">
        <v>97</v>
      </c>
      <c r="G2049" s="292">
        <v>4.13</v>
      </c>
      <c r="H2049" s="291" t="s">
        <v>98</v>
      </c>
      <c r="I2049" s="292">
        <v>4.46</v>
      </c>
      <c r="J2049" s="291" t="s">
        <v>99</v>
      </c>
      <c r="K2049" s="292">
        <v>8.59</v>
      </c>
    </row>
    <row r="2050" spans="2:11" ht="13.5" thickBot="1" x14ac:dyDescent="0.25">
      <c r="B2050" s="291"/>
      <c r="C2050" s="291"/>
      <c r="D2050" s="291"/>
      <c r="E2050" s="291"/>
      <c r="F2050" s="291" t="s">
        <v>100</v>
      </c>
      <c r="G2050" s="292">
        <v>11.12</v>
      </c>
      <c r="H2050" s="291"/>
      <c r="I2050" s="198" t="s">
        <v>101</v>
      </c>
      <c r="J2050" s="198"/>
      <c r="K2050" s="292">
        <v>55.61</v>
      </c>
    </row>
    <row r="2051" spans="2:11" ht="13.5" thickTop="1" x14ac:dyDescent="0.2">
      <c r="B2051" s="276"/>
      <c r="C2051" s="276"/>
      <c r="D2051" s="276"/>
      <c r="E2051" s="276"/>
      <c r="F2051" s="276"/>
      <c r="G2051" s="276"/>
      <c r="H2051" s="276"/>
      <c r="I2051" s="276"/>
      <c r="J2051" s="276"/>
      <c r="K2051" s="276"/>
    </row>
    <row r="2052" spans="2:11" ht="15" x14ac:dyDescent="0.2">
      <c r="B2052" s="268" t="s">
        <v>1645</v>
      </c>
      <c r="C2052" s="270" t="s">
        <v>78</v>
      </c>
      <c r="D2052" s="268" t="s">
        <v>79</v>
      </c>
      <c r="E2052" s="268" t="s">
        <v>24</v>
      </c>
      <c r="F2052" s="196" t="s">
        <v>80</v>
      </c>
      <c r="G2052" s="196"/>
      <c r="H2052" s="269" t="s">
        <v>81</v>
      </c>
      <c r="I2052" s="270" t="s">
        <v>82</v>
      </c>
      <c r="J2052" s="270" t="s">
        <v>83</v>
      </c>
      <c r="K2052" s="270" t="s">
        <v>84</v>
      </c>
    </row>
    <row r="2053" spans="2:11" ht="51" x14ac:dyDescent="0.2">
      <c r="B2053" s="271" t="s">
        <v>85</v>
      </c>
      <c r="C2053" s="273" t="s">
        <v>656</v>
      </c>
      <c r="D2053" s="271" t="s">
        <v>44</v>
      </c>
      <c r="E2053" s="271" t="s">
        <v>657</v>
      </c>
      <c r="F2053" s="197" t="s">
        <v>2643</v>
      </c>
      <c r="G2053" s="197"/>
      <c r="H2053" s="272" t="s">
        <v>48</v>
      </c>
      <c r="I2053" s="275">
        <v>1</v>
      </c>
      <c r="J2053" s="274">
        <v>53.49</v>
      </c>
      <c r="K2053" s="274">
        <v>53.49</v>
      </c>
    </row>
    <row r="2054" spans="2:11" ht="25.5" x14ac:dyDescent="0.2">
      <c r="B2054" s="277" t="s">
        <v>86</v>
      </c>
      <c r="C2054" s="279" t="s">
        <v>114</v>
      </c>
      <c r="D2054" s="277" t="s">
        <v>44</v>
      </c>
      <c r="E2054" s="277" t="s">
        <v>115</v>
      </c>
      <c r="F2054" s="194" t="s">
        <v>2161</v>
      </c>
      <c r="G2054" s="194"/>
      <c r="H2054" s="278" t="s">
        <v>75</v>
      </c>
      <c r="I2054" s="281">
        <v>0.25679999999999997</v>
      </c>
      <c r="J2054" s="280">
        <v>26.39</v>
      </c>
      <c r="K2054" s="280">
        <v>6.77</v>
      </c>
    </row>
    <row r="2055" spans="2:11" ht="25.5" x14ac:dyDescent="0.2">
      <c r="B2055" s="277" t="s">
        <v>86</v>
      </c>
      <c r="C2055" s="279" t="s">
        <v>198</v>
      </c>
      <c r="D2055" s="277" t="s">
        <v>44</v>
      </c>
      <c r="E2055" s="277" t="s">
        <v>199</v>
      </c>
      <c r="F2055" s="194" t="s">
        <v>2161</v>
      </c>
      <c r="G2055" s="194"/>
      <c r="H2055" s="278" t="s">
        <v>75</v>
      </c>
      <c r="I2055" s="281">
        <v>0.25679999999999997</v>
      </c>
      <c r="J2055" s="280">
        <v>21.7</v>
      </c>
      <c r="K2055" s="280">
        <v>5.57</v>
      </c>
    </row>
    <row r="2056" spans="2:11" ht="38.25" x14ac:dyDescent="0.2">
      <c r="B2056" s="282" t="s">
        <v>93</v>
      </c>
      <c r="C2056" s="284" t="s">
        <v>516</v>
      </c>
      <c r="D2056" s="282" t="s">
        <v>44</v>
      </c>
      <c r="E2056" s="282" t="s">
        <v>517</v>
      </c>
      <c r="F2056" s="195" t="s">
        <v>94</v>
      </c>
      <c r="G2056" s="195"/>
      <c r="H2056" s="283" t="s">
        <v>48</v>
      </c>
      <c r="I2056" s="287">
        <v>0.17249999999999999</v>
      </c>
      <c r="J2056" s="285">
        <v>31.59</v>
      </c>
      <c r="K2056" s="285">
        <v>5.44</v>
      </c>
    </row>
    <row r="2057" spans="2:11" ht="25.5" x14ac:dyDescent="0.2">
      <c r="B2057" s="282" t="s">
        <v>93</v>
      </c>
      <c r="C2057" s="284" t="s">
        <v>669</v>
      </c>
      <c r="D2057" s="282" t="s">
        <v>44</v>
      </c>
      <c r="E2057" s="282" t="s">
        <v>670</v>
      </c>
      <c r="F2057" s="195" t="s">
        <v>94</v>
      </c>
      <c r="G2057" s="195"/>
      <c r="H2057" s="283" t="s">
        <v>48</v>
      </c>
      <c r="I2057" s="287">
        <v>1</v>
      </c>
      <c r="J2057" s="285">
        <v>26.71</v>
      </c>
      <c r="K2057" s="285">
        <v>26.71</v>
      </c>
    </row>
    <row r="2058" spans="2:11" ht="25.5" x14ac:dyDescent="0.2">
      <c r="B2058" s="282" t="s">
        <v>93</v>
      </c>
      <c r="C2058" s="284" t="s">
        <v>514</v>
      </c>
      <c r="D2058" s="282" t="s">
        <v>44</v>
      </c>
      <c r="E2058" s="282" t="s">
        <v>515</v>
      </c>
      <c r="F2058" s="195" t="s">
        <v>94</v>
      </c>
      <c r="G2058" s="195"/>
      <c r="H2058" s="283" t="s">
        <v>48</v>
      </c>
      <c r="I2058" s="287">
        <v>3</v>
      </c>
      <c r="J2058" s="285">
        <v>3</v>
      </c>
      <c r="K2058" s="285">
        <v>9</v>
      </c>
    </row>
    <row r="2059" spans="2:11" x14ac:dyDescent="0.2">
      <c r="B2059" s="291"/>
      <c r="C2059" s="291"/>
      <c r="D2059" s="291"/>
      <c r="E2059" s="291"/>
      <c r="F2059" s="291" t="s">
        <v>97</v>
      </c>
      <c r="G2059" s="292">
        <v>4.5599999999999996</v>
      </c>
      <c r="H2059" s="291" t="s">
        <v>98</v>
      </c>
      <c r="I2059" s="292">
        <v>4.92</v>
      </c>
      <c r="J2059" s="291" t="s">
        <v>99</v>
      </c>
      <c r="K2059" s="292">
        <v>9.48</v>
      </c>
    </row>
    <row r="2060" spans="2:11" ht="13.5" thickBot="1" x14ac:dyDescent="0.25">
      <c r="B2060" s="291"/>
      <c r="C2060" s="291"/>
      <c r="D2060" s="291"/>
      <c r="E2060" s="291"/>
      <c r="F2060" s="291" t="s">
        <v>100</v>
      </c>
      <c r="G2060" s="292">
        <v>13.37</v>
      </c>
      <c r="H2060" s="291"/>
      <c r="I2060" s="198" t="s">
        <v>101</v>
      </c>
      <c r="J2060" s="198"/>
      <c r="K2060" s="292">
        <v>66.86</v>
      </c>
    </row>
    <row r="2061" spans="2:11" ht="13.5" thickTop="1" x14ac:dyDescent="0.2">
      <c r="B2061" s="276"/>
      <c r="C2061" s="276"/>
      <c r="D2061" s="276"/>
      <c r="E2061" s="276"/>
      <c r="F2061" s="276"/>
      <c r="G2061" s="276"/>
      <c r="H2061" s="276"/>
      <c r="I2061" s="276"/>
      <c r="J2061" s="276"/>
      <c r="K2061" s="276"/>
    </row>
    <row r="2062" spans="2:11" ht="15" x14ac:dyDescent="0.2">
      <c r="B2062" s="268" t="s">
        <v>1646</v>
      </c>
      <c r="C2062" s="270" t="s">
        <v>78</v>
      </c>
      <c r="D2062" s="268" t="s">
        <v>79</v>
      </c>
      <c r="E2062" s="268" t="s">
        <v>24</v>
      </c>
      <c r="F2062" s="196" t="s">
        <v>80</v>
      </c>
      <c r="G2062" s="196"/>
      <c r="H2062" s="269" t="s">
        <v>81</v>
      </c>
      <c r="I2062" s="270" t="s">
        <v>82</v>
      </c>
      <c r="J2062" s="270" t="s">
        <v>83</v>
      </c>
      <c r="K2062" s="270" t="s">
        <v>84</v>
      </c>
    </row>
    <row r="2063" spans="2:11" ht="51" x14ac:dyDescent="0.2">
      <c r="B2063" s="271" t="s">
        <v>85</v>
      </c>
      <c r="C2063" s="273" t="s">
        <v>658</v>
      </c>
      <c r="D2063" s="271" t="s">
        <v>44</v>
      </c>
      <c r="E2063" s="271" t="s">
        <v>659</v>
      </c>
      <c r="F2063" s="197" t="s">
        <v>2643</v>
      </c>
      <c r="G2063" s="197"/>
      <c r="H2063" s="272" t="s">
        <v>48</v>
      </c>
      <c r="I2063" s="275">
        <v>1</v>
      </c>
      <c r="J2063" s="274">
        <v>15.44</v>
      </c>
      <c r="K2063" s="274">
        <v>15.44</v>
      </c>
    </row>
    <row r="2064" spans="2:11" ht="25.5" x14ac:dyDescent="0.2">
      <c r="B2064" s="277" t="s">
        <v>86</v>
      </c>
      <c r="C2064" s="279" t="s">
        <v>198</v>
      </c>
      <c r="D2064" s="277" t="s">
        <v>44</v>
      </c>
      <c r="E2064" s="277" t="s">
        <v>199</v>
      </c>
      <c r="F2064" s="194" t="s">
        <v>2161</v>
      </c>
      <c r="G2064" s="194"/>
      <c r="H2064" s="278" t="s">
        <v>75</v>
      </c>
      <c r="I2064" s="281">
        <v>0.16930000000000001</v>
      </c>
      <c r="J2064" s="280">
        <v>21.7</v>
      </c>
      <c r="K2064" s="280">
        <v>3.67</v>
      </c>
    </row>
    <row r="2065" spans="2:11" ht="25.5" x14ac:dyDescent="0.2">
      <c r="B2065" s="277" t="s">
        <v>86</v>
      </c>
      <c r="C2065" s="279" t="s">
        <v>114</v>
      </c>
      <c r="D2065" s="277" t="s">
        <v>44</v>
      </c>
      <c r="E2065" s="277" t="s">
        <v>115</v>
      </c>
      <c r="F2065" s="194" t="s">
        <v>2161</v>
      </c>
      <c r="G2065" s="194"/>
      <c r="H2065" s="278" t="s">
        <v>75</v>
      </c>
      <c r="I2065" s="281">
        <v>0.16930000000000001</v>
      </c>
      <c r="J2065" s="280">
        <v>26.39</v>
      </c>
      <c r="K2065" s="280">
        <v>4.46</v>
      </c>
    </row>
    <row r="2066" spans="2:11" x14ac:dyDescent="0.2">
      <c r="B2066" s="282" t="s">
        <v>93</v>
      </c>
      <c r="C2066" s="284" t="s">
        <v>496</v>
      </c>
      <c r="D2066" s="282" t="s">
        <v>44</v>
      </c>
      <c r="E2066" s="282" t="s">
        <v>807</v>
      </c>
      <c r="F2066" s="195" t="s">
        <v>94</v>
      </c>
      <c r="G2066" s="195"/>
      <c r="H2066" s="283" t="s">
        <v>48</v>
      </c>
      <c r="I2066" s="287">
        <v>1.0699999999999999E-2</v>
      </c>
      <c r="J2066" s="285">
        <v>3.08</v>
      </c>
      <c r="K2066" s="285">
        <v>0.03</v>
      </c>
    </row>
    <row r="2067" spans="2:11" ht="25.5" x14ac:dyDescent="0.2">
      <c r="B2067" s="282" t="s">
        <v>93</v>
      </c>
      <c r="C2067" s="284" t="s">
        <v>671</v>
      </c>
      <c r="D2067" s="282" t="s">
        <v>44</v>
      </c>
      <c r="E2067" s="282" t="s">
        <v>672</v>
      </c>
      <c r="F2067" s="195" t="s">
        <v>94</v>
      </c>
      <c r="G2067" s="195"/>
      <c r="H2067" s="283" t="s">
        <v>48</v>
      </c>
      <c r="I2067" s="287">
        <v>1</v>
      </c>
      <c r="J2067" s="285">
        <v>4.2</v>
      </c>
      <c r="K2067" s="285">
        <v>4.2</v>
      </c>
    </row>
    <row r="2068" spans="2:11" ht="25.5" x14ac:dyDescent="0.2">
      <c r="B2068" s="282" t="s">
        <v>93</v>
      </c>
      <c r="C2068" s="284" t="s">
        <v>494</v>
      </c>
      <c r="D2068" s="282" t="s">
        <v>44</v>
      </c>
      <c r="E2068" s="282" t="s">
        <v>495</v>
      </c>
      <c r="F2068" s="195" t="s">
        <v>94</v>
      </c>
      <c r="G2068" s="195"/>
      <c r="H2068" s="283" t="s">
        <v>48</v>
      </c>
      <c r="I2068" s="287">
        <v>2.2499999999999999E-2</v>
      </c>
      <c r="J2068" s="285">
        <v>86.73</v>
      </c>
      <c r="K2068" s="285">
        <v>1.95</v>
      </c>
    </row>
    <row r="2069" spans="2:11" x14ac:dyDescent="0.2">
      <c r="B2069" s="282" t="s">
        <v>93</v>
      </c>
      <c r="C2069" s="284" t="s">
        <v>499</v>
      </c>
      <c r="D2069" s="282" t="s">
        <v>44</v>
      </c>
      <c r="E2069" s="282" t="s">
        <v>500</v>
      </c>
      <c r="F2069" s="195" t="s">
        <v>94</v>
      </c>
      <c r="G2069" s="195"/>
      <c r="H2069" s="283" t="s">
        <v>48</v>
      </c>
      <c r="I2069" s="287">
        <v>1.4800000000000001E-2</v>
      </c>
      <c r="J2069" s="285">
        <v>76.56</v>
      </c>
      <c r="K2069" s="285">
        <v>1.1299999999999999</v>
      </c>
    </row>
    <row r="2070" spans="2:11" x14ac:dyDescent="0.2">
      <c r="B2070" s="291"/>
      <c r="C2070" s="291"/>
      <c r="D2070" s="291"/>
      <c r="E2070" s="291"/>
      <c r="F2070" s="291" t="s">
        <v>97</v>
      </c>
      <c r="G2070" s="292">
        <v>3.01</v>
      </c>
      <c r="H2070" s="291" t="s">
        <v>98</v>
      </c>
      <c r="I2070" s="292">
        <v>3.24</v>
      </c>
      <c r="J2070" s="291" t="s">
        <v>99</v>
      </c>
      <c r="K2070" s="292">
        <v>6.25</v>
      </c>
    </row>
    <row r="2071" spans="2:11" ht="13.5" thickBot="1" x14ac:dyDescent="0.25">
      <c r="B2071" s="291"/>
      <c r="C2071" s="291"/>
      <c r="D2071" s="291"/>
      <c r="E2071" s="291"/>
      <c r="F2071" s="291" t="s">
        <v>100</v>
      </c>
      <c r="G2071" s="292">
        <v>3.86</v>
      </c>
      <c r="H2071" s="291"/>
      <c r="I2071" s="198" t="s">
        <v>101</v>
      </c>
      <c r="J2071" s="198"/>
      <c r="K2071" s="292">
        <v>19.3</v>
      </c>
    </row>
    <row r="2072" spans="2:11" ht="13.5" thickTop="1" x14ac:dyDescent="0.2">
      <c r="B2072" s="276"/>
      <c r="C2072" s="276"/>
      <c r="D2072" s="276"/>
      <c r="E2072" s="276"/>
      <c r="F2072" s="276"/>
      <c r="G2072" s="276"/>
      <c r="H2072" s="276"/>
      <c r="I2072" s="276"/>
      <c r="J2072" s="276"/>
      <c r="K2072" s="276"/>
    </row>
    <row r="2073" spans="2:11" ht="15" x14ac:dyDescent="0.2">
      <c r="B2073" s="268" t="s">
        <v>1647</v>
      </c>
      <c r="C2073" s="270" t="s">
        <v>78</v>
      </c>
      <c r="D2073" s="268" t="s">
        <v>79</v>
      </c>
      <c r="E2073" s="268" t="s">
        <v>24</v>
      </c>
      <c r="F2073" s="196" t="s">
        <v>80</v>
      </c>
      <c r="G2073" s="196"/>
      <c r="H2073" s="269" t="s">
        <v>81</v>
      </c>
      <c r="I2073" s="270" t="s">
        <v>82</v>
      </c>
      <c r="J2073" s="270" t="s">
        <v>83</v>
      </c>
      <c r="K2073" s="270" t="s">
        <v>84</v>
      </c>
    </row>
    <row r="2074" spans="2:11" ht="51" x14ac:dyDescent="0.2">
      <c r="B2074" s="271" t="s">
        <v>85</v>
      </c>
      <c r="C2074" s="273" t="s">
        <v>455</v>
      </c>
      <c r="D2074" s="271" t="s">
        <v>44</v>
      </c>
      <c r="E2074" s="271" t="s">
        <v>456</v>
      </c>
      <c r="F2074" s="197" t="s">
        <v>2643</v>
      </c>
      <c r="G2074" s="197"/>
      <c r="H2074" s="272" t="s">
        <v>48</v>
      </c>
      <c r="I2074" s="275">
        <v>1</v>
      </c>
      <c r="J2074" s="274">
        <v>27.23</v>
      </c>
      <c r="K2074" s="274">
        <v>27.23</v>
      </c>
    </row>
    <row r="2075" spans="2:11" ht="25.5" x14ac:dyDescent="0.2">
      <c r="B2075" s="277" t="s">
        <v>86</v>
      </c>
      <c r="C2075" s="279" t="s">
        <v>198</v>
      </c>
      <c r="D2075" s="277" t="s">
        <v>44</v>
      </c>
      <c r="E2075" s="277" t="s">
        <v>199</v>
      </c>
      <c r="F2075" s="194" t="s">
        <v>2161</v>
      </c>
      <c r="G2075" s="194"/>
      <c r="H2075" s="278" t="s">
        <v>75</v>
      </c>
      <c r="I2075" s="281">
        <v>0.18390000000000001</v>
      </c>
      <c r="J2075" s="280">
        <v>21.7</v>
      </c>
      <c r="K2075" s="280">
        <v>3.99</v>
      </c>
    </row>
    <row r="2076" spans="2:11" ht="25.5" x14ac:dyDescent="0.2">
      <c r="B2076" s="277" t="s">
        <v>86</v>
      </c>
      <c r="C2076" s="279" t="s">
        <v>114</v>
      </c>
      <c r="D2076" s="277" t="s">
        <v>44</v>
      </c>
      <c r="E2076" s="277" t="s">
        <v>115</v>
      </c>
      <c r="F2076" s="194" t="s">
        <v>2161</v>
      </c>
      <c r="G2076" s="194"/>
      <c r="H2076" s="278" t="s">
        <v>75</v>
      </c>
      <c r="I2076" s="281">
        <v>0.18390000000000001</v>
      </c>
      <c r="J2076" s="280">
        <v>26.39</v>
      </c>
      <c r="K2076" s="280">
        <v>4.8499999999999996</v>
      </c>
    </row>
    <row r="2077" spans="2:11" ht="25.5" x14ac:dyDescent="0.2">
      <c r="B2077" s="282" t="s">
        <v>93</v>
      </c>
      <c r="C2077" s="284" t="s">
        <v>526</v>
      </c>
      <c r="D2077" s="282" t="s">
        <v>44</v>
      </c>
      <c r="E2077" s="282" t="s">
        <v>527</v>
      </c>
      <c r="F2077" s="195" t="s">
        <v>94</v>
      </c>
      <c r="G2077" s="195"/>
      <c r="H2077" s="283" t="s">
        <v>48</v>
      </c>
      <c r="I2077" s="287">
        <v>1</v>
      </c>
      <c r="J2077" s="285">
        <v>10.96</v>
      </c>
      <c r="K2077" s="285">
        <v>10.96</v>
      </c>
    </row>
    <row r="2078" spans="2:11" ht="38.25" x14ac:dyDescent="0.2">
      <c r="B2078" s="282" t="s">
        <v>93</v>
      </c>
      <c r="C2078" s="284" t="s">
        <v>516</v>
      </c>
      <c r="D2078" s="282" t="s">
        <v>44</v>
      </c>
      <c r="E2078" s="282" t="s">
        <v>517</v>
      </c>
      <c r="F2078" s="195" t="s">
        <v>94</v>
      </c>
      <c r="G2078" s="195"/>
      <c r="H2078" s="283" t="s">
        <v>48</v>
      </c>
      <c r="I2078" s="287">
        <v>7.4999999999999997E-2</v>
      </c>
      <c r="J2078" s="285">
        <v>31.59</v>
      </c>
      <c r="K2078" s="285">
        <v>2.36</v>
      </c>
    </row>
    <row r="2079" spans="2:11" ht="25.5" x14ac:dyDescent="0.2">
      <c r="B2079" s="282" t="s">
        <v>93</v>
      </c>
      <c r="C2079" s="284" t="s">
        <v>520</v>
      </c>
      <c r="D2079" s="282" t="s">
        <v>44</v>
      </c>
      <c r="E2079" s="282" t="s">
        <v>521</v>
      </c>
      <c r="F2079" s="195" t="s">
        <v>94</v>
      </c>
      <c r="G2079" s="195"/>
      <c r="H2079" s="283" t="s">
        <v>48</v>
      </c>
      <c r="I2079" s="287">
        <v>3</v>
      </c>
      <c r="J2079" s="285">
        <v>1.69</v>
      </c>
      <c r="K2079" s="285">
        <v>5.07</v>
      </c>
    </row>
    <row r="2080" spans="2:11" x14ac:dyDescent="0.2">
      <c r="B2080" s="291"/>
      <c r="C2080" s="291"/>
      <c r="D2080" s="291"/>
      <c r="E2080" s="291"/>
      <c r="F2080" s="291" t="s">
        <v>97</v>
      </c>
      <c r="G2080" s="292">
        <v>3.26</v>
      </c>
      <c r="H2080" s="291" t="s">
        <v>98</v>
      </c>
      <c r="I2080" s="292">
        <v>3.52</v>
      </c>
      <c r="J2080" s="291" t="s">
        <v>99</v>
      </c>
      <c r="K2080" s="292">
        <v>6.78</v>
      </c>
    </row>
    <row r="2081" spans="2:11" ht="13.5" thickBot="1" x14ac:dyDescent="0.25">
      <c r="B2081" s="291"/>
      <c r="C2081" s="291"/>
      <c r="D2081" s="291"/>
      <c r="E2081" s="291"/>
      <c r="F2081" s="291" t="s">
        <v>100</v>
      </c>
      <c r="G2081" s="292">
        <v>6.8</v>
      </c>
      <c r="H2081" s="291"/>
      <c r="I2081" s="198" t="s">
        <v>101</v>
      </c>
      <c r="J2081" s="198"/>
      <c r="K2081" s="292">
        <v>34.03</v>
      </c>
    </row>
    <row r="2082" spans="2:11" ht="13.5" thickTop="1" x14ac:dyDescent="0.2">
      <c r="B2082" s="276"/>
      <c r="C2082" s="276"/>
      <c r="D2082" s="276"/>
      <c r="E2082" s="276"/>
      <c r="F2082" s="276"/>
      <c r="G2082" s="276"/>
      <c r="H2082" s="276"/>
      <c r="I2082" s="276"/>
      <c r="J2082" s="276"/>
      <c r="K2082" s="276"/>
    </row>
    <row r="2083" spans="2:11" ht="15" x14ac:dyDescent="0.2">
      <c r="B2083" s="268" t="s">
        <v>1648</v>
      </c>
      <c r="C2083" s="270" t="s">
        <v>78</v>
      </c>
      <c r="D2083" s="268" t="s">
        <v>79</v>
      </c>
      <c r="E2083" s="268" t="s">
        <v>24</v>
      </c>
      <c r="F2083" s="196" t="s">
        <v>80</v>
      </c>
      <c r="G2083" s="196"/>
      <c r="H2083" s="269" t="s">
        <v>81</v>
      </c>
      <c r="I2083" s="270" t="s">
        <v>82</v>
      </c>
      <c r="J2083" s="270" t="s">
        <v>83</v>
      </c>
      <c r="K2083" s="270" t="s">
        <v>84</v>
      </c>
    </row>
    <row r="2084" spans="2:11" ht="51" x14ac:dyDescent="0.2">
      <c r="B2084" s="271" t="s">
        <v>85</v>
      </c>
      <c r="C2084" s="273" t="s">
        <v>1649</v>
      </c>
      <c r="D2084" s="271" t="s">
        <v>44</v>
      </c>
      <c r="E2084" s="271" t="s">
        <v>1650</v>
      </c>
      <c r="F2084" s="197" t="s">
        <v>2643</v>
      </c>
      <c r="G2084" s="197"/>
      <c r="H2084" s="272" t="s">
        <v>48</v>
      </c>
      <c r="I2084" s="275">
        <v>1</v>
      </c>
      <c r="J2084" s="274">
        <v>31.08</v>
      </c>
      <c r="K2084" s="274">
        <v>31.08</v>
      </c>
    </row>
    <row r="2085" spans="2:11" ht="25.5" x14ac:dyDescent="0.2">
      <c r="B2085" s="277" t="s">
        <v>86</v>
      </c>
      <c r="C2085" s="279" t="s">
        <v>198</v>
      </c>
      <c r="D2085" s="277" t="s">
        <v>44</v>
      </c>
      <c r="E2085" s="277" t="s">
        <v>199</v>
      </c>
      <c r="F2085" s="194" t="s">
        <v>2161</v>
      </c>
      <c r="G2085" s="194"/>
      <c r="H2085" s="278" t="s">
        <v>75</v>
      </c>
      <c r="I2085" s="281">
        <v>0.127</v>
      </c>
      <c r="J2085" s="280">
        <v>21.7</v>
      </c>
      <c r="K2085" s="280">
        <v>2.75</v>
      </c>
    </row>
    <row r="2086" spans="2:11" ht="25.5" x14ac:dyDescent="0.2">
      <c r="B2086" s="277" t="s">
        <v>86</v>
      </c>
      <c r="C2086" s="279" t="s">
        <v>114</v>
      </c>
      <c r="D2086" s="277" t="s">
        <v>44</v>
      </c>
      <c r="E2086" s="277" t="s">
        <v>115</v>
      </c>
      <c r="F2086" s="194" t="s">
        <v>2161</v>
      </c>
      <c r="G2086" s="194"/>
      <c r="H2086" s="278" t="s">
        <v>75</v>
      </c>
      <c r="I2086" s="281">
        <v>0.127</v>
      </c>
      <c r="J2086" s="280">
        <v>26.39</v>
      </c>
      <c r="K2086" s="280">
        <v>3.35</v>
      </c>
    </row>
    <row r="2087" spans="2:11" ht="25.5" x14ac:dyDescent="0.2">
      <c r="B2087" s="282" t="s">
        <v>93</v>
      </c>
      <c r="C2087" s="284" t="s">
        <v>520</v>
      </c>
      <c r="D2087" s="282" t="s">
        <v>44</v>
      </c>
      <c r="E2087" s="282" t="s">
        <v>521</v>
      </c>
      <c r="F2087" s="195" t="s">
        <v>94</v>
      </c>
      <c r="G2087" s="195"/>
      <c r="H2087" s="283" t="s">
        <v>48</v>
      </c>
      <c r="I2087" s="287">
        <v>1</v>
      </c>
      <c r="J2087" s="285">
        <v>1.69</v>
      </c>
      <c r="K2087" s="285">
        <v>1.69</v>
      </c>
    </row>
    <row r="2088" spans="2:11" ht="38.25" x14ac:dyDescent="0.2">
      <c r="B2088" s="282" t="s">
        <v>93</v>
      </c>
      <c r="C2088" s="284" t="s">
        <v>516</v>
      </c>
      <c r="D2088" s="282" t="s">
        <v>44</v>
      </c>
      <c r="E2088" s="282" t="s">
        <v>517</v>
      </c>
      <c r="F2088" s="195" t="s">
        <v>94</v>
      </c>
      <c r="G2088" s="195"/>
      <c r="H2088" s="283" t="s">
        <v>48</v>
      </c>
      <c r="I2088" s="287">
        <v>0.1</v>
      </c>
      <c r="J2088" s="285">
        <v>31.59</v>
      </c>
      <c r="K2088" s="285">
        <v>3.15</v>
      </c>
    </row>
    <row r="2089" spans="2:11" ht="25.5" x14ac:dyDescent="0.2">
      <c r="B2089" s="282" t="s">
        <v>93</v>
      </c>
      <c r="C2089" s="284" t="s">
        <v>1016</v>
      </c>
      <c r="D2089" s="282" t="s">
        <v>44</v>
      </c>
      <c r="E2089" s="282" t="s">
        <v>1017</v>
      </c>
      <c r="F2089" s="195" t="s">
        <v>94</v>
      </c>
      <c r="G2089" s="195"/>
      <c r="H2089" s="283" t="s">
        <v>48</v>
      </c>
      <c r="I2089" s="287">
        <v>1</v>
      </c>
      <c r="J2089" s="285">
        <v>15.16</v>
      </c>
      <c r="K2089" s="285">
        <v>15.16</v>
      </c>
    </row>
    <row r="2090" spans="2:11" ht="25.5" x14ac:dyDescent="0.2">
      <c r="B2090" s="282" t="s">
        <v>93</v>
      </c>
      <c r="C2090" s="284" t="s">
        <v>673</v>
      </c>
      <c r="D2090" s="282" t="s">
        <v>44</v>
      </c>
      <c r="E2090" s="282" t="s">
        <v>674</v>
      </c>
      <c r="F2090" s="195" t="s">
        <v>94</v>
      </c>
      <c r="G2090" s="195"/>
      <c r="H2090" s="283" t="s">
        <v>48</v>
      </c>
      <c r="I2090" s="287">
        <v>2</v>
      </c>
      <c r="J2090" s="285">
        <v>2.4900000000000002</v>
      </c>
      <c r="K2090" s="285">
        <v>4.9800000000000004</v>
      </c>
    </row>
    <row r="2091" spans="2:11" x14ac:dyDescent="0.2">
      <c r="B2091" s="291"/>
      <c r="C2091" s="291"/>
      <c r="D2091" s="291"/>
      <c r="E2091" s="291"/>
      <c r="F2091" s="291" t="s">
        <v>97</v>
      </c>
      <c r="G2091" s="292">
        <v>2.25</v>
      </c>
      <c r="H2091" s="291" t="s">
        <v>98</v>
      </c>
      <c r="I2091" s="292">
        <v>2.4300000000000002</v>
      </c>
      <c r="J2091" s="291" t="s">
        <v>99</v>
      </c>
      <c r="K2091" s="292">
        <v>4.68</v>
      </c>
    </row>
    <row r="2092" spans="2:11" ht="13.5" thickBot="1" x14ac:dyDescent="0.25">
      <c r="B2092" s="291"/>
      <c r="C2092" s="291"/>
      <c r="D2092" s="291"/>
      <c r="E2092" s="291"/>
      <c r="F2092" s="291" t="s">
        <v>100</v>
      </c>
      <c r="G2092" s="292">
        <v>7.77</v>
      </c>
      <c r="H2092" s="291"/>
      <c r="I2092" s="198" t="s">
        <v>101</v>
      </c>
      <c r="J2092" s="198"/>
      <c r="K2092" s="292">
        <v>38.85</v>
      </c>
    </row>
    <row r="2093" spans="2:11" ht="13.5" thickTop="1" x14ac:dyDescent="0.2">
      <c r="B2093" s="276"/>
      <c r="C2093" s="276"/>
      <c r="D2093" s="276"/>
      <c r="E2093" s="276"/>
      <c r="F2093" s="276"/>
      <c r="G2093" s="276"/>
      <c r="H2093" s="276"/>
      <c r="I2093" s="276"/>
      <c r="J2093" s="276"/>
      <c r="K2093" s="276"/>
    </row>
    <row r="2094" spans="2:11" ht="15" x14ac:dyDescent="0.2">
      <c r="B2094" s="268" t="s">
        <v>1651</v>
      </c>
      <c r="C2094" s="270" t="s">
        <v>78</v>
      </c>
      <c r="D2094" s="268" t="s">
        <v>79</v>
      </c>
      <c r="E2094" s="268" t="s">
        <v>24</v>
      </c>
      <c r="F2094" s="196" t="s">
        <v>80</v>
      </c>
      <c r="G2094" s="196"/>
      <c r="H2094" s="269" t="s">
        <v>81</v>
      </c>
      <c r="I2094" s="270" t="s">
        <v>82</v>
      </c>
      <c r="J2094" s="270" t="s">
        <v>83</v>
      </c>
      <c r="K2094" s="270" t="s">
        <v>84</v>
      </c>
    </row>
    <row r="2095" spans="2:11" ht="51" x14ac:dyDescent="0.2">
      <c r="B2095" s="271" t="s">
        <v>85</v>
      </c>
      <c r="C2095" s="273" t="s">
        <v>1652</v>
      </c>
      <c r="D2095" s="271" t="s">
        <v>44</v>
      </c>
      <c r="E2095" s="271" t="s">
        <v>1653</v>
      </c>
      <c r="F2095" s="197" t="s">
        <v>2643</v>
      </c>
      <c r="G2095" s="197"/>
      <c r="H2095" s="272" t="s">
        <v>48</v>
      </c>
      <c r="I2095" s="275">
        <v>1</v>
      </c>
      <c r="J2095" s="274">
        <v>42.37</v>
      </c>
      <c r="K2095" s="274">
        <v>42.37</v>
      </c>
    </row>
    <row r="2096" spans="2:11" ht="25.5" x14ac:dyDescent="0.2">
      <c r="B2096" s="277" t="s">
        <v>86</v>
      </c>
      <c r="C2096" s="279" t="s">
        <v>114</v>
      </c>
      <c r="D2096" s="277" t="s">
        <v>44</v>
      </c>
      <c r="E2096" s="277" t="s">
        <v>115</v>
      </c>
      <c r="F2096" s="194" t="s">
        <v>2161</v>
      </c>
      <c r="G2096" s="194"/>
      <c r="H2096" s="278" t="s">
        <v>75</v>
      </c>
      <c r="I2096" s="281">
        <v>0.2203</v>
      </c>
      <c r="J2096" s="280">
        <v>26.39</v>
      </c>
      <c r="K2096" s="280">
        <v>5.81</v>
      </c>
    </row>
    <row r="2097" spans="2:11" ht="25.5" x14ac:dyDescent="0.2">
      <c r="B2097" s="277" t="s">
        <v>86</v>
      </c>
      <c r="C2097" s="279" t="s">
        <v>198</v>
      </c>
      <c r="D2097" s="277" t="s">
        <v>44</v>
      </c>
      <c r="E2097" s="277" t="s">
        <v>199</v>
      </c>
      <c r="F2097" s="194" t="s">
        <v>2161</v>
      </c>
      <c r="G2097" s="194"/>
      <c r="H2097" s="278" t="s">
        <v>75</v>
      </c>
      <c r="I2097" s="281">
        <v>0.2203</v>
      </c>
      <c r="J2097" s="280">
        <v>21.7</v>
      </c>
      <c r="K2097" s="280">
        <v>4.78</v>
      </c>
    </row>
    <row r="2098" spans="2:11" ht="25.5" x14ac:dyDescent="0.2">
      <c r="B2098" s="282" t="s">
        <v>93</v>
      </c>
      <c r="C2098" s="284" t="s">
        <v>2648</v>
      </c>
      <c r="D2098" s="282" t="s">
        <v>44</v>
      </c>
      <c r="E2098" s="282" t="s">
        <v>2649</v>
      </c>
      <c r="F2098" s="195" t="s">
        <v>94</v>
      </c>
      <c r="G2098" s="195"/>
      <c r="H2098" s="283" t="s">
        <v>48</v>
      </c>
      <c r="I2098" s="287">
        <v>1</v>
      </c>
      <c r="J2098" s="285">
        <v>20.76</v>
      </c>
      <c r="K2098" s="285">
        <v>20.76</v>
      </c>
    </row>
    <row r="2099" spans="2:11" ht="38.25" x14ac:dyDescent="0.2">
      <c r="B2099" s="282" t="s">
        <v>93</v>
      </c>
      <c r="C2099" s="284" t="s">
        <v>516</v>
      </c>
      <c r="D2099" s="282" t="s">
        <v>44</v>
      </c>
      <c r="E2099" s="282" t="s">
        <v>517</v>
      </c>
      <c r="F2099" s="195" t="s">
        <v>94</v>
      </c>
      <c r="G2099" s="195"/>
      <c r="H2099" s="283" t="s">
        <v>48</v>
      </c>
      <c r="I2099" s="287">
        <v>0.1125</v>
      </c>
      <c r="J2099" s="285">
        <v>31.59</v>
      </c>
      <c r="K2099" s="285">
        <v>3.55</v>
      </c>
    </row>
    <row r="2100" spans="2:11" ht="25.5" x14ac:dyDescent="0.2">
      <c r="B2100" s="282" t="s">
        <v>93</v>
      </c>
      <c r="C2100" s="284" t="s">
        <v>673</v>
      </c>
      <c r="D2100" s="282" t="s">
        <v>44</v>
      </c>
      <c r="E2100" s="282" t="s">
        <v>674</v>
      </c>
      <c r="F2100" s="195" t="s">
        <v>94</v>
      </c>
      <c r="G2100" s="195"/>
      <c r="H2100" s="283" t="s">
        <v>48</v>
      </c>
      <c r="I2100" s="287">
        <v>3</v>
      </c>
      <c r="J2100" s="285">
        <v>2.4900000000000002</v>
      </c>
      <c r="K2100" s="285">
        <v>7.47</v>
      </c>
    </row>
    <row r="2101" spans="2:11" x14ac:dyDescent="0.2">
      <c r="B2101" s="291"/>
      <c r="C2101" s="291"/>
      <c r="D2101" s="291"/>
      <c r="E2101" s="291"/>
      <c r="F2101" s="291" t="s">
        <v>97</v>
      </c>
      <c r="G2101" s="292">
        <v>3.91</v>
      </c>
      <c r="H2101" s="291" t="s">
        <v>98</v>
      </c>
      <c r="I2101" s="292">
        <v>4.22</v>
      </c>
      <c r="J2101" s="291" t="s">
        <v>99</v>
      </c>
      <c r="K2101" s="292">
        <v>8.1300000000000008</v>
      </c>
    </row>
    <row r="2102" spans="2:11" ht="13.5" thickBot="1" x14ac:dyDescent="0.25">
      <c r="B2102" s="291"/>
      <c r="C2102" s="291"/>
      <c r="D2102" s="291"/>
      <c r="E2102" s="291"/>
      <c r="F2102" s="291" t="s">
        <v>100</v>
      </c>
      <c r="G2102" s="292">
        <v>10.59</v>
      </c>
      <c r="H2102" s="291"/>
      <c r="I2102" s="198" t="s">
        <v>101</v>
      </c>
      <c r="J2102" s="198"/>
      <c r="K2102" s="292">
        <v>52.96</v>
      </c>
    </row>
    <row r="2103" spans="2:11" ht="13.5" thickTop="1" x14ac:dyDescent="0.2">
      <c r="B2103" s="276"/>
      <c r="C2103" s="276"/>
      <c r="D2103" s="276"/>
      <c r="E2103" s="276"/>
      <c r="F2103" s="276"/>
      <c r="G2103" s="276"/>
      <c r="H2103" s="276"/>
      <c r="I2103" s="276"/>
      <c r="J2103" s="276"/>
      <c r="K2103" s="276"/>
    </row>
    <row r="2104" spans="2:11" ht="15" x14ac:dyDescent="0.2">
      <c r="B2104" s="268" t="s">
        <v>1654</v>
      </c>
      <c r="C2104" s="270" t="s">
        <v>78</v>
      </c>
      <c r="D2104" s="268" t="s">
        <v>79</v>
      </c>
      <c r="E2104" s="268" t="s">
        <v>24</v>
      </c>
      <c r="F2104" s="196" t="s">
        <v>80</v>
      </c>
      <c r="G2104" s="196"/>
      <c r="H2104" s="269" t="s">
        <v>81</v>
      </c>
      <c r="I2104" s="270" t="s">
        <v>82</v>
      </c>
      <c r="J2104" s="270" t="s">
        <v>83</v>
      </c>
      <c r="K2104" s="270" t="s">
        <v>84</v>
      </c>
    </row>
    <row r="2105" spans="2:11" ht="38.25" x14ac:dyDescent="0.2">
      <c r="B2105" s="271" t="s">
        <v>85</v>
      </c>
      <c r="C2105" s="273" t="s">
        <v>1655</v>
      </c>
      <c r="D2105" s="271" t="s">
        <v>44</v>
      </c>
      <c r="E2105" s="271" t="s">
        <v>1656</v>
      </c>
      <c r="F2105" s="197" t="s">
        <v>2650</v>
      </c>
      <c r="G2105" s="197"/>
      <c r="H2105" s="272" t="s">
        <v>48</v>
      </c>
      <c r="I2105" s="275">
        <v>1</v>
      </c>
      <c r="J2105" s="274">
        <v>19.72</v>
      </c>
      <c r="K2105" s="274">
        <v>19.72</v>
      </c>
    </row>
    <row r="2106" spans="2:11" ht="25.5" x14ac:dyDescent="0.2">
      <c r="B2106" s="277" t="s">
        <v>86</v>
      </c>
      <c r="C2106" s="279" t="s">
        <v>114</v>
      </c>
      <c r="D2106" s="277" t="s">
        <v>44</v>
      </c>
      <c r="E2106" s="277" t="s">
        <v>115</v>
      </c>
      <c r="F2106" s="194" t="s">
        <v>2161</v>
      </c>
      <c r="G2106" s="194"/>
      <c r="H2106" s="278" t="s">
        <v>75</v>
      </c>
      <c r="I2106" s="281">
        <v>5.16E-2</v>
      </c>
      <c r="J2106" s="280">
        <v>26.39</v>
      </c>
      <c r="K2106" s="280">
        <v>1.36</v>
      </c>
    </row>
    <row r="2107" spans="2:11" ht="25.5" x14ac:dyDescent="0.2">
      <c r="B2107" s="277" t="s">
        <v>86</v>
      </c>
      <c r="C2107" s="279" t="s">
        <v>198</v>
      </c>
      <c r="D2107" s="277" t="s">
        <v>44</v>
      </c>
      <c r="E2107" s="277" t="s">
        <v>199</v>
      </c>
      <c r="F2107" s="194" t="s">
        <v>2161</v>
      </c>
      <c r="G2107" s="194"/>
      <c r="H2107" s="278" t="s">
        <v>75</v>
      </c>
      <c r="I2107" s="281">
        <v>5.16E-2</v>
      </c>
      <c r="J2107" s="280">
        <v>21.7</v>
      </c>
      <c r="K2107" s="280">
        <v>1.1100000000000001</v>
      </c>
    </row>
    <row r="2108" spans="2:11" ht="25.5" x14ac:dyDescent="0.2">
      <c r="B2108" s="282" t="s">
        <v>93</v>
      </c>
      <c r="C2108" s="284" t="s">
        <v>677</v>
      </c>
      <c r="D2108" s="282" t="s">
        <v>44</v>
      </c>
      <c r="E2108" s="282" t="s">
        <v>678</v>
      </c>
      <c r="F2108" s="195" t="s">
        <v>94</v>
      </c>
      <c r="G2108" s="195"/>
      <c r="H2108" s="283" t="s">
        <v>48</v>
      </c>
      <c r="I2108" s="287">
        <v>1</v>
      </c>
      <c r="J2108" s="285">
        <v>2.2200000000000002</v>
      </c>
      <c r="K2108" s="285">
        <v>2.2200000000000002</v>
      </c>
    </row>
    <row r="2109" spans="2:11" ht="38.25" x14ac:dyDescent="0.2">
      <c r="B2109" s="282" t="s">
        <v>93</v>
      </c>
      <c r="C2109" s="284" t="s">
        <v>516</v>
      </c>
      <c r="D2109" s="282" t="s">
        <v>44</v>
      </c>
      <c r="E2109" s="282" t="s">
        <v>517</v>
      </c>
      <c r="F2109" s="195" t="s">
        <v>94</v>
      </c>
      <c r="G2109" s="195"/>
      <c r="H2109" s="283" t="s">
        <v>48</v>
      </c>
      <c r="I2109" s="287">
        <v>6.25E-2</v>
      </c>
      <c r="J2109" s="285">
        <v>31.59</v>
      </c>
      <c r="K2109" s="285">
        <v>1.97</v>
      </c>
    </row>
    <row r="2110" spans="2:11" ht="25.5" x14ac:dyDescent="0.2">
      <c r="B2110" s="282" t="s">
        <v>93</v>
      </c>
      <c r="C2110" s="284" t="s">
        <v>675</v>
      </c>
      <c r="D2110" s="282" t="s">
        <v>44</v>
      </c>
      <c r="E2110" s="282" t="s">
        <v>676</v>
      </c>
      <c r="F2110" s="195" t="s">
        <v>94</v>
      </c>
      <c r="G2110" s="195"/>
      <c r="H2110" s="283" t="s">
        <v>48</v>
      </c>
      <c r="I2110" s="287">
        <v>1</v>
      </c>
      <c r="J2110" s="285">
        <v>2.7</v>
      </c>
      <c r="K2110" s="285">
        <v>2.7</v>
      </c>
    </row>
    <row r="2111" spans="2:11" ht="25.5" x14ac:dyDescent="0.2">
      <c r="B2111" s="282" t="s">
        <v>93</v>
      </c>
      <c r="C2111" s="284" t="s">
        <v>2651</v>
      </c>
      <c r="D2111" s="282" t="s">
        <v>44</v>
      </c>
      <c r="E2111" s="282" t="s">
        <v>2652</v>
      </c>
      <c r="F2111" s="195" t="s">
        <v>94</v>
      </c>
      <c r="G2111" s="195"/>
      <c r="H2111" s="283" t="s">
        <v>48</v>
      </c>
      <c r="I2111" s="287">
        <v>1</v>
      </c>
      <c r="J2111" s="285">
        <v>10.36</v>
      </c>
      <c r="K2111" s="285">
        <v>10.36</v>
      </c>
    </row>
    <row r="2112" spans="2:11" x14ac:dyDescent="0.2">
      <c r="B2112" s="291"/>
      <c r="C2112" s="291"/>
      <c r="D2112" s="291"/>
      <c r="E2112" s="291"/>
      <c r="F2112" s="291" t="s">
        <v>97</v>
      </c>
      <c r="G2112" s="292">
        <v>0.91</v>
      </c>
      <c r="H2112" s="291" t="s">
        <v>98</v>
      </c>
      <c r="I2112" s="292">
        <v>0.99</v>
      </c>
      <c r="J2112" s="291" t="s">
        <v>99</v>
      </c>
      <c r="K2112" s="292">
        <v>1.9</v>
      </c>
    </row>
    <row r="2113" spans="2:11" ht="13.5" thickBot="1" x14ac:dyDescent="0.25">
      <c r="B2113" s="291"/>
      <c r="C2113" s="291"/>
      <c r="D2113" s="291"/>
      <c r="E2113" s="291"/>
      <c r="F2113" s="291" t="s">
        <v>100</v>
      </c>
      <c r="G2113" s="292">
        <v>4.93</v>
      </c>
      <c r="H2113" s="291"/>
      <c r="I2113" s="198" t="s">
        <v>101</v>
      </c>
      <c r="J2113" s="198"/>
      <c r="K2113" s="292">
        <v>24.65</v>
      </c>
    </row>
    <row r="2114" spans="2:11" ht="13.5" thickTop="1" x14ac:dyDescent="0.2">
      <c r="B2114" s="276"/>
      <c r="C2114" s="276"/>
      <c r="D2114" s="276"/>
      <c r="E2114" s="276"/>
      <c r="F2114" s="276"/>
      <c r="G2114" s="276"/>
      <c r="H2114" s="276"/>
      <c r="I2114" s="276"/>
      <c r="J2114" s="276"/>
      <c r="K2114" s="276"/>
    </row>
    <row r="2115" spans="2:11" ht="15" x14ac:dyDescent="0.2">
      <c r="B2115" s="268" t="s">
        <v>1657</v>
      </c>
      <c r="C2115" s="270" t="s">
        <v>78</v>
      </c>
      <c r="D2115" s="268" t="s">
        <v>79</v>
      </c>
      <c r="E2115" s="268" t="s">
        <v>24</v>
      </c>
      <c r="F2115" s="196" t="s">
        <v>80</v>
      </c>
      <c r="G2115" s="196"/>
      <c r="H2115" s="269" t="s">
        <v>81</v>
      </c>
      <c r="I2115" s="270" t="s">
        <v>82</v>
      </c>
      <c r="J2115" s="270" t="s">
        <v>83</v>
      </c>
      <c r="K2115" s="270" t="s">
        <v>84</v>
      </c>
    </row>
    <row r="2116" spans="2:11" ht="38.25" x14ac:dyDescent="0.2">
      <c r="B2116" s="271" t="s">
        <v>85</v>
      </c>
      <c r="C2116" s="273" t="s">
        <v>1658</v>
      </c>
      <c r="D2116" s="271" t="s">
        <v>43</v>
      </c>
      <c r="E2116" s="271" t="s">
        <v>1659</v>
      </c>
      <c r="F2116" s="197" t="s">
        <v>89</v>
      </c>
      <c r="G2116" s="197"/>
      <c r="H2116" s="272" t="s">
        <v>47</v>
      </c>
      <c r="I2116" s="275">
        <v>1</v>
      </c>
      <c r="J2116" s="274">
        <v>56.41</v>
      </c>
      <c r="K2116" s="274">
        <v>56.41</v>
      </c>
    </row>
    <row r="2117" spans="2:11" ht="25.5" x14ac:dyDescent="0.2">
      <c r="B2117" s="277" t="s">
        <v>86</v>
      </c>
      <c r="C2117" s="279" t="s">
        <v>114</v>
      </c>
      <c r="D2117" s="277" t="s">
        <v>44</v>
      </c>
      <c r="E2117" s="277" t="s">
        <v>115</v>
      </c>
      <c r="F2117" s="194" t="s">
        <v>2161</v>
      </c>
      <c r="G2117" s="194"/>
      <c r="H2117" s="278" t="s">
        <v>75</v>
      </c>
      <c r="I2117" s="281">
        <v>1.1000000000000001</v>
      </c>
      <c r="J2117" s="280">
        <v>26.39</v>
      </c>
      <c r="K2117" s="280">
        <v>29.02</v>
      </c>
    </row>
    <row r="2118" spans="2:11" ht="25.5" x14ac:dyDescent="0.2">
      <c r="B2118" s="277" t="s">
        <v>86</v>
      </c>
      <c r="C2118" s="279" t="s">
        <v>198</v>
      </c>
      <c r="D2118" s="277" t="s">
        <v>44</v>
      </c>
      <c r="E2118" s="277" t="s">
        <v>199</v>
      </c>
      <c r="F2118" s="194" t="s">
        <v>2161</v>
      </c>
      <c r="G2118" s="194"/>
      <c r="H2118" s="278" t="s">
        <v>75</v>
      </c>
      <c r="I2118" s="281">
        <v>1.1000000000000001</v>
      </c>
      <c r="J2118" s="280">
        <v>21.7</v>
      </c>
      <c r="K2118" s="280">
        <v>23.87</v>
      </c>
    </row>
    <row r="2119" spans="2:11" ht="25.5" x14ac:dyDescent="0.2">
      <c r="B2119" s="282" t="s">
        <v>93</v>
      </c>
      <c r="C2119" s="284" t="s">
        <v>584</v>
      </c>
      <c r="D2119" s="282" t="s">
        <v>44</v>
      </c>
      <c r="E2119" s="282" t="s">
        <v>585</v>
      </c>
      <c r="F2119" s="195" t="s">
        <v>94</v>
      </c>
      <c r="G2119" s="195"/>
      <c r="H2119" s="283" t="s">
        <v>48</v>
      </c>
      <c r="I2119" s="287">
        <v>1</v>
      </c>
      <c r="J2119" s="285">
        <v>3.52</v>
      </c>
      <c r="K2119" s="285">
        <v>3.52</v>
      </c>
    </row>
    <row r="2120" spans="2:11" x14ac:dyDescent="0.2">
      <c r="B2120" s="291"/>
      <c r="C2120" s="291"/>
      <c r="D2120" s="291"/>
      <c r="E2120" s="291"/>
      <c r="F2120" s="291" t="s">
        <v>97</v>
      </c>
      <c r="G2120" s="292">
        <v>19.579999999999998</v>
      </c>
      <c r="H2120" s="291" t="s">
        <v>98</v>
      </c>
      <c r="I2120" s="292">
        <v>21.06</v>
      </c>
      <c r="J2120" s="291" t="s">
        <v>99</v>
      </c>
      <c r="K2120" s="292">
        <v>40.64</v>
      </c>
    </row>
    <row r="2121" spans="2:11" ht="13.5" thickBot="1" x14ac:dyDescent="0.25">
      <c r="B2121" s="291"/>
      <c r="C2121" s="291"/>
      <c r="D2121" s="291"/>
      <c r="E2121" s="291"/>
      <c r="F2121" s="291" t="s">
        <v>100</v>
      </c>
      <c r="G2121" s="292">
        <v>14.1</v>
      </c>
      <c r="H2121" s="291"/>
      <c r="I2121" s="198" t="s">
        <v>101</v>
      </c>
      <c r="J2121" s="198"/>
      <c r="K2121" s="292">
        <v>70.510000000000005</v>
      </c>
    </row>
    <row r="2122" spans="2:11" ht="13.5" thickTop="1" x14ac:dyDescent="0.2">
      <c r="B2122" s="276"/>
      <c r="C2122" s="276"/>
      <c r="D2122" s="276"/>
      <c r="E2122" s="276"/>
      <c r="F2122" s="276"/>
      <c r="G2122" s="276"/>
      <c r="H2122" s="276"/>
      <c r="I2122" s="276"/>
      <c r="J2122" s="276"/>
      <c r="K2122" s="276"/>
    </row>
    <row r="2123" spans="2:11" ht="15" x14ac:dyDescent="0.2">
      <c r="B2123" s="268" t="s">
        <v>1660</v>
      </c>
      <c r="C2123" s="270" t="s">
        <v>78</v>
      </c>
      <c r="D2123" s="268" t="s">
        <v>79</v>
      </c>
      <c r="E2123" s="268" t="s">
        <v>24</v>
      </c>
      <c r="F2123" s="196" t="s">
        <v>80</v>
      </c>
      <c r="G2123" s="196"/>
      <c r="H2123" s="269" t="s">
        <v>81</v>
      </c>
      <c r="I2123" s="270" t="s">
        <v>82</v>
      </c>
      <c r="J2123" s="270" t="s">
        <v>83</v>
      </c>
      <c r="K2123" s="270" t="s">
        <v>84</v>
      </c>
    </row>
    <row r="2124" spans="2:11" ht="38.25" x14ac:dyDescent="0.2">
      <c r="B2124" s="271" t="s">
        <v>85</v>
      </c>
      <c r="C2124" s="273" t="s">
        <v>1661</v>
      </c>
      <c r="D2124" s="271" t="s">
        <v>43</v>
      </c>
      <c r="E2124" s="271" t="s">
        <v>1662</v>
      </c>
      <c r="F2124" s="197" t="s">
        <v>89</v>
      </c>
      <c r="G2124" s="197"/>
      <c r="H2124" s="272" t="s">
        <v>47</v>
      </c>
      <c r="I2124" s="275">
        <v>1</v>
      </c>
      <c r="J2124" s="274">
        <v>31.07</v>
      </c>
      <c r="K2124" s="274">
        <v>31.07</v>
      </c>
    </row>
    <row r="2125" spans="2:11" ht="25.5" x14ac:dyDescent="0.2">
      <c r="B2125" s="277" t="s">
        <v>86</v>
      </c>
      <c r="C2125" s="279" t="s">
        <v>114</v>
      </c>
      <c r="D2125" s="277" t="s">
        <v>44</v>
      </c>
      <c r="E2125" s="277" t="s">
        <v>115</v>
      </c>
      <c r="F2125" s="194" t="s">
        <v>2161</v>
      </c>
      <c r="G2125" s="194"/>
      <c r="H2125" s="278" t="s">
        <v>75</v>
      </c>
      <c r="I2125" s="281">
        <v>0.6</v>
      </c>
      <c r="J2125" s="280">
        <v>26.39</v>
      </c>
      <c r="K2125" s="280">
        <v>15.83</v>
      </c>
    </row>
    <row r="2126" spans="2:11" ht="25.5" x14ac:dyDescent="0.2">
      <c r="B2126" s="277" t="s">
        <v>86</v>
      </c>
      <c r="C2126" s="279" t="s">
        <v>198</v>
      </c>
      <c r="D2126" s="277" t="s">
        <v>44</v>
      </c>
      <c r="E2126" s="277" t="s">
        <v>199</v>
      </c>
      <c r="F2126" s="194" t="s">
        <v>2161</v>
      </c>
      <c r="G2126" s="194"/>
      <c r="H2126" s="278" t="s">
        <v>75</v>
      </c>
      <c r="I2126" s="281">
        <v>0.6</v>
      </c>
      <c r="J2126" s="280">
        <v>21.7</v>
      </c>
      <c r="K2126" s="280">
        <v>13.02</v>
      </c>
    </row>
    <row r="2127" spans="2:11" ht="25.5" x14ac:dyDescent="0.2">
      <c r="B2127" s="282" t="s">
        <v>93</v>
      </c>
      <c r="C2127" s="284" t="s">
        <v>677</v>
      </c>
      <c r="D2127" s="282" t="s">
        <v>44</v>
      </c>
      <c r="E2127" s="282" t="s">
        <v>678</v>
      </c>
      <c r="F2127" s="195" t="s">
        <v>94</v>
      </c>
      <c r="G2127" s="195"/>
      <c r="H2127" s="283" t="s">
        <v>48</v>
      </c>
      <c r="I2127" s="287">
        <v>1</v>
      </c>
      <c r="J2127" s="285">
        <v>2.2200000000000002</v>
      </c>
      <c r="K2127" s="285">
        <v>2.2200000000000002</v>
      </c>
    </row>
    <row r="2128" spans="2:11" x14ac:dyDescent="0.2">
      <c r="B2128" s="291"/>
      <c r="C2128" s="291"/>
      <c r="D2128" s="291"/>
      <c r="E2128" s="291"/>
      <c r="F2128" s="291" t="s">
        <v>97</v>
      </c>
      <c r="G2128" s="292">
        <v>10.67</v>
      </c>
      <c r="H2128" s="291" t="s">
        <v>98</v>
      </c>
      <c r="I2128" s="292">
        <v>11.49</v>
      </c>
      <c r="J2128" s="291" t="s">
        <v>99</v>
      </c>
      <c r="K2128" s="292">
        <v>22.16</v>
      </c>
    </row>
    <row r="2129" spans="2:11" ht="13.5" thickBot="1" x14ac:dyDescent="0.25">
      <c r="B2129" s="291"/>
      <c r="C2129" s="291"/>
      <c r="D2129" s="291"/>
      <c r="E2129" s="291"/>
      <c r="F2129" s="291" t="s">
        <v>100</v>
      </c>
      <c r="G2129" s="292">
        <v>7.76</v>
      </c>
      <c r="H2129" s="291"/>
      <c r="I2129" s="198" t="s">
        <v>101</v>
      </c>
      <c r="J2129" s="198"/>
      <c r="K2129" s="292">
        <v>38.83</v>
      </c>
    </row>
    <row r="2130" spans="2:11" ht="13.5" thickTop="1" x14ac:dyDescent="0.2">
      <c r="B2130" s="276"/>
      <c r="C2130" s="276"/>
      <c r="D2130" s="276"/>
      <c r="E2130" s="276"/>
      <c r="F2130" s="276"/>
      <c r="G2130" s="276"/>
      <c r="H2130" s="276"/>
      <c r="I2130" s="276"/>
      <c r="J2130" s="276"/>
      <c r="K2130" s="276"/>
    </row>
    <row r="2131" spans="2:11" ht="15" x14ac:dyDescent="0.2">
      <c r="B2131" s="268" t="s">
        <v>1663</v>
      </c>
      <c r="C2131" s="270" t="s">
        <v>78</v>
      </c>
      <c r="D2131" s="268" t="s">
        <v>79</v>
      </c>
      <c r="E2131" s="268" t="s">
        <v>24</v>
      </c>
      <c r="F2131" s="196" t="s">
        <v>80</v>
      </c>
      <c r="G2131" s="196"/>
      <c r="H2131" s="269" t="s">
        <v>81</v>
      </c>
      <c r="I2131" s="270" t="s">
        <v>82</v>
      </c>
      <c r="J2131" s="270" t="s">
        <v>83</v>
      </c>
      <c r="K2131" s="270" t="s">
        <v>84</v>
      </c>
    </row>
    <row r="2132" spans="2:11" ht="38.25" x14ac:dyDescent="0.2">
      <c r="B2132" s="271" t="s">
        <v>85</v>
      </c>
      <c r="C2132" s="273" t="s">
        <v>1664</v>
      </c>
      <c r="D2132" s="271" t="s">
        <v>43</v>
      </c>
      <c r="E2132" s="271" t="s">
        <v>1665</v>
      </c>
      <c r="F2132" s="197" t="s">
        <v>89</v>
      </c>
      <c r="G2132" s="197"/>
      <c r="H2132" s="272" t="s">
        <v>47</v>
      </c>
      <c r="I2132" s="275">
        <v>1</v>
      </c>
      <c r="J2132" s="274">
        <v>59.18</v>
      </c>
      <c r="K2132" s="274">
        <v>59.18</v>
      </c>
    </row>
    <row r="2133" spans="2:11" ht="25.5" x14ac:dyDescent="0.2">
      <c r="B2133" s="277" t="s">
        <v>86</v>
      </c>
      <c r="C2133" s="279" t="s">
        <v>114</v>
      </c>
      <c r="D2133" s="277" t="s">
        <v>44</v>
      </c>
      <c r="E2133" s="277" t="s">
        <v>115</v>
      </c>
      <c r="F2133" s="194" t="s">
        <v>2161</v>
      </c>
      <c r="G2133" s="194"/>
      <c r="H2133" s="278" t="s">
        <v>75</v>
      </c>
      <c r="I2133" s="281">
        <v>1.1000000000000001</v>
      </c>
      <c r="J2133" s="280">
        <v>26.39</v>
      </c>
      <c r="K2133" s="280">
        <v>29.02</v>
      </c>
    </row>
    <row r="2134" spans="2:11" ht="25.5" x14ac:dyDescent="0.2">
      <c r="B2134" s="277" t="s">
        <v>86</v>
      </c>
      <c r="C2134" s="279" t="s">
        <v>198</v>
      </c>
      <c r="D2134" s="277" t="s">
        <v>44</v>
      </c>
      <c r="E2134" s="277" t="s">
        <v>199</v>
      </c>
      <c r="F2134" s="194" t="s">
        <v>2161</v>
      </c>
      <c r="G2134" s="194"/>
      <c r="H2134" s="278" t="s">
        <v>75</v>
      </c>
      <c r="I2134" s="281">
        <v>1.1000000000000001</v>
      </c>
      <c r="J2134" s="280">
        <v>21.7</v>
      </c>
      <c r="K2134" s="280">
        <v>23.87</v>
      </c>
    </row>
    <row r="2135" spans="2:11" ht="25.5" x14ac:dyDescent="0.2">
      <c r="B2135" s="282" t="s">
        <v>93</v>
      </c>
      <c r="C2135" s="284" t="s">
        <v>675</v>
      </c>
      <c r="D2135" s="282" t="s">
        <v>44</v>
      </c>
      <c r="E2135" s="282" t="s">
        <v>676</v>
      </c>
      <c r="F2135" s="195" t="s">
        <v>94</v>
      </c>
      <c r="G2135" s="195"/>
      <c r="H2135" s="283" t="s">
        <v>48</v>
      </c>
      <c r="I2135" s="287">
        <v>2.33</v>
      </c>
      <c r="J2135" s="285">
        <v>2.7</v>
      </c>
      <c r="K2135" s="285">
        <v>6.29</v>
      </c>
    </row>
    <row r="2136" spans="2:11" x14ac:dyDescent="0.2">
      <c r="B2136" s="291"/>
      <c r="C2136" s="291"/>
      <c r="D2136" s="291"/>
      <c r="E2136" s="291"/>
      <c r="F2136" s="291" t="s">
        <v>97</v>
      </c>
      <c r="G2136" s="292">
        <v>19.579999999999998</v>
      </c>
      <c r="H2136" s="291" t="s">
        <v>98</v>
      </c>
      <c r="I2136" s="292">
        <v>21.06</v>
      </c>
      <c r="J2136" s="291" t="s">
        <v>99</v>
      </c>
      <c r="K2136" s="292">
        <v>40.64</v>
      </c>
    </row>
    <row r="2137" spans="2:11" ht="13.5" thickBot="1" x14ac:dyDescent="0.25">
      <c r="B2137" s="291"/>
      <c r="C2137" s="291"/>
      <c r="D2137" s="291"/>
      <c r="E2137" s="291"/>
      <c r="F2137" s="291" t="s">
        <v>100</v>
      </c>
      <c r="G2137" s="292">
        <v>14.79</v>
      </c>
      <c r="H2137" s="291"/>
      <c r="I2137" s="198" t="s">
        <v>101</v>
      </c>
      <c r="J2137" s="198"/>
      <c r="K2137" s="292">
        <v>73.97</v>
      </c>
    </row>
    <row r="2138" spans="2:11" ht="13.5" thickTop="1" x14ac:dyDescent="0.2">
      <c r="B2138" s="276"/>
      <c r="C2138" s="276"/>
      <c r="D2138" s="276"/>
      <c r="E2138" s="276"/>
      <c r="F2138" s="276"/>
      <c r="G2138" s="276"/>
      <c r="H2138" s="276"/>
      <c r="I2138" s="276"/>
      <c r="J2138" s="276"/>
      <c r="K2138" s="276"/>
    </row>
    <row r="2139" spans="2:11" ht="15" x14ac:dyDescent="0.2">
      <c r="B2139" s="268" t="s">
        <v>1666</v>
      </c>
      <c r="C2139" s="270" t="s">
        <v>78</v>
      </c>
      <c r="D2139" s="268" t="s">
        <v>79</v>
      </c>
      <c r="E2139" s="268" t="s">
        <v>24</v>
      </c>
      <c r="F2139" s="196" t="s">
        <v>80</v>
      </c>
      <c r="G2139" s="196"/>
      <c r="H2139" s="269" t="s">
        <v>81</v>
      </c>
      <c r="I2139" s="270" t="s">
        <v>82</v>
      </c>
      <c r="J2139" s="270" t="s">
        <v>83</v>
      </c>
      <c r="K2139" s="270" t="s">
        <v>84</v>
      </c>
    </row>
    <row r="2140" spans="2:11" ht="25.5" x14ac:dyDescent="0.2">
      <c r="B2140" s="271" t="s">
        <v>85</v>
      </c>
      <c r="C2140" s="273" t="s">
        <v>1667</v>
      </c>
      <c r="D2140" s="271" t="s">
        <v>43</v>
      </c>
      <c r="E2140" s="271" t="s">
        <v>1668</v>
      </c>
      <c r="F2140" s="197" t="s">
        <v>89</v>
      </c>
      <c r="G2140" s="197"/>
      <c r="H2140" s="272" t="s">
        <v>47</v>
      </c>
      <c r="I2140" s="275">
        <v>1</v>
      </c>
      <c r="J2140" s="274">
        <v>24.25</v>
      </c>
      <c r="K2140" s="274">
        <v>24.25</v>
      </c>
    </row>
    <row r="2141" spans="2:11" ht="25.5" x14ac:dyDescent="0.2">
      <c r="B2141" s="277" t="s">
        <v>86</v>
      </c>
      <c r="C2141" s="279" t="s">
        <v>198</v>
      </c>
      <c r="D2141" s="277" t="s">
        <v>44</v>
      </c>
      <c r="E2141" s="277" t="s">
        <v>199</v>
      </c>
      <c r="F2141" s="194" t="s">
        <v>2161</v>
      </c>
      <c r="G2141" s="194"/>
      <c r="H2141" s="278" t="s">
        <v>75</v>
      </c>
      <c r="I2141" s="281">
        <v>0.5</v>
      </c>
      <c r="J2141" s="280">
        <v>21.7</v>
      </c>
      <c r="K2141" s="280">
        <v>10.85</v>
      </c>
    </row>
    <row r="2142" spans="2:11" ht="25.5" x14ac:dyDescent="0.2">
      <c r="B2142" s="277" t="s">
        <v>86</v>
      </c>
      <c r="C2142" s="279" t="s">
        <v>114</v>
      </c>
      <c r="D2142" s="277" t="s">
        <v>44</v>
      </c>
      <c r="E2142" s="277" t="s">
        <v>115</v>
      </c>
      <c r="F2142" s="194" t="s">
        <v>2161</v>
      </c>
      <c r="G2142" s="194"/>
      <c r="H2142" s="278" t="s">
        <v>75</v>
      </c>
      <c r="I2142" s="281">
        <v>0.5</v>
      </c>
      <c r="J2142" s="280">
        <v>26.39</v>
      </c>
      <c r="K2142" s="280">
        <v>13.19</v>
      </c>
    </row>
    <row r="2143" spans="2:11" x14ac:dyDescent="0.2">
      <c r="B2143" s="282" t="s">
        <v>93</v>
      </c>
      <c r="C2143" s="284" t="s">
        <v>496</v>
      </c>
      <c r="D2143" s="282" t="s">
        <v>44</v>
      </c>
      <c r="E2143" s="282" t="s">
        <v>807</v>
      </c>
      <c r="F2143" s="195" t="s">
        <v>94</v>
      </c>
      <c r="G2143" s="195"/>
      <c r="H2143" s="283" t="s">
        <v>48</v>
      </c>
      <c r="I2143" s="287">
        <v>7.0000000000000007E-2</v>
      </c>
      <c r="J2143" s="285">
        <v>3.08</v>
      </c>
      <c r="K2143" s="285">
        <v>0.21</v>
      </c>
    </row>
    <row r="2144" spans="2:11" x14ac:dyDescent="0.2">
      <c r="B2144" s="291"/>
      <c r="C2144" s="291"/>
      <c r="D2144" s="291"/>
      <c r="E2144" s="291"/>
      <c r="F2144" s="291" t="s">
        <v>97</v>
      </c>
      <c r="G2144" s="292">
        <v>8.9</v>
      </c>
      <c r="H2144" s="291" t="s">
        <v>98</v>
      </c>
      <c r="I2144" s="292">
        <v>9.57</v>
      </c>
      <c r="J2144" s="291" t="s">
        <v>99</v>
      </c>
      <c r="K2144" s="292">
        <v>18.47</v>
      </c>
    </row>
    <row r="2145" spans="2:11" ht="13.5" thickBot="1" x14ac:dyDescent="0.25">
      <c r="B2145" s="291"/>
      <c r="C2145" s="291"/>
      <c r="D2145" s="291"/>
      <c r="E2145" s="291"/>
      <c r="F2145" s="291" t="s">
        <v>100</v>
      </c>
      <c r="G2145" s="292">
        <v>6.06</v>
      </c>
      <c r="H2145" s="291"/>
      <c r="I2145" s="198" t="s">
        <v>101</v>
      </c>
      <c r="J2145" s="198"/>
      <c r="K2145" s="292">
        <v>30.31</v>
      </c>
    </row>
    <row r="2146" spans="2:11" ht="13.5" thickTop="1" x14ac:dyDescent="0.2">
      <c r="B2146" s="276"/>
      <c r="C2146" s="276"/>
      <c r="D2146" s="276"/>
      <c r="E2146" s="276"/>
      <c r="F2146" s="276"/>
      <c r="G2146" s="276"/>
      <c r="H2146" s="276"/>
      <c r="I2146" s="276"/>
      <c r="J2146" s="276"/>
      <c r="K2146" s="276"/>
    </row>
    <row r="2147" spans="2:11" ht="15" x14ac:dyDescent="0.2">
      <c r="B2147" s="268" t="s">
        <v>1669</v>
      </c>
      <c r="C2147" s="270" t="s">
        <v>78</v>
      </c>
      <c r="D2147" s="268" t="s">
        <v>79</v>
      </c>
      <c r="E2147" s="268" t="s">
        <v>24</v>
      </c>
      <c r="F2147" s="196" t="s">
        <v>80</v>
      </c>
      <c r="G2147" s="196"/>
      <c r="H2147" s="269" t="s">
        <v>81</v>
      </c>
      <c r="I2147" s="270" t="s">
        <v>82</v>
      </c>
      <c r="J2147" s="270" t="s">
        <v>83</v>
      </c>
      <c r="K2147" s="270" t="s">
        <v>84</v>
      </c>
    </row>
    <row r="2148" spans="2:11" ht="38.25" x14ac:dyDescent="0.2">
      <c r="B2148" s="271" t="s">
        <v>85</v>
      </c>
      <c r="C2148" s="273" t="s">
        <v>1670</v>
      </c>
      <c r="D2148" s="271" t="s">
        <v>43</v>
      </c>
      <c r="E2148" s="271" t="s">
        <v>1671</v>
      </c>
      <c r="F2148" s="197" t="s">
        <v>89</v>
      </c>
      <c r="G2148" s="197"/>
      <c r="H2148" s="272" t="s">
        <v>47</v>
      </c>
      <c r="I2148" s="275">
        <v>1</v>
      </c>
      <c r="J2148" s="274">
        <v>26.06</v>
      </c>
      <c r="K2148" s="274">
        <v>26.06</v>
      </c>
    </row>
    <row r="2149" spans="2:11" ht="25.5" x14ac:dyDescent="0.2">
      <c r="B2149" s="277" t="s">
        <v>86</v>
      </c>
      <c r="C2149" s="279" t="s">
        <v>114</v>
      </c>
      <c r="D2149" s="277" t="s">
        <v>44</v>
      </c>
      <c r="E2149" s="277" t="s">
        <v>115</v>
      </c>
      <c r="F2149" s="194" t="s">
        <v>2161</v>
      </c>
      <c r="G2149" s="194"/>
      <c r="H2149" s="278" t="s">
        <v>75</v>
      </c>
      <c r="I2149" s="281">
        <v>0.5</v>
      </c>
      <c r="J2149" s="280">
        <v>26.39</v>
      </c>
      <c r="K2149" s="280">
        <v>13.19</v>
      </c>
    </row>
    <row r="2150" spans="2:11" ht="25.5" x14ac:dyDescent="0.2">
      <c r="B2150" s="277" t="s">
        <v>86</v>
      </c>
      <c r="C2150" s="279" t="s">
        <v>198</v>
      </c>
      <c r="D2150" s="277" t="s">
        <v>44</v>
      </c>
      <c r="E2150" s="277" t="s">
        <v>199</v>
      </c>
      <c r="F2150" s="194" t="s">
        <v>2161</v>
      </c>
      <c r="G2150" s="194"/>
      <c r="H2150" s="278" t="s">
        <v>75</v>
      </c>
      <c r="I2150" s="281">
        <v>0.5</v>
      </c>
      <c r="J2150" s="280">
        <v>21.7</v>
      </c>
      <c r="K2150" s="280">
        <v>10.85</v>
      </c>
    </row>
    <row r="2151" spans="2:11" x14ac:dyDescent="0.2">
      <c r="B2151" s="282" t="s">
        <v>93</v>
      </c>
      <c r="C2151" s="284" t="s">
        <v>496</v>
      </c>
      <c r="D2151" s="282" t="s">
        <v>44</v>
      </c>
      <c r="E2151" s="282" t="s">
        <v>807</v>
      </c>
      <c r="F2151" s="195" t="s">
        <v>94</v>
      </c>
      <c r="G2151" s="195"/>
      <c r="H2151" s="283" t="s">
        <v>48</v>
      </c>
      <c r="I2151" s="287">
        <v>7.0000000000000007E-2</v>
      </c>
      <c r="J2151" s="285">
        <v>3.08</v>
      </c>
      <c r="K2151" s="285">
        <v>0.21</v>
      </c>
    </row>
    <row r="2152" spans="2:11" ht="25.5" x14ac:dyDescent="0.2">
      <c r="B2152" s="282" t="s">
        <v>93</v>
      </c>
      <c r="C2152" s="284" t="s">
        <v>2653</v>
      </c>
      <c r="D2152" s="282" t="s">
        <v>44</v>
      </c>
      <c r="E2152" s="282" t="s">
        <v>2654</v>
      </c>
      <c r="F2152" s="195" t="s">
        <v>94</v>
      </c>
      <c r="G2152" s="195"/>
      <c r="H2152" s="283" t="s">
        <v>48</v>
      </c>
      <c r="I2152" s="287">
        <v>1</v>
      </c>
      <c r="J2152" s="285">
        <v>1.81</v>
      </c>
      <c r="K2152" s="285">
        <v>1.81</v>
      </c>
    </row>
    <row r="2153" spans="2:11" x14ac:dyDescent="0.2">
      <c r="B2153" s="291"/>
      <c r="C2153" s="291"/>
      <c r="D2153" s="291"/>
      <c r="E2153" s="291"/>
      <c r="F2153" s="291" t="s">
        <v>97</v>
      </c>
      <c r="G2153" s="292">
        <v>8.9</v>
      </c>
      <c r="H2153" s="291" t="s">
        <v>98</v>
      </c>
      <c r="I2153" s="292">
        <v>9.57</v>
      </c>
      <c r="J2153" s="291" t="s">
        <v>99</v>
      </c>
      <c r="K2153" s="292">
        <v>18.47</v>
      </c>
    </row>
    <row r="2154" spans="2:11" ht="13.5" thickBot="1" x14ac:dyDescent="0.25">
      <c r="B2154" s="291"/>
      <c r="C2154" s="291"/>
      <c r="D2154" s="291"/>
      <c r="E2154" s="291"/>
      <c r="F2154" s="291" t="s">
        <v>100</v>
      </c>
      <c r="G2154" s="292">
        <v>6.51</v>
      </c>
      <c r="H2154" s="291"/>
      <c r="I2154" s="198" t="s">
        <v>101</v>
      </c>
      <c r="J2154" s="198"/>
      <c r="K2154" s="292">
        <v>32.57</v>
      </c>
    </row>
    <row r="2155" spans="2:11" ht="13.5" thickTop="1" x14ac:dyDescent="0.2">
      <c r="B2155" s="276"/>
      <c r="C2155" s="276"/>
      <c r="D2155" s="276"/>
      <c r="E2155" s="276"/>
      <c r="F2155" s="276"/>
      <c r="G2155" s="276"/>
      <c r="H2155" s="276"/>
      <c r="I2155" s="276"/>
      <c r="J2155" s="276"/>
      <c r="K2155" s="276"/>
    </row>
    <row r="2156" spans="2:11" ht="15" x14ac:dyDescent="0.2">
      <c r="B2156" s="268" t="s">
        <v>1672</v>
      </c>
      <c r="C2156" s="270" t="s">
        <v>78</v>
      </c>
      <c r="D2156" s="268" t="s">
        <v>79</v>
      </c>
      <c r="E2156" s="268" t="s">
        <v>24</v>
      </c>
      <c r="F2156" s="196" t="s">
        <v>80</v>
      </c>
      <c r="G2156" s="196"/>
      <c r="H2156" s="269" t="s">
        <v>81</v>
      </c>
      <c r="I2156" s="270" t="s">
        <v>82</v>
      </c>
      <c r="J2156" s="270" t="s">
        <v>83</v>
      </c>
      <c r="K2156" s="270" t="s">
        <v>84</v>
      </c>
    </row>
    <row r="2157" spans="2:11" ht="38.25" x14ac:dyDescent="0.2">
      <c r="B2157" s="271" t="s">
        <v>85</v>
      </c>
      <c r="C2157" s="273" t="s">
        <v>1673</v>
      </c>
      <c r="D2157" s="271" t="s">
        <v>43</v>
      </c>
      <c r="E2157" s="271" t="s">
        <v>1674</v>
      </c>
      <c r="F2157" s="197" t="s">
        <v>89</v>
      </c>
      <c r="G2157" s="197"/>
      <c r="H2157" s="272" t="s">
        <v>47</v>
      </c>
      <c r="I2157" s="275">
        <v>1</v>
      </c>
      <c r="J2157" s="274">
        <v>26.06</v>
      </c>
      <c r="K2157" s="274">
        <v>26.06</v>
      </c>
    </row>
    <row r="2158" spans="2:11" ht="25.5" x14ac:dyDescent="0.2">
      <c r="B2158" s="277" t="s">
        <v>86</v>
      </c>
      <c r="C2158" s="279" t="s">
        <v>198</v>
      </c>
      <c r="D2158" s="277" t="s">
        <v>44</v>
      </c>
      <c r="E2158" s="277" t="s">
        <v>199</v>
      </c>
      <c r="F2158" s="194" t="s">
        <v>2161</v>
      </c>
      <c r="G2158" s="194"/>
      <c r="H2158" s="278" t="s">
        <v>75</v>
      </c>
      <c r="I2158" s="281">
        <v>0.5</v>
      </c>
      <c r="J2158" s="280">
        <v>21.7</v>
      </c>
      <c r="K2158" s="280">
        <v>10.85</v>
      </c>
    </row>
    <row r="2159" spans="2:11" ht="25.5" x14ac:dyDescent="0.2">
      <c r="B2159" s="277" t="s">
        <v>86</v>
      </c>
      <c r="C2159" s="279" t="s">
        <v>114</v>
      </c>
      <c r="D2159" s="277" t="s">
        <v>44</v>
      </c>
      <c r="E2159" s="277" t="s">
        <v>115</v>
      </c>
      <c r="F2159" s="194" t="s">
        <v>2161</v>
      </c>
      <c r="G2159" s="194"/>
      <c r="H2159" s="278" t="s">
        <v>75</v>
      </c>
      <c r="I2159" s="281">
        <v>0.5</v>
      </c>
      <c r="J2159" s="280">
        <v>26.39</v>
      </c>
      <c r="K2159" s="280">
        <v>13.19</v>
      </c>
    </row>
    <row r="2160" spans="2:11" x14ac:dyDescent="0.2">
      <c r="B2160" s="282" t="s">
        <v>93</v>
      </c>
      <c r="C2160" s="284" t="s">
        <v>496</v>
      </c>
      <c r="D2160" s="282" t="s">
        <v>44</v>
      </c>
      <c r="E2160" s="282" t="s">
        <v>807</v>
      </c>
      <c r="F2160" s="195" t="s">
        <v>94</v>
      </c>
      <c r="G2160" s="195"/>
      <c r="H2160" s="283" t="s">
        <v>48</v>
      </c>
      <c r="I2160" s="287">
        <v>7.0000000000000007E-2</v>
      </c>
      <c r="J2160" s="285">
        <v>3.08</v>
      </c>
      <c r="K2160" s="285">
        <v>0.21</v>
      </c>
    </row>
    <row r="2161" spans="2:11" ht="25.5" x14ac:dyDescent="0.2">
      <c r="B2161" s="282" t="s">
        <v>93</v>
      </c>
      <c r="C2161" s="284" t="s">
        <v>2653</v>
      </c>
      <c r="D2161" s="282" t="s">
        <v>44</v>
      </c>
      <c r="E2161" s="282" t="s">
        <v>2654</v>
      </c>
      <c r="F2161" s="195" t="s">
        <v>94</v>
      </c>
      <c r="G2161" s="195"/>
      <c r="H2161" s="283" t="s">
        <v>48</v>
      </c>
      <c r="I2161" s="287">
        <v>1</v>
      </c>
      <c r="J2161" s="285">
        <v>1.81</v>
      </c>
      <c r="K2161" s="285">
        <v>1.81</v>
      </c>
    </row>
    <row r="2162" spans="2:11" x14ac:dyDescent="0.2">
      <c r="B2162" s="291"/>
      <c r="C2162" s="291"/>
      <c r="D2162" s="291"/>
      <c r="E2162" s="291"/>
      <c r="F2162" s="291" t="s">
        <v>97</v>
      </c>
      <c r="G2162" s="292">
        <v>8.9</v>
      </c>
      <c r="H2162" s="291" t="s">
        <v>98</v>
      </c>
      <c r="I2162" s="292">
        <v>9.57</v>
      </c>
      <c r="J2162" s="291" t="s">
        <v>99</v>
      </c>
      <c r="K2162" s="292">
        <v>18.47</v>
      </c>
    </row>
    <row r="2163" spans="2:11" ht="13.5" thickBot="1" x14ac:dyDescent="0.25">
      <c r="B2163" s="291"/>
      <c r="C2163" s="291"/>
      <c r="D2163" s="291"/>
      <c r="E2163" s="291"/>
      <c r="F2163" s="291" t="s">
        <v>100</v>
      </c>
      <c r="G2163" s="292">
        <v>6.51</v>
      </c>
      <c r="H2163" s="291"/>
      <c r="I2163" s="198" t="s">
        <v>101</v>
      </c>
      <c r="J2163" s="198"/>
      <c r="K2163" s="292">
        <v>32.57</v>
      </c>
    </row>
    <row r="2164" spans="2:11" ht="13.5" thickTop="1" x14ac:dyDescent="0.2">
      <c r="B2164" s="276"/>
      <c r="C2164" s="276"/>
      <c r="D2164" s="276"/>
      <c r="E2164" s="276"/>
      <c r="F2164" s="276"/>
      <c r="G2164" s="276"/>
      <c r="H2164" s="276"/>
      <c r="I2164" s="276"/>
      <c r="J2164" s="276"/>
      <c r="K2164" s="276"/>
    </row>
    <row r="2165" spans="2:11" ht="15" x14ac:dyDescent="0.2">
      <c r="B2165" s="268" t="s">
        <v>1675</v>
      </c>
      <c r="C2165" s="270" t="s">
        <v>78</v>
      </c>
      <c r="D2165" s="268" t="s">
        <v>79</v>
      </c>
      <c r="E2165" s="268" t="s">
        <v>24</v>
      </c>
      <c r="F2165" s="196" t="s">
        <v>80</v>
      </c>
      <c r="G2165" s="196"/>
      <c r="H2165" s="269" t="s">
        <v>81</v>
      </c>
      <c r="I2165" s="270" t="s">
        <v>82</v>
      </c>
      <c r="J2165" s="270" t="s">
        <v>83</v>
      </c>
      <c r="K2165" s="270" t="s">
        <v>84</v>
      </c>
    </row>
    <row r="2166" spans="2:11" ht="38.25" x14ac:dyDescent="0.2">
      <c r="B2166" s="271" t="s">
        <v>85</v>
      </c>
      <c r="C2166" s="273" t="s">
        <v>1676</v>
      </c>
      <c r="D2166" s="271" t="s">
        <v>44</v>
      </c>
      <c r="E2166" s="271" t="s">
        <v>1677</v>
      </c>
      <c r="F2166" s="197" t="s">
        <v>2643</v>
      </c>
      <c r="G2166" s="197"/>
      <c r="H2166" s="272" t="s">
        <v>48</v>
      </c>
      <c r="I2166" s="275">
        <v>1</v>
      </c>
      <c r="J2166" s="274">
        <v>15.33</v>
      </c>
      <c r="K2166" s="274">
        <v>15.33</v>
      </c>
    </row>
    <row r="2167" spans="2:11" ht="25.5" x14ac:dyDescent="0.2">
      <c r="B2167" s="277" t="s">
        <v>86</v>
      </c>
      <c r="C2167" s="279" t="s">
        <v>114</v>
      </c>
      <c r="D2167" s="277" t="s">
        <v>44</v>
      </c>
      <c r="E2167" s="277" t="s">
        <v>115</v>
      </c>
      <c r="F2167" s="194" t="s">
        <v>2161</v>
      </c>
      <c r="G2167" s="194"/>
      <c r="H2167" s="278" t="s">
        <v>75</v>
      </c>
      <c r="I2167" s="281">
        <v>0.16930000000000001</v>
      </c>
      <c r="J2167" s="280">
        <v>26.39</v>
      </c>
      <c r="K2167" s="280">
        <v>4.46</v>
      </c>
    </row>
    <row r="2168" spans="2:11" ht="25.5" x14ac:dyDescent="0.2">
      <c r="B2168" s="277" t="s">
        <v>86</v>
      </c>
      <c r="C2168" s="279" t="s">
        <v>198</v>
      </c>
      <c r="D2168" s="277" t="s">
        <v>44</v>
      </c>
      <c r="E2168" s="277" t="s">
        <v>199</v>
      </c>
      <c r="F2168" s="194" t="s">
        <v>2161</v>
      </c>
      <c r="G2168" s="194"/>
      <c r="H2168" s="278" t="s">
        <v>75</v>
      </c>
      <c r="I2168" s="281">
        <v>0.16930000000000001</v>
      </c>
      <c r="J2168" s="280">
        <v>21.7</v>
      </c>
      <c r="K2168" s="280">
        <v>3.67</v>
      </c>
    </row>
    <row r="2169" spans="2:11" ht="25.5" x14ac:dyDescent="0.2">
      <c r="B2169" s="282" t="s">
        <v>93</v>
      </c>
      <c r="C2169" s="284" t="s">
        <v>494</v>
      </c>
      <c r="D2169" s="282" t="s">
        <v>44</v>
      </c>
      <c r="E2169" s="282" t="s">
        <v>495</v>
      </c>
      <c r="F2169" s="195" t="s">
        <v>94</v>
      </c>
      <c r="G2169" s="195"/>
      <c r="H2169" s="283" t="s">
        <v>48</v>
      </c>
      <c r="I2169" s="287">
        <v>2.2499999999999999E-2</v>
      </c>
      <c r="J2169" s="285">
        <v>86.73</v>
      </c>
      <c r="K2169" s="285">
        <v>1.95</v>
      </c>
    </row>
    <row r="2170" spans="2:11" ht="25.5" x14ac:dyDescent="0.2">
      <c r="B2170" s="282" t="s">
        <v>93</v>
      </c>
      <c r="C2170" s="284" t="s">
        <v>2655</v>
      </c>
      <c r="D2170" s="282" t="s">
        <v>44</v>
      </c>
      <c r="E2170" s="282" t="s">
        <v>2656</v>
      </c>
      <c r="F2170" s="195" t="s">
        <v>94</v>
      </c>
      <c r="G2170" s="195"/>
      <c r="H2170" s="283" t="s">
        <v>48</v>
      </c>
      <c r="I2170" s="287">
        <v>1</v>
      </c>
      <c r="J2170" s="285">
        <v>4.09</v>
      </c>
      <c r="K2170" s="285">
        <v>4.09</v>
      </c>
    </row>
    <row r="2171" spans="2:11" x14ac:dyDescent="0.2">
      <c r="B2171" s="282" t="s">
        <v>93</v>
      </c>
      <c r="C2171" s="284" t="s">
        <v>496</v>
      </c>
      <c r="D2171" s="282" t="s">
        <v>44</v>
      </c>
      <c r="E2171" s="282" t="s">
        <v>807</v>
      </c>
      <c r="F2171" s="195" t="s">
        <v>94</v>
      </c>
      <c r="G2171" s="195"/>
      <c r="H2171" s="283" t="s">
        <v>48</v>
      </c>
      <c r="I2171" s="287">
        <v>1.0699999999999999E-2</v>
      </c>
      <c r="J2171" s="285">
        <v>3.08</v>
      </c>
      <c r="K2171" s="285">
        <v>0.03</v>
      </c>
    </row>
    <row r="2172" spans="2:11" x14ac:dyDescent="0.2">
      <c r="B2172" s="282" t="s">
        <v>93</v>
      </c>
      <c r="C2172" s="284" t="s">
        <v>499</v>
      </c>
      <c r="D2172" s="282" t="s">
        <v>44</v>
      </c>
      <c r="E2172" s="282" t="s">
        <v>500</v>
      </c>
      <c r="F2172" s="195" t="s">
        <v>94</v>
      </c>
      <c r="G2172" s="195"/>
      <c r="H2172" s="283" t="s">
        <v>48</v>
      </c>
      <c r="I2172" s="287">
        <v>1.4800000000000001E-2</v>
      </c>
      <c r="J2172" s="285">
        <v>76.56</v>
      </c>
      <c r="K2172" s="285">
        <v>1.1299999999999999</v>
      </c>
    </row>
    <row r="2173" spans="2:11" x14ac:dyDescent="0.2">
      <c r="B2173" s="291"/>
      <c r="C2173" s="291"/>
      <c r="D2173" s="291"/>
      <c r="E2173" s="291"/>
      <c r="F2173" s="291" t="s">
        <v>97</v>
      </c>
      <c r="G2173" s="292">
        <v>3.01</v>
      </c>
      <c r="H2173" s="291" t="s">
        <v>98</v>
      </c>
      <c r="I2173" s="292">
        <v>3.24</v>
      </c>
      <c r="J2173" s="291" t="s">
        <v>99</v>
      </c>
      <c r="K2173" s="292">
        <v>6.25</v>
      </c>
    </row>
    <row r="2174" spans="2:11" ht="13.5" thickBot="1" x14ac:dyDescent="0.25">
      <c r="B2174" s="291"/>
      <c r="C2174" s="291"/>
      <c r="D2174" s="291"/>
      <c r="E2174" s="291"/>
      <c r="F2174" s="291" t="s">
        <v>100</v>
      </c>
      <c r="G2174" s="292">
        <v>3.83</v>
      </c>
      <c r="H2174" s="291"/>
      <c r="I2174" s="198" t="s">
        <v>101</v>
      </c>
      <c r="J2174" s="198"/>
      <c r="K2174" s="292">
        <v>19.16</v>
      </c>
    </row>
    <row r="2175" spans="2:11" ht="13.5" thickTop="1" x14ac:dyDescent="0.2">
      <c r="B2175" s="276"/>
      <c r="C2175" s="276"/>
      <c r="D2175" s="276"/>
      <c r="E2175" s="276"/>
      <c r="F2175" s="276"/>
      <c r="G2175" s="276"/>
      <c r="H2175" s="276"/>
      <c r="I2175" s="276"/>
      <c r="J2175" s="276"/>
      <c r="K2175" s="276"/>
    </row>
    <row r="2176" spans="2:11" ht="15" x14ac:dyDescent="0.2">
      <c r="B2176" s="268" t="s">
        <v>1678</v>
      </c>
      <c r="C2176" s="270" t="s">
        <v>78</v>
      </c>
      <c r="D2176" s="268" t="s">
        <v>79</v>
      </c>
      <c r="E2176" s="268" t="s">
        <v>24</v>
      </c>
      <c r="F2176" s="196" t="s">
        <v>80</v>
      </c>
      <c r="G2176" s="196"/>
      <c r="H2176" s="269" t="s">
        <v>81</v>
      </c>
      <c r="I2176" s="270" t="s">
        <v>82</v>
      </c>
      <c r="J2176" s="270" t="s">
        <v>83</v>
      </c>
      <c r="K2176" s="270" t="s">
        <v>84</v>
      </c>
    </row>
    <row r="2177" spans="2:11" ht="51" x14ac:dyDescent="0.2">
      <c r="B2177" s="271" t="s">
        <v>85</v>
      </c>
      <c r="C2177" s="273" t="s">
        <v>1679</v>
      </c>
      <c r="D2177" s="271" t="s">
        <v>44</v>
      </c>
      <c r="E2177" s="271" t="s">
        <v>1680</v>
      </c>
      <c r="F2177" s="197" t="s">
        <v>2643</v>
      </c>
      <c r="G2177" s="197"/>
      <c r="H2177" s="272" t="s">
        <v>48</v>
      </c>
      <c r="I2177" s="275">
        <v>1</v>
      </c>
      <c r="J2177" s="274">
        <v>49.72</v>
      </c>
      <c r="K2177" s="274">
        <v>49.72</v>
      </c>
    </row>
    <row r="2178" spans="2:11" ht="25.5" x14ac:dyDescent="0.2">
      <c r="B2178" s="277" t="s">
        <v>86</v>
      </c>
      <c r="C2178" s="279" t="s">
        <v>114</v>
      </c>
      <c r="D2178" s="277" t="s">
        <v>44</v>
      </c>
      <c r="E2178" s="277" t="s">
        <v>115</v>
      </c>
      <c r="F2178" s="194" t="s">
        <v>2161</v>
      </c>
      <c r="G2178" s="194"/>
      <c r="H2178" s="278" t="s">
        <v>75</v>
      </c>
      <c r="I2178" s="281">
        <v>0.24460000000000001</v>
      </c>
      <c r="J2178" s="280">
        <v>26.39</v>
      </c>
      <c r="K2178" s="280">
        <v>6.45</v>
      </c>
    </row>
    <row r="2179" spans="2:11" ht="25.5" x14ac:dyDescent="0.2">
      <c r="B2179" s="277" t="s">
        <v>86</v>
      </c>
      <c r="C2179" s="279" t="s">
        <v>198</v>
      </c>
      <c r="D2179" s="277" t="s">
        <v>44</v>
      </c>
      <c r="E2179" s="277" t="s">
        <v>199</v>
      </c>
      <c r="F2179" s="194" t="s">
        <v>2161</v>
      </c>
      <c r="G2179" s="194"/>
      <c r="H2179" s="278" t="s">
        <v>75</v>
      </c>
      <c r="I2179" s="281">
        <v>0.24460000000000001</v>
      </c>
      <c r="J2179" s="280">
        <v>21.7</v>
      </c>
      <c r="K2179" s="280">
        <v>5.3</v>
      </c>
    </row>
    <row r="2180" spans="2:11" ht="25.5" x14ac:dyDescent="0.2">
      <c r="B2180" s="282" t="s">
        <v>93</v>
      </c>
      <c r="C2180" s="284" t="s">
        <v>514</v>
      </c>
      <c r="D2180" s="282" t="s">
        <v>44</v>
      </c>
      <c r="E2180" s="282" t="s">
        <v>515</v>
      </c>
      <c r="F2180" s="195" t="s">
        <v>94</v>
      </c>
      <c r="G2180" s="195"/>
      <c r="H2180" s="283" t="s">
        <v>48</v>
      </c>
      <c r="I2180" s="287">
        <v>2</v>
      </c>
      <c r="J2180" s="285">
        <v>3</v>
      </c>
      <c r="K2180" s="285">
        <v>6</v>
      </c>
    </row>
    <row r="2181" spans="2:11" ht="25.5" x14ac:dyDescent="0.2">
      <c r="B2181" s="282" t="s">
        <v>93</v>
      </c>
      <c r="C2181" s="284" t="s">
        <v>673</v>
      </c>
      <c r="D2181" s="282" t="s">
        <v>44</v>
      </c>
      <c r="E2181" s="282" t="s">
        <v>674</v>
      </c>
      <c r="F2181" s="195" t="s">
        <v>94</v>
      </c>
      <c r="G2181" s="195"/>
      <c r="H2181" s="283" t="s">
        <v>48</v>
      </c>
      <c r="I2181" s="287">
        <v>1</v>
      </c>
      <c r="J2181" s="285">
        <v>2.4900000000000002</v>
      </c>
      <c r="K2181" s="285">
        <v>2.4900000000000002</v>
      </c>
    </row>
    <row r="2182" spans="2:11" ht="25.5" x14ac:dyDescent="0.2">
      <c r="B2182" s="282" t="s">
        <v>93</v>
      </c>
      <c r="C2182" s="284" t="s">
        <v>2646</v>
      </c>
      <c r="D2182" s="282" t="s">
        <v>44</v>
      </c>
      <c r="E2182" s="282" t="s">
        <v>2647</v>
      </c>
      <c r="F2182" s="195" t="s">
        <v>94</v>
      </c>
      <c r="G2182" s="195"/>
      <c r="H2182" s="283" t="s">
        <v>48</v>
      </c>
      <c r="I2182" s="287">
        <v>1</v>
      </c>
      <c r="J2182" s="285">
        <v>24.67</v>
      </c>
      <c r="K2182" s="285">
        <v>24.67</v>
      </c>
    </row>
    <row r="2183" spans="2:11" ht="38.25" x14ac:dyDescent="0.2">
      <c r="B2183" s="282" t="s">
        <v>93</v>
      </c>
      <c r="C2183" s="284" t="s">
        <v>516</v>
      </c>
      <c r="D2183" s="282" t="s">
        <v>44</v>
      </c>
      <c r="E2183" s="282" t="s">
        <v>517</v>
      </c>
      <c r="F2183" s="195" t="s">
        <v>94</v>
      </c>
      <c r="G2183" s="195"/>
      <c r="H2183" s="283" t="s">
        <v>48</v>
      </c>
      <c r="I2183" s="287">
        <v>0.1525</v>
      </c>
      <c r="J2183" s="285">
        <v>31.59</v>
      </c>
      <c r="K2183" s="285">
        <v>4.8099999999999996</v>
      </c>
    </row>
    <row r="2184" spans="2:11" x14ac:dyDescent="0.2">
      <c r="B2184" s="291"/>
      <c r="C2184" s="291"/>
      <c r="D2184" s="291"/>
      <c r="E2184" s="291"/>
      <c r="F2184" s="291" t="s">
        <v>97</v>
      </c>
      <c r="G2184" s="292">
        <v>4.3499999999999996</v>
      </c>
      <c r="H2184" s="291" t="s">
        <v>98</v>
      </c>
      <c r="I2184" s="292">
        <v>4.68</v>
      </c>
      <c r="J2184" s="291" t="s">
        <v>99</v>
      </c>
      <c r="K2184" s="292">
        <v>9.0299999999999994</v>
      </c>
    </row>
    <row r="2185" spans="2:11" ht="13.5" thickBot="1" x14ac:dyDescent="0.25">
      <c r="B2185" s="291"/>
      <c r="C2185" s="291"/>
      <c r="D2185" s="291"/>
      <c r="E2185" s="291"/>
      <c r="F2185" s="291" t="s">
        <v>100</v>
      </c>
      <c r="G2185" s="292">
        <v>12.43</v>
      </c>
      <c r="H2185" s="291"/>
      <c r="I2185" s="198" t="s">
        <v>101</v>
      </c>
      <c r="J2185" s="198"/>
      <c r="K2185" s="292">
        <v>62.15</v>
      </c>
    </row>
    <row r="2186" spans="2:11" ht="13.5" thickTop="1" x14ac:dyDescent="0.2">
      <c r="B2186" s="276"/>
      <c r="C2186" s="276"/>
      <c r="D2186" s="276"/>
      <c r="E2186" s="276"/>
      <c r="F2186" s="276"/>
      <c r="G2186" s="276"/>
      <c r="H2186" s="276"/>
      <c r="I2186" s="276"/>
      <c r="J2186" s="276"/>
      <c r="K2186" s="276"/>
    </row>
    <row r="2187" spans="2:11" ht="15" x14ac:dyDescent="0.2">
      <c r="B2187" s="268" t="s">
        <v>1681</v>
      </c>
      <c r="C2187" s="270" t="s">
        <v>78</v>
      </c>
      <c r="D2187" s="268" t="s">
        <v>79</v>
      </c>
      <c r="E2187" s="268" t="s">
        <v>24</v>
      </c>
      <c r="F2187" s="196" t="s">
        <v>80</v>
      </c>
      <c r="G2187" s="196"/>
      <c r="H2187" s="269" t="s">
        <v>81</v>
      </c>
      <c r="I2187" s="270" t="s">
        <v>82</v>
      </c>
      <c r="J2187" s="270" t="s">
        <v>83</v>
      </c>
      <c r="K2187" s="270" t="s">
        <v>84</v>
      </c>
    </row>
    <row r="2188" spans="2:11" ht="38.25" x14ac:dyDescent="0.2">
      <c r="B2188" s="271" t="s">
        <v>85</v>
      </c>
      <c r="C2188" s="273" t="s">
        <v>457</v>
      </c>
      <c r="D2188" s="271" t="s">
        <v>44</v>
      </c>
      <c r="E2188" s="271" t="s">
        <v>458</v>
      </c>
      <c r="F2188" s="197" t="s">
        <v>2643</v>
      </c>
      <c r="G2188" s="197"/>
      <c r="H2188" s="272" t="s">
        <v>48</v>
      </c>
      <c r="I2188" s="275">
        <v>1</v>
      </c>
      <c r="J2188" s="274">
        <v>9.7100000000000009</v>
      </c>
      <c r="K2188" s="274">
        <v>9.7100000000000009</v>
      </c>
    </row>
    <row r="2189" spans="2:11" ht="25.5" x14ac:dyDescent="0.2">
      <c r="B2189" s="277" t="s">
        <v>86</v>
      </c>
      <c r="C2189" s="279" t="s">
        <v>198</v>
      </c>
      <c r="D2189" s="277" t="s">
        <v>44</v>
      </c>
      <c r="E2189" s="277" t="s">
        <v>199</v>
      </c>
      <c r="F2189" s="194" t="s">
        <v>2161</v>
      </c>
      <c r="G2189" s="194"/>
      <c r="H2189" s="278" t="s">
        <v>75</v>
      </c>
      <c r="I2189" s="281">
        <v>9.1899999999999996E-2</v>
      </c>
      <c r="J2189" s="280">
        <v>21.7</v>
      </c>
      <c r="K2189" s="280">
        <v>1.99</v>
      </c>
    </row>
    <row r="2190" spans="2:11" ht="25.5" x14ac:dyDescent="0.2">
      <c r="B2190" s="277" t="s">
        <v>86</v>
      </c>
      <c r="C2190" s="279" t="s">
        <v>114</v>
      </c>
      <c r="D2190" s="277" t="s">
        <v>44</v>
      </c>
      <c r="E2190" s="277" t="s">
        <v>115</v>
      </c>
      <c r="F2190" s="194" t="s">
        <v>2161</v>
      </c>
      <c r="G2190" s="194"/>
      <c r="H2190" s="278" t="s">
        <v>75</v>
      </c>
      <c r="I2190" s="281">
        <v>9.1899999999999996E-2</v>
      </c>
      <c r="J2190" s="280">
        <v>26.39</v>
      </c>
      <c r="K2190" s="280">
        <v>2.42</v>
      </c>
    </row>
    <row r="2191" spans="2:11" x14ac:dyDescent="0.2">
      <c r="B2191" s="282" t="s">
        <v>93</v>
      </c>
      <c r="C2191" s="284" t="s">
        <v>496</v>
      </c>
      <c r="D2191" s="282" t="s">
        <v>44</v>
      </c>
      <c r="E2191" s="282" t="s">
        <v>807</v>
      </c>
      <c r="F2191" s="195" t="s">
        <v>94</v>
      </c>
      <c r="G2191" s="195"/>
      <c r="H2191" s="283" t="s">
        <v>48</v>
      </c>
      <c r="I2191" s="287">
        <v>3.9E-2</v>
      </c>
      <c r="J2191" s="285">
        <v>3.08</v>
      </c>
      <c r="K2191" s="285">
        <v>0.12</v>
      </c>
    </row>
    <row r="2192" spans="2:11" x14ac:dyDescent="0.2">
      <c r="B2192" s="282" t="s">
        <v>93</v>
      </c>
      <c r="C2192" s="284" t="s">
        <v>499</v>
      </c>
      <c r="D2192" s="282" t="s">
        <v>44</v>
      </c>
      <c r="E2192" s="282" t="s">
        <v>500</v>
      </c>
      <c r="F2192" s="195" t="s">
        <v>94</v>
      </c>
      <c r="G2192" s="195"/>
      <c r="H2192" s="283" t="s">
        <v>48</v>
      </c>
      <c r="I2192" s="287">
        <v>7.3000000000000001E-3</v>
      </c>
      <c r="J2192" s="285">
        <v>76.56</v>
      </c>
      <c r="K2192" s="285">
        <v>0.55000000000000004</v>
      </c>
    </row>
    <row r="2193" spans="2:11" ht="25.5" x14ac:dyDescent="0.2">
      <c r="B2193" s="282" t="s">
        <v>93</v>
      </c>
      <c r="C2193" s="284" t="s">
        <v>494</v>
      </c>
      <c r="D2193" s="282" t="s">
        <v>44</v>
      </c>
      <c r="E2193" s="282" t="s">
        <v>495</v>
      </c>
      <c r="F2193" s="195" t="s">
        <v>94</v>
      </c>
      <c r="G2193" s="195"/>
      <c r="H2193" s="283" t="s">
        <v>48</v>
      </c>
      <c r="I2193" s="287">
        <v>1.0999999999999999E-2</v>
      </c>
      <c r="J2193" s="285">
        <v>86.73</v>
      </c>
      <c r="K2193" s="285">
        <v>0.95</v>
      </c>
    </row>
    <row r="2194" spans="2:11" ht="25.5" x14ac:dyDescent="0.2">
      <c r="B2194" s="282" t="s">
        <v>93</v>
      </c>
      <c r="C2194" s="284" t="s">
        <v>528</v>
      </c>
      <c r="D2194" s="282" t="s">
        <v>44</v>
      </c>
      <c r="E2194" s="282" t="s">
        <v>529</v>
      </c>
      <c r="F2194" s="195" t="s">
        <v>94</v>
      </c>
      <c r="G2194" s="195"/>
      <c r="H2194" s="283" t="s">
        <v>48</v>
      </c>
      <c r="I2194" s="287">
        <v>1</v>
      </c>
      <c r="J2194" s="285">
        <v>3.68</v>
      </c>
      <c r="K2194" s="285">
        <v>3.68</v>
      </c>
    </row>
    <row r="2195" spans="2:11" x14ac:dyDescent="0.2">
      <c r="B2195" s="291"/>
      <c r="C2195" s="291"/>
      <c r="D2195" s="291"/>
      <c r="E2195" s="291"/>
      <c r="F2195" s="291" t="s">
        <v>97</v>
      </c>
      <c r="G2195" s="292">
        <v>1.63</v>
      </c>
      <c r="H2195" s="291" t="s">
        <v>98</v>
      </c>
      <c r="I2195" s="292">
        <v>1.76</v>
      </c>
      <c r="J2195" s="291" t="s">
        <v>99</v>
      </c>
      <c r="K2195" s="292">
        <v>3.39</v>
      </c>
    </row>
    <row r="2196" spans="2:11" ht="13.5" thickBot="1" x14ac:dyDescent="0.25">
      <c r="B2196" s="291"/>
      <c r="C2196" s="291"/>
      <c r="D2196" s="291"/>
      <c r="E2196" s="291"/>
      <c r="F2196" s="291" t="s">
        <v>100</v>
      </c>
      <c r="G2196" s="292">
        <v>2.42</v>
      </c>
      <c r="H2196" s="291"/>
      <c r="I2196" s="198" t="s">
        <v>101</v>
      </c>
      <c r="J2196" s="198"/>
      <c r="K2196" s="292">
        <v>12.13</v>
      </c>
    </row>
    <row r="2197" spans="2:11" ht="13.5" thickTop="1" x14ac:dyDescent="0.2">
      <c r="B2197" s="276"/>
      <c r="C2197" s="276"/>
      <c r="D2197" s="276"/>
      <c r="E2197" s="276"/>
      <c r="F2197" s="276"/>
      <c r="G2197" s="276"/>
      <c r="H2197" s="276"/>
      <c r="I2197" s="276"/>
      <c r="J2197" s="276"/>
      <c r="K2197" s="276"/>
    </row>
    <row r="2198" spans="2:11" ht="15" x14ac:dyDescent="0.2">
      <c r="B2198" s="268" t="s">
        <v>1682</v>
      </c>
      <c r="C2198" s="270" t="s">
        <v>78</v>
      </c>
      <c r="D2198" s="268" t="s">
        <v>79</v>
      </c>
      <c r="E2198" s="268" t="s">
        <v>24</v>
      </c>
      <c r="F2198" s="196" t="s">
        <v>80</v>
      </c>
      <c r="G2198" s="196"/>
      <c r="H2198" s="269" t="s">
        <v>81</v>
      </c>
      <c r="I2198" s="270" t="s">
        <v>82</v>
      </c>
      <c r="J2198" s="270" t="s">
        <v>83</v>
      </c>
      <c r="K2198" s="270" t="s">
        <v>84</v>
      </c>
    </row>
    <row r="2199" spans="2:11" x14ac:dyDescent="0.2">
      <c r="B2199" s="271" t="s">
        <v>85</v>
      </c>
      <c r="C2199" s="273" t="s">
        <v>1683</v>
      </c>
      <c r="D2199" s="271" t="s">
        <v>43</v>
      </c>
      <c r="E2199" s="271" t="s">
        <v>1684</v>
      </c>
      <c r="F2199" s="197" t="s">
        <v>89</v>
      </c>
      <c r="G2199" s="197"/>
      <c r="H2199" s="272" t="s">
        <v>48</v>
      </c>
      <c r="I2199" s="275">
        <v>1</v>
      </c>
      <c r="J2199" s="274">
        <v>66.27</v>
      </c>
      <c r="K2199" s="274">
        <v>66.27</v>
      </c>
    </row>
    <row r="2200" spans="2:11" ht="25.5" x14ac:dyDescent="0.2">
      <c r="B2200" s="277" t="s">
        <v>86</v>
      </c>
      <c r="C2200" s="279" t="s">
        <v>114</v>
      </c>
      <c r="D2200" s="277" t="s">
        <v>44</v>
      </c>
      <c r="E2200" s="277" t="s">
        <v>115</v>
      </c>
      <c r="F2200" s="194" t="s">
        <v>2161</v>
      </c>
      <c r="G2200" s="194"/>
      <c r="H2200" s="278" t="s">
        <v>75</v>
      </c>
      <c r="I2200" s="281">
        <v>1.0209999999999999</v>
      </c>
      <c r="J2200" s="280">
        <v>26.39</v>
      </c>
      <c r="K2200" s="280">
        <v>26.94</v>
      </c>
    </row>
    <row r="2201" spans="2:11" ht="25.5" x14ac:dyDescent="0.2">
      <c r="B2201" s="277" t="s">
        <v>86</v>
      </c>
      <c r="C2201" s="279" t="s">
        <v>198</v>
      </c>
      <c r="D2201" s="277" t="s">
        <v>44</v>
      </c>
      <c r="E2201" s="277" t="s">
        <v>199</v>
      </c>
      <c r="F2201" s="194" t="s">
        <v>2161</v>
      </c>
      <c r="G2201" s="194"/>
      <c r="H2201" s="278" t="s">
        <v>75</v>
      </c>
      <c r="I2201" s="281">
        <v>1.0209999999999999</v>
      </c>
      <c r="J2201" s="280">
        <v>21.7</v>
      </c>
      <c r="K2201" s="280">
        <v>22.15</v>
      </c>
    </row>
    <row r="2202" spans="2:11" x14ac:dyDescent="0.2">
      <c r="B2202" s="282" t="s">
        <v>93</v>
      </c>
      <c r="C2202" s="284" t="s">
        <v>2562</v>
      </c>
      <c r="D2202" s="282" t="s">
        <v>2291</v>
      </c>
      <c r="E2202" s="282" t="s">
        <v>2563</v>
      </c>
      <c r="F2202" s="195" t="s">
        <v>94</v>
      </c>
      <c r="G2202" s="195"/>
      <c r="H2202" s="283" t="s">
        <v>48</v>
      </c>
      <c r="I2202" s="287">
        <v>0.08</v>
      </c>
      <c r="J2202" s="285">
        <v>26.59</v>
      </c>
      <c r="K2202" s="285">
        <v>2.12</v>
      </c>
    </row>
    <row r="2203" spans="2:11" x14ac:dyDescent="0.2">
      <c r="B2203" s="282" t="s">
        <v>93</v>
      </c>
      <c r="C2203" s="284" t="s">
        <v>2657</v>
      </c>
      <c r="D2203" s="282" t="s">
        <v>44</v>
      </c>
      <c r="E2203" s="282" t="s">
        <v>2658</v>
      </c>
      <c r="F2203" s="195" t="s">
        <v>94</v>
      </c>
      <c r="G2203" s="195"/>
      <c r="H2203" s="283" t="s">
        <v>48</v>
      </c>
      <c r="I2203" s="287">
        <v>0.56000000000000005</v>
      </c>
      <c r="J2203" s="285">
        <v>9.9499999999999993</v>
      </c>
      <c r="K2203" s="285">
        <v>5.57</v>
      </c>
    </row>
    <row r="2204" spans="2:11" ht="25.5" x14ac:dyDescent="0.2">
      <c r="B2204" s="282" t="s">
        <v>93</v>
      </c>
      <c r="C2204" s="284" t="s">
        <v>2659</v>
      </c>
      <c r="D2204" s="282" t="s">
        <v>2291</v>
      </c>
      <c r="E2204" s="282" t="s">
        <v>2660</v>
      </c>
      <c r="F2204" s="195" t="s">
        <v>94</v>
      </c>
      <c r="G2204" s="195"/>
      <c r="H2204" s="283" t="s">
        <v>48</v>
      </c>
      <c r="I2204" s="287">
        <v>1</v>
      </c>
      <c r="J2204" s="285">
        <v>9.49</v>
      </c>
      <c r="K2204" s="285">
        <v>9.49</v>
      </c>
    </row>
    <row r="2205" spans="2:11" x14ac:dyDescent="0.2">
      <c r="B2205" s="291"/>
      <c r="C2205" s="291"/>
      <c r="D2205" s="291"/>
      <c r="E2205" s="291"/>
      <c r="F2205" s="291" t="s">
        <v>97</v>
      </c>
      <c r="G2205" s="292">
        <v>18.170000000000002</v>
      </c>
      <c r="H2205" s="291" t="s">
        <v>98</v>
      </c>
      <c r="I2205" s="292">
        <v>19.54</v>
      </c>
      <c r="J2205" s="291" t="s">
        <v>99</v>
      </c>
      <c r="K2205" s="292">
        <v>37.71</v>
      </c>
    </row>
    <row r="2206" spans="2:11" ht="13.5" thickBot="1" x14ac:dyDescent="0.25">
      <c r="B2206" s="291"/>
      <c r="C2206" s="291"/>
      <c r="D2206" s="291"/>
      <c r="E2206" s="291"/>
      <c r="F2206" s="291" t="s">
        <v>100</v>
      </c>
      <c r="G2206" s="292">
        <v>16.559999999999999</v>
      </c>
      <c r="H2206" s="291"/>
      <c r="I2206" s="198" t="s">
        <v>101</v>
      </c>
      <c r="J2206" s="198"/>
      <c r="K2206" s="292">
        <v>82.83</v>
      </c>
    </row>
    <row r="2207" spans="2:11" ht="13.5" thickTop="1" x14ac:dyDescent="0.2">
      <c r="B2207" s="276"/>
      <c r="C2207" s="276"/>
      <c r="D2207" s="276"/>
      <c r="E2207" s="276"/>
      <c r="F2207" s="276"/>
      <c r="G2207" s="276"/>
      <c r="H2207" s="276"/>
      <c r="I2207" s="276"/>
      <c r="J2207" s="276"/>
      <c r="K2207" s="276"/>
    </row>
    <row r="2208" spans="2:11" ht="15" x14ac:dyDescent="0.2">
      <c r="B2208" s="268" t="s">
        <v>1685</v>
      </c>
      <c r="C2208" s="270" t="s">
        <v>78</v>
      </c>
      <c r="D2208" s="268" t="s">
        <v>79</v>
      </c>
      <c r="E2208" s="268" t="s">
        <v>24</v>
      </c>
      <c r="F2208" s="196" t="s">
        <v>80</v>
      </c>
      <c r="G2208" s="196"/>
      <c r="H2208" s="269" t="s">
        <v>81</v>
      </c>
      <c r="I2208" s="270" t="s">
        <v>82</v>
      </c>
      <c r="J2208" s="270" t="s">
        <v>83</v>
      </c>
      <c r="K2208" s="270" t="s">
        <v>84</v>
      </c>
    </row>
    <row r="2209" spans="2:11" x14ac:dyDescent="0.2">
      <c r="B2209" s="271" t="s">
        <v>85</v>
      </c>
      <c r="C2209" s="273" t="s">
        <v>1686</v>
      </c>
      <c r="D2209" s="271" t="s">
        <v>43</v>
      </c>
      <c r="E2209" s="271" t="s">
        <v>1687</v>
      </c>
      <c r="F2209" s="197" t="s">
        <v>89</v>
      </c>
      <c r="G2209" s="197"/>
      <c r="H2209" s="272" t="s">
        <v>48</v>
      </c>
      <c r="I2209" s="275">
        <v>1</v>
      </c>
      <c r="J2209" s="274">
        <v>4.32</v>
      </c>
      <c r="K2209" s="274">
        <v>4.32</v>
      </c>
    </row>
    <row r="2210" spans="2:11" ht="25.5" x14ac:dyDescent="0.2">
      <c r="B2210" s="277" t="s">
        <v>86</v>
      </c>
      <c r="C2210" s="279" t="s">
        <v>114</v>
      </c>
      <c r="D2210" s="277" t="s">
        <v>44</v>
      </c>
      <c r="E2210" s="277" t="s">
        <v>115</v>
      </c>
      <c r="F2210" s="194" t="s">
        <v>2161</v>
      </c>
      <c r="G2210" s="194"/>
      <c r="H2210" s="278" t="s">
        <v>75</v>
      </c>
      <c r="I2210" s="281">
        <v>0.1</v>
      </c>
      <c r="J2210" s="280">
        <v>26.39</v>
      </c>
      <c r="K2210" s="280">
        <v>2.63</v>
      </c>
    </row>
    <row r="2211" spans="2:11" ht="25.5" x14ac:dyDescent="0.2">
      <c r="B2211" s="282" t="s">
        <v>93</v>
      </c>
      <c r="C2211" s="284" t="s">
        <v>520</v>
      </c>
      <c r="D2211" s="282" t="s">
        <v>44</v>
      </c>
      <c r="E2211" s="282" t="s">
        <v>521</v>
      </c>
      <c r="F2211" s="195" t="s">
        <v>94</v>
      </c>
      <c r="G2211" s="195"/>
      <c r="H2211" s="283" t="s">
        <v>48</v>
      </c>
      <c r="I2211" s="287">
        <v>1</v>
      </c>
      <c r="J2211" s="285">
        <v>1.69</v>
      </c>
      <c r="K2211" s="285">
        <v>1.69</v>
      </c>
    </row>
    <row r="2212" spans="2:11" x14ac:dyDescent="0.2">
      <c r="B2212" s="291"/>
      <c r="C2212" s="291"/>
      <c r="D2212" s="291"/>
      <c r="E2212" s="291"/>
      <c r="F2212" s="291" t="s">
        <v>97</v>
      </c>
      <c r="G2212" s="292">
        <v>1</v>
      </c>
      <c r="H2212" s="291" t="s">
        <v>98</v>
      </c>
      <c r="I2212" s="292">
        <v>1.08</v>
      </c>
      <c r="J2212" s="291" t="s">
        <v>99</v>
      </c>
      <c r="K2212" s="292">
        <v>2.08</v>
      </c>
    </row>
    <row r="2213" spans="2:11" ht="13.5" thickBot="1" x14ac:dyDescent="0.25">
      <c r="B2213" s="291"/>
      <c r="C2213" s="291"/>
      <c r="D2213" s="291"/>
      <c r="E2213" s="291"/>
      <c r="F2213" s="291" t="s">
        <v>100</v>
      </c>
      <c r="G2213" s="292">
        <v>1.08</v>
      </c>
      <c r="H2213" s="291"/>
      <c r="I2213" s="198" t="s">
        <v>101</v>
      </c>
      <c r="J2213" s="198"/>
      <c r="K2213" s="292">
        <v>5.4</v>
      </c>
    </row>
    <row r="2214" spans="2:11" ht="13.5" thickTop="1" x14ac:dyDescent="0.2">
      <c r="B2214" s="276"/>
      <c r="C2214" s="276"/>
      <c r="D2214" s="276"/>
      <c r="E2214" s="276"/>
      <c r="F2214" s="276"/>
      <c r="G2214" s="276"/>
      <c r="H2214" s="276"/>
      <c r="I2214" s="276"/>
      <c r="J2214" s="276"/>
      <c r="K2214" s="276"/>
    </row>
    <row r="2215" spans="2:11" ht="15" x14ac:dyDescent="0.2">
      <c r="B2215" s="268" t="s">
        <v>1688</v>
      </c>
      <c r="C2215" s="270" t="s">
        <v>78</v>
      </c>
      <c r="D2215" s="268" t="s">
        <v>79</v>
      </c>
      <c r="E2215" s="268" t="s">
        <v>24</v>
      </c>
      <c r="F2215" s="196" t="s">
        <v>80</v>
      </c>
      <c r="G2215" s="196"/>
      <c r="H2215" s="269" t="s">
        <v>81</v>
      </c>
      <c r="I2215" s="270" t="s">
        <v>82</v>
      </c>
      <c r="J2215" s="270" t="s">
        <v>83</v>
      </c>
      <c r="K2215" s="270" t="s">
        <v>84</v>
      </c>
    </row>
    <row r="2216" spans="2:11" x14ac:dyDescent="0.2">
      <c r="B2216" s="271" t="s">
        <v>85</v>
      </c>
      <c r="C2216" s="273" t="s">
        <v>1689</v>
      </c>
      <c r="D2216" s="271" t="s">
        <v>43</v>
      </c>
      <c r="E2216" s="271" t="s">
        <v>1690</v>
      </c>
      <c r="F2216" s="197" t="s">
        <v>89</v>
      </c>
      <c r="G2216" s="197"/>
      <c r="H2216" s="272" t="s">
        <v>48</v>
      </c>
      <c r="I2216" s="275">
        <v>1</v>
      </c>
      <c r="J2216" s="274">
        <v>22.34</v>
      </c>
      <c r="K2216" s="274">
        <v>22.34</v>
      </c>
    </row>
    <row r="2217" spans="2:11" ht="25.5" x14ac:dyDescent="0.2">
      <c r="B2217" s="277" t="s">
        <v>86</v>
      </c>
      <c r="C2217" s="279" t="s">
        <v>114</v>
      </c>
      <c r="D2217" s="277" t="s">
        <v>44</v>
      </c>
      <c r="E2217" s="277" t="s">
        <v>115</v>
      </c>
      <c r="F2217" s="194" t="s">
        <v>2161</v>
      </c>
      <c r="G2217" s="194"/>
      <c r="H2217" s="278" t="s">
        <v>75</v>
      </c>
      <c r="I2217" s="281">
        <v>0.28000000000000003</v>
      </c>
      <c r="J2217" s="280">
        <v>26.39</v>
      </c>
      <c r="K2217" s="280">
        <v>7.38</v>
      </c>
    </row>
    <row r="2218" spans="2:11" ht="25.5" x14ac:dyDescent="0.2">
      <c r="B2218" s="277" t="s">
        <v>86</v>
      </c>
      <c r="C2218" s="279" t="s">
        <v>90</v>
      </c>
      <c r="D2218" s="277" t="s">
        <v>44</v>
      </c>
      <c r="E2218" s="277" t="s">
        <v>91</v>
      </c>
      <c r="F2218" s="194" t="s">
        <v>2161</v>
      </c>
      <c r="G2218" s="194"/>
      <c r="H2218" s="278" t="s">
        <v>75</v>
      </c>
      <c r="I2218" s="281">
        <v>0.28000000000000003</v>
      </c>
      <c r="J2218" s="280">
        <v>21.72</v>
      </c>
      <c r="K2218" s="280">
        <v>6.08</v>
      </c>
    </row>
    <row r="2219" spans="2:11" x14ac:dyDescent="0.2">
      <c r="B2219" s="282" t="s">
        <v>93</v>
      </c>
      <c r="C2219" s="284" t="s">
        <v>2661</v>
      </c>
      <c r="D2219" s="282" t="s">
        <v>2315</v>
      </c>
      <c r="E2219" s="282" t="s">
        <v>2662</v>
      </c>
      <c r="F2219" s="195" t="s">
        <v>94</v>
      </c>
      <c r="G2219" s="195"/>
      <c r="H2219" s="283" t="s">
        <v>2663</v>
      </c>
      <c r="I2219" s="287">
        <v>6.0000000000000001E-3</v>
      </c>
      <c r="J2219" s="285">
        <v>69.739999999999995</v>
      </c>
      <c r="K2219" s="285">
        <v>0.41</v>
      </c>
    </row>
    <row r="2220" spans="2:11" ht="25.5" x14ac:dyDescent="0.2">
      <c r="B2220" s="282" t="s">
        <v>93</v>
      </c>
      <c r="C2220" s="284" t="s">
        <v>2664</v>
      </c>
      <c r="D2220" s="282" t="s">
        <v>44</v>
      </c>
      <c r="E2220" s="282" t="s">
        <v>2665</v>
      </c>
      <c r="F2220" s="195" t="s">
        <v>94</v>
      </c>
      <c r="G2220" s="195"/>
      <c r="H2220" s="283" t="s">
        <v>48</v>
      </c>
      <c r="I2220" s="287">
        <v>1</v>
      </c>
      <c r="J2220" s="285">
        <v>7.46</v>
      </c>
      <c r="K2220" s="285">
        <v>7.46</v>
      </c>
    </row>
    <row r="2221" spans="2:11" x14ac:dyDescent="0.2">
      <c r="B2221" s="282" t="s">
        <v>93</v>
      </c>
      <c r="C2221" s="284" t="s">
        <v>2666</v>
      </c>
      <c r="D2221" s="282" t="s">
        <v>2315</v>
      </c>
      <c r="E2221" s="282" t="s">
        <v>2667</v>
      </c>
      <c r="F2221" s="195" t="s">
        <v>94</v>
      </c>
      <c r="G2221" s="195"/>
      <c r="H2221" s="283" t="s">
        <v>2668</v>
      </c>
      <c r="I2221" s="287">
        <v>1.4E-2</v>
      </c>
      <c r="J2221" s="285">
        <v>72.41</v>
      </c>
      <c r="K2221" s="285">
        <v>1.01</v>
      </c>
    </row>
    <row r="2222" spans="2:11" x14ac:dyDescent="0.2">
      <c r="B2222" s="291"/>
      <c r="C2222" s="291"/>
      <c r="D2222" s="291"/>
      <c r="E2222" s="291"/>
      <c r="F2222" s="291" t="s">
        <v>97</v>
      </c>
      <c r="G2222" s="292">
        <v>4.9000000000000004</v>
      </c>
      <c r="H2222" s="291" t="s">
        <v>98</v>
      </c>
      <c r="I2222" s="292">
        <v>5.28</v>
      </c>
      <c r="J2222" s="291" t="s">
        <v>99</v>
      </c>
      <c r="K2222" s="292">
        <v>10.18</v>
      </c>
    </row>
    <row r="2223" spans="2:11" ht="13.5" thickBot="1" x14ac:dyDescent="0.25">
      <c r="B2223" s="291"/>
      <c r="C2223" s="291"/>
      <c r="D2223" s="291"/>
      <c r="E2223" s="291"/>
      <c r="F2223" s="291" t="s">
        <v>100</v>
      </c>
      <c r="G2223" s="292">
        <v>5.58</v>
      </c>
      <c r="H2223" s="291"/>
      <c r="I2223" s="198" t="s">
        <v>101</v>
      </c>
      <c r="J2223" s="198"/>
      <c r="K2223" s="292">
        <v>27.92</v>
      </c>
    </row>
    <row r="2224" spans="2:11" ht="13.5" thickTop="1" x14ac:dyDescent="0.2">
      <c r="B2224" s="276"/>
      <c r="C2224" s="276"/>
      <c r="D2224" s="276"/>
      <c r="E2224" s="276"/>
      <c r="F2224" s="276"/>
      <c r="G2224" s="276"/>
      <c r="H2224" s="276"/>
      <c r="I2224" s="276"/>
      <c r="J2224" s="276"/>
      <c r="K2224" s="276"/>
    </row>
    <row r="2225" spans="2:11" ht="15" x14ac:dyDescent="0.2">
      <c r="B2225" s="268" t="s">
        <v>1691</v>
      </c>
      <c r="C2225" s="270" t="s">
        <v>78</v>
      </c>
      <c r="D2225" s="268" t="s">
        <v>79</v>
      </c>
      <c r="E2225" s="268" t="s">
        <v>24</v>
      </c>
      <c r="F2225" s="196" t="s">
        <v>80</v>
      </c>
      <c r="G2225" s="196"/>
      <c r="H2225" s="269" t="s">
        <v>81</v>
      </c>
      <c r="I2225" s="270" t="s">
        <v>82</v>
      </c>
      <c r="J2225" s="270" t="s">
        <v>83</v>
      </c>
      <c r="K2225" s="270" t="s">
        <v>84</v>
      </c>
    </row>
    <row r="2226" spans="2:11" x14ac:dyDescent="0.2">
      <c r="B2226" s="271" t="s">
        <v>85</v>
      </c>
      <c r="C2226" s="273" t="s">
        <v>1692</v>
      </c>
      <c r="D2226" s="271" t="s">
        <v>43</v>
      </c>
      <c r="E2226" s="271" t="s">
        <v>1693</v>
      </c>
      <c r="F2226" s="197" t="s">
        <v>89</v>
      </c>
      <c r="G2226" s="197"/>
      <c r="H2226" s="272" t="s">
        <v>48</v>
      </c>
      <c r="I2226" s="275">
        <v>1</v>
      </c>
      <c r="J2226" s="274">
        <v>3992.23</v>
      </c>
      <c r="K2226" s="274">
        <v>3992.23</v>
      </c>
    </row>
    <row r="2227" spans="2:11" ht="38.25" x14ac:dyDescent="0.2">
      <c r="B2227" s="277" t="s">
        <v>86</v>
      </c>
      <c r="C2227" s="279" t="s">
        <v>894</v>
      </c>
      <c r="D2227" s="277" t="s">
        <v>44</v>
      </c>
      <c r="E2227" s="277" t="s">
        <v>895</v>
      </c>
      <c r="F2227" s="194" t="s">
        <v>2293</v>
      </c>
      <c r="G2227" s="194"/>
      <c r="H2227" s="278" t="s">
        <v>45</v>
      </c>
      <c r="I2227" s="281">
        <v>20.3</v>
      </c>
      <c r="J2227" s="280">
        <v>62.22</v>
      </c>
      <c r="K2227" s="280">
        <v>1263.06</v>
      </c>
    </row>
    <row r="2228" spans="2:11" ht="51" x14ac:dyDescent="0.2">
      <c r="B2228" s="277" t="s">
        <v>86</v>
      </c>
      <c r="C2228" s="279" t="s">
        <v>2669</v>
      </c>
      <c r="D2228" s="277" t="s">
        <v>44</v>
      </c>
      <c r="E2228" s="277" t="s">
        <v>2670</v>
      </c>
      <c r="F2228" s="194" t="s">
        <v>2671</v>
      </c>
      <c r="G2228" s="194"/>
      <c r="H2228" s="278" t="s">
        <v>51</v>
      </c>
      <c r="I2228" s="281">
        <v>2.16</v>
      </c>
      <c r="J2228" s="280">
        <v>659.71</v>
      </c>
      <c r="K2228" s="280">
        <v>1424.97</v>
      </c>
    </row>
    <row r="2229" spans="2:11" ht="38.25" x14ac:dyDescent="0.2">
      <c r="B2229" s="277" t="s">
        <v>86</v>
      </c>
      <c r="C2229" s="279" t="s">
        <v>2672</v>
      </c>
      <c r="D2229" s="277" t="s">
        <v>44</v>
      </c>
      <c r="E2229" s="277" t="s">
        <v>2673</v>
      </c>
      <c r="F2229" s="194" t="s">
        <v>2627</v>
      </c>
      <c r="G2229" s="194"/>
      <c r="H2229" s="278" t="s">
        <v>45</v>
      </c>
      <c r="I2229" s="281">
        <v>5</v>
      </c>
      <c r="J2229" s="280">
        <v>3.11</v>
      </c>
      <c r="K2229" s="280">
        <v>15.55</v>
      </c>
    </row>
    <row r="2230" spans="2:11" ht="25.5" x14ac:dyDescent="0.2">
      <c r="B2230" s="277" t="s">
        <v>86</v>
      </c>
      <c r="C2230" s="279" t="s">
        <v>2674</v>
      </c>
      <c r="D2230" s="277" t="s">
        <v>44</v>
      </c>
      <c r="E2230" s="277" t="s">
        <v>2675</v>
      </c>
      <c r="F2230" s="194" t="s">
        <v>2676</v>
      </c>
      <c r="G2230" s="194"/>
      <c r="H2230" s="278" t="s">
        <v>51</v>
      </c>
      <c r="I2230" s="281">
        <v>15</v>
      </c>
      <c r="J2230" s="280">
        <v>85.91</v>
      </c>
      <c r="K2230" s="280">
        <v>1288.6500000000001</v>
      </c>
    </row>
    <row r="2231" spans="2:11" x14ac:dyDescent="0.2">
      <c r="B2231" s="291"/>
      <c r="C2231" s="291"/>
      <c r="D2231" s="291"/>
      <c r="E2231" s="291"/>
      <c r="F2231" s="291" t="s">
        <v>97</v>
      </c>
      <c r="G2231" s="292">
        <v>928.1</v>
      </c>
      <c r="H2231" s="291" t="s">
        <v>98</v>
      </c>
      <c r="I2231" s="292">
        <v>997.91</v>
      </c>
      <c r="J2231" s="291" t="s">
        <v>99</v>
      </c>
      <c r="K2231" s="292">
        <v>1926.01</v>
      </c>
    </row>
    <row r="2232" spans="2:11" ht="13.5" thickBot="1" x14ac:dyDescent="0.25">
      <c r="B2232" s="291"/>
      <c r="C2232" s="291"/>
      <c r="D2232" s="291"/>
      <c r="E2232" s="291"/>
      <c r="F2232" s="291" t="s">
        <v>100</v>
      </c>
      <c r="G2232" s="292">
        <v>998.05</v>
      </c>
      <c r="H2232" s="291"/>
      <c r="I2232" s="198" t="s">
        <v>101</v>
      </c>
      <c r="J2232" s="198"/>
      <c r="K2232" s="292">
        <v>4990.28</v>
      </c>
    </row>
    <row r="2233" spans="2:11" ht="13.5" thickTop="1" x14ac:dyDescent="0.2">
      <c r="B2233" s="276"/>
      <c r="C2233" s="276"/>
      <c r="D2233" s="276"/>
      <c r="E2233" s="276"/>
      <c r="F2233" s="276"/>
      <c r="G2233" s="276"/>
      <c r="H2233" s="276"/>
      <c r="I2233" s="276"/>
      <c r="J2233" s="276"/>
      <c r="K2233" s="276"/>
    </row>
    <row r="2234" spans="2:11" ht="15" x14ac:dyDescent="0.2">
      <c r="B2234" s="268" t="s">
        <v>1694</v>
      </c>
      <c r="C2234" s="270" t="s">
        <v>78</v>
      </c>
      <c r="D2234" s="268" t="s">
        <v>79</v>
      </c>
      <c r="E2234" s="268" t="s">
        <v>24</v>
      </c>
      <c r="F2234" s="196" t="s">
        <v>80</v>
      </c>
      <c r="G2234" s="196"/>
      <c r="H2234" s="269" t="s">
        <v>81</v>
      </c>
      <c r="I2234" s="270" t="s">
        <v>82</v>
      </c>
      <c r="J2234" s="270" t="s">
        <v>83</v>
      </c>
      <c r="K2234" s="270" t="s">
        <v>84</v>
      </c>
    </row>
    <row r="2235" spans="2:11" ht="38.25" x14ac:dyDescent="0.2">
      <c r="B2235" s="271" t="s">
        <v>85</v>
      </c>
      <c r="C2235" s="273" t="s">
        <v>1695</v>
      </c>
      <c r="D2235" s="271" t="s">
        <v>44</v>
      </c>
      <c r="E2235" s="271" t="s">
        <v>1696</v>
      </c>
      <c r="F2235" s="197" t="s">
        <v>2234</v>
      </c>
      <c r="G2235" s="197"/>
      <c r="H2235" s="272" t="s">
        <v>51</v>
      </c>
      <c r="I2235" s="275">
        <v>1</v>
      </c>
      <c r="J2235" s="274">
        <v>398.05</v>
      </c>
      <c r="K2235" s="274">
        <v>398.05</v>
      </c>
    </row>
    <row r="2236" spans="2:11" ht="25.5" x14ac:dyDescent="0.2">
      <c r="B2236" s="277" t="s">
        <v>86</v>
      </c>
      <c r="C2236" s="279" t="s">
        <v>150</v>
      </c>
      <c r="D2236" s="277" t="s">
        <v>44</v>
      </c>
      <c r="E2236" s="277" t="s">
        <v>151</v>
      </c>
      <c r="F2236" s="194" t="s">
        <v>2161</v>
      </c>
      <c r="G2236" s="194"/>
      <c r="H2236" s="278" t="s">
        <v>75</v>
      </c>
      <c r="I2236" s="281">
        <v>1.4811000000000001</v>
      </c>
      <c r="J2236" s="280">
        <v>25.74</v>
      </c>
      <c r="K2236" s="280">
        <v>38.119999999999997</v>
      </c>
    </row>
    <row r="2237" spans="2:11" ht="38.25" x14ac:dyDescent="0.2">
      <c r="B2237" s="277" t="s">
        <v>86</v>
      </c>
      <c r="C2237" s="279" t="s">
        <v>267</v>
      </c>
      <c r="D2237" s="277" t="s">
        <v>44</v>
      </c>
      <c r="E2237" s="277" t="s">
        <v>429</v>
      </c>
      <c r="F2237" s="194" t="s">
        <v>785</v>
      </c>
      <c r="G2237" s="194"/>
      <c r="H2237" s="278" t="s">
        <v>106</v>
      </c>
      <c r="I2237" s="281">
        <v>0.76229999999999998</v>
      </c>
      <c r="J2237" s="280">
        <v>2.0699999999999998</v>
      </c>
      <c r="K2237" s="280">
        <v>1.57</v>
      </c>
    </row>
    <row r="2238" spans="2:11" ht="25.5" x14ac:dyDescent="0.2">
      <c r="B2238" s="277" t="s">
        <v>86</v>
      </c>
      <c r="C2238" s="279" t="s">
        <v>90</v>
      </c>
      <c r="D2238" s="277" t="s">
        <v>44</v>
      </c>
      <c r="E2238" s="277" t="s">
        <v>91</v>
      </c>
      <c r="F2238" s="194" t="s">
        <v>2161</v>
      </c>
      <c r="G2238" s="194"/>
      <c r="H2238" s="278" t="s">
        <v>75</v>
      </c>
      <c r="I2238" s="281">
        <v>2.3433000000000002</v>
      </c>
      <c r="J2238" s="280">
        <v>21.72</v>
      </c>
      <c r="K2238" s="280">
        <v>50.89</v>
      </c>
    </row>
    <row r="2239" spans="2:11" ht="38.25" x14ac:dyDescent="0.2">
      <c r="B2239" s="277" t="s">
        <v>86</v>
      </c>
      <c r="C2239" s="279" t="s">
        <v>268</v>
      </c>
      <c r="D2239" s="277" t="s">
        <v>44</v>
      </c>
      <c r="E2239" s="277" t="s">
        <v>430</v>
      </c>
      <c r="F2239" s="194" t="s">
        <v>785</v>
      </c>
      <c r="G2239" s="194"/>
      <c r="H2239" s="278" t="s">
        <v>109</v>
      </c>
      <c r="I2239" s="281">
        <v>0.71879999999999999</v>
      </c>
      <c r="J2239" s="280">
        <v>0.38</v>
      </c>
      <c r="K2239" s="280">
        <v>0.27</v>
      </c>
    </row>
    <row r="2240" spans="2:11" ht="25.5" x14ac:dyDescent="0.2">
      <c r="B2240" s="282" t="s">
        <v>93</v>
      </c>
      <c r="C2240" s="284" t="s">
        <v>156</v>
      </c>
      <c r="D2240" s="282" t="s">
        <v>44</v>
      </c>
      <c r="E2240" s="282" t="s">
        <v>838</v>
      </c>
      <c r="F2240" s="195" t="s">
        <v>94</v>
      </c>
      <c r="G2240" s="195"/>
      <c r="H2240" s="283" t="s">
        <v>51</v>
      </c>
      <c r="I2240" s="287">
        <v>0.57820000000000005</v>
      </c>
      <c r="J2240" s="285">
        <v>98.88</v>
      </c>
      <c r="K2240" s="285">
        <v>57.17</v>
      </c>
    </row>
    <row r="2241" spans="2:11" ht="25.5" x14ac:dyDescent="0.2">
      <c r="B2241" s="282" t="s">
        <v>93</v>
      </c>
      <c r="C2241" s="284" t="s">
        <v>118</v>
      </c>
      <c r="D2241" s="282" t="s">
        <v>44</v>
      </c>
      <c r="E2241" s="282" t="s">
        <v>119</v>
      </c>
      <c r="F2241" s="195" t="s">
        <v>94</v>
      </c>
      <c r="G2241" s="195"/>
      <c r="H2241" s="283" t="s">
        <v>51</v>
      </c>
      <c r="I2241" s="287">
        <v>0.82689999999999997</v>
      </c>
      <c r="J2241" s="285">
        <v>87</v>
      </c>
      <c r="K2241" s="285">
        <v>71.94</v>
      </c>
    </row>
    <row r="2242" spans="2:11" x14ac:dyDescent="0.2">
      <c r="B2242" s="282" t="s">
        <v>93</v>
      </c>
      <c r="C2242" s="284" t="s">
        <v>154</v>
      </c>
      <c r="D2242" s="282" t="s">
        <v>44</v>
      </c>
      <c r="E2242" s="282" t="s">
        <v>155</v>
      </c>
      <c r="F2242" s="195" t="s">
        <v>94</v>
      </c>
      <c r="G2242" s="195"/>
      <c r="H2242" s="283" t="s">
        <v>53</v>
      </c>
      <c r="I2242" s="287">
        <v>212.01939999999999</v>
      </c>
      <c r="J2242" s="285">
        <v>0.84</v>
      </c>
      <c r="K2242" s="285">
        <v>178.09</v>
      </c>
    </row>
    <row r="2243" spans="2:11" x14ac:dyDescent="0.2">
      <c r="B2243" s="291"/>
      <c r="C2243" s="291"/>
      <c r="D2243" s="291"/>
      <c r="E2243" s="291"/>
      <c r="F2243" s="291" t="s">
        <v>97</v>
      </c>
      <c r="G2243" s="292">
        <v>32.380000000000003</v>
      </c>
      <c r="H2243" s="291" t="s">
        <v>98</v>
      </c>
      <c r="I2243" s="292">
        <v>34.82</v>
      </c>
      <c r="J2243" s="291" t="s">
        <v>99</v>
      </c>
      <c r="K2243" s="292">
        <v>67.2</v>
      </c>
    </row>
    <row r="2244" spans="2:11" ht="13.5" thickBot="1" x14ac:dyDescent="0.25">
      <c r="B2244" s="291"/>
      <c r="C2244" s="291"/>
      <c r="D2244" s="291"/>
      <c r="E2244" s="291"/>
      <c r="F2244" s="291" t="s">
        <v>100</v>
      </c>
      <c r="G2244" s="292">
        <v>99.51</v>
      </c>
      <c r="H2244" s="291"/>
      <c r="I2244" s="198" t="s">
        <v>101</v>
      </c>
      <c r="J2244" s="198"/>
      <c r="K2244" s="292">
        <v>497.56</v>
      </c>
    </row>
    <row r="2245" spans="2:11" ht="13.5" thickTop="1" x14ac:dyDescent="0.2">
      <c r="B2245" s="276"/>
      <c r="C2245" s="276"/>
      <c r="D2245" s="276"/>
      <c r="E2245" s="276"/>
      <c r="F2245" s="276"/>
      <c r="G2245" s="276"/>
      <c r="H2245" s="276"/>
      <c r="I2245" s="276"/>
      <c r="J2245" s="276"/>
      <c r="K2245" s="276"/>
    </row>
    <row r="2246" spans="2:11" ht="15" x14ac:dyDescent="0.2">
      <c r="B2246" s="268" t="s">
        <v>1697</v>
      </c>
      <c r="C2246" s="270" t="s">
        <v>78</v>
      </c>
      <c r="D2246" s="268" t="s">
        <v>79</v>
      </c>
      <c r="E2246" s="268" t="s">
        <v>24</v>
      </c>
      <c r="F2246" s="196" t="s">
        <v>80</v>
      </c>
      <c r="G2246" s="196"/>
      <c r="H2246" s="269" t="s">
        <v>81</v>
      </c>
      <c r="I2246" s="270" t="s">
        <v>82</v>
      </c>
      <c r="J2246" s="270" t="s">
        <v>83</v>
      </c>
      <c r="K2246" s="270" t="s">
        <v>84</v>
      </c>
    </row>
    <row r="2247" spans="2:11" ht="51" x14ac:dyDescent="0.2">
      <c r="B2247" s="271" t="s">
        <v>85</v>
      </c>
      <c r="C2247" s="273" t="s">
        <v>459</v>
      </c>
      <c r="D2247" s="271" t="s">
        <v>44</v>
      </c>
      <c r="E2247" s="271" t="s">
        <v>460</v>
      </c>
      <c r="F2247" s="197" t="s">
        <v>2643</v>
      </c>
      <c r="G2247" s="197"/>
      <c r="H2247" s="272" t="s">
        <v>48</v>
      </c>
      <c r="I2247" s="275">
        <v>1</v>
      </c>
      <c r="J2247" s="274">
        <v>12.21</v>
      </c>
      <c r="K2247" s="274">
        <v>12.21</v>
      </c>
    </row>
    <row r="2248" spans="2:11" ht="25.5" x14ac:dyDescent="0.2">
      <c r="B2248" s="277" t="s">
        <v>86</v>
      </c>
      <c r="C2248" s="279" t="s">
        <v>198</v>
      </c>
      <c r="D2248" s="277" t="s">
        <v>44</v>
      </c>
      <c r="E2248" s="277" t="s">
        <v>199</v>
      </c>
      <c r="F2248" s="194" t="s">
        <v>2161</v>
      </c>
      <c r="G2248" s="194"/>
      <c r="H2248" s="278" t="s">
        <v>75</v>
      </c>
      <c r="I2248" s="281">
        <v>1.14E-2</v>
      </c>
      <c r="J2248" s="280">
        <v>21.7</v>
      </c>
      <c r="K2248" s="280">
        <v>0.24</v>
      </c>
    </row>
    <row r="2249" spans="2:11" ht="25.5" x14ac:dyDescent="0.2">
      <c r="B2249" s="277" t="s">
        <v>86</v>
      </c>
      <c r="C2249" s="279" t="s">
        <v>114</v>
      </c>
      <c r="D2249" s="277" t="s">
        <v>44</v>
      </c>
      <c r="E2249" s="277" t="s">
        <v>115</v>
      </c>
      <c r="F2249" s="194" t="s">
        <v>2161</v>
      </c>
      <c r="G2249" s="194"/>
      <c r="H2249" s="278" t="s">
        <v>75</v>
      </c>
      <c r="I2249" s="281">
        <v>1.14E-2</v>
      </c>
      <c r="J2249" s="280">
        <v>26.39</v>
      </c>
      <c r="K2249" s="280">
        <v>0.3</v>
      </c>
    </row>
    <row r="2250" spans="2:11" ht="25.5" x14ac:dyDescent="0.2">
      <c r="B2250" s="282" t="s">
        <v>93</v>
      </c>
      <c r="C2250" s="284" t="s">
        <v>532</v>
      </c>
      <c r="D2250" s="282" t="s">
        <v>44</v>
      </c>
      <c r="E2250" s="282" t="s">
        <v>533</v>
      </c>
      <c r="F2250" s="195" t="s">
        <v>94</v>
      </c>
      <c r="G2250" s="195"/>
      <c r="H2250" s="283" t="s">
        <v>48</v>
      </c>
      <c r="I2250" s="287">
        <v>1</v>
      </c>
      <c r="J2250" s="285">
        <v>10.15</v>
      </c>
      <c r="K2250" s="285">
        <v>10.15</v>
      </c>
    </row>
    <row r="2251" spans="2:11" ht="25.5" x14ac:dyDescent="0.2">
      <c r="B2251" s="282" t="s">
        <v>93</v>
      </c>
      <c r="C2251" s="284" t="s">
        <v>494</v>
      </c>
      <c r="D2251" s="282" t="s">
        <v>44</v>
      </c>
      <c r="E2251" s="282" t="s">
        <v>495</v>
      </c>
      <c r="F2251" s="195" t="s">
        <v>94</v>
      </c>
      <c r="G2251" s="195"/>
      <c r="H2251" s="283" t="s">
        <v>48</v>
      </c>
      <c r="I2251" s="287">
        <v>1.0999999999999999E-2</v>
      </c>
      <c r="J2251" s="285">
        <v>86.73</v>
      </c>
      <c r="K2251" s="285">
        <v>0.95</v>
      </c>
    </row>
    <row r="2252" spans="2:11" x14ac:dyDescent="0.2">
      <c r="B2252" s="282" t="s">
        <v>93</v>
      </c>
      <c r="C2252" s="284" t="s">
        <v>496</v>
      </c>
      <c r="D2252" s="282" t="s">
        <v>44</v>
      </c>
      <c r="E2252" s="282" t="s">
        <v>807</v>
      </c>
      <c r="F2252" s="195" t="s">
        <v>94</v>
      </c>
      <c r="G2252" s="195"/>
      <c r="H2252" s="283" t="s">
        <v>48</v>
      </c>
      <c r="I2252" s="287">
        <v>8.0000000000000002E-3</v>
      </c>
      <c r="J2252" s="285">
        <v>3.08</v>
      </c>
      <c r="K2252" s="285">
        <v>0.02</v>
      </c>
    </row>
    <row r="2253" spans="2:11" x14ac:dyDescent="0.2">
      <c r="B2253" s="282" t="s">
        <v>93</v>
      </c>
      <c r="C2253" s="284" t="s">
        <v>499</v>
      </c>
      <c r="D2253" s="282" t="s">
        <v>44</v>
      </c>
      <c r="E2253" s="282" t="s">
        <v>500</v>
      </c>
      <c r="F2253" s="195" t="s">
        <v>94</v>
      </c>
      <c r="G2253" s="195"/>
      <c r="H2253" s="283" t="s">
        <v>48</v>
      </c>
      <c r="I2253" s="287">
        <v>7.3000000000000001E-3</v>
      </c>
      <c r="J2253" s="285">
        <v>76.56</v>
      </c>
      <c r="K2253" s="285">
        <v>0.55000000000000004</v>
      </c>
    </row>
    <row r="2254" spans="2:11" x14ac:dyDescent="0.2">
      <c r="B2254" s="291"/>
      <c r="C2254" s="291"/>
      <c r="D2254" s="291"/>
      <c r="E2254" s="291"/>
      <c r="F2254" s="291" t="s">
        <v>97</v>
      </c>
      <c r="G2254" s="292">
        <v>0.19</v>
      </c>
      <c r="H2254" s="291" t="s">
        <v>98</v>
      </c>
      <c r="I2254" s="292">
        <v>0.22</v>
      </c>
      <c r="J2254" s="291" t="s">
        <v>99</v>
      </c>
      <c r="K2254" s="292">
        <v>0.41</v>
      </c>
    </row>
    <row r="2255" spans="2:11" ht="13.5" thickBot="1" x14ac:dyDescent="0.25">
      <c r="B2255" s="291"/>
      <c r="C2255" s="291"/>
      <c r="D2255" s="291"/>
      <c r="E2255" s="291"/>
      <c r="F2255" s="291" t="s">
        <v>100</v>
      </c>
      <c r="G2255" s="292">
        <v>3.05</v>
      </c>
      <c r="H2255" s="291"/>
      <c r="I2255" s="198" t="s">
        <v>101</v>
      </c>
      <c r="J2255" s="198"/>
      <c r="K2255" s="292">
        <v>15.26</v>
      </c>
    </row>
    <row r="2256" spans="2:11" ht="13.5" thickTop="1" x14ac:dyDescent="0.2">
      <c r="B2256" s="276"/>
      <c r="C2256" s="276"/>
      <c r="D2256" s="276"/>
      <c r="E2256" s="276"/>
      <c r="F2256" s="276"/>
      <c r="G2256" s="276"/>
      <c r="H2256" s="276"/>
      <c r="I2256" s="276"/>
      <c r="J2256" s="276"/>
      <c r="K2256" s="276"/>
    </row>
    <row r="2257" spans="2:11" ht="15" x14ac:dyDescent="0.2">
      <c r="B2257" s="268" t="s">
        <v>1698</v>
      </c>
      <c r="C2257" s="270" t="s">
        <v>78</v>
      </c>
      <c r="D2257" s="268" t="s">
        <v>79</v>
      </c>
      <c r="E2257" s="268" t="s">
        <v>24</v>
      </c>
      <c r="F2257" s="196" t="s">
        <v>80</v>
      </c>
      <c r="G2257" s="196"/>
      <c r="H2257" s="269" t="s">
        <v>81</v>
      </c>
      <c r="I2257" s="270" t="s">
        <v>82</v>
      </c>
      <c r="J2257" s="270" t="s">
        <v>83</v>
      </c>
      <c r="K2257" s="270" t="s">
        <v>84</v>
      </c>
    </row>
    <row r="2258" spans="2:11" ht="38.25" x14ac:dyDescent="0.2">
      <c r="B2258" s="271" t="s">
        <v>85</v>
      </c>
      <c r="C2258" s="273" t="s">
        <v>1699</v>
      </c>
      <c r="D2258" s="271" t="s">
        <v>44</v>
      </c>
      <c r="E2258" s="271" t="s">
        <v>1700</v>
      </c>
      <c r="F2258" s="197" t="s">
        <v>2643</v>
      </c>
      <c r="G2258" s="197"/>
      <c r="H2258" s="272" t="s">
        <v>48</v>
      </c>
      <c r="I2258" s="275">
        <v>1</v>
      </c>
      <c r="J2258" s="274">
        <v>41.03</v>
      </c>
      <c r="K2258" s="274">
        <v>41.03</v>
      </c>
    </row>
    <row r="2259" spans="2:11" ht="25.5" x14ac:dyDescent="0.2">
      <c r="B2259" s="277" t="s">
        <v>86</v>
      </c>
      <c r="C2259" s="279" t="s">
        <v>114</v>
      </c>
      <c r="D2259" s="277" t="s">
        <v>44</v>
      </c>
      <c r="E2259" s="277" t="s">
        <v>115</v>
      </c>
      <c r="F2259" s="194" t="s">
        <v>2161</v>
      </c>
      <c r="G2259" s="194"/>
      <c r="H2259" s="278" t="s">
        <v>75</v>
      </c>
      <c r="I2259" s="281">
        <v>0.20830000000000001</v>
      </c>
      <c r="J2259" s="280">
        <v>26.39</v>
      </c>
      <c r="K2259" s="280">
        <v>5.49</v>
      </c>
    </row>
    <row r="2260" spans="2:11" ht="25.5" x14ac:dyDescent="0.2">
      <c r="B2260" s="277" t="s">
        <v>86</v>
      </c>
      <c r="C2260" s="279" t="s">
        <v>198</v>
      </c>
      <c r="D2260" s="277" t="s">
        <v>44</v>
      </c>
      <c r="E2260" s="277" t="s">
        <v>199</v>
      </c>
      <c r="F2260" s="194" t="s">
        <v>2161</v>
      </c>
      <c r="G2260" s="194"/>
      <c r="H2260" s="278" t="s">
        <v>75</v>
      </c>
      <c r="I2260" s="281">
        <v>0.20830000000000001</v>
      </c>
      <c r="J2260" s="280">
        <v>21.7</v>
      </c>
      <c r="K2260" s="280">
        <v>4.5199999999999996</v>
      </c>
    </row>
    <row r="2261" spans="2:11" ht="25.5" x14ac:dyDescent="0.2">
      <c r="B2261" s="282" t="s">
        <v>93</v>
      </c>
      <c r="C2261" s="284" t="s">
        <v>2677</v>
      </c>
      <c r="D2261" s="282" t="s">
        <v>44</v>
      </c>
      <c r="E2261" s="282" t="s">
        <v>2678</v>
      </c>
      <c r="F2261" s="195" t="s">
        <v>94</v>
      </c>
      <c r="G2261" s="195"/>
      <c r="H2261" s="283" t="s">
        <v>48</v>
      </c>
      <c r="I2261" s="287">
        <v>1</v>
      </c>
      <c r="J2261" s="285">
        <v>18.91</v>
      </c>
      <c r="K2261" s="285">
        <v>18.91</v>
      </c>
    </row>
    <row r="2262" spans="2:11" ht="38.25" x14ac:dyDescent="0.2">
      <c r="B2262" s="282" t="s">
        <v>93</v>
      </c>
      <c r="C2262" s="284" t="s">
        <v>516</v>
      </c>
      <c r="D2262" s="282" t="s">
        <v>44</v>
      </c>
      <c r="E2262" s="282" t="s">
        <v>517</v>
      </c>
      <c r="F2262" s="195" t="s">
        <v>94</v>
      </c>
      <c r="G2262" s="195"/>
      <c r="H2262" s="283" t="s">
        <v>48</v>
      </c>
      <c r="I2262" s="287">
        <v>0.14000000000000001</v>
      </c>
      <c r="J2262" s="285">
        <v>31.59</v>
      </c>
      <c r="K2262" s="285">
        <v>4.42</v>
      </c>
    </row>
    <row r="2263" spans="2:11" ht="25.5" x14ac:dyDescent="0.2">
      <c r="B2263" s="282" t="s">
        <v>93</v>
      </c>
      <c r="C2263" s="284" t="s">
        <v>514</v>
      </c>
      <c r="D2263" s="282" t="s">
        <v>44</v>
      </c>
      <c r="E2263" s="282" t="s">
        <v>515</v>
      </c>
      <c r="F2263" s="195" t="s">
        <v>94</v>
      </c>
      <c r="G2263" s="195"/>
      <c r="H2263" s="283" t="s">
        <v>48</v>
      </c>
      <c r="I2263" s="287">
        <v>2</v>
      </c>
      <c r="J2263" s="285">
        <v>3</v>
      </c>
      <c r="K2263" s="285">
        <v>6</v>
      </c>
    </row>
    <row r="2264" spans="2:11" ht="25.5" x14ac:dyDescent="0.2">
      <c r="B2264" s="282" t="s">
        <v>93</v>
      </c>
      <c r="C2264" s="284" t="s">
        <v>520</v>
      </c>
      <c r="D2264" s="282" t="s">
        <v>44</v>
      </c>
      <c r="E2264" s="282" t="s">
        <v>521</v>
      </c>
      <c r="F2264" s="195" t="s">
        <v>94</v>
      </c>
      <c r="G2264" s="195"/>
      <c r="H2264" s="283" t="s">
        <v>48</v>
      </c>
      <c r="I2264" s="287">
        <v>1</v>
      </c>
      <c r="J2264" s="285">
        <v>1.69</v>
      </c>
      <c r="K2264" s="285">
        <v>1.69</v>
      </c>
    </row>
    <row r="2265" spans="2:11" x14ac:dyDescent="0.2">
      <c r="B2265" s="291"/>
      <c r="C2265" s="291"/>
      <c r="D2265" s="291"/>
      <c r="E2265" s="291"/>
      <c r="F2265" s="291" t="s">
        <v>97</v>
      </c>
      <c r="G2265" s="292">
        <v>3.7</v>
      </c>
      <c r="H2265" s="291" t="s">
        <v>98</v>
      </c>
      <c r="I2265" s="292">
        <v>3.98</v>
      </c>
      <c r="J2265" s="291" t="s">
        <v>99</v>
      </c>
      <c r="K2265" s="292">
        <v>7.68</v>
      </c>
    </row>
    <row r="2266" spans="2:11" ht="13.5" thickBot="1" x14ac:dyDescent="0.25">
      <c r="B2266" s="291"/>
      <c r="C2266" s="291"/>
      <c r="D2266" s="291"/>
      <c r="E2266" s="291"/>
      <c r="F2266" s="291" t="s">
        <v>100</v>
      </c>
      <c r="G2266" s="292">
        <v>10.25</v>
      </c>
      <c r="H2266" s="291"/>
      <c r="I2266" s="198" t="s">
        <v>101</v>
      </c>
      <c r="J2266" s="198"/>
      <c r="K2266" s="292">
        <v>51.28</v>
      </c>
    </row>
    <row r="2267" spans="2:11" ht="13.5" thickTop="1" x14ac:dyDescent="0.2">
      <c r="B2267" s="276"/>
      <c r="C2267" s="276"/>
      <c r="D2267" s="276"/>
      <c r="E2267" s="276"/>
      <c r="F2267" s="276"/>
      <c r="G2267" s="276"/>
      <c r="H2267" s="276"/>
      <c r="I2267" s="276"/>
      <c r="J2267" s="276"/>
      <c r="K2267" s="276"/>
    </row>
    <row r="2268" spans="2:11" ht="15" x14ac:dyDescent="0.2">
      <c r="B2268" s="268" t="s">
        <v>1701</v>
      </c>
      <c r="C2268" s="270" t="s">
        <v>78</v>
      </c>
      <c r="D2268" s="268" t="s">
        <v>79</v>
      </c>
      <c r="E2268" s="268" t="s">
        <v>24</v>
      </c>
      <c r="F2268" s="196" t="s">
        <v>80</v>
      </c>
      <c r="G2268" s="196"/>
      <c r="H2268" s="269" t="s">
        <v>81</v>
      </c>
      <c r="I2268" s="270" t="s">
        <v>82</v>
      </c>
      <c r="J2268" s="270" t="s">
        <v>83</v>
      </c>
      <c r="K2268" s="270" t="s">
        <v>84</v>
      </c>
    </row>
    <row r="2269" spans="2:11" ht="38.25" x14ac:dyDescent="0.2">
      <c r="B2269" s="271" t="s">
        <v>85</v>
      </c>
      <c r="C2269" s="273" t="s">
        <v>743</v>
      </c>
      <c r="D2269" s="271" t="s">
        <v>44</v>
      </c>
      <c r="E2269" s="271" t="s">
        <v>744</v>
      </c>
      <c r="F2269" s="197" t="s">
        <v>2643</v>
      </c>
      <c r="G2269" s="197"/>
      <c r="H2269" s="272" t="s">
        <v>48</v>
      </c>
      <c r="I2269" s="275">
        <v>1</v>
      </c>
      <c r="J2269" s="274">
        <v>17.97</v>
      </c>
      <c r="K2269" s="274">
        <v>17.97</v>
      </c>
    </row>
    <row r="2270" spans="2:11" ht="25.5" x14ac:dyDescent="0.2">
      <c r="B2270" s="277" t="s">
        <v>86</v>
      </c>
      <c r="C2270" s="279" t="s">
        <v>114</v>
      </c>
      <c r="D2270" s="277" t="s">
        <v>44</v>
      </c>
      <c r="E2270" s="277" t="s">
        <v>115</v>
      </c>
      <c r="F2270" s="194" t="s">
        <v>2161</v>
      </c>
      <c r="G2270" s="194"/>
      <c r="H2270" s="278" t="s">
        <v>75</v>
      </c>
      <c r="I2270" s="281">
        <v>4.5699999999999998E-2</v>
      </c>
      <c r="J2270" s="280">
        <v>26.39</v>
      </c>
      <c r="K2270" s="280">
        <v>1.2</v>
      </c>
    </row>
    <row r="2271" spans="2:11" ht="25.5" x14ac:dyDescent="0.2">
      <c r="B2271" s="277" t="s">
        <v>86</v>
      </c>
      <c r="C2271" s="279" t="s">
        <v>198</v>
      </c>
      <c r="D2271" s="277" t="s">
        <v>44</v>
      </c>
      <c r="E2271" s="277" t="s">
        <v>199</v>
      </c>
      <c r="F2271" s="194" t="s">
        <v>2161</v>
      </c>
      <c r="G2271" s="194"/>
      <c r="H2271" s="278" t="s">
        <v>75</v>
      </c>
      <c r="I2271" s="281">
        <v>4.5699999999999998E-2</v>
      </c>
      <c r="J2271" s="280">
        <v>21.7</v>
      </c>
      <c r="K2271" s="280">
        <v>0.99</v>
      </c>
    </row>
    <row r="2272" spans="2:11" ht="38.25" x14ac:dyDescent="0.2">
      <c r="B2272" s="282" t="s">
        <v>93</v>
      </c>
      <c r="C2272" s="284" t="s">
        <v>516</v>
      </c>
      <c r="D2272" s="282" t="s">
        <v>44</v>
      </c>
      <c r="E2272" s="282" t="s">
        <v>517</v>
      </c>
      <c r="F2272" s="195" t="s">
        <v>94</v>
      </c>
      <c r="G2272" s="195"/>
      <c r="H2272" s="283" t="s">
        <v>48</v>
      </c>
      <c r="I2272" s="287">
        <v>7.4999999999999997E-2</v>
      </c>
      <c r="J2272" s="285">
        <v>31.59</v>
      </c>
      <c r="K2272" s="285">
        <v>2.36</v>
      </c>
    </row>
    <row r="2273" spans="2:11" ht="25.5" x14ac:dyDescent="0.2">
      <c r="B2273" s="282" t="s">
        <v>93</v>
      </c>
      <c r="C2273" s="284" t="s">
        <v>520</v>
      </c>
      <c r="D2273" s="282" t="s">
        <v>44</v>
      </c>
      <c r="E2273" s="282" t="s">
        <v>521</v>
      </c>
      <c r="F2273" s="195" t="s">
        <v>94</v>
      </c>
      <c r="G2273" s="195"/>
      <c r="H2273" s="283" t="s">
        <v>48</v>
      </c>
      <c r="I2273" s="287">
        <v>3</v>
      </c>
      <c r="J2273" s="285">
        <v>1.69</v>
      </c>
      <c r="K2273" s="285">
        <v>5.07</v>
      </c>
    </row>
    <row r="2274" spans="2:11" ht="25.5" x14ac:dyDescent="0.2">
      <c r="B2274" s="282" t="s">
        <v>93</v>
      </c>
      <c r="C2274" s="284" t="s">
        <v>530</v>
      </c>
      <c r="D2274" s="282" t="s">
        <v>44</v>
      </c>
      <c r="E2274" s="282" t="s">
        <v>531</v>
      </c>
      <c r="F2274" s="195" t="s">
        <v>94</v>
      </c>
      <c r="G2274" s="195"/>
      <c r="H2274" s="283" t="s">
        <v>48</v>
      </c>
      <c r="I2274" s="287">
        <v>1</v>
      </c>
      <c r="J2274" s="285">
        <v>8.35</v>
      </c>
      <c r="K2274" s="285">
        <v>8.35</v>
      </c>
    </row>
    <row r="2275" spans="2:11" x14ac:dyDescent="0.2">
      <c r="B2275" s="291"/>
      <c r="C2275" s="291"/>
      <c r="D2275" s="291"/>
      <c r="E2275" s="291"/>
      <c r="F2275" s="291" t="s">
        <v>97</v>
      </c>
      <c r="G2275" s="292">
        <v>0.8</v>
      </c>
      <c r="H2275" s="291" t="s">
        <v>98</v>
      </c>
      <c r="I2275" s="292">
        <v>0.88</v>
      </c>
      <c r="J2275" s="291" t="s">
        <v>99</v>
      </c>
      <c r="K2275" s="292">
        <v>1.68</v>
      </c>
    </row>
    <row r="2276" spans="2:11" ht="13.5" thickBot="1" x14ac:dyDescent="0.25">
      <c r="B2276" s="291"/>
      <c r="C2276" s="291"/>
      <c r="D2276" s="291"/>
      <c r="E2276" s="291"/>
      <c r="F2276" s="291" t="s">
        <v>100</v>
      </c>
      <c r="G2276" s="292">
        <v>4.49</v>
      </c>
      <c r="H2276" s="291"/>
      <c r="I2276" s="198" t="s">
        <v>101</v>
      </c>
      <c r="J2276" s="198"/>
      <c r="K2276" s="292">
        <v>22.46</v>
      </c>
    </row>
    <row r="2277" spans="2:11" ht="13.5" thickTop="1" x14ac:dyDescent="0.2">
      <c r="B2277" s="276"/>
      <c r="C2277" s="276"/>
      <c r="D2277" s="276"/>
      <c r="E2277" s="276"/>
      <c r="F2277" s="276"/>
      <c r="G2277" s="276"/>
      <c r="H2277" s="276"/>
      <c r="I2277" s="276"/>
      <c r="J2277" s="276"/>
      <c r="K2277" s="276"/>
    </row>
    <row r="2278" spans="2:11" ht="15" x14ac:dyDescent="0.2">
      <c r="B2278" s="268" t="s">
        <v>1702</v>
      </c>
      <c r="C2278" s="270" t="s">
        <v>78</v>
      </c>
      <c r="D2278" s="268" t="s">
        <v>79</v>
      </c>
      <c r="E2278" s="268" t="s">
        <v>24</v>
      </c>
      <c r="F2278" s="196" t="s">
        <v>80</v>
      </c>
      <c r="G2278" s="196"/>
      <c r="H2278" s="269" t="s">
        <v>81</v>
      </c>
      <c r="I2278" s="270" t="s">
        <v>82</v>
      </c>
      <c r="J2278" s="270" t="s">
        <v>83</v>
      </c>
      <c r="K2278" s="270" t="s">
        <v>84</v>
      </c>
    </row>
    <row r="2279" spans="2:11" ht="38.25" x14ac:dyDescent="0.2">
      <c r="B2279" s="271" t="s">
        <v>85</v>
      </c>
      <c r="C2279" s="273" t="s">
        <v>1703</v>
      </c>
      <c r="D2279" s="271" t="s">
        <v>44</v>
      </c>
      <c r="E2279" s="271" t="s">
        <v>1704</v>
      </c>
      <c r="F2279" s="197" t="s">
        <v>2643</v>
      </c>
      <c r="G2279" s="197"/>
      <c r="H2279" s="272" t="s">
        <v>48</v>
      </c>
      <c r="I2279" s="275">
        <v>1</v>
      </c>
      <c r="J2279" s="274">
        <v>37.53</v>
      </c>
      <c r="K2279" s="274">
        <v>37.53</v>
      </c>
    </row>
    <row r="2280" spans="2:11" ht="25.5" x14ac:dyDescent="0.2">
      <c r="B2280" s="277" t="s">
        <v>86</v>
      </c>
      <c r="C2280" s="279" t="s">
        <v>114</v>
      </c>
      <c r="D2280" s="277" t="s">
        <v>44</v>
      </c>
      <c r="E2280" s="277" t="s">
        <v>115</v>
      </c>
      <c r="F2280" s="194" t="s">
        <v>2161</v>
      </c>
      <c r="G2280" s="194"/>
      <c r="H2280" s="278" t="s">
        <v>75</v>
      </c>
      <c r="I2280" s="281">
        <v>0.1676</v>
      </c>
      <c r="J2280" s="280">
        <v>26.39</v>
      </c>
      <c r="K2280" s="280">
        <v>4.42</v>
      </c>
    </row>
    <row r="2281" spans="2:11" ht="25.5" x14ac:dyDescent="0.2">
      <c r="B2281" s="277" t="s">
        <v>86</v>
      </c>
      <c r="C2281" s="279" t="s">
        <v>198</v>
      </c>
      <c r="D2281" s="277" t="s">
        <v>44</v>
      </c>
      <c r="E2281" s="277" t="s">
        <v>199</v>
      </c>
      <c r="F2281" s="194" t="s">
        <v>2161</v>
      </c>
      <c r="G2281" s="194"/>
      <c r="H2281" s="278" t="s">
        <v>75</v>
      </c>
      <c r="I2281" s="281">
        <v>0.1676</v>
      </c>
      <c r="J2281" s="280">
        <v>21.7</v>
      </c>
      <c r="K2281" s="280">
        <v>3.63</v>
      </c>
    </row>
    <row r="2282" spans="2:11" ht="38.25" x14ac:dyDescent="0.2">
      <c r="B2282" s="282" t="s">
        <v>93</v>
      </c>
      <c r="C2282" s="284" t="s">
        <v>516</v>
      </c>
      <c r="D2282" s="282" t="s">
        <v>44</v>
      </c>
      <c r="E2282" s="282" t="s">
        <v>517</v>
      </c>
      <c r="F2282" s="195" t="s">
        <v>94</v>
      </c>
      <c r="G2282" s="195"/>
      <c r="H2282" s="283" t="s">
        <v>48</v>
      </c>
      <c r="I2282" s="287">
        <v>0.1125</v>
      </c>
      <c r="J2282" s="285">
        <v>31.59</v>
      </c>
      <c r="K2282" s="285">
        <v>3.55</v>
      </c>
    </row>
    <row r="2283" spans="2:11" ht="25.5" x14ac:dyDescent="0.2">
      <c r="B2283" s="282" t="s">
        <v>93</v>
      </c>
      <c r="C2283" s="284" t="s">
        <v>673</v>
      </c>
      <c r="D2283" s="282" t="s">
        <v>44</v>
      </c>
      <c r="E2283" s="282" t="s">
        <v>674</v>
      </c>
      <c r="F2283" s="195" t="s">
        <v>94</v>
      </c>
      <c r="G2283" s="195"/>
      <c r="H2283" s="283" t="s">
        <v>48</v>
      </c>
      <c r="I2283" s="287">
        <v>3</v>
      </c>
      <c r="J2283" s="285">
        <v>2.4900000000000002</v>
      </c>
      <c r="K2283" s="285">
        <v>7.47</v>
      </c>
    </row>
    <row r="2284" spans="2:11" ht="25.5" x14ac:dyDescent="0.2">
      <c r="B2284" s="282" t="s">
        <v>93</v>
      </c>
      <c r="C2284" s="284" t="s">
        <v>2679</v>
      </c>
      <c r="D2284" s="282" t="s">
        <v>44</v>
      </c>
      <c r="E2284" s="282" t="s">
        <v>2680</v>
      </c>
      <c r="F2284" s="195" t="s">
        <v>94</v>
      </c>
      <c r="G2284" s="195"/>
      <c r="H2284" s="283" t="s">
        <v>48</v>
      </c>
      <c r="I2284" s="287">
        <v>1</v>
      </c>
      <c r="J2284" s="285">
        <v>18.46</v>
      </c>
      <c r="K2284" s="285">
        <v>18.46</v>
      </c>
    </row>
    <row r="2285" spans="2:11" x14ac:dyDescent="0.2">
      <c r="B2285" s="291"/>
      <c r="C2285" s="291"/>
      <c r="D2285" s="291"/>
      <c r="E2285" s="291"/>
      <c r="F2285" s="291" t="s">
        <v>97</v>
      </c>
      <c r="G2285" s="292">
        <v>2.97</v>
      </c>
      <c r="H2285" s="291" t="s">
        <v>98</v>
      </c>
      <c r="I2285" s="292">
        <v>3.21</v>
      </c>
      <c r="J2285" s="291" t="s">
        <v>99</v>
      </c>
      <c r="K2285" s="292">
        <v>6.18</v>
      </c>
    </row>
    <row r="2286" spans="2:11" ht="13.5" thickBot="1" x14ac:dyDescent="0.25">
      <c r="B2286" s="291"/>
      <c r="C2286" s="291"/>
      <c r="D2286" s="291"/>
      <c r="E2286" s="291"/>
      <c r="F2286" s="291" t="s">
        <v>100</v>
      </c>
      <c r="G2286" s="292">
        <v>9.3800000000000008</v>
      </c>
      <c r="H2286" s="291"/>
      <c r="I2286" s="198" t="s">
        <v>101</v>
      </c>
      <c r="J2286" s="198"/>
      <c r="K2286" s="292">
        <v>46.91</v>
      </c>
    </row>
    <row r="2287" spans="2:11" ht="13.5" thickTop="1" x14ac:dyDescent="0.2">
      <c r="B2287" s="276"/>
      <c r="C2287" s="276"/>
      <c r="D2287" s="276"/>
      <c r="E2287" s="276"/>
      <c r="F2287" s="276"/>
      <c r="G2287" s="276"/>
      <c r="H2287" s="276"/>
      <c r="I2287" s="276"/>
      <c r="J2287" s="276"/>
      <c r="K2287" s="276"/>
    </row>
    <row r="2288" spans="2:11" ht="15" x14ac:dyDescent="0.2">
      <c r="B2288" s="268" t="s">
        <v>1705</v>
      </c>
      <c r="C2288" s="270" t="s">
        <v>78</v>
      </c>
      <c r="D2288" s="268" t="s">
        <v>79</v>
      </c>
      <c r="E2288" s="268" t="s">
        <v>24</v>
      </c>
      <c r="F2288" s="196" t="s">
        <v>80</v>
      </c>
      <c r="G2288" s="196"/>
      <c r="H2288" s="269" t="s">
        <v>81</v>
      </c>
      <c r="I2288" s="270" t="s">
        <v>82</v>
      </c>
      <c r="J2288" s="270" t="s">
        <v>83</v>
      </c>
      <c r="K2288" s="270" t="s">
        <v>84</v>
      </c>
    </row>
    <row r="2289" spans="2:11" ht="38.25" x14ac:dyDescent="0.2">
      <c r="B2289" s="271" t="s">
        <v>85</v>
      </c>
      <c r="C2289" s="273" t="s">
        <v>1706</v>
      </c>
      <c r="D2289" s="271" t="s">
        <v>43</v>
      </c>
      <c r="E2289" s="271" t="s">
        <v>1707</v>
      </c>
      <c r="F2289" s="197" t="s">
        <v>89</v>
      </c>
      <c r="G2289" s="197"/>
      <c r="H2289" s="272" t="s">
        <v>1076</v>
      </c>
      <c r="I2289" s="275">
        <v>1</v>
      </c>
      <c r="J2289" s="274">
        <v>728.62</v>
      </c>
      <c r="K2289" s="274">
        <v>728.62</v>
      </c>
    </row>
    <row r="2290" spans="2:11" ht="38.25" x14ac:dyDescent="0.2">
      <c r="B2290" s="277" t="s">
        <v>86</v>
      </c>
      <c r="C2290" s="279" t="s">
        <v>1605</v>
      </c>
      <c r="D2290" s="277" t="s">
        <v>44</v>
      </c>
      <c r="E2290" s="277" t="s">
        <v>1606</v>
      </c>
      <c r="F2290" s="194" t="s">
        <v>2625</v>
      </c>
      <c r="G2290" s="194"/>
      <c r="H2290" s="278" t="s">
        <v>48</v>
      </c>
      <c r="I2290" s="281">
        <v>1</v>
      </c>
      <c r="J2290" s="280">
        <v>547.23</v>
      </c>
      <c r="K2290" s="280">
        <v>547.23</v>
      </c>
    </row>
    <row r="2291" spans="2:11" x14ac:dyDescent="0.2">
      <c r="B2291" s="282" t="s">
        <v>93</v>
      </c>
      <c r="C2291" s="284" t="s">
        <v>2681</v>
      </c>
      <c r="D2291" s="282" t="s">
        <v>2315</v>
      </c>
      <c r="E2291" s="282" t="s">
        <v>2682</v>
      </c>
      <c r="F2291" s="195" t="s">
        <v>94</v>
      </c>
      <c r="G2291" s="195"/>
      <c r="H2291" s="283" t="s">
        <v>1076</v>
      </c>
      <c r="I2291" s="287">
        <v>1</v>
      </c>
      <c r="J2291" s="285">
        <v>181.39</v>
      </c>
      <c r="K2291" s="285">
        <v>181.39</v>
      </c>
    </row>
    <row r="2292" spans="2:11" x14ac:dyDescent="0.2">
      <c r="B2292" s="291"/>
      <c r="C2292" s="291"/>
      <c r="D2292" s="291"/>
      <c r="E2292" s="291"/>
      <c r="F2292" s="291" t="s">
        <v>97</v>
      </c>
      <c r="G2292" s="292">
        <v>114.45</v>
      </c>
      <c r="H2292" s="291" t="s">
        <v>98</v>
      </c>
      <c r="I2292" s="292">
        <v>123.07</v>
      </c>
      <c r="J2292" s="291" t="s">
        <v>99</v>
      </c>
      <c r="K2292" s="292">
        <v>237.52</v>
      </c>
    </row>
    <row r="2293" spans="2:11" ht="13.5" thickBot="1" x14ac:dyDescent="0.25">
      <c r="B2293" s="291"/>
      <c r="C2293" s="291"/>
      <c r="D2293" s="291"/>
      <c r="E2293" s="291"/>
      <c r="F2293" s="291" t="s">
        <v>100</v>
      </c>
      <c r="G2293" s="292">
        <v>182.15</v>
      </c>
      <c r="H2293" s="291"/>
      <c r="I2293" s="198" t="s">
        <v>101</v>
      </c>
      <c r="J2293" s="198"/>
      <c r="K2293" s="292">
        <v>910.77</v>
      </c>
    </row>
    <row r="2294" spans="2:11" ht="13.5" thickTop="1" x14ac:dyDescent="0.2">
      <c r="B2294" s="276"/>
      <c r="C2294" s="276"/>
      <c r="D2294" s="276"/>
      <c r="E2294" s="276"/>
      <c r="F2294" s="276"/>
      <c r="G2294" s="276"/>
      <c r="H2294" s="276"/>
      <c r="I2294" s="276"/>
      <c r="J2294" s="276"/>
      <c r="K2294" s="276"/>
    </row>
    <row r="2295" spans="2:11" ht="15" x14ac:dyDescent="0.2">
      <c r="B2295" s="268" t="s">
        <v>1708</v>
      </c>
      <c r="C2295" s="270" t="s">
        <v>78</v>
      </c>
      <c r="D2295" s="268" t="s">
        <v>79</v>
      </c>
      <c r="E2295" s="268" t="s">
        <v>24</v>
      </c>
      <c r="F2295" s="196" t="s">
        <v>80</v>
      </c>
      <c r="G2295" s="196"/>
      <c r="H2295" s="269" t="s">
        <v>81</v>
      </c>
      <c r="I2295" s="270" t="s">
        <v>82</v>
      </c>
      <c r="J2295" s="270" t="s">
        <v>83</v>
      </c>
      <c r="K2295" s="270" t="s">
        <v>84</v>
      </c>
    </row>
    <row r="2296" spans="2:11" ht="25.5" x14ac:dyDescent="0.2">
      <c r="B2296" s="271" t="s">
        <v>85</v>
      </c>
      <c r="C2296" s="273" t="s">
        <v>1709</v>
      </c>
      <c r="D2296" s="271" t="s">
        <v>43</v>
      </c>
      <c r="E2296" s="271" t="s">
        <v>1710</v>
      </c>
      <c r="F2296" s="197" t="s">
        <v>89</v>
      </c>
      <c r="G2296" s="197"/>
      <c r="H2296" s="272" t="s">
        <v>48</v>
      </c>
      <c r="I2296" s="275">
        <v>1</v>
      </c>
      <c r="J2296" s="274">
        <v>535.79</v>
      </c>
      <c r="K2296" s="274">
        <v>535.79</v>
      </c>
    </row>
    <row r="2297" spans="2:11" ht="51" x14ac:dyDescent="0.2">
      <c r="B2297" s="277" t="s">
        <v>86</v>
      </c>
      <c r="C2297" s="279" t="s">
        <v>2683</v>
      </c>
      <c r="D2297" s="277" t="s">
        <v>44</v>
      </c>
      <c r="E2297" s="277" t="s">
        <v>2684</v>
      </c>
      <c r="F2297" s="194" t="s">
        <v>2465</v>
      </c>
      <c r="G2297" s="194"/>
      <c r="H2297" s="278" t="s">
        <v>45</v>
      </c>
      <c r="I2297" s="281">
        <v>2.4</v>
      </c>
      <c r="J2297" s="280">
        <v>8.41</v>
      </c>
      <c r="K2297" s="280">
        <v>20.18</v>
      </c>
    </row>
    <row r="2298" spans="2:11" ht="38.25" x14ac:dyDescent="0.2">
      <c r="B2298" s="277" t="s">
        <v>86</v>
      </c>
      <c r="C2298" s="279" t="s">
        <v>2685</v>
      </c>
      <c r="D2298" s="277" t="s">
        <v>44</v>
      </c>
      <c r="E2298" s="277" t="s">
        <v>2686</v>
      </c>
      <c r="F2298" s="194" t="s">
        <v>2687</v>
      </c>
      <c r="G2298" s="194"/>
      <c r="H2298" s="278" t="s">
        <v>45</v>
      </c>
      <c r="I2298" s="281">
        <v>2.8</v>
      </c>
      <c r="J2298" s="280">
        <v>138.34</v>
      </c>
      <c r="K2298" s="280">
        <v>387.35</v>
      </c>
    </row>
    <row r="2299" spans="2:11" ht="51" x14ac:dyDescent="0.2">
      <c r="B2299" s="277" t="s">
        <v>86</v>
      </c>
      <c r="C2299" s="279" t="s">
        <v>1379</v>
      </c>
      <c r="D2299" s="277" t="s">
        <v>44</v>
      </c>
      <c r="E2299" s="277" t="s">
        <v>1380</v>
      </c>
      <c r="F2299" s="194" t="s">
        <v>2466</v>
      </c>
      <c r="G2299" s="194"/>
      <c r="H2299" s="278" t="s">
        <v>45</v>
      </c>
      <c r="I2299" s="281">
        <v>2.4</v>
      </c>
      <c r="J2299" s="280">
        <v>23.02</v>
      </c>
      <c r="K2299" s="280">
        <v>55.24</v>
      </c>
    </row>
    <row r="2300" spans="2:11" ht="38.25" x14ac:dyDescent="0.2">
      <c r="B2300" s="277" t="s">
        <v>86</v>
      </c>
      <c r="C2300" s="279" t="s">
        <v>2688</v>
      </c>
      <c r="D2300" s="277" t="s">
        <v>44</v>
      </c>
      <c r="E2300" s="277" t="s">
        <v>2689</v>
      </c>
      <c r="F2300" s="194" t="s">
        <v>2234</v>
      </c>
      <c r="G2300" s="194"/>
      <c r="H2300" s="278" t="s">
        <v>51</v>
      </c>
      <c r="I2300" s="281">
        <v>2.52E-2</v>
      </c>
      <c r="J2300" s="280">
        <v>497.67</v>
      </c>
      <c r="K2300" s="280">
        <v>12.54</v>
      </c>
    </row>
    <row r="2301" spans="2:11" ht="25.5" x14ac:dyDescent="0.2">
      <c r="B2301" s="277" t="s">
        <v>86</v>
      </c>
      <c r="C2301" s="279" t="s">
        <v>2674</v>
      </c>
      <c r="D2301" s="277" t="s">
        <v>44</v>
      </c>
      <c r="E2301" s="277" t="s">
        <v>2675</v>
      </c>
      <c r="F2301" s="194" t="s">
        <v>2676</v>
      </c>
      <c r="G2301" s="194"/>
      <c r="H2301" s="278" t="s">
        <v>51</v>
      </c>
      <c r="I2301" s="281">
        <v>0.70399999999999996</v>
      </c>
      <c r="J2301" s="280">
        <v>85.91</v>
      </c>
      <c r="K2301" s="280">
        <v>60.48</v>
      </c>
    </row>
    <row r="2302" spans="2:11" x14ac:dyDescent="0.2">
      <c r="B2302" s="291"/>
      <c r="C2302" s="291"/>
      <c r="D2302" s="291"/>
      <c r="E2302" s="291"/>
      <c r="F2302" s="291" t="s">
        <v>97</v>
      </c>
      <c r="G2302" s="292">
        <v>118.48</v>
      </c>
      <c r="H2302" s="291" t="s">
        <v>98</v>
      </c>
      <c r="I2302" s="292">
        <v>127.39</v>
      </c>
      <c r="J2302" s="291" t="s">
        <v>99</v>
      </c>
      <c r="K2302" s="292">
        <v>245.87</v>
      </c>
    </row>
    <row r="2303" spans="2:11" ht="13.5" thickBot="1" x14ac:dyDescent="0.25">
      <c r="B2303" s="291"/>
      <c r="C2303" s="291"/>
      <c r="D2303" s="291"/>
      <c r="E2303" s="291"/>
      <c r="F2303" s="291" t="s">
        <v>100</v>
      </c>
      <c r="G2303" s="292">
        <v>133.94</v>
      </c>
      <c r="H2303" s="291"/>
      <c r="I2303" s="198" t="s">
        <v>101</v>
      </c>
      <c r="J2303" s="198"/>
      <c r="K2303" s="292">
        <v>669.73</v>
      </c>
    </row>
    <row r="2304" spans="2:11" ht="13.5" thickTop="1" x14ac:dyDescent="0.2">
      <c r="B2304" s="276"/>
      <c r="C2304" s="276"/>
      <c r="D2304" s="276"/>
      <c r="E2304" s="276"/>
      <c r="F2304" s="276"/>
      <c r="G2304" s="276"/>
      <c r="H2304" s="276"/>
      <c r="I2304" s="276"/>
      <c r="J2304" s="276"/>
      <c r="K2304" s="276"/>
    </row>
    <row r="2305" spans="2:11" ht="15" x14ac:dyDescent="0.2">
      <c r="B2305" s="268" t="s">
        <v>1713</v>
      </c>
      <c r="C2305" s="270" t="s">
        <v>78</v>
      </c>
      <c r="D2305" s="268" t="s">
        <v>79</v>
      </c>
      <c r="E2305" s="268" t="s">
        <v>24</v>
      </c>
      <c r="F2305" s="196" t="s">
        <v>80</v>
      </c>
      <c r="G2305" s="196"/>
      <c r="H2305" s="269" t="s">
        <v>81</v>
      </c>
      <c r="I2305" s="270" t="s">
        <v>82</v>
      </c>
      <c r="J2305" s="270" t="s">
        <v>83</v>
      </c>
      <c r="K2305" s="270" t="s">
        <v>84</v>
      </c>
    </row>
    <row r="2306" spans="2:11" ht="38.25" x14ac:dyDescent="0.2">
      <c r="B2306" s="271" t="s">
        <v>85</v>
      </c>
      <c r="C2306" s="273" t="s">
        <v>1714</v>
      </c>
      <c r="D2306" s="271" t="s">
        <v>44</v>
      </c>
      <c r="E2306" s="271" t="s">
        <v>1715</v>
      </c>
      <c r="F2306" s="197" t="s">
        <v>2643</v>
      </c>
      <c r="G2306" s="197"/>
      <c r="H2306" s="272" t="s">
        <v>48</v>
      </c>
      <c r="I2306" s="275">
        <v>1</v>
      </c>
      <c r="J2306" s="274">
        <v>116.59</v>
      </c>
      <c r="K2306" s="274">
        <v>116.59</v>
      </c>
    </row>
    <row r="2307" spans="2:11" ht="25.5" x14ac:dyDescent="0.2">
      <c r="B2307" s="277" t="s">
        <v>86</v>
      </c>
      <c r="C2307" s="279" t="s">
        <v>198</v>
      </c>
      <c r="D2307" s="277" t="s">
        <v>44</v>
      </c>
      <c r="E2307" s="277" t="s">
        <v>199</v>
      </c>
      <c r="F2307" s="194" t="s">
        <v>2161</v>
      </c>
      <c r="G2307" s="194"/>
      <c r="H2307" s="278" t="s">
        <v>75</v>
      </c>
      <c r="I2307" s="281">
        <v>0.36049999999999999</v>
      </c>
      <c r="J2307" s="280">
        <v>21.7</v>
      </c>
      <c r="K2307" s="280">
        <v>7.82</v>
      </c>
    </row>
    <row r="2308" spans="2:11" ht="25.5" x14ac:dyDescent="0.2">
      <c r="B2308" s="277" t="s">
        <v>86</v>
      </c>
      <c r="C2308" s="279" t="s">
        <v>114</v>
      </c>
      <c r="D2308" s="277" t="s">
        <v>44</v>
      </c>
      <c r="E2308" s="277" t="s">
        <v>115</v>
      </c>
      <c r="F2308" s="194" t="s">
        <v>2161</v>
      </c>
      <c r="G2308" s="194"/>
      <c r="H2308" s="278" t="s">
        <v>75</v>
      </c>
      <c r="I2308" s="281">
        <v>0.36049999999999999</v>
      </c>
      <c r="J2308" s="280">
        <v>26.39</v>
      </c>
      <c r="K2308" s="280">
        <v>9.51</v>
      </c>
    </row>
    <row r="2309" spans="2:11" ht="38.25" x14ac:dyDescent="0.2">
      <c r="B2309" s="282" t="s">
        <v>93</v>
      </c>
      <c r="C2309" s="284" t="s">
        <v>516</v>
      </c>
      <c r="D2309" s="282" t="s">
        <v>44</v>
      </c>
      <c r="E2309" s="282" t="s">
        <v>517</v>
      </c>
      <c r="F2309" s="195" t="s">
        <v>94</v>
      </c>
      <c r="G2309" s="195"/>
      <c r="H2309" s="283" t="s">
        <v>48</v>
      </c>
      <c r="I2309" s="287">
        <v>0.17499999999999999</v>
      </c>
      <c r="J2309" s="285">
        <v>31.59</v>
      </c>
      <c r="K2309" s="285">
        <v>5.52</v>
      </c>
    </row>
    <row r="2310" spans="2:11" ht="25.5" x14ac:dyDescent="0.2">
      <c r="B2310" s="282" t="s">
        <v>93</v>
      </c>
      <c r="C2310" s="284" t="s">
        <v>2690</v>
      </c>
      <c r="D2310" s="282" t="s">
        <v>44</v>
      </c>
      <c r="E2310" s="282" t="s">
        <v>2691</v>
      </c>
      <c r="F2310" s="195" t="s">
        <v>94</v>
      </c>
      <c r="G2310" s="195"/>
      <c r="H2310" s="283" t="s">
        <v>48</v>
      </c>
      <c r="I2310" s="287">
        <v>1</v>
      </c>
      <c r="J2310" s="285">
        <v>72.84</v>
      </c>
      <c r="K2310" s="285">
        <v>72.84</v>
      </c>
    </row>
    <row r="2311" spans="2:11" ht="25.5" x14ac:dyDescent="0.2">
      <c r="B2311" s="282" t="s">
        <v>93</v>
      </c>
      <c r="C2311" s="284" t="s">
        <v>2692</v>
      </c>
      <c r="D2311" s="282" t="s">
        <v>44</v>
      </c>
      <c r="E2311" s="282" t="s">
        <v>2693</v>
      </c>
      <c r="F2311" s="195" t="s">
        <v>94</v>
      </c>
      <c r="G2311" s="195"/>
      <c r="H2311" s="283" t="s">
        <v>48</v>
      </c>
      <c r="I2311" s="287">
        <v>2</v>
      </c>
      <c r="J2311" s="285">
        <v>10.45</v>
      </c>
      <c r="K2311" s="285">
        <v>20.9</v>
      </c>
    </row>
    <row r="2312" spans="2:11" x14ac:dyDescent="0.2">
      <c r="B2312" s="291"/>
      <c r="C2312" s="291"/>
      <c r="D2312" s="291"/>
      <c r="E2312" s="291"/>
      <c r="F2312" s="291" t="s">
        <v>97</v>
      </c>
      <c r="G2312" s="292">
        <v>6.41</v>
      </c>
      <c r="H2312" s="291" t="s">
        <v>98</v>
      </c>
      <c r="I2312" s="292">
        <v>6.9</v>
      </c>
      <c r="J2312" s="291" t="s">
        <v>99</v>
      </c>
      <c r="K2312" s="292">
        <v>13.31</v>
      </c>
    </row>
    <row r="2313" spans="2:11" ht="13.5" thickBot="1" x14ac:dyDescent="0.25">
      <c r="B2313" s="291"/>
      <c r="C2313" s="291"/>
      <c r="D2313" s="291"/>
      <c r="E2313" s="291"/>
      <c r="F2313" s="291" t="s">
        <v>100</v>
      </c>
      <c r="G2313" s="292">
        <v>29.14</v>
      </c>
      <c r="H2313" s="291"/>
      <c r="I2313" s="198" t="s">
        <v>101</v>
      </c>
      <c r="J2313" s="198"/>
      <c r="K2313" s="292">
        <v>145.72999999999999</v>
      </c>
    </row>
    <row r="2314" spans="2:11" ht="13.5" thickTop="1" x14ac:dyDescent="0.2">
      <c r="B2314" s="276"/>
      <c r="C2314" s="276"/>
      <c r="D2314" s="276"/>
      <c r="E2314" s="276"/>
      <c r="F2314" s="276"/>
      <c r="G2314" s="276"/>
      <c r="H2314" s="276"/>
      <c r="I2314" s="276"/>
      <c r="J2314" s="276"/>
      <c r="K2314" s="276"/>
    </row>
    <row r="2315" spans="2:11" ht="15" x14ac:dyDescent="0.2">
      <c r="B2315" s="268" t="s">
        <v>1717</v>
      </c>
      <c r="C2315" s="270" t="s">
        <v>78</v>
      </c>
      <c r="D2315" s="268" t="s">
        <v>79</v>
      </c>
      <c r="E2315" s="268" t="s">
        <v>24</v>
      </c>
      <c r="F2315" s="196" t="s">
        <v>80</v>
      </c>
      <c r="G2315" s="196"/>
      <c r="H2315" s="269" t="s">
        <v>81</v>
      </c>
      <c r="I2315" s="270" t="s">
        <v>82</v>
      </c>
      <c r="J2315" s="270" t="s">
        <v>83</v>
      </c>
      <c r="K2315" s="270" t="s">
        <v>84</v>
      </c>
    </row>
    <row r="2316" spans="2:11" ht="38.25" x14ac:dyDescent="0.2">
      <c r="B2316" s="271" t="s">
        <v>85</v>
      </c>
      <c r="C2316" s="273" t="s">
        <v>1718</v>
      </c>
      <c r="D2316" s="271" t="s">
        <v>44</v>
      </c>
      <c r="E2316" s="271" t="s">
        <v>1719</v>
      </c>
      <c r="F2316" s="197" t="s">
        <v>2650</v>
      </c>
      <c r="G2316" s="197"/>
      <c r="H2316" s="272" t="s">
        <v>48</v>
      </c>
      <c r="I2316" s="275">
        <v>1</v>
      </c>
      <c r="J2316" s="274">
        <v>34.64</v>
      </c>
      <c r="K2316" s="274">
        <v>34.64</v>
      </c>
    </row>
    <row r="2317" spans="2:11" ht="25.5" x14ac:dyDescent="0.2">
      <c r="B2317" s="277" t="s">
        <v>86</v>
      </c>
      <c r="C2317" s="279" t="s">
        <v>198</v>
      </c>
      <c r="D2317" s="277" t="s">
        <v>44</v>
      </c>
      <c r="E2317" s="277" t="s">
        <v>199</v>
      </c>
      <c r="F2317" s="194" t="s">
        <v>2161</v>
      </c>
      <c r="G2317" s="194"/>
      <c r="H2317" s="278" t="s">
        <v>75</v>
      </c>
      <c r="I2317" s="281">
        <v>0.18190000000000001</v>
      </c>
      <c r="J2317" s="280">
        <v>21.7</v>
      </c>
      <c r="K2317" s="280">
        <v>3.94</v>
      </c>
    </row>
    <row r="2318" spans="2:11" ht="25.5" x14ac:dyDescent="0.2">
      <c r="B2318" s="277" t="s">
        <v>86</v>
      </c>
      <c r="C2318" s="279" t="s">
        <v>114</v>
      </c>
      <c r="D2318" s="277" t="s">
        <v>44</v>
      </c>
      <c r="E2318" s="277" t="s">
        <v>115</v>
      </c>
      <c r="F2318" s="194" t="s">
        <v>2161</v>
      </c>
      <c r="G2318" s="194"/>
      <c r="H2318" s="278" t="s">
        <v>75</v>
      </c>
      <c r="I2318" s="281">
        <v>0.18190000000000001</v>
      </c>
      <c r="J2318" s="280">
        <v>26.39</v>
      </c>
      <c r="K2318" s="280">
        <v>4.8</v>
      </c>
    </row>
    <row r="2319" spans="2:11" ht="25.5" x14ac:dyDescent="0.2">
      <c r="B2319" s="282" t="s">
        <v>93</v>
      </c>
      <c r="C2319" s="284" t="s">
        <v>584</v>
      </c>
      <c r="D2319" s="282" t="s">
        <v>44</v>
      </c>
      <c r="E2319" s="282" t="s">
        <v>585</v>
      </c>
      <c r="F2319" s="195" t="s">
        <v>94</v>
      </c>
      <c r="G2319" s="195"/>
      <c r="H2319" s="283" t="s">
        <v>48</v>
      </c>
      <c r="I2319" s="287">
        <v>1</v>
      </c>
      <c r="J2319" s="285">
        <v>3.52</v>
      </c>
      <c r="K2319" s="285">
        <v>3.52</v>
      </c>
    </row>
    <row r="2320" spans="2:11" x14ac:dyDescent="0.2">
      <c r="B2320" s="282" t="s">
        <v>93</v>
      </c>
      <c r="C2320" s="284" t="s">
        <v>2694</v>
      </c>
      <c r="D2320" s="282" t="s">
        <v>44</v>
      </c>
      <c r="E2320" s="282" t="s">
        <v>2695</v>
      </c>
      <c r="F2320" s="195" t="s">
        <v>94</v>
      </c>
      <c r="G2320" s="195"/>
      <c r="H2320" s="283" t="s">
        <v>48</v>
      </c>
      <c r="I2320" s="287">
        <v>1</v>
      </c>
      <c r="J2320" s="285">
        <v>15.09</v>
      </c>
      <c r="K2320" s="285">
        <v>15.09</v>
      </c>
    </row>
    <row r="2321" spans="2:11" ht="38.25" x14ac:dyDescent="0.2">
      <c r="B2321" s="282" t="s">
        <v>93</v>
      </c>
      <c r="C2321" s="284" t="s">
        <v>516</v>
      </c>
      <c r="D2321" s="282" t="s">
        <v>44</v>
      </c>
      <c r="E2321" s="282" t="s">
        <v>517</v>
      </c>
      <c r="F2321" s="195" t="s">
        <v>94</v>
      </c>
      <c r="G2321" s="195"/>
      <c r="H2321" s="283" t="s">
        <v>48</v>
      </c>
      <c r="I2321" s="287">
        <v>5.7500000000000002E-2</v>
      </c>
      <c r="J2321" s="285">
        <v>31.59</v>
      </c>
      <c r="K2321" s="285">
        <v>1.81</v>
      </c>
    </row>
    <row r="2322" spans="2:11" ht="25.5" x14ac:dyDescent="0.2">
      <c r="B2322" s="282" t="s">
        <v>93</v>
      </c>
      <c r="C2322" s="284" t="s">
        <v>494</v>
      </c>
      <c r="D2322" s="282" t="s">
        <v>44</v>
      </c>
      <c r="E2322" s="282" t="s">
        <v>495</v>
      </c>
      <c r="F2322" s="195" t="s">
        <v>94</v>
      </c>
      <c r="G2322" s="195"/>
      <c r="H2322" s="283" t="s">
        <v>48</v>
      </c>
      <c r="I2322" s="287">
        <v>0.04</v>
      </c>
      <c r="J2322" s="285">
        <v>86.73</v>
      </c>
      <c r="K2322" s="285">
        <v>3.46</v>
      </c>
    </row>
    <row r="2323" spans="2:11" x14ac:dyDescent="0.2">
      <c r="B2323" s="282" t="s">
        <v>93</v>
      </c>
      <c r="C2323" s="284" t="s">
        <v>496</v>
      </c>
      <c r="D2323" s="282" t="s">
        <v>44</v>
      </c>
      <c r="E2323" s="282" t="s">
        <v>807</v>
      </c>
      <c r="F2323" s="195" t="s">
        <v>94</v>
      </c>
      <c r="G2323" s="195"/>
      <c r="H2323" s="283" t="s">
        <v>48</v>
      </c>
      <c r="I2323" s="287">
        <v>5.0999999999999997E-2</v>
      </c>
      <c r="J2323" s="285">
        <v>3.08</v>
      </c>
      <c r="K2323" s="285">
        <v>0.15</v>
      </c>
    </row>
    <row r="2324" spans="2:11" x14ac:dyDescent="0.2">
      <c r="B2324" s="282" t="s">
        <v>93</v>
      </c>
      <c r="C2324" s="284" t="s">
        <v>499</v>
      </c>
      <c r="D2324" s="282" t="s">
        <v>44</v>
      </c>
      <c r="E2324" s="282" t="s">
        <v>500</v>
      </c>
      <c r="F2324" s="195" t="s">
        <v>94</v>
      </c>
      <c r="G2324" s="195"/>
      <c r="H2324" s="283" t="s">
        <v>48</v>
      </c>
      <c r="I2324" s="287">
        <v>2.4500000000000001E-2</v>
      </c>
      <c r="J2324" s="285">
        <v>76.56</v>
      </c>
      <c r="K2324" s="285">
        <v>1.87</v>
      </c>
    </row>
    <row r="2325" spans="2:11" x14ac:dyDescent="0.2">
      <c r="B2325" s="291"/>
      <c r="C2325" s="291"/>
      <c r="D2325" s="291"/>
      <c r="E2325" s="291"/>
      <c r="F2325" s="291" t="s">
        <v>97</v>
      </c>
      <c r="G2325" s="292">
        <v>3.23</v>
      </c>
      <c r="H2325" s="291" t="s">
        <v>98</v>
      </c>
      <c r="I2325" s="292">
        <v>3.48</v>
      </c>
      <c r="J2325" s="291" t="s">
        <v>99</v>
      </c>
      <c r="K2325" s="292">
        <v>6.71</v>
      </c>
    </row>
    <row r="2326" spans="2:11" ht="13.5" thickBot="1" x14ac:dyDescent="0.25">
      <c r="B2326" s="291"/>
      <c r="C2326" s="291"/>
      <c r="D2326" s="291"/>
      <c r="E2326" s="291"/>
      <c r="F2326" s="291" t="s">
        <v>100</v>
      </c>
      <c r="G2326" s="292">
        <v>8.66</v>
      </c>
      <c r="H2326" s="291"/>
      <c r="I2326" s="198" t="s">
        <v>101</v>
      </c>
      <c r="J2326" s="198"/>
      <c r="K2326" s="292">
        <v>43.3</v>
      </c>
    </row>
    <row r="2327" spans="2:11" ht="13.5" thickTop="1" x14ac:dyDescent="0.2">
      <c r="B2327" s="276"/>
      <c r="C2327" s="276"/>
      <c r="D2327" s="276"/>
      <c r="E2327" s="276"/>
      <c r="F2327" s="276"/>
      <c r="G2327" s="276"/>
      <c r="H2327" s="276"/>
      <c r="I2327" s="276"/>
      <c r="J2327" s="276"/>
      <c r="K2327" s="276"/>
    </row>
    <row r="2328" spans="2:11" ht="15" x14ac:dyDescent="0.2">
      <c r="B2328" s="268" t="s">
        <v>1720</v>
      </c>
      <c r="C2328" s="270" t="s">
        <v>78</v>
      </c>
      <c r="D2328" s="268" t="s">
        <v>79</v>
      </c>
      <c r="E2328" s="268" t="s">
        <v>24</v>
      </c>
      <c r="F2328" s="196" t="s">
        <v>80</v>
      </c>
      <c r="G2328" s="196"/>
      <c r="H2328" s="269" t="s">
        <v>81</v>
      </c>
      <c r="I2328" s="270" t="s">
        <v>82</v>
      </c>
      <c r="J2328" s="270" t="s">
        <v>83</v>
      </c>
      <c r="K2328" s="270" t="s">
        <v>84</v>
      </c>
    </row>
    <row r="2329" spans="2:11" ht="25.5" x14ac:dyDescent="0.2">
      <c r="B2329" s="271" t="s">
        <v>85</v>
      </c>
      <c r="C2329" s="273" t="s">
        <v>1721</v>
      </c>
      <c r="D2329" s="271" t="s">
        <v>43</v>
      </c>
      <c r="E2329" s="271" t="s">
        <v>1722</v>
      </c>
      <c r="F2329" s="197" t="s">
        <v>89</v>
      </c>
      <c r="G2329" s="197"/>
      <c r="H2329" s="272" t="s">
        <v>48</v>
      </c>
      <c r="I2329" s="275">
        <v>1</v>
      </c>
      <c r="J2329" s="274">
        <v>107.3</v>
      </c>
      <c r="K2329" s="274">
        <v>107.3</v>
      </c>
    </row>
    <row r="2330" spans="2:11" ht="25.5" x14ac:dyDescent="0.2">
      <c r="B2330" s="277" t="s">
        <v>86</v>
      </c>
      <c r="C2330" s="279" t="s">
        <v>90</v>
      </c>
      <c r="D2330" s="277" t="s">
        <v>44</v>
      </c>
      <c r="E2330" s="277" t="s">
        <v>91</v>
      </c>
      <c r="F2330" s="194" t="s">
        <v>2161</v>
      </c>
      <c r="G2330" s="194"/>
      <c r="H2330" s="278" t="s">
        <v>75</v>
      </c>
      <c r="I2330" s="281">
        <v>0.27</v>
      </c>
      <c r="J2330" s="280">
        <v>21.72</v>
      </c>
      <c r="K2330" s="280">
        <v>5.86</v>
      </c>
    </row>
    <row r="2331" spans="2:11" ht="25.5" x14ac:dyDescent="0.2">
      <c r="B2331" s="277" t="s">
        <v>86</v>
      </c>
      <c r="C2331" s="279" t="s">
        <v>114</v>
      </c>
      <c r="D2331" s="277" t="s">
        <v>44</v>
      </c>
      <c r="E2331" s="277" t="s">
        <v>115</v>
      </c>
      <c r="F2331" s="194" t="s">
        <v>2161</v>
      </c>
      <c r="G2331" s="194"/>
      <c r="H2331" s="278" t="s">
        <v>75</v>
      </c>
      <c r="I2331" s="281">
        <v>0.27</v>
      </c>
      <c r="J2331" s="280">
        <v>26.39</v>
      </c>
      <c r="K2331" s="280">
        <v>7.12</v>
      </c>
    </row>
    <row r="2332" spans="2:11" ht="25.5" x14ac:dyDescent="0.2">
      <c r="B2332" s="282" t="s">
        <v>93</v>
      </c>
      <c r="C2332" s="284" t="s">
        <v>2696</v>
      </c>
      <c r="D2332" s="282" t="s">
        <v>44</v>
      </c>
      <c r="E2332" s="282" t="s">
        <v>2697</v>
      </c>
      <c r="F2332" s="195" t="s">
        <v>94</v>
      </c>
      <c r="G2332" s="195"/>
      <c r="H2332" s="283" t="s">
        <v>48</v>
      </c>
      <c r="I2332" s="287">
        <v>1</v>
      </c>
      <c r="J2332" s="285">
        <v>15.85</v>
      </c>
      <c r="K2332" s="285">
        <v>15.85</v>
      </c>
    </row>
    <row r="2333" spans="2:11" x14ac:dyDescent="0.2">
      <c r="B2333" s="282" t="s">
        <v>93</v>
      </c>
      <c r="C2333" s="284" t="s">
        <v>2698</v>
      </c>
      <c r="D2333" s="282" t="s">
        <v>2315</v>
      </c>
      <c r="E2333" s="282" t="s">
        <v>2699</v>
      </c>
      <c r="F2333" s="195" t="s">
        <v>94</v>
      </c>
      <c r="G2333" s="195"/>
      <c r="H2333" s="283" t="s">
        <v>1076</v>
      </c>
      <c r="I2333" s="287">
        <v>1</v>
      </c>
      <c r="J2333" s="285">
        <v>69.28</v>
      </c>
      <c r="K2333" s="285">
        <v>69.28</v>
      </c>
    </row>
    <row r="2334" spans="2:11" x14ac:dyDescent="0.2">
      <c r="B2334" s="282" t="s">
        <v>93</v>
      </c>
      <c r="C2334" s="284" t="s">
        <v>2666</v>
      </c>
      <c r="D2334" s="282" t="s">
        <v>2315</v>
      </c>
      <c r="E2334" s="282" t="s">
        <v>2667</v>
      </c>
      <c r="F2334" s="195" t="s">
        <v>94</v>
      </c>
      <c r="G2334" s="195"/>
      <c r="H2334" s="283" t="s">
        <v>2668</v>
      </c>
      <c r="I2334" s="287">
        <v>0.05</v>
      </c>
      <c r="J2334" s="285">
        <v>72.41</v>
      </c>
      <c r="K2334" s="285">
        <v>3.62</v>
      </c>
    </row>
    <row r="2335" spans="2:11" x14ac:dyDescent="0.2">
      <c r="B2335" s="282" t="s">
        <v>93</v>
      </c>
      <c r="C2335" s="284" t="s">
        <v>2661</v>
      </c>
      <c r="D2335" s="282" t="s">
        <v>2315</v>
      </c>
      <c r="E2335" s="282" t="s">
        <v>2662</v>
      </c>
      <c r="F2335" s="195" t="s">
        <v>94</v>
      </c>
      <c r="G2335" s="195"/>
      <c r="H2335" s="283" t="s">
        <v>2663</v>
      </c>
      <c r="I2335" s="287">
        <v>0.08</v>
      </c>
      <c r="J2335" s="285">
        <v>69.739999999999995</v>
      </c>
      <c r="K2335" s="285">
        <v>5.57</v>
      </c>
    </row>
    <row r="2336" spans="2:11" x14ac:dyDescent="0.2">
      <c r="B2336" s="291"/>
      <c r="C2336" s="291"/>
      <c r="D2336" s="291"/>
      <c r="E2336" s="291"/>
      <c r="F2336" s="291" t="s">
        <v>97</v>
      </c>
      <c r="G2336" s="292">
        <v>4.7300000000000004</v>
      </c>
      <c r="H2336" s="291" t="s">
        <v>98</v>
      </c>
      <c r="I2336" s="292">
        <v>5.09</v>
      </c>
      <c r="J2336" s="291" t="s">
        <v>99</v>
      </c>
      <c r="K2336" s="292">
        <v>9.82</v>
      </c>
    </row>
    <row r="2337" spans="2:11" ht="13.5" thickBot="1" x14ac:dyDescent="0.25">
      <c r="B2337" s="291"/>
      <c r="C2337" s="291"/>
      <c r="D2337" s="291"/>
      <c r="E2337" s="291"/>
      <c r="F2337" s="291" t="s">
        <v>100</v>
      </c>
      <c r="G2337" s="292">
        <v>26.82</v>
      </c>
      <c r="H2337" s="291"/>
      <c r="I2337" s="198" t="s">
        <v>101</v>
      </c>
      <c r="J2337" s="198"/>
      <c r="K2337" s="292">
        <v>134.12</v>
      </c>
    </row>
    <row r="2338" spans="2:11" ht="13.5" thickTop="1" x14ac:dyDescent="0.2">
      <c r="B2338" s="276"/>
      <c r="C2338" s="276"/>
      <c r="D2338" s="276"/>
      <c r="E2338" s="276"/>
      <c r="F2338" s="276"/>
      <c r="G2338" s="276"/>
      <c r="H2338" s="276"/>
      <c r="I2338" s="276"/>
      <c r="J2338" s="276"/>
      <c r="K2338" s="276"/>
    </row>
    <row r="2339" spans="2:11" ht="15" x14ac:dyDescent="0.2">
      <c r="B2339" s="268" t="s">
        <v>1724</v>
      </c>
      <c r="C2339" s="270" t="s">
        <v>78</v>
      </c>
      <c r="D2339" s="268" t="s">
        <v>79</v>
      </c>
      <c r="E2339" s="268" t="s">
        <v>24</v>
      </c>
      <c r="F2339" s="196" t="s">
        <v>80</v>
      </c>
      <c r="G2339" s="196"/>
      <c r="H2339" s="269" t="s">
        <v>81</v>
      </c>
      <c r="I2339" s="270" t="s">
        <v>82</v>
      </c>
      <c r="J2339" s="270" t="s">
        <v>83</v>
      </c>
      <c r="K2339" s="270" t="s">
        <v>84</v>
      </c>
    </row>
    <row r="2340" spans="2:11" ht="38.25" x14ac:dyDescent="0.2">
      <c r="B2340" s="271" t="s">
        <v>85</v>
      </c>
      <c r="C2340" s="273" t="s">
        <v>1725</v>
      </c>
      <c r="D2340" s="271" t="s">
        <v>43</v>
      </c>
      <c r="E2340" s="271" t="s">
        <v>1726</v>
      </c>
      <c r="F2340" s="197" t="s">
        <v>89</v>
      </c>
      <c r="G2340" s="197"/>
      <c r="H2340" s="272" t="s">
        <v>47</v>
      </c>
      <c r="I2340" s="275">
        <v>1</v>
      </c>
      <c r="J2340" s="274">
        <v>65.069999999999993</v>
      </c>
      <c r="K2340" s="274">
        <v>65.069999999999993</v>
      </c>
    </row>
    <row r="2341" spans="2:11" ht="25.5" x14ac:dyDescent="0.2">
      <c r="B2341" s="277" t="s">
        <v>86</v>
      </c>
      <c r="C2341" s="279" t="s">
        <v>198</v>
      </c>
      <c r="D2341" s="277" t="s">
        <v>44</v>
      </c>
      <c r="E2341" s="277" t="s">
        <v>199</v>
      </c>
      <c r="F2341" s="194" t="s">
        <v>2161</v>
      </c>
      <c r="G2341" s="194"/>
      <c r="H2341" s="278" t="s">
        <v>75</v>
      </c>
      <c r="I2341" s="281">
        <v>1.1000000000000001</v>
      </c>
      <c r="J2341" s="280">
        <v>21.7</v>
      </c>
      <c r="K2341" s="280">
        <v>23.87</v>
      </c>
    </row>
    <row r="2342" spans="2:11" ht="25.5" x14ac:dyDescent="0.2">
      <c r="B2342" s="277" t="s">
        <v>86</v>
      </c>
      <c r="C2342" s="279" t="s">
        <v>114</v>
      </c>
      <c r="D2342" s="277" t="s">
        <v>44</v>
      </c>
      <c r="E2342" s="277" t="s">
        <v>115</v>
      </c>
      <c r="F2342" s="194" t="s">
        <v>2161</v>
      </c>
      <c r="G2342" s="194"/>
      <c r="H2342" s="278" t="s">
        <v>75</v>
      </c>
      <c r="I2342" s="281">
        <v>1.1000000000000001</v>
      </c>
      <c r="J2342" s="280">
        <v>26.39</v>
      </c>
      <c r="K2342" s="280">
        <v>29.02</v>
      </c>
    </row>
    <row r="2343" spans="2:11" ht="25.5" x14ac:dyDescent="0.2">
      <c r="B2343" s="282" t="s">
        <v>93</v>
      </c>
      <c r="C2343" s="284" t="s">
        <v>775</v>
      </c>
      <c r="D2343" s="282" t="s">
        <v>44</v>
      </c>
      <c r="E2343" s="282" t="s">
        <v>776</v>
      </c>
      <c r="F2343" s="195" t="s">
        <v>94</v>
      </c>
      <c r="G2343" s="195"/>
      <c r="H2343" s="283" t="s">
        <v>48</v>
      </c>
      <c r="I2343" s="287">
        <v>1</v>
      </c>
      <c r="J2343" s="285">
        <v>12.18</v>
      </c>
      <c r="K2343" s="285">
        <v>12.18</v>
      </c>
    </row>
    <row r="2344" spans="2:11" x14ac:dyDescent="0.2">
      <c r="B2344" s="291"/>
      <c r="C2344" s="291"/>
      <c r="D2344" s="291"/>
      <c r="E2344" s="291"/>
      <c r="F2344" s="291" t="s">
        <v>97</v>
      </c>
      <c r="G2344" s="292">
        <v>19.579999999999998</v>
      </c>
      <c r="H2344" s="291" t="s">
        <v>98</v>
      </c>
      <c r="I2344" s="292">
        <v>21.06</v>
      </c>
      <c r="J2344" s="291" t="s">
        <v>99</v>
      </c>
      <c r="K2344" s="292">
        <v>40.64</v>
      </c>
    </row>
    <row r="2345" spans="2:11" ht="13.5" thickBot="1" x14ac:dyDescent="0.25">
      <c r="B2345" s="291"/>
      <c r="C2345" s="291"/>
      <c r="D2345" s="291"/>
      <c r="E2345" s="291"/>
      <c r="F2345" s="291" t="s">
        <v>100</v>
      </c>
      <c r="G2345" s="292">
        <v>16.260000000000002</v>
      </c>
      <c r="H2345" s="291"/>
      <c r="I2345" s="198" t="s">
        <v>101</v>
      </c>
      <c r="J2345" s="198"/>
      <c r="K2345" s="292">
        <v>81.33</v>
      </c>
    </row>
    <row r="2346" spans="2:11" ht="13.5" thickTop="1" x14ac:dyDescent="0.2">
      <c r="B2346" s="276"/>
      <c r="C2346" s="276"/>
      <c r="D2346" s="276"/>
      <c r="E2346" s="276"/>
      <c r="F2346" s="276"/>
      <c r="G2346" s="276"/>
      <c r="H2346" s="276"/>
      <c r="I2346" s="276"/>
      <c r="J2346" s="276"/>
      <c r="K2346" s="276"/>
    </row>
    <row r="2347" spans="2:11" ht="15" x14ac:dyDescent="0.2">
      <c r="B2347" s="268" t="s">
        <v>1727</v>
      </c>
      <c r="C2347" s="270" t="s">
        <v>78</v>
      </c>
      <c r="D2347" s="268" t="s">
        <v>79</v>
      </c>
      <c r="E2347" s="268" t="s">
        <v>24</v>
      </c>
      <c r="F2347" s="196" t="s">
        <v>80</v>
      </c>
      <c r="G2347" s="196"/>
      <c r="H2347" s="269" t="s">
        <v>81</v>
      </c>
      <c r="I2347" s="270" t="s">
        <v>82</v>
      </c>
      <c r="J2347" s="270" t="s">
        <v>83</v>
      </c>
      <c r="K2347" s="270" t="s">
        <v>84</v>
      </c>
    </row>
    <row r="2348" spans="2:11" ht="38.25" x14ac:dyDescent="0.2">
      <c r="B2348" s="271" t="s">
        <v>85</v>
      </c>
      <c r="C2348" s="273" t="s">
        <v>1728</v>
      </c>
      <c r="D2348" s="271" t="s">
        <v>44</v>
      </c>
      <c r="E2348" s="271" t="s">
        <v>1729</v>
      </c>
      <c r="F2348" s="197" t="s">
        <v>2700</v>
      </c>
      <c r="G2348" s="197"/>
      <c r="H2348" s="272" t="s">
        <v>47</v>
      </c>
      <c r="I2348" s="275">
        <v>1</v>
      </c>
      <c r="J2348" s="274">
        <v>50.19</v>
      </c>
      <c r="K2348" s="274">
        <v>50.19</v>
      </c>
    </row>
    <row r="2349" spans="2:11" ht="25.5" x14ac:dyDescent="0.2">
      <c r="B2349" s="277" t="s">
        <v>86</v>
      </c>
      <c r="C2349" s="279" t="s">
        <v>699</v>
      </c>
      <c r="D2349" s="277" t="s">
        <v>44</v>
      </c>
      <c r="E2349" s="277" t="s">
        <v>700</v>
      </c>
      <c r="F2349" s="194" t="s">
        <v>2161</v>
      </c>
      <c r="G2349" s="194"/>
      <c r="H2349" s="278" t="s">
        <v>75</v>
      </c>
      <c r="I2349" s="281">
        <v>7.5300000000000006E-2</v>
      </c>
      <c r="J2349" s="280">
        <v>18.559999999999999</v>
      </c>
      <c r="K2349" s="280">
        <v>1.39</v>
      </c>
    </row>
    <row r="2350" spans="2:11" ht="25.5" x14ac:dyDescent="0.2">
      <c r="B2350" s="277" t="s">
        <v>86</v>
      </c>
      <c r="C2350" s="279" t="s">
        <v>90</v>
      </c>
      <c r="D2350" s="277" t="s">
        <v>44</v>
      </c>
      <c r="E2350" s="277" t="s">
        <v>91</v>
      </c>
      <c r="F2350" s="194" t="s">
        <v>2161</v>
      </c>
      <c r="G2350" s="194"/>
      <c r="H2350" s="278" t="s">
        <v>75</v>
      </c>
      <c r="I2350" s="281">
        <v>7.5300000000000006E-2</v>
      </c>
      <c r="J2350" s="280">
        <v>21.72</v>
      </c>
      <c r="K2350" s="280">
        <v>1.63</v>
      </c>
    </row>
    <row r="2351" spans="2:11" ht="38.25" x14ac:dyDescent="0.2">
      <c r="B2351" s="282" t="s">
        <v>93</v>
      </c>
      <c r="C2351" s="284" t="s">
        <v>516</v>
      </c>
      <c r="D2351" s="282" t="s">
        <v>44</v>
      </c>
      <c r="E2351" s="282" t="s">
        <v>517</v>
      </c>
      <c r="F2351" s="195" t="s">
        <v>94</v>
      </c>
      <c r="G2351" s="195"/>
      <c r="H2351" s="283" t="s">
        <v>48</v>
      </c>
      <c r="I2351" s="287">
        <v>1.04E-2</v>
      </c>
      <c r="J2351" s="285">
        <v>31.59</v>
      </c>
      <c r="K2351" s="285">
        <v>0.32</v>
      </c>
    </row>
    <row r="2352" spans="2:11" x14ac:dyDescent="0.2">
      <c r="B2352" s="282" t="s">
        <v>93</v>
      </c>
      <c r="C2352" s="284" t="s">
        <v>2701</v>
      </c>
      <c r="D2352" s="282" t="s">
        <v>44</v>
      </c>
      <c r="E2352" s="282" t="s">
        <v>2702</v>
      </c>
      <c r="F2352" s="195" t="s">
        <v>94</v>
      </c>
      <c r="G2352" s="195"/>
      <c r="H2352" s="283" t="s">
        <v>47</v>
      </c>
      <c r="I2352" s="287">
        <v>1.05</v>
      </c>
      <c r="J2352" s="285">
        <v>44.62</v>
      </c>
      <c r="K2352" s="285">
        <v>46.85</v>
      </c>
    </row>
    <row r="2353" spans="2:11" x14ac:dyDescent="0.2">
      <c r="B2353" s="291"/>
      <c r="C2353" s="291"/>
      <c r="D2353" s="291"/>
      <c r="E2353" s="291"/>
      <c r="F2353" s="291" t="s">
        <v>97</v>
      </c>
      <c r="G2353" s="292">
        <v>1.05</v>
      </c>
      <c r="H2353" s="291" t="s">
        <v>98</v>
      </c>
      <c r="I2353" s="292">
        <v>1.1299999999999999</v>
      </c>
      <c r="J2353" s="291" t="s">
        <v>99</v>
      </c>
      <c r="K2353" s="292">
        <v>2.1800000000000002</v>
      </c>
    </row>
    <row r="2354" spans="2:11" ht="13.5" thickBot="1" x14ac:dyDescent="0.25">
      <c r="B2354" s="291"/>
      <c r="C2354" s="291"/>
      <c r="D2354" s="291"/>
      <c r="E2354" s="291"/>
      <c r="F2354" s="291" t="s">
        <v>100</v>
      </c>
      <c r="G2354" s="292">
        <v>12.54</v>
      </c>
      <c r="H2354" s="291"/>
      <c r="I2354" s="198" t="s">
        <v>101</v>
      </c>
      <c r="J2354" s="198"/>
      <c r="K2354" s="292">
        <v>62.73</v>
      </c>
    </row>
    <row r="2355" spans="2:11" ht="13.5" thickTop="1" x14ac:dyDescent="0.2">
      <c r="B2355" s="276"/>
      <c r="C2355" s="276"/>
      <c r="D2355" s="276"/>
      <c r="E2355" s="276"/>
      <c r="F2355" s="276"/>
      <c r="G2355" s="276"/>
      <c r="H2355" s="276"/>
      <c r="I2355" s="276"/>
      <c r="J2355" s="276"/>
      <c r="K2355" s="276"/>
    </row>
    <row r="2356" spans="2:11" ht="15" x14ac:dyDescent="0.2">
      <c r="B2356" s="268" t="s">
        <v>1730</v>
      </c>
      <c r="C2356" s="270" t="s">
        <v>78</v>
      </c>
      <c r="D2356" s="268" t="s">
        <v>79</v>
      </c>
      <c r="E2356" s="268" t="s">
        <v>24</v>
      </c>
      <c r="F2356" s="196" t="s">
        <v>80</v>
      </c>
      <c r="G2356" s="196"/>
      <c r="H2356" s="269" t="s">
        <v>81</v>
      </c>
      <c r="I2356" s="270" t="s">
        <v>82</v>
      </c>
      <c r="J2356" s="270" t="s">
        <v>83</v>
      </c>
      <c r="K2356" s="270" t="s">
        <v>84</v>
      </c>
    </row>
    <row r="2357" spans="2:11" ht="38.25" x14ac:dyDescent="0.2">
      <c r="B2357" s="271" t="s">
        <v>85</v>
      </c>
      <c r="C2357" s="273" t="s">
        <v>1731</v>
      </c>
      <c r="D2357" s="271" t="s">
        <v>44</v>
      </c>
      <c r="E2357" s="271" t="s">
        <v>1732</v>
      </c>
      <c r="F2357" s="197" t="s">
        <v>2700</v>
      </c>
      <c r="G2357" s="197"/>
      <c r="H2357" s="272" t="s">
        <v>47</v>
      </c>
      <c r="I2357" s="275">
        <v>1</v>
      </c>
      <c r="J2357" s="274">
        <v>160.72999999999999</v>
      </c>
      <c r="K2357" s="274">
        <v>160.72999999999999</v>
      </c>
    </row>
    <row r="2358" spans="2:11" ht="25.5" x14ac:dyDescent="0.2">
      <c r="B2358" s="277" t="s">
        <v>86</v>
      </c>
      <c r="C2358" s="279" t="s">
        <v>699</v>
      </c>
      <c r="D2358" s="277" t="s">
        <v>44</v>
      </c>
      <c r="E2358" s="277" t="s">
        <v>700</v>
      </c>
      <c r="F2358" s="194" t="s">
        <v>2161</v>
      </c>
      <c r="G2358" s="194"/>
      <c r="H2358" s="278" t="s">
        <v>75</v>
      </c>
      <c r="I2358" s="281">
        <v>0.10299999999999999</v>
      </c>
      <c r="J2358" s="280">
        <v>18.559999999999999</v>
      </c>
      <c r="K2358" s="280">
        <v>1.91</v>
      </c>
    </row>
    <row r="2359" spans="2:11" ht="25.5" x14ac:dyDescent="0.2">
      <c r="B2359" s="277" t="s">
        <v>86</v>
      </c>
      <c r="C2359" s="279" t="s">
        <v>90</v>
      </c>
      <c r="D2359" s="277" t="s">
        <v>44</v>
      </c>
      <c r="E2359" s="277" t="s">
        <v>91</v>
      </c>
      <c r="F2359" s="194" t="s">
        <v>2161</v>
      </c>
      <c r="G2359" s="194"/>
      <c r="H2359" s="278" t="s">
        <v>75</v>
      </c>
      <c r="I2359" s="281">
        <v>0.10299999999999999</v>
      </c>
      <c r="J2359" s="280">
        <v>21.72</v>
      </c>
      <c r="K2359" s="280">
        <v>2.23</v>
      </c>
    </row>
    <row r="2360" spans="2:11" ht="38.25" x14ac:dyDescent="0.2">
      <c r="B2360" s="282" t="s">
        <v>93</v>
      </c>
      <c r="C2360" s="284" t="s">
        <v>516</v>
      </c>
      <c r="D2360" s="282" t="s">
        <v>44</v>
      </c>
      <c r="E2360" s="282" t="s">
        <v>517</v>
      </c>
      <c r="F2360" s="195" t="s">
        <v>94</v>
      </c>
      <c r="G2360" s="195"/>
      <c r="H2360" s="283" t="s">
        <v>48</v>
      </c>
      <c r="I2360" s="287">
        <v>1.67E-2</v>
      </c>
      <c r="J2360" s="285">
        <v>31.59</v>
      </c>
      <c r="K2360" s="285">
        <v>0.52</v>
      </c>
    </row>
    <row r="2361" spans="2:11" x14ac:dyDescent="0.2">
      <c r="B2361" s="282" t="s">
        <v>93</v>
      </c>
      <c r="C2361" s="284" t="s">
        <v>2703</v>
      </c>
      <c r="D2361" s="282" t="s">
        <v>44</v>
      </c>
      <c r="E2361" s="282" t="s">
        <v>2704</v>
      </c>
      <c r="F2361" s="195" t="s">
        <v>94</v>
      </c>
      <c r="G2361" s="195"/>
      <c r="H2361" s="283" t="s">
        <v>47</v>
      </c>
      <c r="I2361" s="287">
        <v>1.05</v>
      </c>
      <c r="J2361" s="285">
        <v>148.63999999999999</v>
      </c>
      <c r="K2361" s="285">
        <v>156.07</v>
      </c>
    </row>
    <row r="2362" spans="2:11" x14ac:dyDescent="0.2">
      <c r="B2362" s="291"/>
      <c r="C2362" s="291"/>
      <c r="D2362" s="291"/>
      <c r="E2362" s="291"/>
      <c r="F2362" s="291" t="s">
        <v>97</v>
      </c>
      <c r="G2362" s="292">
        <v>1.44</v>
      </c>
      <c r="H2362" s="291" t="s">
        <v>98</v>
      </c>
      <c r="I2362" s="292">
        <v>1.55</v>
      </c>
      <c r="J2362" s="291" t="s">
        <v>99</v>
      </c>
      <c r="K2362" s="292">
        <v>2.99</v>
      </c>
    </row>
    <row r="2363" spans="2:11" ht="13.5" thickBot="1" x14ac:dyDescent="0.25">
      <c r="B2363" s="291"/>
      <c r="C2363" s="291"/>
      <c r="D2363" s="291"/>
      <c r="E2363" s="291"/>
      <c r="F2363" s="291" t="s">
        <v>100</v>
      </c>
      <c r="G2363" s="292">
        <v>40.18</v>
      </c>
      <c r="H2363" s="291"/>
      <c r="I2363" s="198" t="s">
        <v>101</v>
      </c>
      <c r="J2363" s="198"/>
      <c r="K2363" s="292">
        <v>200.91</v>
      </c>
    </row>
    <row r="2364" spans="2:11" ht="13.5" thickTop="1" x14ac:dyDescent="0.2">
      <c r="B2364" s="276"/>
      <c r="C2364" s="276"/>
      <c r="D2364" s="276"/>
      <c r="E2364" s="276"/>
      <c r="F2364" s="276"/>
      <c r="G2364" s="276"/>
      <c r="H2364" s="276"/>
      <c r="I2364" s="276"/>
      <c r="J2364" s="276"/>
      <c r="K2364" s="276"/>
    </row>
    <row r="2365" spans="2:11" ht="15" x14ac:dyDescent="0.2">
      <c r="B2365" s="268" t="s">
        <v>1733</v>
      </c>
      <c r="C2365" s="270" t="s">
        <v>78</v>
      </c>
      <c r="D2365" s="268" t="s">
        <v>79</v>
      </c>
      <c r="E2365" s="268" t="s">
        <v>24</v>
      </c>
      <c r="F2365" s="196" t="s">
        <v>80</v>
      </c>
      <c r="G2365" s="196"/>
      <c r="H2365" s="269" t="s">
        <v>81</v>
      </c>
      <c r="I2365" s="270" t="s">
        <v>82</v>
      </c>
      <c r="J2365" s="270" t="s">
        <v>83</v>
      </c>
      <c r="K2365" s="270" t="s">
        <v>84</v>
      </c>
    </row>
    <row r="2366" spans="2:11" ht="38.25" x14ac:dyDescent="0.2">
      <c r="B2366" s="271" t="s">
        <v>85</v>
      </c>
      <c r="C2366" s="273" t="s">
        <v>1734</v>
      </c>
      <c r="D2366" s="271" t="s">
        <v>44</v>
      </c>
      <c r="E2366" s="271" t="s">
        <v>1735</v>
      </c>
      <c r="F2366" s="197" t="s">
        <v>2643</v>
      </c>
      <c r="G2366" s="197"/>
      <c r="H2366" s="272" t="s">
        <v>48</v>
      </c>
      <c r="I2366" s="275">
        <v>1</v>
      </c>
      <c r="J2366" s="274">
        <v>46.14</v>
      </c>
      <c r="K2366" s="274">
        <v>46.14</v>
      </c>
    </row>
    <row r="2367" spans="2:11" ht="25.5" x14ac:dyDescent="0.2">
      <c r="B2367" s="277" t="s">
        <v>86</v>
      </c>
      <c r="C2367" s="279" t="s">
        <v>198</v>
      </c>
      <c r="D2367" s="277" t="s">
        <v>44</v>
      </c>
      <c r="E2367" s="277" t="s">
        <v>199</v>
      </c>
      <c r="F2367" s="194" t="s">
        <v>2161</v>
      </c>
      <c r="G2367" s="194"/>
      <c r="H2367" s="278" t="s">
        <v>75</v>
      </c>
      <c r="I2367" s="281">
        <v>0.28960000000000002</v>
      </c>
      <c r="J2367" s="280">
        <v>21.7</v>
      </c>
      <c r="K2367" s="280">
        <v>6.28</v>
      </c>
    </row>
    <row r="2368" spans="2:11" ht="25.5" x14ac:dyDescent="0.2">
      <c r="B2368" s="277" t="s">
        <v>86</v>
      </c>
      <c r="C2368" s="279" t="s">
        <v>114</v>
      </c>
      <c r="D2368" s="277" t="s">
        <v>44</v>
      </c>
      <c r="E2368" s="277" t="s">
        <v>115</v>
      </c>
      <c r="F2368" s="194" t="s">
        <v>2161</v>
      </c>
      <c r="G2368" s="194"/>
      <c r="H2368" s="278" t="s">
        <v>75</v>
      </c>
      <c r="I2368" s="281">
        <v>0.28960000000000002</v>
      </c>
      <c r="J2368" s="280">
        <v>26.39</v>
      </c>
      <c r="K2368" s="280">
        <v>7.64</v>
      </c>
    </row>
    <row r="2369" spans="2:11" ht="25.5" x14ac:dyDescent="0.2">
      <c r="B2369" s="282" t="s">
        <v>93</v>
      </c>
      <c r="C2369" s="284" t="s">
        <v>514</v>
      </c>
      <c r="D2369" s="282" t="s">
        <v>44</v>
      </c>
      <c r="E2369" s="282" t="s">
        <v>515</v>
      </c>
      <c r="F2369" s="195" t="s">
        <v>94</v>
      </c>
      <c r="G2369" s="195"/>
      <c r="H2369" s="283" t="s">
        <v>48</v>
      </c>
      <c r="I2369" s="287">
        <v>3</v>
      </c>
      <c r="J2369" s="285">
        <v>3</v>
      </c>
      <c r="K2369" s="285">
        <v>9</v>
      </c>
    </row>
    <row r="2370" spans="2:11" ht="38.25" x14ac:dyDescent="0.2">
      <c r="B2370" s="282" t="s">
        <v>93</v>
      </c>
      <c r="C2370" s="284" t="s">
        <v>516</v>
      </c>
      <c r="D2370" s="282" t="s">
        <v>44</v>
      </c>
      <c r="E2370" s="282" t="s">
        <v>517</v>
      </c>
      <c r="F2370" s="195" t="s">
        <v>94</v>
      </c>
      <c r="G2370" s="195"/>
      <c r="H2370" s="283" t="s">
        <v>48</v>
      </c>
      <c r="I2370" s="287">
        <v>0.17249999999999999</v>
      </c>
      <c r="J2370" s="285">
        <v>31.59</v>
      </c>
      <c r="K2370" s="285">
        <v>5.44</v>
      </c>
    </row>
    <row r="2371" spans="2:11" ht="25.5" x14ac:dyDescent="0.2">
      <c r="B2371" s="282" t="s">
        <v>93</v>
      </c>
      <c r="C2371" s="284" t="s">
        <v>2705</v>
      </c>
      <c r="D2371" s="282" t="s">
        <v>44</v>
      </c>
      <c r="E2371" s="282" t="s">
        <v>2706</v>
      </c>
      <c r="F2371" s="195" t="s">
        <v>94</v>
      </c>
      <c r="G2371" s="195"/>
      <c r="H2371" s="283" t="s">
        <v>48</v>
      </c>
      <c r="I2371" s="287">
        <v>1</v>
      </c>
      <c r="J2371" s="285">
        <v>17.78</v>
      </c>
      <c r="K2371" s="285">
        <v>17.78</v>
      </c>
    </row>
    <row r="2372" spans="2:11" x14ac:dyDescent="0.2">
      <c r="B2372" s="291"/>
      <c r="C2372" s="291"/>
      <c r="D2372" s="291"/>
      <c r="E2372" s="291"/>
      <c r="F2372" s="291" t="s">
        <v>97</v>
      </c>
      <c r="G2372" s="292">
        <v>5.15</v>
      </c>
      <c r="H2372" s="291" t="s">
        <v>98</v>
      </c>
      <c r="I2372" s="292">
        <v>5.54</v>
      </c>
      <c r="J2372" s="291" t="s">
        <v>99</v>
      </c>
      <c r="K2372" s="292">
        <v>10.69</v>
      </c>
    </row>
    <row r="2373" spans="2:11" ht="13.5" thickBot="1" x14ac:dyDescent="0.25">
      <c r="B2373" s="291"/>
      <c r="C2373" s="291"/>
      <c r="D2373" s="291"/>
      <c r="E2373" s="291"/>
      <c r="F2373" s="291" t="s">
        <v>100</v>
      </c>
      <c r="G2373" s="292">
        <v>11.53</v>
      </c>
      <c r="H2373" s="291"/>
      <c r="I2373" s="198" t="s">
        <v>101</v>
      </c>
      <c r="J2373" s="198"/>
      <c r="K2373" s="292">
        <v>57.67</v>
      </c>
    </row>
    <row r="2374" spans="2:11" ht="13.5" thickTop="1" x14ac:dyDescent="0.2">
      <c r="B2374" s="276"/>
      <c r="C2374" s="276"/>
      <c r="D2374" s="276"/>
      <c r="E2374" s="276"/>
      <c r="F2374" s="276"/>
      <c r="G2374" s="276"/>
      <c r="H2374" s="276"/>
      <c r="I2374" s="276"/>
      <c r="J2374" s="276"/>
      <c r="K2374" s="276"/>
    </row>
    <row r="2375" spans="2:11" ht="15" x14ac:dyDescent="0.2">
      <c r="B2375" s="268" t="s">
        <v>1741</v>
      </c>
      <c r="C2375" s="270" t="s">
        <v>78</v>
      </c>
      <c r="D2375" s="268" t="s">
        <v>79</v>
      </c>
      <c r="E2375" s="268" t="s">
        <v>24</v>
      </c>
      <c r="F2375" s="196" t="s">
        <v>80</v>
      </c>
      <c r="G2375" s="196"/>
      <c r="H2375" s="269" t="s">
        <v>81</v>
      </c>
      <c r="I2375" s="270" t="s">
        <v>82</v>
      </c>
      <c r="J2375" s="270" t="s">
        <v>83</v>
      </c>
      <c r="K2375" s="270" t="s">
        <v>84</v>
      </c>
    </row>
    <row r="2376" spans="2:11" ht="25.5" x14ac:dyDescent="0.2">
      <c r="B2376" s="271" t="s">
        <v>85</v>
      </c>
      <c r="C2376" s="273" t="s">
        <v>1742</v>
      </c>
      <c r="D2376" s="271" t="s">
        <v>43</v>
      </c>
      <c r="E2376" s="271" t="s">
        <v>1743</v>
      </c>
      <c r="F2376" s="197" t="s">
        <v>89</v>
      </c>
      <c r="G2376" s="197"/>
      <c r="H2376" s="272" t="s">
        <v>48</v>
      </c>
      <c r="I2376" s="275">
        <v>1</v>
      </c>
      <c r="J2376" s="274">
        <v>18.75</v>
      </c>
      <c r="K2376" s="274">
        <v>18.75</v>
      </c>
    </row>
    <row r="2377" spans="2:11" ht="25.5" x14ac:dyDescent="0.2">
      <c r="B2377" s="277" t="s">
        <v>86</v>
      </c>
      <c r="C2377" s="279" t="s">
        <v>90</v>
      </c>
      <c r="D2377" s="277" t="s">
        <v>44</v>
      </c>
      <c r="E2377" s="277" t="s">
        <v>91</v>
      </c>
      <c r="F2377" s="194" t="s">
        <v>2161</v>
      </c>
      <c r="G2377" s="194"/>
      <c r="H2377" s="278" t="s">
        <v>75</v>
      </c>
      <c r="I2377" s="281">
        <v>0.2</v>
      </c>
      <c r="J2377" s="280">
        <v>21.72</v>
      </c>
      <c r="K2377" s="280">
        <v>4.34</v>
      </c>
    </row>
    <row r="2378" spans="2:11" ht="25.5" x14ac:dyDescent="0.2">
      <c r="B2378" s="282" t="s">
        <v>93</v>
      </c>
      <c r="C2378" s="284" t="s">
        <v>2707</v>
      </c>
      <c r="D2378" s="282" t="s">
        <v>2315</v>
      </c>
      <c r="E2378" s="282" t="s">
        <v>2708</v>
      </c>
      <c r="F2378" s="195" t="s">
        <v>94</v>
      </c>
      <c r="G2378" s="195"/>
      <c r="H2378" s="283" t="s">
        <v>1076</v>
      </c>
      <c r="I2378" s="287">
        <v>1</v>
      </c>
      <c r="J2378" s="285">
        <v>14.41</v>
      </c>
      <c r="K2378" s="285">
        <v>14.41</v>
      </c>
    </row>
    <row r="2379" spans="2:11" x14ac:dyDescent="0.2">
      <c r="B2379" s="291"/>
      <c r="C2379" s="291"/>
      <c r="D2379" s="291"/>
      <c r="E2379" s="291"/>
      <c r="F2379" s="291" t="s">
        <v>97</v>
      </c>
      <c r="G2379" s="292">
        <v>1.49</v>
      </c>
      <c r="H2379" s="291" t="s">
        <v>98</v>
      </c>
      <c r="I2379" s="292">
        <v>1.62</v>
      </c>
      <c r="J2379" s="291" t="s">
        <v>99</v>
      </c>
      <c r="K2379" s="292">
        <v>3.11</v>
      </c>
    </row>
    <row r="2380" spans="2:11" ht="13.5" thickBot="1" x14ac:dyDescent="0.25">
      <c r="B2380" s="291"/>
      <c r="C2380" s="291"/>
      <c r="D2380" s="291"/>
      <c r="E2380" s="291"/>
      <c r="F2380" s="291" t="s">
        <v>100</v>
      </c>
      <c r="G2380" s="292">
        <v>4.68</v>
      </c>
      <c r="H2380" s="291"/>
      <c r="I2380" s="198" t="s">
        <v>101</v>
      </c>
      <c r="J2380" s="198"/>
      <c r="K2380" s="292">
        <v>23.43</v>
      </c>
    </row>
    <row r="2381" spans="2:11" ht="13.5" thickTop="1" x14ac:dyDescent="0.2">
      <c r="B2381" s="276"/>
      <c r="C2381" s="276"/>
      <c r="D2381" s="276"/>
      <c r="E2381" s="276"/>
      <c r="F2381" s="276"/>
      <c r="G2381" s="276"/>
      <c r="H2381" s="276"/>
      <c r="I2381" s="276"/>
      <c r="J2381" s="276"/>
      <c r="K2381" s="276"/>
    </row>
    <row r="2382" spans="2:11" ht="15" x14ac:dyDescent="0.2">
      <c r="B2382" s="268" t="s">
        <v>1744</v>
      </c>
      <c r="C2382" s="270" t="s">
        <v>78</v>
      </c>
      <c r="D2382" s="268" t="s">
        <v>79</v>
      </c>
      <c r="E2382" s="268" t="s">
        <v>24</v>
      </c>
      <c r="F2382" s="196" t="s">
        <v>80</v>
      </c>
      <c r="G2382" s="196"/>
      <c r="H2382" s="269" t="s">
        <v>81</v>
      </c>
      <c r="I2382" s="270" t="s">
        <v>82</v>
      </c>
      <c r="J2382" s="270" t="s">
        <v>83</v>
      </c>
      <c r="K2382" s="270" t="s">
        <v>84</v>
      </c>
    </row>
    <row r="2383" spans="2:11" ht="38.25" x14ac:dyDescent="0.2">
      <c r="B2383" s="271" t="s">
        <v>85</v>
      </c>
      <c r="C2383" s="273" t="s">
        <v>1745</v>
      </c>
      <c r="D2383" s="271" t="s">
        <v>44</v>
      </c>
      <c r="E2383" s="271" t="s">
        <v>1746</v>
      </c>
      <c r="F2383" s="197" t="s">
        <v>2589</v>
      </c>
      <c r="G2383" s="197"/>
      <c r="H2383" s="272" t="s">
        <v>48</v>
      </c>
      <c r="I2383" s="275">
        <v>1</v>
      </c>
      <c r="J2383" s="274">
        <v>332.98</v>
      </c>
      <c r="K2383" s="274">
        <v>332.98</v>
      </c>
    </row>
    <row r="2384" spans="2:11" ht="25.5" x14ac:dyDescent="0.2">
      <c r="B2384" s="277" t="s">
        <v>86</v>
      </c>
      <c r="C2384" s="279" t="s">
        <v>114</v>
      </c>
      <c r="D2384" s="277" t="s">
        <v>44</v>
      </c>
      <c r="E2384" s="277" t="s">
        <v>115</v>
      </c>
      <c r="F2384" s="194" t="s">
        <v>2161</v>
      </c>
      <c r="G2384" s="194"/>
      <c r="H2384" s="278" t="s">
        <v>75</v>
      </c>
      <c r="I2384" s="281">
        <v>0.45739999999999997</v>
      </c>
      <c r="J2384" s="280">
        <v>26.39</v>
      </c>
      <c r="K2384" s="280">
        <v>12.07</v>
      </c>
    </row>
    <row r="2385" spans="2:11" ht="25.5" x14ac:dyDescent="0.2">
      <c r="B2385" s="277" t="s">
        <v>86</v>
      </c>
      <c r="C2385" s="279" t="s">
        <v>198</v>
      </c>
      <c r="D2385" s="277" t="s">
        <v>44</v>
      </c>
      <c r="E2385" s="277" t="s">
        <v>199</v>
      </c>
      <c r="F2385" s="194" t="s">
        <v>2161</v>
      </c>
      <c r="G2385" s="194"/>
      <c r="H2385" s="278" t="s">
        <v>75</v>
      </c>
      <c r="I2385" s="281">
        <v>0.45739999999999997</v>
      </c>
      <c r="J2385" s="280">
        <v>21.7</v>
      </c>
      <c r="K2385" s="280">
        <v>9.92</v>
      </c>
    </row>
    <row r="2386" spans="2:11" ht="38.25" x14ac:dyDescent="0.2">
      <c r="B2386" s="282" t="s">
        <v>93</v>
      </c>
      <c r="C2386" s="284" t="s">
        <v>2709</v>
      </c>
      <c r="D2386" s="282" t="s">
        <v>44</v>
      </c>
      <c r="E2386" s="282" t="s">
        <v>2710</v>
      </c>
      <c r="F2386" s="195" t="s">
        <v>94</v>
      </c>
      <c r="G2386" s="195"/>
      <c r="H2386" s="283" t="s">
        <v>48</v>
      </c>
      <c r="I2386" s="287">
        <v>2</v>
      </c>
      <c r="J2386" s="285">
        <v>0.71</v>
      </c>
      <c r="K2386" s="285">
        <v>1.42</v>
      </c>
    </row>
    <row r="2387" spans="2:11" ht="25.5" x14ac:dyDescent="0.2">
      <c r="B2387" s="282" t="s">
        <v>93</v>
      </c>
      <c r="C2387" s="284" t="s">
        <v>2711</v>
      </c>
      <c r="D2387" s="282" t="s">
        <v>44</v>
      </c>
      <c r="E2387" s="282" t="s">
        <v>2712</v>
      </c>
      <c r="F2387" s="195" t="s">
        <v>94</v>
      </c>
      <c r="G2387" s="195"/>
      <c r="H2387" s="283" t="s">
        <v>48</v>
      </c>
      <c r="I2387" s="287">
        <v>1</v>
      </c>
      <c r="J2387" s="285">
        <v>309.57</v>
      </c>
      <c r="K2387" s="285">
        <v>309.57</v>
      </c>
    </row>
    <row r="2388" spans="2:11" x14ac:dyDescent="0.2">
      <c r="B2388" s="291"/>
      <c r="C2388" s="291"/>
      <c r="D2388" s="291"/>
      <c r="E2388" s="291"/>
      <c r="F2388" s="291" t="s">
        <v>97</v>
      </c>
      <c r="G2388" s="292">
        <v>8.1300000000000008</v>
      </c>
      <c r="H2388" s="291" t="s">
        <v>98</v>
      </c>
      <c r="I2388" s="292">
        <v>8.76</v>
      </c>
      <c r="J2388" s="291" t="s">
        <v>99</v>
      </c>
      <c r="K2388" s="292">
        <v>16.89</v>
      </c>
    </row>
    <row r="2389" spans="2:11" ht="13.5" thickBot="1" x14ac:dyDescent="0.25">
      <c r="B2389" s="291"/>
      <c r="C2389" s="291"/>
      <c r="D2389" s="291"/>
      <c r="E2389" s="291"/>
      <c r="F2389" s="291" t="s">
        <v>100</v>
      </c>
      <c r="G2389" s="292">
        <v>83.24</v>
      </c>
      <c r="H2389" s="291"/>
      <c r="I2389" s="198" t="s">
        <v>101</v>
      </c>
      <c r="J2389" s="198"/>
      <c r="K2389" s="292">
        <v>416.22</v>
      </c>
    </row>
    <row r="2390" spans="2:11" ht="13.5" thickTop="1" x14ac:dyDescent="0.2">
      <c r="B2390" s="276"/>
      <c r="C2390" s="276"/>
      <c r="D2390" s="276"/>
      <c r="E2390" s="276"/>
      <c r="F2390" s="276"/>
      <c r="G2390" s="276"/>
      <c r="H2390" s="276"/>
      <c r="I2390" s="276"/>
      <c r="J2390" s="276"/>
      <c r="K2390" s="276"/>
    </row>
    <row r="2391" spans="2:11" ht="15" x14ac:dyDescent="0.2">
      <c r="B2391" s="268" t="s">
        <v>1747</v>
      </c>
      <c r="C2391" s="270" t="s">
        <v>78</v>
      </c>
      <c r="D2391" s="268" t="s">
        <v>79</v>
      </c>
      <c r="E2391" s="268" t="s">
        <v>24</v>
      </c>
      <c r="F2391" s="196" t="s">
        <v>80</v>
      </c>
      <c r="G2391" s="196"/>
      <c r="H2391" s="269" t="s">
        <v>81</v>
      </c>
      <c r="I2391" s="270" t="s">
        <v>82</v>
      </c>
      <c r="J2391" s="270" t="s">
        <v>83</v>
      </c>
      <c r="K2391" s="270" t="s">
        <v>84</v>
      </c>
    </row>
    <row r="2392" spans="2:11" ht="25.5" x14ac:dyDescent="0.2">
      <c r="B2392" s="271" t="s">
        <v>85</v>
      </c>
      <c r="C2392" s="273" t="s">
        <v>1748</v>
      </c>
      <c r="D2392" s="271" t="s">
        <v>43</v>
      </c>
      <c r="E2392" s="271" t="s">
        <v>1749</v>
      </c>
      <c r="F2392" s="197" t="s">
        <v>89</v>
      </c>
      <c r="G2392" s="197"/>
      <c r="H2392" s="272" t="s">
        <v>48</v>
      </c>
      <c r="I2392" s="275">
        <v>1</v>
      </c>
      <c r="J2392" s="274">
        <v>17.39</v>
      </c>
      <c r="K2392" s="274">
        <v>17.39</v>
      </c>
    </row>
    <row r="2393" spans="2:11" ht="25.5" x14ac:dyDescent="0.2">
      <c r="B2393" s="277" t="s">
        <v>86</v>
      </c>
      <c r="C2393" s="279" t="s">
        <v>90</v>
      </c>
      <c r="D2393" s="277" t="s">
        <v>44</v>
      </c>
      <c r="E2393" s="277" t="s">
        <v>91</v>
      </c>
      <c r="F2393" s="194" t="s">
        <v>2161</v>
      </c>
      <c r="G2393" s="194"/>
      <c r="H2393" s="278" t="s">
        <v>75</v>
      </c>
      <c r="I2393" s="281">
        <v>0.2</v>
      </c>
      <c r="J2393" s="280">
        <v>21.72</v>
      </c>
      <c r="K2393" s="280">
        <v>4.34</v>
      </c>
    </row>
    <row r="2394" spans="2:11" ht="25.5" x14ac:dyDescent="0.2">
      <c r="B2394" s="282" t="s">
        <v>93</v>
      </c>
      <c r="C2394" s="284" t="s">
        <v>2713</v>
      </c>
      <c r="D2394" s="282" t="s">
        <v>2315</v>
      </c>
      <c r="E2394" s="282" t="s">
        <v>2714</v>
      </c>
      <c r="F2394" s="195" t="s">
        <v>94</v>
      </c>
      <c r="G2394" s="195"/>
      <c r="H2394" s="283" t="s">
        <v>1076</v>
      </c>
      <c r="I2394" s="287">
        <v>1</v>
      </c>
      <c r="J2394" s="285">
        <v>13.05</v>
      </c>
      <c r="K2394" s="285">
        <v>13.05</v>
      </c>
    </row>
    <row r="2395" spans="2:11" x14ac:dyDescent="0.2">
      <c r="B2395" s="291"/>
      <c r="C2395" s="291"/>
      <c r="D2395" s="291"/>
      <c r="E2395" s="291"/>
      <c r="F2395" s="291" t="s">
        <v>97</v>
      </c>
      <c r="G2395" s="292">
        <v>1.49</v>
      </c>
      <c r="H2395" s="291" t="s">
        <v>98</v>
      </c>
      <c r="I2395" s="292">
        <v>1.62</v>
      </c>
      <c r="J2395" s="291" t="s">
        <v>99</v>
      </c>
      <c r="K2395" s="292">
        <v>3.11</v>
      </c>
    </row>
    <row r="2396" spans="2:11" ht="13.5" thickBot="1" x14ac:dyDescent="0.25">
      <c r="B2396" s="291"/>
      <c r="C2396" s="291"/>
      <c r="D2396" s="291"/>
      <c r="E2396" s="291"/>
      <c r="F2396" s="291" t="s">
        <v>100</v>
      </c>
      <c r="G2396" s="292">
        <v>4.34</v>
      </c>
      <c r="H2396" s="291"/>
      <c r="I2396" s="198" t="s">
        <v>101</v>
      </c>
      <c r="J2396" s="198"/>
      <c r="K2396" s="292">
        <v>21.73</v>
      </c>
    </row>
    <row r="2397" spans="2:11" ht="13.5" thickTop="1" x14ac:dyDescent="0.2">
      <c r="B2397" s="276"/>
      <c r="C2397" s="276"/>
      <c r="D2397" s="276"/>
      <c r="E2397" s="276"/>
      <c r="F2397" s="276"/>
      <c r="G2397" s="276"/>
      <c r="H2397" s="276"/>
      <c r="I2397" s="276"/>
      <c r="J2397" s="276"/>
      <c r="K2397" s="276"/>
    </row>
    <row r="2398" spans="2:11" ht="15" x14ac:dyDescent="0.2">
      <c r="B2398" s="268" t="s">
        <v>1750</v>
      </c>
      <c r="C2398" s="270" t="s">
        <v>78</v>
      </c>
      <c r="D2398" s="268" t="s">
        <v>79</v>
      </c>
      <c r="E2398" s="268" t="s">
        <v>24</v>
      </c>
      <c r="F2398" s="196" t="s">
        <v>80</v>
      </c>
      <c r="G2398" s="196"/>
      <c r="H2398" s="269" t="s">
        <v>81</v>
      </c>
      <c r="I2398" s="270" t="s">
        <v>82</v>
      </c>
      <c r="J2398" s="270" t="s">
        <v>83</v>
      </c>
      <c r="K2398" s="270" t="s">
        <v>84</v>
      </c>
    </row>
    <row r="2399" spans="2:11" x14ac:dyDescent="0.2">
      <c r="B2399" s="271" t="s">
        <v>85</v>
      </c>
      <c r="C2399" s="273" t="s">
        <v>1751</v>
      </c>
      <c r="D2399" s="271" t="s">
        <v>43</v>
      </c>
      <c r="E2399" s="271" t="s">
        <v>1752</v>
      </c>
      <c r="F2399" s="197" t="s">
        <v>89</v>
      </c>
      <c r="G2399" s="197"/>
      <c r="H2399" s="272" t="s">
        <v>48</v>
      </c>
      <c r="I2399" s="275">
        <v>1</v>
      </c>
      <c r="J2399" s="274">
        <v>4.0599999999999996</v>
      </c>
      <c r="K2399" s="274">
        <v>4.0599999999999996</v>
      </c>
    </row>
    <row r="2400" spans="2:11" ht="25.5" x14ac:dyDescent="0.2">
      <c r="B2400" s="277" t="s">
        <v>86</v>
      </c>
      <c r="C2400" s="279" t="s">
        <v>116</v>
      </c>
      <c r="D2400" s="277" t="s">
        <v>44</v>
      </c>
      <c r="E2400" s="277" t="s">
        <v>117</v>
      </c>
      <c r="F2400" s="194" t="s">
        <v>2161</v>
      </c>
      <c r="G2400" s="194"/>
      <c r="H2400" s="278" t="s">
        <v>75</v>
      </c>
      <c r="I2400" s="281">
        <v>0.15</v>
      </c>
      <c r="J2400" s="280">
        <v>27.11</v>
      </c>
      <c r="K2400" s="280">
        <v>4.0599999999999996</v>
      </c>
    </row>
    <row r="2401" spans="2:11" x14ac:dyDescent="0.2">
      <c r="B2401" s="291"/>
      <c r="C2401" s="291"/>
      <c r="D2401" s="291"/>
      <c r="E2401" s="291"/>
      <c r="F2401" s="291" t="s">
        <v>97</v>
      </c>
      <c r="G2401" s="292">
        <v>1.5</v>
      </c>
      <c r="H2401" s="291" t="s">
        <v>98</v>
      </c>
      <c r="I2401" s="292">
        <v>1.63</v>
      </c>
      <c r="J2401" s="291" t="s">
        <v>99</v>
      </c>
      <c r="K2401" s="292">
        <v>3.13</v>
      </c>
    </row>
    <row r="2402" spans="2:11" ht="13.5" thickBot="1" x14ac:dyDescent="0.25">
      <c r="B2402" s="291"/>
      <c r="C2402" s="291"/>
      <c r="D2402" s="291"/>
      <c r="E2402" s="291"/>
      <c r="F2402" s="291" t="s">
        <v>100</v>
      </c>
      <c r="G2402" s="292">
        <v>1.01</v>
      </c>
      <c r="H2402" s="291"/>
      <c r="I2402" s="198" t="s">
        <v>101</v>
      </c>
      <c r="J2402" s="198"/>
      <c r="K2402" s="292">
        <v>5.07</v>
      </c>
    </row>
    <row r="2403" spans="2:11" ht="13.5" thickTop="1" x14ac:dyDescent="0.2">
      <c r="B2403" s="276"/>
      <c r="C2403" s="276"/>
      <c r="D2403" s="276"/>
      <c r="E2403" s="276"/>
      <c r="F2403" s="276"/>
      <c r="G2403" s="276"/>
      <c r="H2403" s="276"/>
      <c r="I2403" s="276"/>
      <c r="J2403" s="276"/>
      <c r="K2403" s="276"/>
    </row>
    <row r="2404" spans="2:11" ht="15" x14ac:dyDescent="0.2">
      <c r="B2404" s="268" t="s">
        <v>1753</v>
      </c>
      <c r="C2404" s="270" t="s">
        <v>78</v>
      </c>
      <c r="D2404" s="268" t="s">
        <v>79</v>
      </c>
      <c r="E2404" s="268" t="s">
        <v>24</v>
      </c>
      <c r="F2404" s="196" t="s">
        <v>80</v>
      </c>
      <c r="G2404" s="196"/>
      <c r="H2404" s="269" t="s">
        <v>81</v>
      </c>
      <c r="I2404" s="270" t="s">
        <v>82</v>
      </c>
      <c r="J2404" s="270" t="s">
        <v>83</v>
      </c>
      <c r="K2404" s="270" t="s">
        <v>84</v>
      </c>
    </row>
    <row r="2405" spans="2:11" ht="51" x14ac:dyDescent="0.2">
      <c r="B2405" s="271" t="s">
        <v>85</v>
      </c>
      <c r="C2405" s="273" t="s">
        <v>1754</v>
      </c>
      <c r="D2405" s="271" t="s">
        <v>43</v>
      </c>
      <c r="E2405" s="271" t="s">
        <v>1755</v>
      </c>
      <c r="F2405" s="197" t="s">
        <v>89</v>
      </c>
      <c r="G2405" s="197"/>
      <c r="H2405" s="272" t="s">
        <v>48</v>
      </c>
      <c r="I2405" s="275">
        <v>1</v>
      </c>
      <c r="J2405" s="274">
        <v>40.83</v>
      </c>
      <c r="K2405" s="274">
        <v>40.83</v>
      </c>
    </row>
    <row r="2406" spans="2:11" ht="51" x14ac:dyDescent="0.2">
      <c r="B2406" s="282" t="s">
        <v>93</v>
      </c>
      <c r="C2406" s="284" t="s">
        <v>1090</v>
      </c>
      <c r="D2406" s="282" t="s">
        <v>44</v>
      </c>
      <c r="E2406" s="282" t="s">
        <v>1091</v>
      </c>
      <c r="F2406" s="195" t="s">
        <v>94</v>
      </c>
      <c r="G2406" s="195"/>
      <c r="H2406" s="283" t="s">
        <v>48</v>
      </c>
      <c r="I2406" s="287">
        <v>1</v>
      </c>
      <c r="J2406" s="285">
        <v>40.83</v>
      </c>
      <c r="K2406" s="285">
        <v>40.83</v>
      </c>
    </row>
    <row r="2407" spans="2:11" x14ac:dyDescent="0.2">
      <c r="B2407" s="291"/>
      <c r="C2407" s="291"/>
      <c r="D2407" s="291"/>
      <c r="E2407" s="291"/>
      <c r="F2407" s="291" t="s">
        <v>97</v>
      </c>
      <c r="G2407" s="292">
        <v>0</v>
      </c>
      <c r="H2407" s="291" t="s">
        <v>98</v>
      </c>
      <c r="I2407" s="292">
        <v>0</v>
      </c>
      <c r="J2407" s="291" t="s">
        <v>99</v>
      </c>
      <c r="K2407" s="292">
        <v>0</v>
      </c>
    </row>
    <row r="2408" spans="2:11" ht="13.5" thickBot="1" x14ac:dyDescent="0.25">
      <c r="B2408" s="291"/>
      <c r="C2408" s="291"/>
      <c r="D2408" s="291"/>
      <c r="E2408" s="291"/>
      <c r="F2408" s="291" t="s">
        <v>100</v>
      </c>
      <c r="G2408" s="292">
        <v>10.199999999999999</v>
      </c>
      <c r="H2408" s="291"/>
      <c r="I2408" s="198" t="s">
        <v>101</v>
      </c>
      <c r="J2408" s="198"/>
      <c r="K2408" s="292">
        <v>51.03</v>
      </c>
    </row>
    <row r="2409" spans="2:11" ht="13.5" thickTop="1" x14ac:dyDescent="0.2">
      <c r="B2409" s="276"/>
      <c r="C2409" s="276"/>
      <c r="D2409" s="276"/>
      <c r="E2409" s="276"/>
      <c r="F2409" s="276"/>
      <c r="G2409" s="276"/>
      <c r="H2409" s="276"/>
      <c r="I2409" s="276"/>
      <c r="J2409" s="276"/>
      <c r="K2409" s="276"/>
    </row>
    <row r="2410" spans="2:11" ht="15" x14ac:dyDescent="0.2">
      <c r="B2410" s="268" t="s">
        <v>1756</v>
      </c>
      <c r="C2410" s="270" t="s">
        <v>78</v>
      </c>
      <c r="D2410" s="268" t="s">
        <v>79</v>
      </c>
      <c r="E2410" s="268" t="s">
        <v>24</v>
      </c>
      <c r="F2410" s="196" t="s">
        <v>80</v>
      </c>
      <c r="G2410" s="196"/>
      <c r="H2410" s="269" t="s">
        <v>81</v>
      </c>
      <c r="I2410" s="270" t="s">
        <v>82</v>
      </c>
      <c r="J2410" s="270" t="s">
        <v>83</v>
      </c>
      <c r="K2410" s="270" t="s">
        <v>84</v>
      </c>
    </row>
    <row r="2411" spans="2:11" ht="25.5" x14ac:dyDescent="0.2">
      <c r="B2411" s="271" t="s">
        <v>85</v>
      </c>
      <c r="C2411" s="273" t="s">
        <v>1757</v>
      </c>
      <c r="D2411" s="271" t="s">
        <v>43</v>
      </c>
      <c r="E2411" s="271" t="s">
        <v>1758</v>
      </c>
      <c r="F2411" s="197" t="s">
        <v>89</v>
      </c>
      <c r="G2411" s="197"/>
      <c r="H2411" s="272" t="s">
        <v>48</v>
      </c>
      <c r="I2411" s="275">
        <v>1</v>
      </c>
      <c r="J2411" s="274">
        <v>7.05</v>
      </c>
      <c r="K2411" s="274">
        <v>7.05</v>
      </c>
    </row>
    <row r="2412" spans="2:11" ht="25.5" x14ac:dyDescent="0.2">
      <c r="B2412" s="277" t="s">
        <v>86</v>
      </c>
      <c r="C2412" s="279" t="s">
        <v>116</v>
      </c>
      <c r="D2412" s="277" t="s">
        <v>44</v>
      </c>
      <c r="E2412" s="277" t="s">
        <v>117</v>
      </c>
      <c r="F2412" s="194" t="s">
        <v>2161</v>
      </c>
      <c r="G2412" s="194"/>
      <c r="H2412" s="278" t="s">
        <v>75</v>
      </c>
      <c r="I2412" s="281">
        <v>0.1</v>
      </c>
      <c r="J2412" s="280">
        <v>27.11</v>
      </c>
      <c r="K2412" s="280">
        <v>2.71</v>
      </c>
    </row>
    <row r="2413" spans="2:11" ht="25.5" x14ac:dyDescent="0.2">
      <c r="B2413" s="277" t="s">
        <v>86</v>
      </c>
      <c r="C2413" s="279" t="s">
        <v>90</v>
      </c>
      <c r="D2413" s="277" t="s">
        <v>44</v>
      </c>
      <c r="E2413" s="277" t="s">
        <v>91</v>
      </c>
      <c r="F2413" s="194" t="s">
        <v>2161</v>
      </c>
      <c r="G2413" s="194"/>
      <c r="H2413" s="278" t="s">
        <v>75</v>
      </c>
      <c r="I2413" s="281">
        <v>0.2</v>
      </c>
      <c r="J2413" s="280">
        <v>21.72</v>
      </c>
      <c r="K2413" s="280">
        <v>4.34</v>
      </c>
    </row>
    <row r="2414" spans="2:11" x14ac:dyDescent="0.2">
      <c r="B2414" s="291"/>
      <c r="C2414" s="291"/>
      <c r="D2414" s="291"/>
      <c r="E2414" s="291"/>
      <c r="F2414" s="291" t="s">
        <v>97</v>
      </c>
      <c r="G2414" s="292">
        <v>2.5</v>
      </c>
      <c r="H2414" s="291" t="s">
        <v>98</v>
      </c>
      <c r="I2414" s="292">
        <v>2.69</v>
      </c>
      <c r="J2414" s="291" t="s">
        <v>99</v>
      </c>
      <c r="K2414" s="292">
        <v>5.19</v>
      </c>
    </row>
    <row r="2415" spans="2:11" ht="13.5" thickBot="1" x14ac:dyDescent="0.25">
      <c r="B2415" s="291"/>
      <c r="C2415" s="291"/>
      <c r="D2415" s="291"/>
      <c r="E2415" s="291"/>
      <c r="F2415" s="291" t="s">
        <v>100</v>
      </c>
      <c r="G2415" s="292">
        <v>1.76</v>
      </c>
      <c r="H2415" s="291"/>
      <c r="I2415" s="198" t="s">
        <v>101</v>
      </c>
      <c r="J2415" s="198"/>
      <c r="K2415" s="292">
        <v>8.81</v>
      </c>
    </row>
    <row r="2416" spans="2:11" ht="13.5" thickTop="1" x14ac:dyDescent="0.2">
      <c r="B2416" s="276"/>
      <c r="C2416" s="276"/>
      <c r="D2416" s="276"/>
      <c r="E2416" s="276"/>
      <c r="F2416" s="276"/>
      <c r="G2416" s="276"/>
      <c r="H2416" s="276"/>
      <c r="I2416" s="276"/>
      <c r="J2416" s="276"/>
      <c r="K2416" s="276"/>
    </row>
    <row r="2417" spans="2:11" ht="15" x14ac:dyDescent="0.2">
      <c r="B2417" s="268" t="s">
        <v>1759</v>
      </c>
      <c r="C2417" s="270" t="s">
        <v>78</v>
      </c>
      <c r="D2417" s="268" t="s">
        <v>79</v>
      </c>
      <c r="E2417" s="268" t="s">
        <v>24</v>
      </c>
      <c r="F2417" s="196" t="s">
        <v>80</v>
      </c>
      <c r="G2417" s="196"/>
      <c r="H2417" s="269" t="s">
        <v>81</v>
      </c>
      <c r="I2417" s="270" t="s">
        <v>82</v>
      </c>
      <c r="J2417" s="270" t="s">
        <v>83</v>
      </c>
      <c r="K2417" s="270" t="s">
        <v>84</v>
      </c>
    </row>
    <row r="2418" spans="2:11" ht="25.5" x14ac:dyDescent="0.2">
      <c r="B2418" s="271" t="s">
        <v>85</v>
      </c>
      <c r="C2418" s="273" t="s">
        <v>1760</v>
      </c>
      <c r="D2418" s="271" t="s">
        <v>43</v>
      </c>
      <c r="E2418" s="271" t="s">
        <v>1761</v>
      </c>
      <c r="F2418" s="197" t="s">
        <v>89</v>
      </c>
      <c r="G2418" s="197"/>
      <c r="H2418" s="272" t="s">
        <v>48</v>
      </c>
      <c r="I2418" s="275">
        <v>1</v>
      </c>
      <c r="J2418" s="274">
        <v>50.39</v>
      </c>
      <c r="K2418" s="274">
        <v>50.39</v>
      </c>
    </row>
    <row r="2419" spans="2:11" ht="25.5" x14ac:dyDescent="0.2">
      <c r="B2419" s="277" t="s">
        <v>86</v>
      </c>
      <c r="C2419" s="279" t="s">
        <v>198</v>
      </c>
      <c r="D2419" s="277" t="s">
        <v>44</v>
      </c>
      <c r="E2419" s="277" t="s">
        <v>199</v>
      </c>
      <c r="F2419" s="194" t="s">
        <v>2161</v>
      </c>
      <c r="G2419" s="194"/>
      <c r="H2419" s="278" t="s">
        <v>75</v>
      </c>
      <c r="I2419" s="281">
        <v>8.3000000000000001E-3</v>
      </c>
      <c r="J2419" s="280">
        <v>21.7</v>
      </c>
      <c r="K2419" s="280">
        <v>0.18</v>
      </c>
    </row>
    <row r="2420" spans="2:11" ht="25.5" x14ac:dyDescent="0.2">
      <c r="B2420" s="277" t="s">
        <v>86</v>
      </c>
      <c r="C2420" s="279" t="s">
        <v>114</v>
      </c>
      <c r="D2420" s="277" t="s">
        <v>44</v>
      </c>
      <c r="E2420" s="277" t="s">
        <v>115</v>
      </c>
      <c r="F2420" s="194" t="s">
        <v>2161</v>
      </c>
      <c r="G2420" s="194"/>
      <c r="H2420" s="278" t="s">
        <v>75</v>
      </c>
      <c r="I2420" s="281">
        <v>8.3000000000000001E-3</v>
      </c>
      <c r="J2420" s="280">
        <v>26.39</v>
      </c>
      <c r="K2420" s="280">
        <v>0.21</v>
      </c>
    </row>
    <row r="2421" spans="2:11" ht="25.5" x14ac:dyDescent="0.2">
      <c r="B2421" s="282" t="s">
        <v>93</v>
      </c>
      <c r="C2421" s="284" t="s">
        <v>2715</v>
      </c>
      <c r="D2421" s="282" t="s">
        <v>2716</v>
      </c>
      <c r="E2421" s="282" t="s">
        <v>1761</v>
      </c>
      <c r="F2421" s="195" t="s">
        <v>94</v>
      </c>
      <c r="G2421" s="195"/>
      <c r="H2421" s="283" t="s">
        <v>1076</v>
      </c>
      <c r="I2421" s="287">
        <v>1</v>
      </c>
      <c r="J2421" s="285">
        <v>50</v>
      </c>
      <c r="K2421" s="285">
        <v>50</v>
      </c>
    </row>
    <row r="2422" spans="2:11" x14ac:dyDescent="0.2">
      <c r="B2422" s="291"/>
      <c r="C2422" s="291"/>
      <c r="D2422" s="291"/>
      <c r="E2422" s="291"/>
      <c r="F2422" s="291" t="s">
        <v>97</v>
      </c>
      <c r="G2422" s="292">
        <v>0.14000000000000001</v>
      </c>
      <c r="H2422" s="291" t="s">
        <v>98</v>
      </c>
      <c r="I2422" s="292">
        <v>0.16</v>
      </c>
      <c r="J2422" s="291" t="s">
        <v>99</v>
      </c>
      <c r="K2422" s="292">
        <v>0.3</v>
      </c>
    </row>
    <row r="2423" spans="2:11" ht="13.5" thickBot="1" x14ac:dyDescent="0.25">
      <c r="B2423" s="291"/>
      <c r="C2423" s="291"/>
      <c r="D2423" s="291"/>
      <c r="E2423" s="291"/>
      <c r="F2423" s="291" t="s">
        <v>100</v>
      </c>
      <c r="G2423" s="292">
        <v>12.59</v>
      </c>
      <c r="H2423" s="291"/>
      <c r="I2423" s="198" t="s">
        <v>101</v>
      </c>
      <c r="J2423" s="198"/>
      <c r="K2423" s="292">
        <v>62.98</v>
      </c>
    </row>
    <row r="2424" spans="2:11" ht="13.5" thickTop="1" x14ac:dyDescent="0.2">
      <c r="B2424" s="276"/>
      <c r="C2424" s="276"/>
      <c r="D2424" s="276"/>
      <c r="E2424" s="276"/>
      <c r="F2424" s="276"/>
      <c r="G2424" s="276"/>
      <c r="H2424" s="276"/>
      <c r="I2424" s="276"/>
      <c r="J2424" s="276"/>
      <c r="K2424" s="276"/>
    </row>
    <row r="2425" spans="2:11" ht="15" x14ac:dyDescent="0.2">
      <c r="B2425" s="268" t="s">
        <v>1762</v>
      </c>
      <c r="C2425" s="270" t="s">
        <v>78</v>
      </c>
      <c r="D2425" s="268" t="s">
        <v>79</v>
      </c>
      <c r="E2425" s="268" t="s">
        <v>24</v>
      </c>
      <c r="F2425" s="196" t="s">
        <v>80</v>
      </c>
      <c r="G2425" s="196"/>
      <c r="H2425" s="269" t="s">
        <v>81</v>
      </c>
      <c r="I2425" s="270" t="s">
        <v>82</v>
      </c>
      <c r="J2425" s="270" t="s">
        <v>83</v>
      </c>
      <c r="K2425" s="270" t="s">
        <v>84</v>
      </c>
    </row>
    <row r="2426" spans="2:11" ht="38.25" x14ac:dyDescent="0.2">
      <c r="B2426" s="271" t="s">
        <v>85</v>
      </c>
      <c r="C2426" s="273" t="s">
        <v>1763</v>
      </c>
      <c r="D2426" s="271" t="s">
        <v>43</v>
      </c>
      <c r="E2426" s="271" t="s">
        <v>1764</v>
      </c>
      <c r="F2426" s="197" t="s">
        <v>89</v>
      </c>
      <c r="G2426" s="197"/>
      <c r="H2426" s="272" t="s">
        <v>48</v>
      </c>
      <c r="I2426" s="275">
        <v>1</v>
      </c>
      <c r="J2426" s="274">
        <v>24.53</v>
      </c>
      <c r="K2426" s="274">
        <v>24.53</v>
      </c>
    </row>
    <row r="2427" spans="2:11" ht="25.5" x14ac:dyDescent="0.2">
      <c r="B2427" s="277" t="s">
        <v>86</v>
      </c>
      <c r="C2427" s="279" t="s">
        <v>90</v>
      </c>
      <c r="D2427" s="277" t="s">
        <v>44</v>
      </c>
      <c r="E2427" s="277" t="s">
        <v>91</v>
      </c>
      <c r="F2427" s="194" t="s">
        <v>2161</v>
      </c>
      <c r="G2427" s="194"/>
      <c r="H2427" s="278" t="s">
        <v>75</v>
      </c>
      <c r="I2427" s="281">
        <v>0.2</v>
      </c>
      <c r="J2427" s="280">
        <v>21.72</v>
      </c>
      <c r="K2427" s="280">
        <v>4.34</v>
      </c>
    </row>
    <row r="2428" spans="2:11" ht="38.25" x14ac:dyDescent="0.2">
      <c r="B2428" s="282" t="s">
        <v>93</v>
      </c>
      <c r="C2428" s="284" t="s">
        <v>2717</v>
      </c>
      <c r="D2428" s="282" t="s">
        <v>2315</v>
      </c>
      <c r="E2428" s="282" t="s">
        <v>2718</v>
      </c>
      <c r="F2428" s="195" t="s">
        <v>94</v>
      </c>
      <c r="G2428" s="195"/>
      <c r="H2428" s="283" t="s">
        <v>1076</v>
      </c>
      <c r="I2428" s="287">
        <v>1</v>
      </c>
      <c r="J2428" s="285">
        <v>20.190000000000001</v>
      </c>
      <c r="K2428" s="285">
        <v>20.190000000000001</v>
      </c>
    </row>
    <row r="2429" spans="2:11" x14ac:dyDescent="0.2">
      <c r="B2429" s="291"/>
      <c r="C2429" s="291"/>
      <c r="D2429" s="291"/>
      <c r="E2429" s="291"/>
      <c r="F2429" s="291" t="s">
        <v>97</v>
      </c>
      <c r="G2429" s="292">
        <v>1.49</v>
      </c>
      <c r="H2429" s="291" t="s">
        <v>98</v>
      </c>
      <c r="I2429" s="292">
        <v>1.62</v>
      </c>
      <c r="J2429" s="291" t="s">
        <v>99</v>
      </c>
      <c r="K2429" s="292">
        <v>3.11</v>
      </c>
    </row>
    <row r="2430" spans="2:11" ht="13.5" thickBot="1" x14ac:dyDescent="0.25">
      <c r="B2430" s="291"/>
      <c r="C2430" s="291"/>
      <c r="D2430" s="291"/>
      <c r="E2430" s="291"/>
      <c r="F2430" s="291" t="s">
        <v>100</v>
      </c>
      <c r="G2430" s="292">
        <v>6.13</v>
      </c>
      <c r="H2430" s="291"/>
      <c r="I2430" s="198" t="s">
        <v>101</v>
      </c>
      <c r="J2430" s="198"/>
      <c r="K2430" s="292">
        <v>30.66</v>
      </c>
    </row>
    <row r="2431" spans="2:11" ht="13.5" thickTop="1" x14ac:dyDescent="0.2">
      <c r="B2431" s="276"/>
      <c r="C2431" s="276"/>
      <c r="D2431" s="276"/>
      <c r="E2431" s="276"/>
      <c r="F2431" s="276"/>
      <c r="G2431" s="276"/>
      <c r="H2431" s="276"/>
      <c r="I2431" s="276"/>
      <c r="J2431" s="276"/>
      <c r="K2431" s="276"/>
    </row>
    <row r="2432" spans="2:11" ht="15" x14ac:dyDescent="0.2">
      <c r="B2432" s="268" t="s">
        <v>1765</v>
      </c>
      <c r="C2432" s="270" t="s">
        <v>78</v>
      </c>
      <c r="D2432" s="268" t="s">
        <v>79</v>
      </c>
      <c r="E2432" s="268" t="s">
        <v>24</v>
      </c>
      <c r="F2432" s="196" t="s">
        <v>80</v>
      </c>
      <c r="G2432" s="196"/>
      <c r="H2432" s="269" t="s">
        <v>81</v>
      </c>
      <c r="I2432" s="270" t="s">
        <v>82</v>
      </c>
      <c r="J2432" s="270" t="s">
        <v>83</v>
      </c>
      <c r="K2432" s="270" t="s">
        <v>84</v>
      </c>
    </row>
    <row r="2433" spans="2:11" ht="38.25" x14ac:dyDescent="0.2">
      <c r="B2433" s="271" t="s">
        <v>85</v>
      </c>
      <c r="C2433" s="273" t="s">
        <v>1766</v>
      </c>
      <c r="D2433" s="271" t="s">
        <v>43</v>
      </c>
      <c r="E2433" s="271" t="s">
        <v>1767</v>
      </c>
      <c r="F2433" s="197" t="s">
        <v>89</v>
      </c>
      <c r="G2433" s="197"/>
      <c r="H2433" s="272" t="s">
        <v>48</v>
      </c>
      <c r="I2433" s="275">
        <v>1</v>
      </c>
      <c r="J2433" s="274">
        <v>471.29</v>
      </c>
      <c r="K2433" s="274">
        <v>471.29</v>
      </c>
    </row>
    <row r="2434" spans="2:11" ht="25.5" x14ac:dyDescent="0.2">
      <c r="B2434" s="277" t="s">
        <v>86</v>
      </c>
      <c r="C2434" s="279" t="s">
        <v>90</v>
      </c>
      <c r="D2434" s="277" t="s">
        <v>44</v>
      </c>
      <c r="E2434" s="277" t="s">
        <v>91</v>
      </c>
      <c r="F2434" s="194" t="s">
        <v>2161</v>
      </c>
      <c r="G2434" s="194"/>
      <c r="H2434" s="278" t="s">
        <v>75</v>
      </c>
      <c r="I2434" s="281">
        <v>1</v>
      </c>
      <c r="J2434" s="280">
        <v>21.72</v>
      </c>
      <c r="K2434" s="280">
        <v>21.72</v>
      </c>
    </row>
    <row r="2435" spans="2:11" ht="25.5" x14ac:dyDescent="0.2">
      <c r="B2435" s="277" t="s">
        <v>86</v>
      </c>
      <c r="C2435" s="279" t="s">
        <v>116</v>
      </c>
      <c r="D2435" s="277" t="s">
        <v>44</v>
      </c>
      <c r="E2435" s="277" t="s">
        <v>117</v>
      </c>
      <c r="F2435" s="194" t="s">
        <v>2161</v>
      </c>
      <c r="G2435" s="194"/>
      <c r="H2435" s="278" t="s">
        <v>75</v>
      </c>
      <c r="I2435" s="281">
        <v>1</v>
      </c>
      <c r="J2435" s="280">
        <v>27.11</v>
      </c>
      <c r="K2435" s="280">
        <v>27.11</v>
      </c>
    </row>
    <row r="2436" spans="2:11" ht="25.5" x14ac:dyDescent="0.2">
      <c r="B2436" s="282" t="s">
        <v>93</v>
      </c>
      <c r="C2436" s="284" t="s">
        <v>2719</v>
      </c>
      <c r="D2436" s="282" t="s">
        <v>2315</v>
      </c>
      <c r="E2436" s="282" t="s">
        <v>2720</v>
      </c>
      <c r="F2436" s="195" t="s">
        <v>94</v>
      </c>
      <c r="G2436" s="195"/>
      <c r="H2436" s="283" t="s">
        <v>1076</v>
      </c>
      <c r="I2436" s="287">
        <v>1</v>
      </c>
      <c r="J2436" s="285">
        <v>422.46</v>
      </c>
      <c r="K2436" s="285">
        <v>422.46</v>
      </c>
    </row>
    <row r="2437" spans="2:11" x14ac:dyDescent="0.2">
      <c r="B2437" s="291"/>
      <c r="C2437" s="291"/>
      <c r="D2437" s="291"/>
      <c r="E2437" s="291"/>
      <c r="F2437" s="291" t="s">
        <v>97</v>
      </c>
      <c r="G2437" s="292">
        <v>17.57</v>
      </c>
      <c r="H2437" s="291" t="s">
        <v>98</v>
      </c>
      <c r="I2437" s="292">
        <v>18.91</v>
      </c>
      <c r="J2437" s="291" t="s">
        <v>99</v>
      </c>
      <c r="K2437" s="292">
        <v>36.479999999999997</v>
      </c>
    </row>
    <row r="2438" spans="2:11" ht="13.5" thickBot="1" x14ac:dyDescent="0.25">
      <c r="B2438" s="291"/>
      <c r="C2438" s="291"/>
      <c r="D2438" s="291"/>
      <c r="E2438" s="291"/>
      <c r="F2438" s="291" t="s">
        <v>100</v>
      </c>
      <c r="G2438" s="292">
        <v>117.82</v>
      </c>
      <c r="H2438" s="291"/>
      <c r="I2438" s="198" t="s">
        <v>101</v>
      </c>
      <c r="J2438" s="198"/>
      <c r="K2438" s="292">
        <v>589.11</v>
      </c>
    </row>
    <row r="2439" spans="2:11" ht="13.5" thickTop="1" x14ac:dyDescent="0.2">
      <c r="B2439" s="276"/>
      <c r="C2439" s="276"/>
      <c r="D2439" s="276"/>
      <c r="E2439" s="276"/>
      <c r="F2439" s="276"/>
      <c r="G2439" s="276"/>
      <c r="H2439" s="276"/>
      <c r="I2439" s="276"/>
      <c r="J2439" s="276"/>
      <c r="K2439" s="276"/>
    </row>
    <row r="2440" spans="2:11" ht="15" x14ac:dyDescent="0.2">
      <c r="B2440" s="268" t="s">
        <v>1768</v>
      </c>
      <c r="C2440" s="270" t="s">
        <v>78</v>
      </c>
      <c r="D2440" s="268" t="s">
        <v>79</v>
      </c>
      <c r="E2440" s="268" t="s">
        <v>24</v>
      </c>
      <c r="F2440" s="196" t="s">
        <v>80</v>
      </c>
      <c r="G2440" s="196"/>
      <c r="H2440" s="269" t="s">
        <v>81</v>
      </c>
      <c r="I2440" s="270" t="s">
        <v>82</v>
      </c>
      <c r="J2440" s="270" t="s">
        <v>83</v>
      </c>
      <c r="K2440" s="270" t="s">
        <v>84</v>
      </c>
    </row>
    <row r="2441" spans="2:11" ht="38.25" x14ac:dyDescent="0.2">
      <c r="B2441" s="271" t="s">
        <v>85</v>
      </c>
      <c r="C2441" s="273" t="s">
        <v>1769</v>
      </c>
      <c r="D2441" s="271" t="s">
        <v>43</v>
      </c>
      <c r="E2441" s="271" t="s">
        <v>1770</v>
      </c>
      <c r="F2441" s="197" t="s">
        <v>89</v>
      </c>
      <c r="G2441" s="197"/>
      <c r="H2441" s="272" t="s">
        <v>48</v>
      </c>
      <c r="I2441" s="275">
        <v>1</v>
      </c>
      <c r="J2441" s="274">
        <v>29.38</v>
      </c>
      <c r="K2441" s="274">
        <v>29.38</v>
      </c>
    </row>
    <row r="2442" spans="2:11" ht="25.5" x14ac:dyDescent="0.2">
      <c r="B2442" s="277" t="s">
        <v>86</v>
      </c>
      <c r="C2442" s="279" t="s">
        <v>90</v>
      </c>
      <c r="D2442" s="277" t="s">
        <v>44</v>
      </c>
      <c r="E2442" s="277" t="s">
        <v>91</v>
      </c>
      <c r="F2442" s="194" t="s">
        <v>2161</v>
      </c>
      <c r="G2442" s="194"/>
      <c r="H2442" s="278" t="s">
        <v>75</v>
      </c>
      <c r="I2442" s="281">
        <v>0.3</v>
      </c>
      <c r="J2442" s="280">
        <v>21.72</v>
      </c>
      <c r="K2442" s="280">
        <v>6.51</v>
      </c>
    </row>
    <row r="2443" spans="2:11" ht="25.5" x14ac:dyDescent="0.2">
      <c r="B2443" s="277" t="s">
        <v>86</v>
      </c>
      <c r="C2443" s="279" t="s">
        <v>116</v>
      </c>
      <c r="D2443" s="277" t="s">
        <v>44</v>
      </c>
      <c r="E2443" s="277" t="s">
        <v>117</v>
      </c>
      <c r="F2443" s="194" t="s">
        <v>2161</v>
      </c>
      <c r="G2443" s="194"/>
      <c r="H2443" s="278" t="s">
        <v>75</v>
      </c>
      <c r="I2443" s="281">
        <v>0.3</v>
      </c>
      <c r="J2443" s="280">
        <v>27.11</v>
      </c>
      <c r="K2443" s="280">
        <v>8.1300000000000008</v>
      </c>
    </row>
    <row r="2444" spans="2:11" ht="38.25" x14ac:dyDescent="0.2">
      <c r="B2444" s="282" t="s">
        <v>93</v>
      </c>
      <c r="C2444" s="284" t="s">
        <v>2721</v>
      </c>
      <c r="D2444" s="282" t="s">
        <v>2521</v>
      </c>
      <c r="E2444" s="282" t="s">
        <v>2722</v>
      </c>
      <c r="F2444" s="195" t="s">
        <v>94</v>
      </c>
      <c r="G2444" s="195"/>
      <c r="H2444" s="283" t="s">
        <v>48</v>
      </c>
      <c r="I2444" s="287">
        <v>1</v>
      </c>
      <c r="J2444" s="285">
        <v>14.22</v>
      </c>
      <c r="K2444" s="285">
        <v>14.22</v>
      </c>
    </row>
    <row r="2445" spans="2:11" x14ac:dyDescent="0.2">
      <c r="B2445" s="282" t="s">
        <v>93</v>
      </c>
      <c r="C2445" s="284" t="s">
        <v>2723</v>
      </c>
      <c r="D2445" s="282" t="s">
        <v>2521</v>
      </c>
      <c r="E2445" s="282" t="s">
        <v>2724</v>
      </c>
      <c r="F2445" s="195" t="s">
        <v>94</v>
      </c>
      <c r="G2445" s="195"/>
      <c r="H2445" s="283" t="s">
        <v>48</v>
      </c>
      <c r="I2445" s="287">
        <v>2</v>
      </c>
      <c r="J2445" s="285">
        <v>0.26</v>
      </c>
      <c r="K2445" s="285">
        <v>0.52</v>
      </c>
    </row>
    <row r="2446" spans="2:11" x14ac:dyDescent="0.2">
      <c r="B2446" s="291"/>
      <c r="C2446" s="291"/>
      <c r="D2446" s="291"/>
      <c r="E2446" s="291"/>
      <c r="F2446" s="291" t="s">
        <v>97</v>
      </c>
      <c r="G2446" s="292">
        <v>5.26</v>
      </c>
      <c r="H2446" s="291" t="s">
        <v>98</v>
      </c>
      <c r="I2446" s="292">
        <v>5.67</v>
      </c>
      <c r="J2446" s="291" t="s">
        <v>99</v>
      </c>
      <c r="K2446" s="292">
        <v>10.93</v>
      </c>
    </row>
    <row r="2447" spans="2:11" ht="13.5" thickBot="1" x14ac:dyDescent="0.25">
      <c r="B2447" s="291"/>
      <c r="C2447" s="291"/>
      <c r="D2447" s="291"/>
      <c r="E2447" s="291"/>
      <c r="F2447" s="291" t="s">
        <v>100</v>
      </c>
      <c r="G2447" s="292">
        <v>7.34</v>
      </c>
      <c r="H2447" s="291"/>
      <c r="I2447" s="198" t="s">
        <v>101</v>
      </c>
      <c r="J2447" s="198"/>
      <c r="K2447" s="292">
        <v>36.72</v>
      </c>
    </row>
    <row r="2448" spans="2:11" ht="13.5" thickTop="1" x14ac:dyDescent="0.2">
      <c r="B2448" s="276"/>
      <c r="C2448" s="276"/>
      <c r="D2448" s="276"/>
      <c r="E2448" s="276"/>
      <c r="F2448" s="276"/>
      <c r="G2448" s="276"/>
      <c r="H2448" s="276"/>
      <c r="I2448" s="276"/>
      <c r="J2448" s="276"/>
      <c r="K2448" s="276"/>
    </row>
    <row r="2449" spans="2:11" ht="15" x14ac:dyDescent="0.2">
      <c r="B2449" s="268" t="s">
        <v>1771</v>
      </c>
      <c r="C2449" s="270" t="s">
        <v>78</v>
      </c>
      <c r="D2449" s="268" t="s">
        <v>79</v>
      </c>
      <c r="E2449" s="268" t="s">
        <v>24</v>
      </c>
      <c r="F2449" s="196" t="s">
        <v>80</v>
      </c>
      <c r="G2449" s="196"/>
      <c r="H2449" s="269" t="s">
        <v>81</v>
      </c>
      <c r="I2449" s="270" t="s">
        <v>82</v>
      </c>
      <c r="J2449" s="270" t="s">
        <v>83</v>
      </c>
      <c r="K2449" s="270" t="s">
        <v>84</v>
      </c>
    </row>
    <row r="2450" spans="2:11" ht="63.75" x14ac:dyDescent="0.2">
      <c r="B2450" s="271" t="s">
        <v>85</v>
      </c>
      <c r="C2450" s="273" t="s">
        <v>1772</v>
      </c>
      <c r="D2450" s="271" t="s">
        <v>43</v>
      </c>
      <c r="E2450" s="271" t="s">
        <v>1773</v>
      </c>
      <c r="F2450" s="197" t="s">
        <v>89</v>
      </c>
      <c r="G2450" s="197"/>
      <c r="H2450" s="272" t="s">
        <v>48</v>
      </c>
      <c r="I2450" s="275">
        <v>1</v>
      </c>
      <c r="J2450" s="274">
        <v>11.65</v>
      </c>
      <c r="K2450" s="274">
        <v>11.65</v>
      </c>
    </row>
    <row r="2451" spans="2:11" ht="25.5" x14ac:dyDescent="0.2">
      <c r="B2451" s="277" t="s">
        <v>86</v>
      </c>
      <c r="C2451" s="279" t="s">
        <v>116</v>
      </c>
      <c r="D2451" s="277" t="s">
        <v>44</v>
      </c>
      <c r="E2451" s="277" t="s">
        <v>117</v>
      </c>
      <c r="F2451" s="194" t="s">
        <v>2161</v>
      </c>
      <c r="G2451" s="194"/>
      <c r="H2451" s="278" t="s">
        <v>75</v>
      </c>
      <c r="I2451" s="281">
        <v>0.2</v>
      </c>
      <c r="J2451" s="280">
        <v>27.11</v>
      </c>
      <c r="K2451" s="280">
        <v>5.42</v>
      </c>
    </row>
    <row r="2452" spans="2:11" ht="38.25" x14ac:dyDescent="0.2">
      <c r="B2452" s="282" t="s">
        <v>93</v>
      </c>
      <c r="C2452" s="284" t="s">
        <v>2725</v>
      </c>
      <c r="D2452" s="282" t="s">
        <v>2441</v>
      </c>
      <c r="E2452" s="282" t="s">
        <v>2726</v>
      </c>
      <c r="F2452" s="195" t="s">
        <v>94</v>
      </c>
      <c r="G2452" s="195"/>
      <c r="H2452" s="283" t="s">
        <v>48</v>
      </c>
      <c r="I2452" s="287">
        <v>1</v>
      </c>
      <c r="J2452" s="285">
        <v>6.23</v>
      </c>
      <c r="K2452" s="285">
        <v>6.23</v>
      </c>
    </row>
    <row r="2453" spans="2:11" x14ac:dyDescent="0.2">
      <c r="B2453" s="291"/>
      <c r="C2453" s="291"/>
      <c r="D2453" s="291"/>
      <c r="E2453" s="291"/>
      <c r="F2453" s="291" t="s">
        <v>97</v>
      </c>
      <c r="G2453" s="292">
        <v>2</v>
      </c>
      <c r="H2453" s="291" t="s">
        <v>98</v>
      </c>
      <c r="I2453" s="292">
        <v>2.17</v>
      </c>
      <c r="J2453" s="291" t="s">
        <v>99</v>
      </c>
      <c r="K2453" s="292">
        <v>4.17</v>
      </c>
    </row>
    <row r="2454" spans="2:11" ht="13.5" thickBot="1" x14ac:dyDescent="0.25">
      <c r="B2454" s="291"/>
      <c r="C2454" s="291"/>
      <c r="D2454" s="291"/>
      <c r="E2454" s="291"/>
      <c r="F2454" s="291" t="s">
        <v>100</v>
      </c>
      <c r="G2454" s="292">
        <v>2.91</v>
      </c>
      <c r="H2454" s="291"/>
      <c r="I2454" s="198" t="s">
        <v>101</v>
      </c>
      <c r="J2454" s="198"/>
      <c r="K2454" s="292">
        <v>14.56</v>
      </c>
    </row>
    <row r="2455" spans="2:11" ht="13.5" thickTop="1" x14ac:dyDescent="0.2">
      <c r="B2455" s="276"/>
      <c r="C2455" s="276"/>
      <c r="D2455" s="276"/>
      <c r="E2455" s="276"/>
      <c r="F2455" s="276"/>
      <c r="G2455" s="276"/>
      <c r="H2455" s="276"/>
      <c r="I2455" s="276"/>
      <c r="J2455" s="276"/>
      <c r="K2455" s="276"/>
    </row>
    <row r="2456" spans="2:11" ht="15" x14ac:dyDescent="0.2">
      <c r="B2456" s="268" t="s">
        <v>1775</v>
      </c>
      <c r="C2456" s="270" t="s">
        <v>78</v>
      </c>
      <c r="D2456" s="268" t="s">
        <v>79</v>
      </c>
      <c r="E2456" s="268" t="s">
        <v>24</v>
      </c>
      <c r="F2456" s="196" t="s">
        <v>80</v>
      </c>
      <c r="G2456" s="196"/>
      <c r="H2456" s="269" t="s">
        <v>81</v>
      </c>
      <c r="I2456" s="270" t="s">
        <v>82</v>
      </c>
      <c r="J2456" s="270" t="s">
        <v>83</v>
      </c>
      <c r="K2456" s="270" t="s">
        <v>84</v>
      </c>
    </row>
    <row r="2457" spans="2:11" ht="25.5" x14ac:dyDescent="0.2">
      <c r="B2457" s="271" t="s">
        <v>85</v>
      </c>
      <c r="C2457" s="273" t="s">
        <v>1776</v>
      </c>
      <c r="D2457" s="271" t="s">
        <v>43</v>
      </c>
      <c r="E2457" s="271" t="s">
        <v>1777</v>
      </c>
      <c r="F2457" s="197" t="s">
        <v>89</v>
      </c>
      <c r="G2457" s="197"/>
      <c r="H2457" s="272" t="s">
        <v>48</v>
      </c>
      <c r="I2457" s="275">
        <v>1</v>
      </c>
      <c r="J2457" s="274">
        <v>2.09</v>
      </c>
      <c r="K2457" s="274">
        <v>2.09</v>
      </c>
    </row>
    <row r="2458" spans="2:11" ht="25.5" x14ac:dyDescent="0.2">
      <c r="B2458" s="277" t="s">
        <v>86</v>
      </c>
      <c r="C2458" s="279" t="s">
        <v>120</v>
      </c>
      <c r="D2458" s="277" t="s">
        <v>44</v>
      </c>
      <c r="E2458" s="277" t="s">
        <v>121</v>
      </c>
      <c r="F2458" s="194" t="s">
        <v>2161</v>
      </c>
      <c r="G2458" s="194"/>
      <c r="H2458" s="278" t="s">
        <v>75</v>
      </c>
      <c r="I2458" s="281">
        <v>0.01</v>
      </c>
      <c r="J2458" s="280">
        <v>29.75</v>
      </c>
      <c r="K2458" s="280">
        <v>0.28999999999999998</v>
      </c>
    </row>
    <row r="2459" spans="2:11" ht="25.5" x14ac:dyDescent="0.2">
      <c r="B2459" s="277" t="s">
        <v>86</v>
      </c>
      <c r="C2459" s="279" t="s">
        <v>90</v>
      </c>
      <c r="D2459" s="277" t="s">
        <v>44</v>
      </c>
      <c r="E2459" s="277" t="s">
        <v>91</v>
      </c>
      <c r="F2459" s="194" t="s">
        <v>2161</v>
      </c>
      <c r="G2459" s="194"/>
      <c r="H2459" s="278" t="s">
        <v>75</v>
      </c>
      <c r="I2459" s="281">
        <v>0.01</v>
      </c>
      <c r="J2459" s="280">
        <v>21.72</v>
      </c>
      <c r="K2459" s="280">
        <v>0.21</v>
      </c>
    </row>
    <row r="2460" spans="2:11" x14ac:dyDescent="0.2">
      <c r="B2460" s="282" t="s">
        <v>93</v>
      </c>
      <c r="C2460" s="284" t="s">
        <v>2727</v>
      </c>
      <c r="D2460" s="282" t="s">
        <v>2315</v>
      </c>
      <c r="E2460" s="282" t="s">
        <v>2728</v>
      </c>
      <c r="F2460" s="195" t="s">
        <v>94</v>
      </c>
      <c r="G2460" s="195"/>
      <c r="H2460" s="283" t="s">
        <v>1076</v>
      </c>
      <c r="I2460" s="287">
        <v>1</v>
      </c>
      <c r="J2460" s="285">
        <v>0.79</v>
      </c>
      <c r="K2460" s="285">
        <v>0.79</v>
      </c>
    </row>
    <row r="2461" spans="2:11" x14ac:dyDescent="0.2">
      <c r="B2461" s="282" t="s">
        <v>93</v>
      </c>
      <c r="C2461" s="284" t="s">
        <v>2729</v>
      </c>
      <c r="D2461" s="282" t="s">
        <v>2315</v>
      </c>
      <c r="E2461" s="282" t="s">
        <v>2730</v>
      </c>
      <c r="F2461" s="195" t="s">
        <v>94</v>
      </c>
      <c r="G2461" s="195"/>
      <c r="H2461" s="283" t="s">
        <v>1076</v>
      </c>
      <c r="I2461" s="287">
        <v>1</v>
      </c>
      <c r="J2461" s="285">
        <v>0.8</v>
      </c>
      <c r="K2461" s="285">
        <v>0.8</v>
      </c>
    </row>
    <row r="2462" spans="2:11" x14ac:dyDescent="0.2">
      <c r="B2462" s="291"/>
      <c r="C2462" s="291"/>
      <c r="D2462" s="291"/>
      <c r="E2462" s="291"/>
      <c r="F2462" s="291" t="s">
        <v>97</v>
      </c>
      <c r="G2462" s="292">
        <v>0.18</v>
      </c>
      <c r="H2462" s="291" t="s">
        <v>98</v>
      </c>
      <c r="I2462" s="292">
        <v>0.2</v>
      </c>
      <c r="J2462" s="291" t="s">
        <v>99</v>
      </c>
      <c r="K2462" s="292">
        <v>0.38</v>
      </c>
    </row>
    <row r="2463" spans="2:11" ht="13.5" thickBot="1" x14ac:dyDescent="0.25">
      <c r="B2463" s="291"/>
      <c r="C2463" s="291"/>
      <c r="D2463" s="291"/>
      <c r="E2463" s="291"/>
      <c r="F2463" s="291" t="s">
        <v>100</v>
      </c>
      <c r="G2463" s="292">
        <v>0.52</v>
      </c>
      <c r="H2463" s="291"/>
      <c r="I2463" s="198" t="s">
        <v>101</v>
      </c>
      <c r="J2463" s="198"/>
      <c r="K2463" s="292">
        <v>2.61</v>
      </c>
    </row>
    <row r="2464" spans="2:11" ht="13.5" thickTop="1" x14ac:dyDescent="0.2">
      <c r="B2464" s="276"/>
      <c r="C2464" s="276"/>
      <c r="D2464" s="276"/>
      <c r="E2464" s="276"/>
      <c r="F2464" s="276"/>
      <c r="G2464" s="276"/>
      <c r="H2464" s="276"/>
      <c r="I2464" s="276"/>
      <c r="J2464" s="276"/>
      <c r="K2464" s="276"/>
    </row>
    <row r="2465" spans="2:11" ht="15" x14ac:dyDescent="0.2">
      <c r="B2465" s="268" t="s">
        <v>1778</v>
      </c>
      <c r="C2465" s="270" t="s">
        <v>78</v>
      </c>
      <c r="D2465" s="268" t="s">
        <v>79</v>
      </c>
      <c r="E2465" s="268" t="s">
        <v>24</v>
      </c>
      <c r="F2465" s="196" t="s">
        <v>80</v>
      </c>
      <c r="G2465" s="196"/>
      <c r="H2465" s="269" t="s">
        <v>81</v>
      </c>
      <c r="I2465" s="270" t="s">
        <v>82</v>
      </c>
      <c r="J2465" s="270" t="s">
        <v>83</v>
      </c>
      <c r="K2465" s="270" t="s">
        <v>84</v>
      </c>
    </row>
    <row r="2466" spans="2:11" ht="38.25" x14ac:dyDescent="0.2">
      <c r="B2466" s="271" t="s">
        <v>85</v>
      </c>
      <c r="C2466" s="273" t="s">
        <v>1779</v>
      </c>
      <c r="D2466" s="271" t="s">
        <v>44</v>
      </c>
      <c r="E2466" s="271" t="s">
        <v>1780</v>
      </c>
      <c r="F2466" s="197" t="s">
        <v>804</v>
      </c>
      <c r="G2466" s="197"/>
      <c r="H2466" s="272" t="s">
        <v>48</v>
      </c>
      <c r="I2466" s="275">
        <v>1</v>
      </c>
      <c r="J2466" s="274">
        <v>17.61</v>
      </c>
      <c r="K2466" s="274">
        <v>17.61</v>
      </c>
    </row>
    <row r="2467" spans="2:11" ht="25.5" x14ac:dyDescent="0.2">
      <c r="B2467" s="277" t="s">
        <v>86</v>
      </c>
      <c r="C2467" s="279" t="s">
        <v>2731</v>
      </c>
      <c r="D2467" s="277" t="s">
        <v>44</v>
      </c>
      <c r="E2467" s="277" t="s">
        <v>2732</v>
      </c>
      <c r="F2467" s="194" t="s">
        <v>2207</v>
      </c>
      <c r="G2467" s="194"/>
      <c r="H2467" s="278" t="s">
        <v>51</v>
      </c>
      <c r="I2467" s="281">
        <v>8.9999999999999998E-4</v>
      </c>
      <c r="J2467" s="280">
        <v>684.91</v>
      </c>
      <c r="K2467" s="280">
        <v>0.61</v>
      </c>
    </row>
    <row r="2468" spans="2:11" ht="25.5" x14ac:dyDescent="0.2">
      <c r="B2468" s="277" t="s">
        <v>86</v>
      </c>
      <c r="C2468" s="279" t="s">
        <v>120</v>
      </c>
      <c r="D2468" s="277" t="s">
        <v>44</v>
      </c>
      <c r="E2468" s="277" t="s">
        <v>121</v>
      </c>
      <c r="F2468" s="194" t="s">
        <v>2161</v>
      </c>
      <c r="G2468" s="194"/>
      <c r="H2468" s="278" t="s">
        <v>75</v>
      </c>
      <c r="I2468" s="281">
        <v>0.29099999999999998</v>
      </c>
      <c r="J2468" s="280">
        <v>29.75</v>
      </c>
      <c r="K2468" s="280">
        <v>8.65</v>
      </c>
    </row>
    <row r="2469" spans="2:11" ht="25.5" x14ac:dyDescent="0.2">
      <c r="B2469" s="277" t="s">
        <v>86</v>
      </c>
      <c r="C2469" s="279" t="s">
        <v>122</v>
      </c>
      <c r="D2469" s="277" t="s">
        <v>44</v>
      </c>
      <c r="E2469" s="277" t="s">
        <v>123</v>
      </c>
      <c r="F2469" s="194" t="s">
        <v>2161</v>
      </c>
      <c r="G2469" s="194"/>
      <c r="H2469" s="278" t="s">
        <v>75</v>
      </c>
      <c r="I2469" s="281">
        <v>0.29099999999999998</v>
      </c>
      <c r="J2469" s="280">
        <v>22.69</v>
      </c>
      <c r="K2469" s="280">
        <v>6.6</v>
      </c>
    </row>
    <row r="2470" spans="2:11" ht="25.5" x14ac:dyDescent="0.2">
      <c r="B2470" s="282" t="s">
        <v>93</v>
      </c>
      <c r="C2470" s="284" t="s">
        <v>2733</v>
      </c>
      <c r="D2470" s="282" t="s">
        <v>44</v>
      </c>
      <c r="E2470" s="282" t="s">
        <v>2734</v>
      </c>
      <c r="F2470" s="195" t="s">
        <v>94</v>
      </c>
      <c r="G2470" s="195"/>
      <c r="H2470" s="283" t="s">
        <v>48</v>
      </c>
      <c r="I2470" s="287">
        <v>1</v>
      </c>
      <c r="J2470" s="285">
        <v>1.75</v>
      </c>
      <c r="K2470" s="285">
        <v>1.75</v>
      </c>
    </row>
    <row r="2471" spans="2:11" x14ac:dyDescent="0.2">
      <c r="B2471" s="291"/>
      <c r="C2471" s="291"/>
      <c r="D2471" s="291"/>
      <c r="E2471" s="291"/>
      <c r="F2471" s="291" t="s">
        <v>97</v>
      </c>
      <c r="G2471" s="292">
        <v>5.65</v>
      </c>
      <c r="H2471" s="291" t="s">
        <v>98</v>
      </c>
      <c r="I2471" s="292">
        <v>6.08</v>
      </c>
      <c r="J2471" s="291" t="s">
        <v>99</v>
      </c>
      <c r="K2471" s="292">
        <v>11.73</v>
      </c>
    </row>
    <row r="2472" spans="2:11" ht="13.5" thickBot="1" x14ac:dyDescent="0.25">
      <c r="B2472" s="291"/>
      <c r="C2472" s="291"/>
      <c r="D2472" s="291"/>
      <c r="E2472" s="291"/>
      <c r="F2472" s="291" t="s">
        <v>100</v>
      </c>
      <c r="G2472" s="292">
        <v>4.4000000000000004</v>
      </c>
      <c r="H2472" s="291"/>
      <c r="I2472" s="198" t="s">
        <v>101</v>
      </c>
      <c r="J2472" s="198"/>
      <c r="K2472" s="292">
        <v>22.01</v>
      </c>
    </row>
    <row r="2473" spans="2:11" ht="13.5" thickTop="1" x14ac:dyDescent="0.2">
      <c r="B2473" s="276"/>
      <c r="C2473" s="276"/>
      <c r="D2473" s="276"/>
      <c r="E2473" s="276"/>
      <c r="F2473" s="276"/>
      <c r="G2473" s="276"/>
      <c r="H2473" s="276"/>
      <c r="I2473" s="276"/>
      <c r="J2473" s="276"/>
      <c r="K2473" s="276"/>
    </row>
    <row r="2474" spans="2:11" ht="15" x14ac:dyDescent="0.2">
      <c r="B2474" s="268" t="s">
        <v>1781</v>
      </c>
      <c r="C2474" s="270" t="s">
        <v>78</v>
      </c>
      <c r="D2474" s="268" t="s">
        <v>79</v>
      </c>
      <c r="E2474" s="268" t="s">
        <v>24</v>
      </c>
      <c r="F2474" s="196" t="s">
        <v>80</v>
      </c>
      <c r="G2474" s="196"/>
      <c r="H2474" s="269" t="s">
        <v>81</v>
      </c>
      <c r="I2474" s="270" t="s">
        <v>82</v>
      </c>
      <c r="J2474" s="270" t="s">
        <v>83</v>
      </c>
      <c r="K2474" s="270" t="s">
        <v>84</v>
      </c>
    </row>
    <row r="2475" spans="2:11" ht="25.5" customHeight="1" x14ac:dyDescent="0.2">
      <c r="B2475" s="271" t="s">
        <v>85</v>
      </c>
      <c r="C2475" s="273" t="s">
        <v>69</v>
      </c>
      <c r="D2475" s="271" t="s">
        <v>44</v>
      </c>
      <c r="E2475" s="271" t="s">
        <v>426</v>
      </c>
      <c r="F2475" s="197" t="s">
        <v>804</v>
      </c>
      <c r="G2475" s="197"/>
      <c r="H2475" s="272" t="s">
        <v>48</v>
      </c>
      <c r="I2475" s="275">
        <v>1</v>
      </c>
      <c r="J2475" s="274">
        <v>14.76</v>
      </c>
      <c r="K2475" s="274">
        <v>14.76</v>
      </c>
    </row>
    <row r="2476" spans="2:11" ht="25.5" x14ac:dyDescent="0.2">
      <c r="B2476" s="277" t="s">
        <v>86</v>
      </c>
      <c r="C2476" s="279" t="s">
        <v>122</v>
      </c>
      <c r="D2476" s="277" t="s">
        <v>44</v>
      </c>
      <c r="E2476" s="277" t="s">
        <v>123</v>
      </c>
      <c r="F2476" s="194" t="s">
        <v>2161</v>
      </c>
      <c r="G2476" s="194"/>
      <c r="H2476" s="278" t="s">
        <v>75</v>
      </c>
      <c r="I2476" s="281">
        <v>0.222</v>
      </c>
      <c r="J2476" s="280">
        <v>22.69</v>
      </c>
      <c r="K2476" s="280">
        <v>5.03</v>
      </c>
    </row>
    <row r="2477" spans="2:11" ht="25.5" x14ac:dyDescent="0.2">
      <c r="B2477" s="277" t="s">
        <v>86</v>
      </c>
      <c r="C2477" s="279" t="s">
        <v>120</v>
      </c>
      <c r="D2477" s="277" t="s">
        <v>44</v>
      </c>
      <c r="E2477" s="277" t="s">
        <v>121</v>
      </c>
      <c r="F2477" s="194" t="s">
        <v>2161</v>
      </c>
      <c r="G2477" s="194"/>
      <c r="H2477" s="278" t="s">
        <v>75</v>
      </c>
      <c r="I2477" s="281">
        <v>0.222</v>
      </c>
      <c r="J2477" s="280">
        <v>29.75</v>
      </c>
      <c r="K2477" s="280">
        <v>6.6</v>
      </c>
    </row>
    <row r="2478" spans="2:11" ht="25.5" x14ac:dyDescent="0.2">
      <c r="B2478" s="282" t="s">
        <v>93</v>
      </c>
      <c r="C2478" s="284" t="s">
        <v>187</v>
      </c>
      <c r="D2478" s="282" t="s">
        <v>44</v>
      </c>
      <c r="E2478" s="282" t="s">
        <v>188</v>
      </c>
      <c r="F2478" s="195" t="s">
        <v>94</v>
      </c>
      <c r="G2478" s="195"/>
      <c r="H2478" s="283" t="s">
        <v>48</v>
      </c>
      <c r="I2478" s="287">
        <v>1</v>
      </c>
      <c r="J2478" s="285">
        <v>3.13</v>
      </c>
      <c r="K2478" s="285">
        <v>3.13</v>
      </c>
    </row>
    <row r="2479" spans="2:11" x14ac:dyDescent="0.2">
      <c r="B2479" s="291"/>
      <c r="C2479" s="291"/>
      <c r="D2479" s="291"/>
      <c r="E2479" s="291"/>
      <c r="F2479" s="291" t="s">
        <v>97</v>
      </c>
      <c r="G2479" s="292">
        <v>4.26</v>
      </c>
      <c r="H2479" s="291" t="s">
        <v>98</v>
      </c>
      <c r="I2479" s="292">
        <v>4.59</v>
      </c>
      <c r="J2479" s="291" t="s">
        <v>99</v>
      </c>
      <c r="K2479" s="292">
        <v>8.85</v>
      </c>
    </row>
    <row r="2480" spans="2:11" ht="13.5" thickBot="1" x14ac:dyDescent="0.25">
      <c r="B2480" s="291"/>
      <c r="C2480" s="291"/>
      <c r="D2480" s="291"/>
      <c r="E2480" s="291"/>
      <c r="F2480" s="291" t="s">
        <v>100</v>
      </c>
      <c r="G2480" s="292">
        <v>3.69</v>
      </c>
      <c r="H2480" s="291"/>
      <c r="I2480" s="198" t="s">
        <v>101</v>
      </c>
      <c r="J2480" s="198"/>
      <c r="K2480" s="292">
        <v>18.45</v>
      </c>
    </row>
    <row r="2481" spans="2:11" ht="13.5" thickTop="1" x14ac:dyDescent="0.2">
      <c r="B2481" s="276"/>
      <c r="C2481" s="276"/>
      <c r="D2481" s="276"/>
      <c r="E2481" s="276"/>
      <c r="F2481" s="276"/>
      <c r="G2481" s="276"/>
      <c r="H2481" s="276"/>
      <c r="I2481" s="276"/>
      <c r="J2481" s="276"/>
      <c r="K2481" s="276"/>
    </row>
    <row r="2482" spans="2:11" ht="15" x14ac:dyDescent="0.2">
      <c r="B2482" s="268" t="s">
        <v>1782</v>
      </c>
      <c r="C2482" s="270" t="s">
        <v>78</v>
      </c>
      <c r="D2482" s="268" t="s">
        <v>79</v>
      </c>
      <c r="E2482" s="268" t="s">
        <v>24</v>
      </c>
      <c r="F2482" s="196" t="s">
        <v>80</v>
      </c>
      <c r="G2482" s="196"/>
      <c r="H2482" s="269" t="s">
        <v>81</v>
      </c>
      <c r="I2482" s="270" t="s">
        <v>82</v>
      </c>
      <c r="J2482" s="270" t="s">
        <v>83</v>
      </c>
      <c r="K2482" s="270" t="s">
        <v>84</v>
      </c>
    </row>
    <row r="2483" spans="2:11" ht="38.25" x14ac:dyDescent="0.2">
      <c r="B2483" s="271" t="s">
        <v>85</v>
      </c>
      <c r="C2483" s="273" t="s">
        <v>1783</v>
      </c>
      <c r="D2483" s="271" t="s">
        <v>44</v>
      </c>
      <c r="E2483" s="271" t="s">
        <v>1784</v>
      </c>
      <c r="F2483" s="197" t="s">
        <v>804</v>
      </c>
      <c r="G2483" s="197"/>
      <c r="H2483" s="272" t="s">
        <v>48</v>
      </c>
      <c r="I2483" s="275">
        <v>1</v>
      </c>
      <c r="J2483" s="274">
        <v>17.190000000000001</v>
      </c>
      <c r="K2483" s="274">
        <v>17.190000000000001</v>
      </c>
    </row>
    <row r="2484" spans="2:11" ht="25.5" x14ac:dyDescent="0.2">
      <c r="B2484" s="277" t="s">
        <v>86</v>
      </c>
      <c r="C2484" s="279" t="s">
        <v>120</v>
      </c>
      <c r="D2484" s="277" t="s">
        <v>44</v>
      </c>
      <c r="E2484" s="277" t="s">
        <v>121</v>
      </c>
      <c r="F2484" s="194" t="s">
        <v>2161</v>
      </c>
      <c r="G2484" s="194"/>
      <c r="H2484" s="278" t="s">
        <v>75</v>
      </c>
      <c r="I2484" s="281">
        <v>0.29099999999999998</v>
      </c>
      <c r="J2484" s="280">
        <v>29.75</v>
      </c>
      <c r="K2484" s="280">
        <v>8.65</v>
      </c>
    </row>
    <row r="2485" spans="2:11" ht="25.5" x14ac:dyDescent="0.2">
      <c r="B2485" s="277" t="s">
        <v>86</v>
      </c>
      <c r="C2485" s="279" t="s">
        <v>122</v>
      </c>
      <c r="D2485" s="277" t="s">
        <v>44</v>
      </c>
      <c r="E2485" s="277" t="s">
        <v>123</v>
      </c>
      <c r="F2485" s="194" t="s">
        <v>2161</v>
      </c>
      <c r="G2485" s="194"/>
      <c r="H2485" s="278" t="s">
        <v>75</v>
      </c>
      <c r="I2485" s="281">
        <v>0.29099999999999998</v>
      </c>
      <c r="J2485" s="280">
        <v>22.69</v>
      </c>
      <c r="K2485" s="280">
        <v>6.6</v>
      </c>
    </row>
    <row r="2486" spans="2:11" ht="25.5" x14ac:dyDescent="0.2">
      <c r="B2486" s="277" t="s">
        <v>86</v>
      </c>
      <c r="C2486" s="279" t="s">
        <v>2731</v>
      </c>
      <c r="D2486" s="277" t="s">
        <v>44</v>
      </c>
      <c r="E2486" s="277" t="s">
        <v>2732</v>
      </c>
      <c r="F2486" s="194" t="s">
        <v>2207</v>
      </c>
      <c r="G2486" s="194"/>
      <c r="H2486" s="278" t="s">
        <v>51</v>
      </c>
      <c r="I2486" s="281">
        <v>8.9999999999999998E-4</v>
      </c>
      <c r="J2486" s="280">
        <v>684.91</v>
      </c>
      <c r="K2486" s="280">
        <v>0.61</v>
      </c>
    </row>
    <row r="2487" spans="2:11" x14ac:dyDescent="0.2">
      <c r="B2487" s="282" t="s">
        <v>93</v>
      </c>
      <c r="C2487" s="284" t="s">
        <v>2735</v>
      </c>
      <c r="D2487" s="282" t="s">
        <v>44</v>
      </c>
      <c r="E2487" s="282" t="s">
        <v>2736</v>
      </c>
      <c r="F2487" s="195" t="s">
        <v>94</v>
      </c>
      <c r="G2487" s="195"/>
      <c r="H2487" s="283" t="s">
        <v>48</v>
      </c>
      <c r="I2487" s="287">
        <v>1</v>
      </c>
      <c r="J2487" s="285">
        <v>1.33</v>
      </c>
      <c r="K2487" s="285">
        <v>1.33</v>
      </c>
    </row>
    <row r="2488" spans="2:11" x14ac:dyDescent="0.2">
      <c r="B2488" s="291"/>
      <c r="C2488" s="291"/>
      <c r="D2488" s="291"/>
      <c r="E2488" s="291"/>
      <c r="F2488" s="291" t="s">
        <v>97</v>
      </c>
      <c r="G2488" s="292">
        <v>5.65</v>
      </c>
      <c r="H2488" s="291" t="s">
        <v>98</v>
      </c>
      <c r="I2488" s="292">
        <v>6.08</v>
      </c>
      <c r="J2488" s="291" t="s">
        <v>99</v>
      </c>
      <c r="K2488" s="292">
        <v>11.73</v>
      </c>
    </row>
    <row r="2489" spans="2:11" ht="13.5" thickBot="1" x14ac:dyDescent="0.25">
      <c r="B2489" s="291"/>
      <c r="C2489" s="291"/>
      <c r="D2489" s="291"/>
      <c r="E2489" s="291"/>
      <c r="F2489" s="291" t="s">
        <v>100</v>
      </c>
      <c r="G2489" s="292">
        <v>4.29</v>
      </c>
      <c r="H2489" s="291"/>
      <c r="I2489" s="198" t="s">
        <v>101</v>
      </c>
      <c r="J2489" s="198"/>
      <c r="K2489" s="292">
        <v>21.48</v>
      </c>
    </row>
    <row r="2490" spans="2:11" ht="13.5" thickTop="1" x14ac:dyDescent="0.2">
      <c r="B2490" s="276"/>
      <c r="C2490" s="276"/>
      <c r="D2490" s="276"/>
      <c r="E2490" s="276"/>
      <c r="F2490" s="276"/>
      <c r="G2490" s="276"/>
      <c r="H2490" s="276"/>
      <c r="I2490" s="276"/>
      <c r="J2490" s="276"/>
      <c r="K2490" s="276"/>
    </row>
    <row r="2491" spans="2:11" ht="15" x14ac:dyDescent="0.2">
      <c r="B2491" s="268" t="s">
        <v>1785</v>
      </c>
      <c r="C2491" s="270" t="s">
        <v>78</v>
      </c>
      <c r="D2491" s="268" t="s">
        <v>79</v>
      </c>
      <c r="E2491" s="268" t="s">
        <v>24</v>
      </c>
      <c r="F2491" s="196" t="s">
        <v>80</v>
      </c>
      <c r="G2491" s="196"/>
      <c r="H2491" s="269" t="s">
        <v>81</v>
      </c>
      <c r="I2491" s="270" t="s">
        <v>82</v>
      </c>
      <c r="J2491" s="270" t="s">
        <v>83</v>
      </c>
      <c r="K2491" s="270" t="s">
        <v>84</v>
      </c>
    </row>
    <row r="2492" spans="2:11" ht="38.25" x14ac:dyDescent="0.2">
      <c r="B2492" s="271" t="s">
        <v>85</v>
      </c>
      <c r="C2492" s="273" t="s">
        <v>1786</v>
      </c>
      <c r="D2492" s="271" t="s">
        <v>44</v>
      </c>
      <c r="E2492" s="271" t="s">
        <v>1787</v>
      </c>
      <c r="F2492" s="197" t="s">
        <v>804</v>
      </c>
      <c r="G2492" s="197"/>
      <c r="H2492" s="272" t="s">
        <v>48</v>
      </c>
      <c r="I2492" s="275">
        <v>1</v>
      </c>
      <c r="J2492" s="274">
        <v>22.59</v>
      </c>
      <c r="K2492" s="274">
        <v>22.59</v>
      </c>
    </row>
    <row r="2493" spans="2:11" ht="25.5" x14ac:dyDescent="0.2">
      <c r="B2493" s="277" t="s">
        <v>86</v>
      </c>
      <c r="C2493" s="279" t="s">
        <v>122</v>
      </c>
      <c r="D2493" s="277" t="s">
        <v>44</v>
      </c>
      <c r="E2493" s="277" t="s">
        <v>123</v>
      </c>
      <c r="F2493" s="194" t="s">
        <v>2161</v>
      </c>
      <c r="G2493" s="194"/>
      <c r="H2493" s="278" t="s">
        <v>75</v>
      </c>
      <c r="I2493" s="281">
        <v>0.36499999999999999</v>
      </c>
      <c r="J2493" s="280">
        <v>22.69</v>
      </c>
      <c r="K2493" s="280">
        <v>8.2799999999999994</v>
      </c>
    </row>
    <row r="2494" spans="2:11" ht="25.5" x14ac:dyDescent="0.2">
      <c r="B2494" s="277" t="s">
        <v>86</v>
      </c>
      <c r="C2494" s="279" t="s">
        <v>120</v>
      </c>
      <c r="D2494" s="277" t="s">
        <v>44</v>
      </c>
      <c r="E2494" s="277" t="s">
        <v>121</v>
      </c>
      <c r="F2494" s="194" t="s">
        <v>2161</v>
      </c>
      <c r="G2494" s="194"/>
      <c r="H2494" s="278" t="s">
        <v>75</v>
      </c>
      <c r="I2494" s="281">
        <v>0.36499999999999999</v>
      </c>
      <c r="J2494" s="280">
        <v>29.75</v>
      </c>
      <c r="K2494" s="280">
        <v>10.85</v>
      </c>
    </row>
    <row r="2495" spans="2:11" ht="25.5" x14ac:dyDescent="0.2">
      <c r="B2495" s="282" t="s">
        <v>93</v>
      </c>
      <c r="C2495" s="284" t="s">
        <v>2737</v>
      </c>
      <c r="D2495" s="282" t="s">
        <v>44</v>
      </c>
      <c r="E2495" s="282" t="s">
        <v>2738</v>
      </c>
      <c r="F2495" s="195" t="s">
        <v>94</v>
      </c>
      <c r="G2495" s="195"/>
      <c r="H2495" s="283" t="s">
        <v>48</v>
      </c>
      <c r="I2495" s="287">
        <v>1</v>
      </c>
      <c r="J2495" s="285">
        <v>3.46</v>
      </c>
      <c r="K2495" s="285">
        <v>3.46</v>
      </c>
    </row>
    <row r="2496" spans="2:11" x14ac:dyDescent="0.2">
      <c r="B2496" s="291"/>
      <c r="C2496" s="291"/>
      <c r="D2496" s="291"/>
      <c r="E2496" s="291"/>
      <c r="F2496" s="291" t="s">
        <v>97</v>
      </c>
      <c r="G2496" s="292">
        <v>7.02</v>
      </c>
      <c r="H2496" s="291" t="s">
        <v>98</v>
      </c>
      <c r="I2496" s="292">
        <v>7.55</v>
      </c>
      <c r="J2496" s="291" t="s">
        <v>99</v>
      </c>
      <c r="K2496" s="292">
        <v>14.57</v>
      </c>
    </row>
    <row r="2497" spans="2:11" ht="13.5" thickBot="1" x14ac:dyDescent="0.25">
      <c r="B2497" s="291"/>
      <c r="C2497" s="291"/>
      <c r="D2497" s="291"/>
      <c r="E2497" s="291"/>
      <c r="F2497" s="291" t="s">
        <v>100</v>
      </c>
      <c r="G2497" s="292">
        <v>5.64</v>
      </c>
      <c r="H2497" s="291"/>
      <c r="I2497" s="198" t="s">
        <v>101</v>
      </c>
      <c r="J2497" s="198"/>
      <c r="K2497" s="292">
        <v>28.23</v>
      </c>
    </row>
    <row r="2498" spans="2:11" ht="13.5" thickTop="1" x14ac:dyDescent="0.2">
      <c r="B2498" s="276"/>
      <c r="C2498" s="276"/>
      <c r="D2498" s="276"/>
      <c r="E2498" s="276"/>
      <c r="F2498" s="276"/>
      <c r="G2498" s="276"/>
      <c r="H2498" s="276"/>
      <c r="I2498" s="276"/>
      <c r="J2498" s="276"/>
      <c r="K2498" s="276"/>
    </row>
    <row r="2499" spans="2:11" ht="15" x14ac:dyDescent="0.2">
      <c r="B2499" s="268" t="s">
        <v>1788</v>
      </c>
      <c r="C2499" s="270" t="s">
        <v>78</v>
      </c>
      <c r="D2499" s="268" t="s">
        <v>79</v>
      </c>
      <c r="E2499" s="268" t="s">
        <v>24</v>
      </c>
      <c r="F2499" s="196" t="s">
        <v>80</v>
      </c>
      <c r="G2499" s="196"/>
      <c r="H2499" s="269" t="s">
        <v>81</v>
      </c>
      <c r="I2499" s="270" t="s">
        <v>82</v>
      </c>
      <c r="J2499" s="270" t="s">
        <v>83</v>
      </c>
      <c r="K2499" s="270" t="s">
        <v>84</v>
      </c>
    </row>
    <row r="2500" spans="2:11" x14ac:dyDescent="0.2">
      <c r="B2500" s="271" t="s">
        <v>85</v>
      </c>
      <c r="C2500" s="273" t="s">
        <v>1789</v>
      </c>
      <c r="D2500" s="271" t="s">
        <v>43</v>
      </c>
      <c r="E2500" s="271" t="s">
        <v>1790</v>
      </c>
      <c r="F2500" s="197" t="s">
        <v>89</v>
      </c>
      <c r="G2500" s="197"/>
      <c r="H2500" s="272" t="s">
        <v>125</v>
      </c>
      <c r="I2500" s="275">
        <v>1</v>
      </c>
      <c r="J2500" s="274">
        <v>4.5999999999999996</v>
      </c>
      <c r="K2500" s="274">
        <v>4.5999999999999996</v>
      </c>
    </row>
    <row r="2501" spans="2:11" ht="25.5" x14ac:dyDescent="0.2">
      <c r="B2501" s="277" t="s">
        <v>86</v>
      </c>
      <c r="C2501" s="279" t="s">
        <v>120</v>
      </c>
      <c r="D2501" s="277" t="s">
        <v>44</v>
      </c>
      <c r="E2501" s="277" t="s">
        <v>121</v>
      </c>
      <c r="F2501" s="194" t="s">
        <v>2161</v>
      </c>
      <c r="G2501" s="194"/>
      <c r="H2501" s="278" t="s">
        <v>75</v>
      </c>
      <c r="I2501" s="281">
        <v>0.108</v>
      </c>
      <c r="J2501" s="280">
        <v>29.75</v>
      </c>
      <c r="K2501" s="280">
        <v>3.21</v>
      </c>
    </row>
    <row r="2502" spans="2:11" x14ac:dyDescent="0.2">
      <c r="B2502" s="282" t="s">
        <v>93</v>
      </c>
      <c r="C2502" s="284" t="s">
        <v>2739</v>
      </c>
      <c r="D2502" s="282" t="s">
        <v>2521</v>
      </c>
      <c r="E2502" s="282" t="s">
        <v>2740</v>
      </c>
      <c r="F2502" s="195" t="s">
        <v>94</v>
      </c>
      <c r="G2502" s="195"/>
      <c r="H2502" s="283" t="s">
        <v>48</v>
      </c>
      <c r="I2502" s="287">
        <v>1</v>
      </c>
      <c r="J2502" s="285">
        <v>1.25</v>
      </c>
      <c r="K2502" s="285">
        <v>1.25</v>
      </c>
    </row>
    <row r="2503" spans="2:11" x14ac:dyDescent="0.2">
      <c r="B2503" s="282" t="s">
        <v>93</v>
      </c>
      <c r="C2503" s="284" t="s">
        <v>2741</v>
      </c>
      <c r="D2503" s="282" t="s">
        <v>2521</v>
      </c>
      <c r="E2503" s="282" t="s">
        <v>2742</v>
      </c>
      <c r="F2503" s="195" t="s">
        <v>94</v>
      </c>
      <c r="G2503" s="195"/>
      <c r="H2503" s="283" t="s">
        <v>48</v>
      </c>
      <c r="I2503" s="287">
        <v>1</v>
      </c>
      <c r="J2503" s="285">
        <v>0.14000000000000001</v>
      </c>
      <c r="K2503" s="285">
        <v>0.14000000000000001</v>
      </c>
    </row>
    <row r="2504" spans="2:11" x14ac:dyDescent="0.2">
      <c r="B2504" s="291"/>
      <c r="C2504" s="291"/>
      <c r="D2504" s="291"/>
      <c r="E2504" s="291"/>
      <c r="F2504" s="291" t="s">
        <v>97</v>
      </c>
      <c r="G2504" s="292">
        <v>1.21</v>
      </c>
      <c r="H2504" s="291" t="s">
        <v>98</v>
      </c>
      <c r="I2504" s="292">
        <v>1.32</v>
      </c>
      <c r="J2504" s="291" t="s">
        <v>99</v>
      </c>
      <c r="K2504" s="292">
        <v>2.5299999999999998</v>
      </c>
    </row>
    <row r="2505" spans="2:11" ht="13.5" thickBot="1" x14ac:dyDescent="0.25">
      <c r="B2505" s="291"/>
      <c r="C2505" s="291"/>
      <c r="D2505" s="291"/>
      <c r="E2505" s="291"/>
      <c r="F2505" s="291" t="s">
        <v>100</v>
      </c>
      <c r="G2505" s="292">
        <v>1.1499999999999999</v>
      </c>
      <c r="H2505" s="291"/>
      <c r="I2505" s="198" t="s">
        <v>101</v>
      </c>
      <c r="J2505" s="198"/>
      <c r="K2505" s="292">
        <v>5.75</v>
      </c>
    </row>
    <row r="2506" spans="2:11" ht="13.5" thickTop="1" x14ac:dyDescent="0.2">
      <c r="B2506" s="276"/>
      <c r="C2506" s="276"/>
      <c r="D2506" s="276"/>
      <c r="E2506" s="276"/>
      <c r="F2506" s="276"/>
      <c r="G2506" s="276"/>
      <c r="H2506" s="276"/>
      <c r="I2506" s="276"/>
      <c r="J2506" s="276"/>
      <c r="K2506" s="276"/>
    </row>
    <row r="2507" spans="2:11" ht="15" x14ac:dyDescent="0.2">
      <c r="B2507" s="268" t="s">
        <v>1791</v>
      </c>
      <c r="C2507" s="270" t="s">
        <v>78</v>
      </c>
      <c r="D2507" s="268" t="s">
        <v>79</v>
      </c>
      <c r="E2507" s="268" t="s">
        <v>24</v>
      </c>
      <c r="F2507" s="196" t="s">
        <v>80</v>
      </c>
      <c r="G2507" s="196"/>
      <c r="H2507" s="269" t="s">
        <v>81</v>
      </c>
      <c r="I2507" s="270" t="s">
        <v>82</v>
      </c>
      <c r="J2507" s="270" t="s">
        <v>83</v>
      </c>
      <c r="K2507" s="270" t="s">
        <v>84</v>
      </c>
    </row>
    <row r="2508" spans="2:11" x14ac:dyDescent="0.2">
      <c r="B2508" s="271" t="s">
        <v>85</v>
      </c>
      <c r="C2508" s="273" t="s">
        <v>1792</v>
      </c>
      <c r="D2508" s="271" t="s">
        <v>43</v>
      </c>
      <c r="E2508" s="271" t="s">
        <v>1793</v>
      </c>
      <c r="F2508" s="197" t="s">
        <v>89</v>
      </c>
      <c r="G2508" s="197"/>
      <c r="H2508" s="272" t="s">
        <v>125</v>
      </c>
      <c r="I2508" s="275">
        <v>1</v>
      </c>
      <c r="J2508" s="274">
        <v>6.12</v>
      </c>
      <c r="K2508" s="274">
        <v>6.12</v>
      </c>
    </row>
    <row r="2509" spans="2:11" ht="25.5" x14ac:dyDescent="0.2">
      <c r="B2509" s="277" t="s">
        <v>86</v>
      </c>
      <c r="C2509" s="279" t="s">
        <v>120</v>
      </c>
      <c r="D2509" s="277" t="s">
        <v>44</v>
      </c>
      <c r="E2509" s="277" t="s">
        <v>121</v>
      </c>
      <c r="F2509" s="194" t="s">
        <v>2161</v>
      </c>
      <c r="G2509" s="194"/>
      <c r="H2509" s="278" t="s">
        <v>75</v>
      </c>
      <c r="I2509" s="281">
        <v>0.109</v>
      </c>
      <c r="J2509" s="280">
        <v>29.75</v>
      </c>
      <c r="K2509" s="280">
        <v>3.24</v>
      </c>
    </row>
    <row r="2510" spans="2:11" ht="25.5" x14ac:dyDescent="0.2">
      <c r="B2510" s="277" t="s">
        <v>86</v>
      </c>
      <c r="C2510" s="279" t="s">
        <v>122</v>
      </c>
      <c r="D2510" s="277" t="s">
        <v>44</v>
      </c>
      <c r="E2510" s="277" t="s">
        <v>123</v>
      </c>
      <c r="F2510" s="194" t="s">
        <v>2161</v>
      </c>
      <c r="G2510" s="194"/>
      <c r="H2510" s="278" t="s">
        <v>75</v>
      </c>
      <c r="I2510" s="281">
        <v>0.109</v>
      </c>
      <c r="J2510" s="280">
        <v>22.69</v>
      </c>
      <c r="K2510" s="280">
        <v>2.4700000000000002</v>
      </c>
    </row>
    <row r="2511" spans="2:11" x14ac:dyDescent="0.2">
      <c r="B2511" s="282" t="s">
        <v>93</v>
      </c>
      <c r="C2511" s="284" t="s">
        <v>2743</v>
      </c>
      <c r="D2511" s="282" t="s">
        <v>2291</v>
      </c>
      <c r="E2511" s="282" t="s">
        <v>2744</v>
      </c>
      <c r="F2511" s="195" t="s">
        <v>94</v>
      </c>
      <c r="G2511" s="195"/>
      <c r="H2511" s="283" t="s">
        <v>48</v>
      </c>
      <c r="I2511" s="287">
        <v>1</v>
      </c>
      <c r="J2511" s="285">
        <v>0.16</v>
      </c>
      <c r="K2511" s="285">
        <v>0.16</v>
      </c>
    </row>
    <row r="2512" spans="2:11" x14ac:dyDescent="0.2">
      <c r="B2512" s="282" t="s">
        <v>93</v>
      </c>
      <c r="C2512" s="284" t="s">
        <v>2745</v>
      </c>
      <c r="D2512" s="282" t="s">
        <v>44</v>
      </c>
      <c r="E2512" s="282" t="s">
        <v>2746</v>
      </c>
      <c r="F2512" s="195" t="s">
        <v>94</v>
      </c>
      <c r="G2512" s="195"/>
      <c r="H2512" s="283" t="s">
        <v>48</v>
      </c>
      <c r="I2512" s="287">
        <v>1</v>
      </c>
      <c r="J2512" s="285">
        <v>0.25</v>
      </c>
      <c r="K2512" s="285">
        <v>0.25</v>
      </c>
    </row>
    <row r="2513" spans="2:11" x14ac:dyDescent="0.2">
      <c r="B2513" s="291"/>
      <c r="C2513" s="291"/>
      <c r="D2513" s="291"/>
      <c r="E2513" s="291"/>
      <c r="F2513" s="291" t="s">
        <v>97</v>
      </c>
      <c r="G2513" s="292">
        <v>2.09</v>
      </c>
      <c r="H2513" s="291" t="s">
        <v>98</v>
      </c>
      <c r="I2513" s="292">
        <v>2.2599999999999998</v>
      </c>
      <c r="J2513" s="291" t="s">
        <v>99</v>
      </c>
      <c r="K2513" s="292">
        <v>4.3499999999999996</v>
      </c>
    </row>
    <row r="2514" spans="2:11" ht="13.5" thickBot="1" x14ac:dyDescent="0.25">
      <c r="B2514" s="291"/>
      <c r="C2514" s="291"/>
      <c r="D2514" s="291"/>
      <c r="E2514" s="291"/>
      <c r="F2514" s="291" t="s">
        <v>100</v>
      </c>
      <c r="G2514" s="292">
        <v>1.53</v>
      </c>
      <c r="H2514" s="291"/>
      <c r="I2514" s="198" t="s">
        <v>101</v>
      </c>
      <c r="J2514" s="198"/>
      <c r="K2514" s="292">
        <v>7.65</v>
      </c>
    </row>
    <row r="2515" spans="2:11" ht="13.5" thickTop="1" x14ac:dyDescent="0.2">
      <c r="B2515" s="276"/>
      <c r="C2515" s="276"/>
      <c r="D2515" s="276"/>
      <c r="E2515" s="276"/>
      <c r="F2515" s="276"/>
      <c r="G2515" s="276"/>
      <c r="H2515" s="276"/>
      <c r="I2515" s="276"/>
      <c r="J2515" s="276"/>
      <c r="K2515" s="276"/>
    </row>
    <row r="2516" spans="2:11" ht="15" x14ac:dyDescent="0.2">
      <c r="B2516" s="268" t="s">
        <v>1794</v>
      </c>
      <c r="C2516" s="270" t="s">
        <v>78</v>
      </c>
      <c r="D2516" s="268" t="s">
        <v>79</v>
      </c>
      <c r="E2516" s="268" t="s">
        <v>24</v>
      </c>
      <c r="F2516" s="196" t="s">
        <v>80</v>
      </c>
      <c r="G2516" s="196"/>
      <c r="H2516" s="269" t="s">
        <v>81</v>
      </c>
      <c r="I2516" s="270" t="s">
        <v>82</v>
      </c>
      <c r="J2516" s="270" t="s">
        <v>83</v>
      </c>
      <c r="K2516" s="270" t="s">
        <v>84</v>
      </c>
    </row>
    <row r="2517" spans="2:11" x14ac:dyDescent="0.2">
      <c r="B2517" s="271" t="s">
        <v>85</v>
      </c>
      <c r="C2517" s="273" t="s">
        <v>1795</v>
      </c>
      <c r="D2517" s="271" t="s">
        <v>43</v>
      </c>
      <c r="E2517" s="271" t="s">
        <v>1796</v>
      </c>
      <c r="F2517" s="197" t="s">
        <v>89</v>
      </c>
      <c r="G2517" s="197"/>
      <c r="H2517" s="272" t="s">
        <v>48</v>
      </c>
      <c r="I2517" s="275">
        <v>1</v>
      </c>
      <c r="J2517" s="274">
        <v>11.04</v>
      </c>
      <c r="K2517" s="274">
        <v>11.04</v>
      </c>
    </row>
    <row r="2518" spans="2:11" ht="25.5" x14ac:dyDescent="0.2">
      <c r="B2518" s="277" t="s">
        <v>86</v>
      </c>
      <c r="C2518" s="279" t="s">
        <v>120</v>
      </c>
      <c r="D2518" s="277" t="s">
        <v>44</v>
      </c>
      <c r="E2518" s="277" t="s">
        <v>121</v>
      </c>
      <c r="F2518" s="194" t="s">
        <v>2161</v>
      </c>
      <c r="G2518" s="194"/>
      <c r="H2518" s="278" t="s">
        <v>75</v>
      </c>
      <c r="I2518" s="281">
        <v>0.20599999999999999</v>
      </c>
      <c r="J2518" s="280">
        <v>29.75</v>
      </c>
      <c r="K2518" s="280">
        <v>6.12</v>
      </c>
    </row>
    <row r="2519" spans="2:11" ht="25.5" x14ac:dyDescent="0.2">
      <c r="B2519" s="277" t="s">
        <v>86</v>
      </c>
      <c r="C2519" s="279" t="s">
        <v>122</v>
      </c>
      <c r="D2519" s="277" t="s">
        <v>44</v>
      </c>
      <c r="E2519" s="277" t="s">
        <v>123</v>
      </c>
      <c r="F2519" s="194" t="s">
        <v>2161</v>
      </c>
      <c r="G2519" s="194"/>
      <c r="H2519" s="278" t="s">
        <v>75</v>
      </c>
      <c r="I2519" s="281">
        <v>0.10299999999999999</v>
      </c>
      <c r="J2519" s="280">
        <v>22.69</v>
      </c>
      <c r="K2519" s="280">
        <v>2.33</v>
      </c>
    </row>
    <row r="2520" spans="2:11" x14ac:dyDescent="0.2">
      <c r="B2520" s="282" t="s">
        <v>93</v>
      </c>
      <c r="C2520" s="284" t="s">
        <v>2747</v>
      </c>
      <c r="D2520" s="282" t="s">
        <v>2291</v>
      </c>
      <c r="E2520" s="282" t="s">
        <v>2748</v>
      </c>
      <c r="F2520" s="195" t="s">
        <v>94</v>
      </c>
      <c r="G2520" s="195"/>
      <c r="H2520" s="283" t="s">
        <v>48</v>
      </c>
      <c r="I2520" s="287">
        <v>1</v>
      </c>
      <c r="J2520" s="285">
        <v>2.59</v>
      </c>
      <c r="K2520" s="285">
        <v>2.59</v>
      </c>
    </row>
    <row r="2521" spans="2:11" x14ac:dyDescent="0.2">
      <c r="B2521" s="291"/>
      <c r="C2521" s="291"/>
      <c r="D2521" s="291"/>
      <c r="E2521" s="291"/>
      <c r="F2521" s="291" t="s">
        <v>97</v>
      </c>
      <c r="G2521" s="292">
        <v>3.14</v>
      </c>
      <c r="H2521" s="291" t="s">
        <v>98</v>
      </c>
      <c r="I2521" s="292">
        <v>3.39</v>
      </c>
      <c r="J2521" s="291" t="s">
        <v>99</v>
      </c>
      <c r="K2521" s="292">
        <v>6.53</v>
      </c>
    </row>
    <row r="2522" spans="2:11" ht="13.5" thickBot="1" x14ac:dyDescent="0.25">
      <c r="B2522" s="291"/>
      <c r="C2522" s="291"/>
      <c r="D2522" s="291"/>
      <c r="E2522" s="291"/>
      <c r="F2522" s="291" t="s">
        <v>100</v>
      </c>
      <c r="G2522" s="292">
        <v>2.76</v>
      </c>
      <c r="H2522" s="291"/>
      <c r="I2522" s="198" t="s">
        <v>101</v>
      </c>
      <c r="J2522" s="198"/>
      <c r="K2522" s="292">
        <v>13.8</v>
      </c>
    </row>
    <row r="2523" spans="2:11" ht="13.5" thickTop="1" x14ac:dyDescent="0.2">
      <c r="B2523" s="276"/>
      <c r="C2523" s="276"/>
      <c r="D2523" s="276"/>
      <c r="E2523" s="276"/>
      <c r="F2523" s="276"/>
      <c r="G2523" s="276"/>
      <c r="H2523" s="276"/>
      <c r="I2523" s="276"/>
      <c r="J2523" s="276"/>
      <c r="K2523" s="276"/>
    </row>
    <row r="2524" spans="2:11" ht="15" x14ac:dyDescent="0.2">
      <c r="B2524" s="268" t="s">
        <v>1797</v>
      </c>
      <c r="C2524" s="270" t="s">
        <v>78</v>
      </c>
      <c r="D2524" s="268" t="s">
        <v>79</v>
      </c>
      <c r="E2524" s="268" t="s">
        <v>24</v>
      </c>
      <c r="F2524" s="196" t="s">
        <v>80</v>
      </c>
      <c r="G2524" s="196"/>
      <c r="H2524" s="269" t="s">
        <v>81</v>
      </c>
      <c r="I2524" s="270" t="s">
        <v>82</v>
      </c>
      <c r="J2524" s="270" t="s">
        <v>83</v>
      </c>
      <c r="K2524" s="270" t="s">
        <v>84</v>
      </c>
    </row>
    <row r="2525" spans="2:11" x14ac:dyDescent="0.2">
      <c r="B2525" s="271" t="s">
        <v>85</v>
      </c>
      <c r="C2525" s="273" t="s">
        <v>1798</v>
      </c>
      <c r="D2525" s="271" t="s">
        <v>43</v>
      </c>
      <c r="E2525" s="271" t="s">
        <v>1799</v>
      </c>
      <c r="F2525" s="197" t="s">
        <v>89</v>
      </c>
      <c r="G2525" s="197"/>
      <c r="H2525" s="272" t="s">
        <v>48</v>
      </c>
      <c r="I2525" s="275">
        <v>1</v>
      </c>
      <c r="J2525" s="274">
        <v>1.1599999999999999</v>
      </c>
      <c r="K2525" s="274">
        <v>1.1599999999999999</v>
      </c>
    </row>
    <row r="2526" spans="2:11" ht="25.5" x14ac:dyDescent="0.2">
      <c r="B2526" s="277" t="s">
        <v>86</v>
      </c>
      <c r="C2526" s="279" t="s">
        <v>122</v>
      </c>
      <c r="D2526" s="277" t="s">
        <v>44</v>
      </c>
      <c r="E2526" s="277" t="s">
        <v>123</v>
      </c>
      <c r="F2526" s="194" t="s">
        <v>2161</v>
      </c>
      <c r="G2526" s="194"/>
      <c r="H2526" s="278" t="s">
        <v>75</v>
      </c>
      <c r="I2526" s="281">
        <v>1.2999999999999999E-2</v>
      </c>
      <c r="J2526" s="280">
        <v>22.69</v>
      </c>
      <c r="K2526" s="280">
        <v>0.28999999999999998</v>
      </c>
    </row>
    <row r="2527" spans="2:11" ht="25.5" x14ac:dyDescent="0.2">
      <c r="B2527" s="277" t="s">
        <v>86</v>
      </c>
      <c r="C2527" s="279" t="s">
        <v>120</v>
      </c>
      <c r="D2527" s="277" t="s">
        <v>44</v>
      </c>
      <c r="E2527" s="277" t="s">
        <v>121</v>
      </c>
      <c r="F2527" s="194" t="s">
        <v>2161</v>
      </c>
      <c r="G2527" s="194"/>
      <c r="H2527" s="278" t="s">
        <v>75</v>
      </c>
      <c r="I2527" s="281">
        <v>1.2999999999999999E-2</v>
      </c>
      <c r="J2527" s="280">
        <v>29.75</v>
      </c>
      <c r="K2527" s="280">
        <v>0.38</v>
      </c>
    </row>
    <row r="2528" spans="2:11" x14ac:dyDescent="0.2">
      <c r="B2528" s="282" t="s">
        <v>93</v>
      </c>
      <c r="C2528" s="284" t="s">
        <v>2749</v>
      </c>
      <c r="D2528" s="282" t="s">
        <v>2291</v>
      </c>
      <c r="E2528" s="282" t="s">
        <v>2750</v>
      </c>
      <c r="F2528" s="195" t="s">
        <v>94</v>
      </c>
      <c r="G2528" s="195"/>
      <c r="H2528" s="283" t="s">
        <v>48</v>
      </c>
      <c r="I2528" s="287">
        <v>1</v>
      </c>
      <c r="J2528" s="285">
        <v>0.49</v>
      </c>
      <c r="K2528" s="285">
        <v>0.49</v>
      </c>
    </row>
    <row r="2529" spans="2:11" x14ac:dyDescent="0.2">
      <c r="B2529" s="291"/>
      <c r="C2529" s="291"/>
      <c r="D2529" s="291"/>
      <c r="E2529" s="291"/>
      <c r="F2529" s="291" t="s">
        <v>97</v>
      </c>
      <c r="G2529" s="292">
        <v>0.24</v>
      </c>
      <c r="H2529" s="291" t="s">
        <v>98</v>
      </c>
      <c r="I2529" s="292">
        <v>0.27</v>
      </c>
      <c r="J2529" s="291" t="s">
        <v>99</v>
      </c>
      <c r="K2529" s="292">
        <v>0.51</v>
      </c>
    </row>
    <row r="2530" spans="2:11" ht="13.5" thickBot="1" x14ac:dyDescent="0.25">
      <c r="B2530" s="291"/>
      <c r="C2530" s="291"/>
      <c r="D2530" s="291"/>
      <c r="E2530" s="291"/>
      <c r="F2530" s="291" t="s">
        <v>100</v>
      </c>
      <c r="G2530" s="292">
        <v>0.28999999999999998</v>
      </c>
      <c r="H2530" s="291"/>
      <c r="I2530" s="198" t="s">
        <v>101</v>
      </c>
      <c r="J2530" s="198"/>
      <c r="K2530" s="292">
        <v>1.45</v>
      </c>
    </row>
    <row r="2531" spans="2:11" ht="13.5" thickTop="1" x14ac:dyDescent="0.2">
      <c r="B2531" s="276"/>
      <c r="C2531" s="276"/>
      <c r="D2531" s="276"/>
      <c r="E2531" s="276"/>
      <c r="F2531" s="276"/>
      <c r="G2531" s="276"/>
      <c r="H2531" s="276"/>
      <c r="I2531" s="276"/>
      <c r="J2531" s="276"/>
      <c r="K2531" s="276"/>
    </row>
    <row r="2532" spans="2:11" ht="15" x14ac:dyDescent="0.2">
      <c r="B2532" s="268" t="s">
        <v>1800</v>
      </c>
      <c r="C2532" s="270" t="s">
        <v>78</v>
      </c>
      <c r="D2532" s="268" t="s">
        <v>79</v>
      </c>
      <c r="E2532" s="268" t="s">
        <v>24</v>
      </c>
      <c r="F2532" s="196" t="s">
        <v>80</v>
      </c>
      <c r="G2532" s="196"/>
      <c r="H2532" s="269" t="s">
        <v>81</v>
      </c>
      <c r="I2532" s="270" t="s">
        <v>82</v>
      </c>
      <c r="J2532" s="270" t="s">
        <v>83</v>
      </c>
      <c r="K2532" s="270" t="s">
        <v>84</v>
      </c>
    </row>
    <row r="2533" spans="2:11" x14ac:dyDescent="0.2">
      <c r="B2533" s="271" t="s">
        <v>85</v>
      </c>
      <c r="C2533" s="273" t="s">
        <v>1801</v>
      </c>
      <c r="D2533" s="271" t="s">
        <v>43</v>
      </c>
      <c r="E2533" s="271" t="s">
        <v>1802</v>
      </c>
      <c r="F2533" s="197" t="s">
        <v>89</v>
      </c>
      <c r="G2533" s="197"/>
      <c r="H2533" s="272" t="s">
        <v>48</v>
      </c>
      <c r="I2533" s="275">
        <v>1</v>
      </c>
      <c r="J2533" s="274">
        <v>5.4</v>
      </c>
      <c r="K2533" s="274">
        <v>5.4</v>
      </c>
    </row>
    <row r="2534" spans="2:11" ht="25.5" x14ac:dyDescent="0.2">
      <c r="B2534" s="277" t="s">
        <v>86</v>
      </c>
      <c r="C2534" s="279" t="s">
        <v>120</v>
      </c>
      <c r="D2534" s="277" t="s">
        <v>44</v>
      </c>
      <c r="E2534" s="277" t="s">
        <v>121</v>
      </c>
      <c r="F2534" s="194" t="s">
        <v>2161</v>
      </c>
      <c r="G2534" s="194"/>
      <c r="H2534" s="278" t="s">
        <v>75</v>
      </c>
      <c r="I2534" s="281">
        <v>2.1000000000000001E-2</v>
      </c>
      <c r="J2534" s="280">
        <v>29.75</v>
      </c>
      <c r="K2534" s="280">
        <v>0.62</v>
      </c>
    </row>
    <row r="2535" spans="2:11" ht="25.5" x14ac:dyDescent="0.2">
      <c r="B2535" s="277" t="s">
        <v>86</v>
      </c>
      <c r="C2535" s="279" t="s">
        <v>122</v>
      </c>
      <c r="D2535" s="277" t="s">
        <v>44</v>
      </c>
      <c r="E2535" s="277" t="s">
        <v>123</v>
      </c>
      <c r="F2535" s="194" t="s">
        <v>2161</v>
      </c>
      <c r="G2535" s="194"/>
      <c r="H2535" s="278" t="s">
        <v>75</v>
      </c>
      <c r="I2535" s="281">
        <v>2.1000000000000001E-2</v>
      </c>
      <c r="J2535" s="280">
        <v>22.69</v>
      </c>
      <c r="K2535" s="280">
        <v>0.47</v>
      </c>
    </row>
    <row r="2536" spans="2:11" ht="25.5" x14ac:dyDescent="0.2">
      <c r="B2536" s="282" t="s">
        <v>93</v>
      </c>
      <c r="C2536" s="284" t="s">
        <v>2751</v>
      </c>
      <c r="D2536" s="282" t="s">
        <v>2291</v>
      </c>
      <c r="E2536" s="282" t="s">
        <v>2752</v>
      </c>
      <c r="F2536" s="195" t="s">
        <v>94</v>
      </c>
      <c r="G2536" s="195"/>
      <c r="H2536" s="283" t="s">
        <v>48</v>
      </c>
      <c r="I2536" s="287">
        <v>1</v>
      </c>
      <c r="J2536" s="285">
        <v>4.3099999999999996</v>
      </c>
      <c r="K2536" s="285">
        <v>4.3099999999999996</v>
      </c>
    </row>
    <row r="2537" spans="2:11" x14ac:dyDescent="0.2">
      <c r="B2537" s="291"/>
      <c r="C2537" s="291"/>
      <c r="D2537" s="291"/>
      <c r="E2537" s="291"/>
      <c r="F2537" s="291" t="s">
        <v>97</v>
      </c>
      <c r="G2537" s="292">
        <v>0.39</v>
      </c>
      <c r="H2537" s="291" t="s">
        <v>98</v>
      </c>
      <c r="I2537" s="292">
        <v>0.44</v>
      </c>
      <c r="J2537" s="291" t="s">
        <v>99</v>
      </c>
      <c r="K2537" s="292">
        <v>0.83</v>
      </c>
    </row>
    <row r="2538" spans="2:11" ht="13.5" thickBot="1" x14ac:dyDescent="0.25">
      <c r="B2538" s="291"/>
      <c r="C2538" s="291"/>
      <c r="D2538" s="291"/>
      <c r="E2538" s="291"/>
      <c r="F2538" s="291" t="s">
        <v>100</v>
      </c>
      <c r="G2538" s="292">
        <v>1.35</v>
      </c>
      <c r="H2538" s="291"/>
      <c r="I2538" s="198" t="s">
        <v>101</v>
      </c>
      <c r="J2538" s="198"/>
      <c r="K2538" s="292">
        <v>6.75</v>
      </c>
    </row>
    <row r="2539" spans="2:11" ht="13.5" thickTop="1" x14ac:dyDescent="0.2">
      <c r="B2539" s="276"/>
      <c r="C2539" s="276"/>
      <c r="D2539" s="276"/>
      <c r="E2539" s="276"/>
      <c r="F2539" s="276"/>
      <c r="G2539" s="276"/>
      <c r="H2539" s="276"/>
      <c r="I2539" s="276"/>
      <c r="J2539" s="276"/>
      <c r="K2539" s="276"/>
    </row>
    <row r="2540" spans="2:11" ht="15" x14ac:dyDescent="0.2">
      <c r="B2540" s="268" t="s">
        <v>1803</v>
      </c>
      <c r="C2540" s="270" t="s">
        <v>78</v>
      </c>
      <c r="D2540" s="268" t="s">
        <v>79</v>
      </c>
      <c r="E2540" s="268" t="s">
        <v>24</v>
      </c>
      <c r="F2540" s="196" t="s">
        <v>80</v>
      </c>
      <c r="G2540" s="196"/>
      <c r="H2540" s="269" t="s">
        <v>81</v>
      </c>
      <c r="I2540" s="270" t="s">
        <v>82</v>
      </c>
      <c r="J2540" s="270" t="s">
        <v>83</v>
      </c>
      <c r="K2540" s="270" t="s">
        <v>84</v>
      </c>
    </row>
    <row r="2541" spans="2:11" ht="25.5" x14ac:dyDescent="0.2">
      <c r="B2541" s="271" t="s">
        <v>85</v>
      </c>
      <c r="C2541" s="273" t="s">
        <v>1804</v>
      </c>
      <c r="D2541" s="271" t="s">
        <v>43</v>
      </c>
      <c r="E2541" s="271" t="s">
        <v>1805</v>
      </c>
      <c r="F2541" s="197" t="s">
        <v>89</v>
      </c>
      <c r="G2541" s="197"/>
      <c r="H2541" s="272" t="s">
        <v>47</v>
      </c>
      <c r="I2541" s="275">
        <v>1</v>
      </c>
      <c r="J2541" s="274">
        <v>19.600000000000001</v>
      </c>
      <c r="K2541" s="274">
        <v>19.600000000000001</v>
      </c>
    </row>
    <row r="2542" spans="2:11" ht="25.5" x14ac:dyDescent="0.2">
      <c r="B2542" s="277" t="s">
        <v>86</v>
      </c>
      <c r="C2542" s="279" t="s">
        <v>120</v>
      </c>
      <c r="D2542" s="277" t="s">
        <v>44</v>
      </c>
      <c r="E2542" s="277" t="s">
        <v>121</v>
      </c>
      <c r="F2542" s="194" t="s">
        <v>2161</v>
      </c>
      <c r="G2542" s="194"/>
      <c r="H2542" s="278" t="s">
        <v>75</v>
      </c>
      <c r="I2542" s="281">
        <v>0.309</v>
      </c>
      <c r="J2542" s="280">
        <v>29.75</v>
      </c>
      <c r="K2542" s="280">
        <v>9.19</v>
      </c>
    </row>
    <row r="2543" spans="2:11" ht="25.5" x14ac:dyDescent="0.2">
      <c r="B2543" s="277" t="s">
        <v>86</v>
      </c>
      <c r="C2543" s="279" t="s">
        <v>122</v>
      </c>
      <c r="D2543" s="277" t="s">
        <v>44</v>
      </c>
      <c r="E2543" s="277" t="s">
        <v>123</v>
      </c>
      <c r="F2543" s="194" t="s">
        <v>2161</v>
      </c>
      <c r="G2543" s="194"/>
      <c r="H2543" s="278" t="s">
        <v>75</v>
      </c>
      <c r="I2543" s="281">
        <v>0.309</v>
      </c>
      <c r="J2543" s="280">
        <v>22.69</v>
      </c>
      <c r="K2543" s="280">
        <v>7.01</v>
      </c>
    </row>
    <row r="2544" spans="2:11" x14ac:dyDescent="0.2">
      <c r="B2544" s="282" t="s">
        <v>93</v>
      </c>
      <c r="C2544" s="284" t="s">
        <v>1087</v>
      </c>
      <c r="D2544" s="282" t="s">
        <v>44</v>
      </c>
      <c r="E2544" s="282" t="s">
        <v>1088</v>
      </c>
      <c r="F2544" s="195" t="s">
        <v>94</v>
      </c>
      <c r="G2544" s="195"/>
      <c r="H2544" s="283" t="s">
        <v>47</v>
      </c>
      <c r="I2544" s="287">
        <v>1</v>
      </c>
      <c r="J2544" s="285">
        <v>3.4</v>
      </c>
      <c r="K2544" s="285">
        <v>3.4</v>
      </c>
    </row>
    <row r="2545" spans="2:11" x14ac:dyDescent="0.2">
      <c r="B2545" s="291"/>
      <c r="C2545" s="291"/>
      <c r="D2545" s="291"/>
      <c r="E2545" s="291"/>
      <c r="F2545" s="291" t="s">
        <v>97</v>
      </c>
      <c r="G2545" s="292">
        <v>5.94</v>
      </c>
      <c r="H2545" s="291" t="s">
        <v>98</v>
      </c>
      <c r="I2545" s="292">
        <v>6.39</v>
      </c>
      <c r="J2545" s="291" t="s">
        <v>99</v>
      </c>
      <c r="K2545" s="292">
        <v>12.33</v>
      </c>
    </row>
    <row r="2546" spans="2:11" ht="13.5" thickBot="1" x14ac:dyDescent="0.25">
      <c r="B2546" s="291"/>
      <c r="C2546" s="291"/>
      <c r="D2546" s="291"/>
      <c r="E2546" s="291"/>
      <c r="F2546" s="291" t="s">
        <v>100</v>
      </c>
      <c r="G2546" s="292">
        <v>4.9000000000000004</v>
      </c>
      <c r="H2546" s="291"/>
      <c r="I2546" s="198" t="s">
        <v>101</v>
      </c>
      <c r="J2546" s="198"/>
      <c r="K2546" s="292">
        <v>24.5</v>
      </c>
    </row>
    <row r="2547" spans="2:11" ht="13.5" thickTop="1" x14ac:dyDescent="0.2">
      <c r="B2547" s="276"/>
      <c r="C2547" s="276"/>
      <c r="D2547" s="276"/>
      <c r="E2547" s="276"/>
      <c r="F2547" s="276"/>
      <c r="G2547" s="276"/>
      <c r="H2547" s="276"/>
      <c r="I2547" s="276"/>
      <c r="J2547" s="276"/>
      <c r="K2547" s="276"/>
    </row>
    <row r="2548" spans="2:11" ht="15" x14ac:dyDescent="0.2">
      <c r="B2548" s="268" t="s">
        <v>1806</v>
      </c>
      <c r="C2548" s="270" t="s">
        <v>78</v>
      </c>
      <c r="D2548" s="268" t="s">
        <v>79</v>
      </c>
      <c r="E2548" s="268" t="s">
        <v>24</v>
      </c>
      <c r="F2548" s="196" t="s">
        <v>80</v>
      </c>
      <c r="G2548" s="196"/>
      <c r="H2548" s="269" t="s">
        <v>81</v>
      </c>
      <c r="I2548" s="270" t="s">
        <v>82</v>
      </c>
      <c r="J2548" s="270" t="s">
        <v>83</v>
      </c>
      <c r="K2548" s="270" t="s">
        <v>84</v>
      </c>
    </row>
    <row r="2549" spans="2:11" ht="51" x14ac:dyDescent="0.2">
      <c r="B2549" s="271" t="s">
        <v>85</v>
      </c>
      <c r="C2549" s="273" t="s">
        <v>756</v>
      </c>
      <c r="D2549" s="271" t="s">
        <v>44</v>
      </c>
      <c r="E2549" s="271" t="s">
        <v>757</v>
      </c>
      <c r="F2549" s="197" t="s">
        <v>2753</v>
      </c>
      <c r="G2549" s="197"/>
      <c r="H2549" s="272" t="s">
        <v>47</v>
      </c>
      <c r="I2549" s="275">
        <v>1</v>
      </c>
      <c r="J2549" s="274">
        <v>57.47</v>
      </c>
      <c r="K2549" s="274">
        <v>57.47</v>
      </c>
    </row>
    <row r="2550" spans="2:11" ht="25.5" x14ac:dyDescent="0.2">
      <c r="B2550" s="277" t="s">
        <v>86</v>
      </c>
      <c r="C2550" s="279" t="s">
        <v>120</v>
      </c>
      <c r="D2550" s="277" t="s">
        <v>44</v>
      </c>
      <c r="E2550" s="277" t="s">
        <v>121</v>
      </c>
      <c r="F2550" s="194" t="s">
        <v>2161</v>
      </c>
      <c r="G2550" s="194"/>
      <c r="H2550" s="278" t="s">
        <v>75</v>
      </c>
      <c r="I2550" s="281">
        <v>8.3000000000000004E-2</v>
      </c>
      <c r="J2550" s="280">
        <v>29.75</v>
      </c>
      <c r="K2550" s="280">
        <v>2.46</v>
      </c>
    </row>
    <row r="2551" spans="2:11" ht="25.5" x14ac:dyDescent="0.2">
      <c r="B2551" s="277" t="s">
        <v>86</v>
      </c>
      <c r="C2551" s="279" t="s">
        <v>122</v>
      </c>
      <c r="D2551" s="277" t="s">
        <v>44</v>
      </c>
      <c r="E2551" s="277" t="s">
        <v>123</v>
      </c>
      <c r="F2551" s="194" t="s">
        <v>2161</v>
      </c>
      <c r="G2551" s="194"/>
      <c r="H2551" s="278" t="s">
        <v>75</v>
      </c>
      <c r="I2551" s="281">
        <v>8.3000000000000004E-2</v>
      </c>
      <c r="J2551" s="280">
        <v>22.69</v>
      </c>
      <c r="K2551" s="280">
        <v>1.88</v>
      </c>
    </row>
    <row r="2552" spans="2:11" ht="25.5" x14ac:dyDescent="0.2">
      <c r="B2552" s="282" t="s">
        <v>93</v>
      </c>
      <c r="C2552" s="284" t="s">
        <v>191</v>
      </c>
      <c r="D2552" s="282" t="s">
        <v>44</v>
      </c>
      <c r="E2552" s="282" t="s">
        <v>192</v>
      </c>
      <c r="F2552" s="195" t="s">
        <v>94</v>
      </c>
      <c r="G2552" s="195"/>
      <c r="H2552" s="283" t="s">
        <v>48</v>
      </c>
      <c r="I2552" s="287">
        <v>8.9999999999999993E-3</v>
      </c>
      <c r="J2552" s="285">
        <v>4.62</v>
      </c>
      <c r="K2552" s="285">
        <v>0.04</v>
      </c>
    </row>
    <row r="2553" spans="2:11" ht="38.25" x14ac:dyDescent="0.2">
      <c r="B2553" s="282" t="s">
        <v>93</v>
      </c>
      <c r="C2553" s="284" t="s">
        <v>794</v>
      </c>
      <c r="D2553" s="282" t="s">
        <v>44</v>
      </c>
      <c r="E2553" s="282" t="s">
        <v>795</v>
      </c>
      <c r="F2553" s="195" t="s">
        <v>94</v>
      </c>
      <c r="G2553" s="195"/>
      <c r="H2553" s="283" t="s">
        <v>47</v>
      </c>
      <c r="I2553" s="287">
        <v>1.0149999999999999</v>
      </c>
      <c r="J2553" s="285">
        <v>52.31</v>
      </c>
      <c r="K2553" s="285">
        <v>53.09</v>
      </c>
    </row>
    <row r="2554" spans="2:11" x14ac:dyDescent="0.2">
      <c r="B2554" s="291"/>
      <c r="C2554" s="291"/>
      <c r="D2554" s="291"/>
      <c r="E2554" s="291"/>
      <c r="F2554" s="291" t="s">
        <v>97</v>
      </c>
      <c r="G2554" s="292">
        <v>1.59</v>
      </c>
      <c r="H2554" s="291" t="s">
        <v>98</v>
      </c>
      <c r="I2554" s="292">
        <v>1.72</v>
      </c>
      <c r="J2554" s="291" t="s">
        <v>99</v>
      </c>
      <c r="K2554" s="292">
        <v>3.31</v>
      </c>
    </row>
    <row r="2555" spans="2:11" ht="13.5" thickBot="1" x14ac:dyDescent="0.25">
      <c r="B2555" s="291"/>
      <c r="C2555" s="291"/>
      <c r="D2555" s="291"/>
      <c r="E2555" s="291"/>
      <c r="F2555" s="291" t="s">
        <v>100</v>
      </c>
      <c r="G2555" s="292">
        <v>14.36</v>
      </c>
      <c r="H2555" s="291"/>
      <c r="I2555" s="198" t="s">
        <v>101</v>
      </c>
      <c r="J2555" s="198"/>
      <c r="K2555" s="292">
        <v>71.83</v>
      </c>
    </row>
    <row r="2556" spans="2:11" ht="13.5" thickTop="1" x14ac:dyDescent="0.2">
      <c r="B2556" s="276"/>
      <c r="C2556" s="276"/>
      <c r="D2556" s="276"/>
      <c r="E2556" s="276"/>
      <c r="F2556" s="276"/>
      <c r="G2556" s="276"/>
      <c r="H2556" s="276"/>
      <c r="I2556" s="276"/>
      <c r="J2556" s="276"/>
      <c r="K2556" s="276"/>
    </row>
    <row r="2557" spans="2:11" ht="15" x14ac:dyDescent="0.2">
      <c r="B2557" s="268" t="s">
        <v>1807</v>
      </c>
      <c r="C2557" s="270" t="s">
        <v>78</v>
      </c>
      <c r="D2557" s="268" t="s">
        <v>79</v>
      </c>
      <c r="E2557" s="268" t="s">
        <v>24</v>
      </c>
      <c r="F2557" s="196" t="s">
        <v>80</v>
      </c>
      <c r="G2557" s="196"/>
      <c r="H2557" s="269" t="s">
        <v>81</v>
      </c>
      <c r="I2557" s="270" t="s">
        <v>82</v>
      </c>
      <c r="J2557" s="270" t="s">
        <v>83</v>
      </c>
      <c r="K2557" s="270" t="s">
        <v>84</v>
      </c>
    </row>
    <row r="2558" spans="2:11" ht="51" x14ac:dyDescent="0.2">
      <c r="B2558" s="271" t="s">
        <v>85</v>
      </c>
      <c r="C2558" s="273" t="s">
        <v>1808</v>
      </c>
      <c r="D2558" s="271" t="s">
        <v>44</v>
      </c>
      <c r="E2558" s="271" t="s">
        <v>1809</v>
      </c>
      <c r="F2558" s="197" t="s">
        <v>2753</v>
      </c>
      <c r="G2558" s="197"/>
      <c r="H2558" s="272" t="s">
        <v>47</v>
      </c>
      <c r="I2558" s="275">
        <v>1</v>
      </c>
      <c r="J2558" s="274">
        <v>102.9</v>
      </c>
      <c r="K2558" s="274">
        <v>102.9</v>
      </c>
    </row>
    <row r="2559" spans="2:11" ht="25.5" x14ac:dyDescent="0.2">
      <c r="B2559" s="277" t="s">
        <v>86</v>
      </c>
      <c r="C2559" s="279" t="s">
        <v>120</v>
      </c>
      <c r="D2559" s="277" t="s">
        <v>44</v>
      </c>
      <c r="E2559" s="277" t="s">
        <v>121</v>
      </c>
      <c r="F2559" s="194" t="s">
        <v>2161</v>
      </c>
      <c r="G2559" s="194"/>
      <c r="H2559" s="278" t="s">
        <v>75</v>
      </c>
      <c r="I2559" s="281">
        <v>0.12280000000000001</v>
      </c>
      <c r="J2559" s="280">
        <v>29.75</v>
      </c>
      <c r="K2559" s="280">
        <v>3.65</v>
      </c>
    </row>
    <row r="2560" spans="2:11" ht="25.5" x14ac:dyDescent="0.2">
      <c r="B2560" s="277" t="s">
        <v>86</v>
      </c>
      <c r="C2560" s="279" t="s">
        <v>122</v>
      </c>
      <c r="D2560" s="277" t="s">
        <v>44</v>
      </c>
      <c r="E2560" s="277" t="s">
        <v>123</v>
      </c>
      <c r="F2560" s="194" t="s">
        <v>2161</v>
      </c>
      <c r="G2560" s="194"/>
      <c r="H2560" s="278" t="s">
        <v>75</v>
      </c>
      <c r="I2560" s="281">
        <v>0.12280000000000001</v>
      </c>
      <c r="J2560" s="280">
        <v>22.69</v>
      </c>
      <c r="K2560" s="280">
        <v>2.78</v>
      </c>
    </row>
    <row r="2561" spans="2:11" ht="38.25" x14ac:dyDescent="0.2">
      <c r="B2561" s="282" t="s">
        <v>93</v>
      </c>
      <c r="C2561" s="284" t="s">
        <v>2754</v>
      </c>
      <c r="D2561" s="282" t="s">
        <v>44</v>
      </c>
      <c r="E2561" s="282" t="s">
        <v>2755</v>
      </c>
      <c r="F2561" s="195" t="s">
        <v>94</v>
      </c>
      <c r="G2561" s="195"/>
      <c r="H2561" s="283" t="s">
        <v>47</v>
      </c>
      <c r="I2561" s="287">
        <v>1.0149999999999999</v>
      </c>
      <c r="J2561" s="285">
        <v>95.01</v>
      </c>
      <c r="K2561" s="285">
        <v>96.43</v>
      </c>
    </row>
    <row r="2562" spans="2:11" ht="25.5" x14ac:dyDescent="0.2">
      <c r="B2562" s="282" t="s">
        <v>93</v>
      </c>
      <c r="C2562" s="284" t="s">
        <v>191</v>
      </c>
      <c r="D2562" s="282" t="s">
        <v>44</v>
      </c>
      <c r="E2562" s="282" t="s">
        <v>192</v>
      </c>
      <c r="F2562" s="195" t="s">
        <v>94</v>
      </c>
      <c r="G2562" s="195"/>
      <c r="H2562" s="283" t="s">
        <v>48</v>
      </c>
      <c r="I2562" s="287">
        <v>8.9999999999999993E-3</v>
      </c>
      <c r="J2562" s="285">
        <v>4.62</v>
      </c>
      <c r="K2562" s="285">
        <v>0.04</v>
      </c>
    </row>
    <row r="2563" spans="2:11" x14ac:dyDescent="0.2">
      <c r="B2563" s="291"/>
      <c r="C2563" s="291"/>
      <c r="D2563" s="291"/>
      <c r="E2563" s="291"/>
      <c r="F2563" s="291" t="s">
        <v>97</v>
      </c>
      <c r="G2563" s="292">
        <v>2.35</v>
      </c>
      <c r="H2563" s="291" t="s">
        <v>98</v>
      </c>
      <c r="I2563" s="292">
        <v>2.54</v>
      </c>
      <c r="J2563" s="291" t="s">
        <v>99</v>
      </c>
      <c r="K2563" s="292">
        <v>4.8899999999999997</v>
      </c>
    </row>
    <row r="2564" spans="2:11" ht="13.5" thickBot="1" x14ac:dyDescent="0.25">
      <c r="B2564" s="291"/>
      <c r="C2564" s="291"/>
      <c r="D2564" s="291"/>
      <c r="E2564" s="291"/>
      <c r="F2564" s="291" t="s">
        <v>100</v>
      </c>
      <c r="G2564" s="292">
        <v>25.72</v>
      </c>
      <c r="H2564" s="291"/>
      <c r="I2564" s="198" t="s">
        <v>101</v>
      </c>
      <c r="J2564" s="198"/>
      <c r="K2564" s="292">
        <v>128.62</v>
      </c>
    </row>
    <row r="2565" spans="2:11" ht="13.5" thickTop="1" x14ac:dyDescent="0.2">
      <c r="B2565" s="276"/>
      <c r="C2565" s="276"/>
      <c r="D2565" s="276"/>
      <c r="E2565" s="276"/>
      <c r="F2565" s="276"/>
      <c r="G2565" s="276"/>
      <c r="H2565" s="276"/>
      <c r="I2565" s="276"/>
      <c r="J2565" s="276"/>
      <c r="K2565" s="276"/>
    </row>
    <row r="2566" spans="2:11" ht="15" x14ac:dyDescent="0.2">
      <c r="B2566" s="268" t="s">
        <v>1810</v>
      </c>
      <c r="C2566" s="270" t="s">
        <v>78</v>
      </c>
      <c r="D2566" s="268" t="s">
        <v>79</v>
      </c>
      <c r="E2566" s="268" t="s">
        <v>24</v>
      </c>
      <c r="F2566" s="196" t="s">
        <v>80</v>
      </c>
      <c r="G2566" s="196"/>
      <c r="H2566" s="269" t="s">
        <v>81</v>
      </c>
      <c r="I2566" s="270" t="s">
        <v>82</v>
      </c>
      <c r="J2566" s="270" t="s">
        <v>83</v>
      </c>
      <c r="K2566" s="270" t="s">
        <v>84</v>
      </c>
    </row>
    <row r="2567" spans="2:11" ht="38.25" x14ac:dyDescent="0.2">
      <c r="B2567" s="271" t="s">
        <v>85</v>
      </c>
      <c r="C2567" s="273" t="s">
        <v>1811</v>
      </c>
      <c r="D2567" s="271" t="s">
        <v>44</v>
      </c>
      <c r="E2567" s="271" t="s">
        <v>1812</v>
      </c>
      <c r="F2567" s="197" t="s">
        <v>801</v>
      </c>
      <c r="G2567" s="197"/>
      <c r="H2567" s="272" t="s">
        <v>47</v>
      </c>
      <c r="I2567" s="275">
        <v>1</v>
      </c>
      <c r="J2567" s="274">
        <v>16.309999999999999</v>
      </c>
      <c r="K2567" s="274">
        <v>16.309999999999999</v>
      </c>
    </row>
    <row r="2568" spans="2:11" ht="25.5" x14ac:dyDescent="0.2">
      <c r="B2568" s="277" t="s">
        <v>86</v>
      </c>
      <c r="C2568" s="279" t="s">
        <v>122</v>
      </c>
      <c r="D2568" s="277" t="s">
        <v>44</v>
      </c>
      <c r="E2568" s="277" t="s">
        <v>123</v>
      </c>
      <c r="F2568" s="194" t="s">
        <v>2161</v>
      </c>
      <c r="G2568" s="194"/>
      <c r="H2568" s="278" t="s">
        <v>75</v>
      </c>
      <c r="I2568" s="281">
        <v>1.2999999999999999E-2</v>
      </c>
      <c r="J2568" s="280">
        <v>22.69</v>
      </c>
      <c r="K2568" s="280">
        <v>0.28999999999999998</v>
      </c>
    </row>
    <row r="2569" spans="2:11" ht="25.5" x14ac:dyDescent="0.2">
      <c r="B2569" s="277" t="s">
        <v>86</v>
      </c>
      <c r="C2569" s="279" t="s">
        <v>120</v>
      </c>
      <c r="D2569" s="277" t="s">
        <v>44</v>
      </c>
      <c r="E2569" s="277" t="s">
        <v>121</v>
      </c>
      <c r="F2569" s="194" t="s">
        <v>2161</v>
      </c>
      <c r="G2569" s="194"/>
      <c r="H2569" s="278" t="s">
        <v>75</v>
      </c>
      <c r="I2569" s="281">
        <v>1.2999999999999999E-2</v>
      </c>
      <c r="J2569" s="280">
        <v>29.75</v>
      </c>
      <c r="K2569" s="280">
        <v>0.38</v>
      </c>
    </row>
    <row r="2570" spans="2:11" ht="38.25" x14ac:dyDescent="0.2">
      <c r="B2570" s="282" t="s">
        <v>93</v>
      </c>
      <c r="C2570" s="284" t="s">
        <v>2756</v>
      </c>
      <c r="D2570" s="282" t="s">
        <v>44</v>
      </c>
      <c r="E2570" s="282" t="s">
        <v>2757</v>
      </c>
      <c r="F2570" s="195" t="s">
        <v>94</v>
      </c>
      <c r="G2570" s="195"/>
      <c r="H2570" s="283" t="s">
        <v>47</v>
      </c>
      <c r="I2570" s="287">
        <v>1.0269999999999999</v>
      </c>
      <c r="J2570" s="285">
        <v>15.19</v>
      </c>
      <c r="K2570" s="285">
        <v>15.6</v>
      </c>
    </row>
    <row r="2571" spans="2:11" ht="25.5" x14ac:dyDescent="0.2">
      <c r="B2571" s="282" t="s">
        <v>93</v>
      </c>
      <c r="C2571" s="284" t="s">
        <v>191</v>
      </c>
      <c r="D2571" s="282" t="s">
        <v>44</v>
      </c>
      <c r="E2571" s="282" t="s">
        <v>192</v>
      </c>
      <c r="F2571" s="195" t="s">
        <v>94</v>
      </c>
      <c r="G2571" s="195"/>
      <c r="H2571" s="283" t="s">
        <v>48</v>
      </c>
      <c r="I2571" s="287">
        <v>0.01</v>
      </c>
      <c r="J2571" s="285">
        <v>4.62</v>
      </c>
      <c r="K2571" s="285">
        <v>0.04</v>
      </c>
    </row>
    <row r="2572" spans="2:11" x14ac:dyDescent="0.2">
      <c r="B2572" s="291"/>
      <c r="C2572" s="291"/>
      <c r="D2572" s="291"/>
      <c r="E2572" s="291"/>
      <c r="F2572" s="291" t="s">
        <v>97</v>
      </c>
      <c r="G2572" s="292">
        <v>0.24</v>
      </c>
      <c r="H2572" s="291" t="s">
        <v>98</v>
      </c>
      <c r="I2572" s="292">
        <v>0.27</v>
      </c>
      <c r="J2572" s="291" t="s">
        <v>99</v>
      </c>
      <c r="K2572" s="292">
        <v>0.51</v>
      </c>
    </row>
    <row r="2573" spans="2:11" ht="13.5" thickBot="1" x14ac:dyDescent="0.25">
      <c r="B2573" s="291"/>
      <c r="C2573" s="291"/>
      <c r="D2573" s="291"/>
      <c r="E2573" s="291"/>
      <c r="F2573" s="291" t="s">
        <v>100</v>
      </c>
      <c r="G2573" s="292">
        <v>4.07</v>
      </c>
      <c r="H2573" s="291"/>
      <c r="I2573" s="198" t="s">
        <v>101</v>
      </c>
      <c r="J2573" s="198"/>
      <c r="K2573" s="292">
        <v>20.38</v>
      </c>
    </row>
    <row r="2574" spans="2:11" ht="13.5" thickTop="1" x14ac:dyDescent="0.2">
      <c r="B2574" s="276"/>
      <c r="C2574" s="276"/>
      <c r="D2574" s="276"/>
      <c r="E2574" s="276"/>
      <c r="F2574" s="276"/>
      <c r="G2574" s="276"/>
      <c r="H2574" s="276"/>
      <c r="I2574" s="276"/>
      <c r="J2574" s="276"/>
      <c r="K2574" s="276"/>
    </row>
    <row r="2575" spans="2:11" ht="15" x14ac:dyDescent="0.2">
      <c r="B2575" s="268" t="s">
        <v>1813</v>
      </c>
      <c r="C2575" s="270" t="s">
        <v>78</v>
      </c>
      <c r="D2575" s="268" t="s">
        <v>79</v>
      </c>
      <c r="E2575" s="268" t="s">
        <v>24</v>
      </c>
      <c r="F2575" s="196" t="s">
        <v>80</v>
      </c>
      <c r="G2575" s="196"/>
      <c r="H2575" s="269" t="s">
        <v>81</v>
      </c>
      <c r="I2575" s="270" t="s">
        <v>82</v>
      </c>
      <c r="J2575" s="270" t="s">
        <v>83</v>
      </c>
      <c r="K2575" s="270" t="s">
        <v>84</v>
      </c>
    </row>
    <row r="2576" spans="2:11" ht="38.25" x14ac:dyDescent="0.2">
      <c r="B2576" s="271" t="s">
        <v>85</v>
      </c>
      <c r="C2576" s="273" t="s">
        <v>1814</v>
      </c>
      <c r="D2576" s="271" t="s">
        <v>44</v>
      </c>
      <c r="E2576" s="271" t="s">
        <v>1815</v>
      </c>
      <c r="F2576" s="197" t="s">
        <v>801</v>
      </c>
      <c r="G2576" s="197"/>
      <c r="H2576" s="272" t="s">
        <v>47</v>
      </c>
      <c r="I2576" s="275">
        <v>1</v>
      </c>
      <c r="J2576" s="274">
        <v>25.51</v>
      </c>
      <c r="K2576" s="274">
        <v>25.51</v>
      </c>
    </row>
    <row r="2577" spans="2:11" ht="25.5" x14ac:dyDescent="0.2">
      <c r="B2577" s="277" t="s">
        <v>86</v>
      </c>
      <c r="C2577" s="279" t="s">
        <v>122</v>
      </c>
      <c r="D2577" s="277" t="s">
        <v>44</v>
      </c>
      <c r="E2577" s="277" t="s">
        <v>123</v>
      </c>
      <c r="F2577" s="194" t="s">
        <v>2161</v>
      </c>
      <c r="G2577" s="194"/>
      <c r="H2577" s="278" t="s">
        <v>75</v>
      </c>
      <c r="I2577" s="281">
        <v>2.0101999999999998E-2</v>
      </c>
      <c r="J2577" s="280">
        <v>22.69</v>
      </c>
      <c r="K2577" s="280">
        <v>0.45</v>
      </c>
    </row>
    <row r="2578" spans="2:11" ht="25.5" x14ac:dyDescent="0.2">
      <c r="B2578" s="277" t="s">
        <v>86</v>
      </c>
      <c r="C2578" s="279" t="s">
        <v>120</v>
      </c>
      <c r="D2578" s="277" t="s">
        <v>44</v>
      </c>
      <c r="E2578" s="277" t="s">
        <v>121</v>
      </c>
      <c r="F2578" s="194" t="s">
        <v>2161</v>
      </c>
      <c r="G2578" s="194"/>
      <c r="H2578" s="278" t="s">
        <v>75</v>
      </c>
      <c r="I2578" s="281">
        <v>2.0101999999999998E-2</v>
      </c>
      <c r="J2578" s="280">
        <v>29.75</v>
      </c>
      <c r="K2578" s="280">
        <v>0.59</v>
      </c>
    </row>
    <row r="2579" spans="2:11" ht="38.25" x14ac:dyDescent="0.2">
      <c r="B2579" s="282" t="s">
        <v>93</v>
      </c>
      <c r="C2579" s="284" t="s">
        <v>2758</v>
      </c>
      <c r="D2579" s="282" t="s">
        <v>44</v>
      </c>
      <c r="E2579" s="282" t="s">
        <v>2759</v>
      </c>
      <c r="F2579" s="195" t="s">
        <v>94</v>
      </c>
      <c r="G2579" s="195"/>
      <c r="H2579" s="283" t="s">
        <v>47</v>
      </c>
      <c r="I2579" s="287">
        <v>1.0269999999999999</v>
      </c>
      <c r="J2579" s="285">
        <v>23.79</v>
      </c>
      <c r="K2579" s="285">
        <v>24.43</v>
      </c>
    </row>
    <row r="2580" spans="2:11" ht="25.5" x14ac:dyDescent="0.2">
      <c r="B2580" s="282" t="s">
        <v>93</v>
      </c>
      <c r="C2580" s="284" t="s">
        <v>191</v>
      </c>
      <c r="D2580" s="282" t="s">
        <v>44</v>
      </c>
      <c r="E2580" s="282" t="s">
        <v>192</v>
      </c>
      <c r="F2580" s="195" t="s">
        <v>94</v>
      </c>
      <c r="G2580" s="195"/>
      <c r="H2580" s="283" t="s">
        <v>48</v>
      </c>
      <c r="I2580" s="287">
        <v>0.01</v>
      </c>
      <c r="J2580" s="285">
        <v>4.62</v>
      </c>
      <c r="K2580" s="285">
        <v>0.04</v>
      </c>
    </row>
    <row r="2581" spans="2:11" x14ac:dyDescent="0.2">
      <c r="B2581" s="291"/>
      <c r="C2581" s="291"/>
      <c r="D2581" s="291"/>
      <c r="E2581" s="291"/>
      <c r="F2581" s="291" t="s">
        <v>97</v>
      </c>
      <c r="G2581" s="292">
        <v>0.38</v>
      </c>
      <c r="H2581" s="291" t="s">
        <v>98</v>
      </c>
      <c r="I2581" s="292">
        <v>0.42</v>
      </c>
      <c r="J2581" s="291" t="s">
        <v>99</v>
      </c>
      <c r="K2581" s="292">
        <v>0.8</v>
      </c>
    </row>
    <row r="2582" spans="2:11" ht="13.5" thickBot="1" x14ac:dyDescent="0.25">
      <c r="B2582" s="291"/>
      <c r="C2582" s="291"/>
      <c r="D2582" s="291"/>
      <c r="E2582" s="291"/>
      <c r="F2582" s="291" t="s">
        <v>100</v>
      </c>
      <c r="G2582" s="292">
        <v>6.37</v>
      </c>
      <c r="H2582" s="291"/>
      <c r="I2582" s="198" t="s">
        <v>101</v>
      </c>
      <c r="J2582" s="198"/>
      <c r="K2582" s="292">
        <v>31.88</v>
      </c>
    </row>
    <row r="2583" spans="2:11" ht="13.5" thickTop="1" x14ac:dyDescent="0.2">
      <c r="B2583" s="276"/>
      <c r="C2583" s="276"/>
      <c r="D2583" s="276"/>
      <c r="E2583" s="276"/>
      <c r="F2583" s="276"/>
      <c r="G2583" s="276"/>
      <c r="H2583" s="276"/>
      <c r="I2583" s="276"/>
      <c r="J2583" s="276"/>
      <c r="K2583" s="276"/>
    </row>
    <row r="2584" spans="2:11" ht="15" x14ac:dyDescent="0.2">
      <c r="B2584" s="268" t="s">
        <v>1816</v>
      </c>
      <c r="C2584" s="270" t="s">
        <v>78</v>
      </c>
      <c r="D2584" s="268" t="s">
        <v>79</v>
      </c>
      <c r="E2584" s="268" t="s">
        <v>24</v>
      </c>
      <c r="F2584" s="196" t="s">
        <v>80</v>
      </c>
      <c r="G2584" s="196"/>
      <c r="H2584" s="269" t="s">
        <v>81</v>
      </c>
      <c r="I2584" s="270" t="s">
        <v>82</v>
      </c>
      <c r="J2584" s="270" t="s">
        <v>83</v>
      </c>
      <c r="K2584" s="270" t="s">
        <v>84</v>
      </c>
    </row>
    <row r="2585" spans="2:11" ht="51" x14ac:dyDescent="0.2">
      <c r="B2585" s="271" t="s">
        <v>85</v>
      </c>
      <c r="C2585" s="273" t="s">
        <v>1817</v>
      </c>
      <c r="D2585" s="271" t="s">
        <v>44</v>
      </c>
      <c r="E2585" s="271" t="s">
        <v>1818</v>
      </c>
      <c r="F2585" s="197" t="s">
        <v>2753</v>
      </c>
      <c r="G2585" s="197"/>
      <c r="H2585" s="272" t="s">
        <v>47</v>
      </c>
      <c r="I2585" s="275">
        <v>1</v>
      </c>
      <c r="J2585" s="274">
        <v>39.590000000000003</v>
      </c>
      <c r="K2585" s="274">
        <v>39.590000000000003</v>
      </c>
    </row>
    <row r="2586" spans="2:11" ht="25.5" x14ac:dyDescent="0.2">
      <c r="B2586" s="277" t="s">
        <v>86</v>
      </c>
      <c r="C2586" s="279" t="s">
        <v>120</v>
      </c>
      <c r="D2586" s="277" t="s">
        <v>44</v>
      </c>
      <c r="E2586" s="277" t="s">
        <v>121</v>
      </c>
      <c r="F2586" s="194" t="s">
        <v>2161</v>
      </c>
      <c r="G2586" s="194"/>
      <c r="H2586" s="278" t="s">
        <v>75</v>
      </c>
      <c r="I2586" s="281">
        <v>6.9699999999999998E-2</v>
      </c>
      <c r="J2586" s="280">
        <v>29.75</v>
      </c>
      <c r="K2586" s="280">
        <v>2.0699999999999998</v>
      </c>
    </row>
    <row r="2587" spans="2:11" ht="25.5" x14ac:dyDescent="0.2">
      <c r="B2587" s="277" t="s">
        <v>86</v>
      </c>
      <c r="C2587" s="279" t="s">
        <v>122</v>
      </c>
      <c r="D2587" s="277" t="s">
        <v>44</v>
      </c>
      <c r="E2587" s="277" t="s">
        <v>123</v>
      </c>
      <c r="F2587" s="194" t="s">
        <v>2161</v>
      </c>
      <c r="G2587" s="194"/>
      <c r="H2587" s="278" t="s">
        <v>75</v>
      </c>
      <c r="I2587" s="281">
        <v>6.9699999999999998E-2</v>
      </c>
      <c r="J2587" s="280">
        <v>22.69</v>
      </c>
      <c r="K2587" s="280">
        <v>1.58</v>
      </c>
    </row>
    <row r="2588" spans="2:11" ht="38.25" x14ac:dyDescent="0.2">
      <c r="B2588" s="282" t="s">
        <v>93</v>
      </c>
      <c r="C2588" s="284" t="s">
        <v>2760</v>
      </c>
      <c r="D2588" s="282" t="s">
        <v>44</v>
      </c>
      <c r="E2588" s="282" t="s">
        <v>2761</v>
      </c>
      <c r="F2588" s="195" t="s">
        <v>94</v>
      </c>
      <c r="G2588" s="195"/>
      <c r="H2588" s="283" t="s">
        <v>47</v>
      </c>
      <c r="I2588" s="287">
        <v>1.0149999999999999</v>
      </c>
      <c r="J2588" s="285">
        <v>35.369999999999997</v>
      </c>
      <c r="K2588" s="285">
        <v>35.9</v>
      </c>
    </row>
    <row r="2589" spans="2:11" ht="25.5" x14ac:dyDescent="0.2">
      <c r="B2589" s="282" t="s">
        <v>93</v>
      </c>
      <c r="C2589" s="284" t="s">
        <v>191</v>
      </c>
      <c r="D2589" s="282" t="s">
        <v>44</v>
      </c>
      <c r="E2589" s="282" t="s">
        <v>192</v>
      </c>
      <c r="F2589" s="195" t="s">
        <v>94</v>
      </c>
      <c r="G2589" s="195"/>
      <c r="H2589" s="283" t="s">
        <v>48</v>
      </c>
      <c r="I2589" s="287">
        <v>8.9999999999999993E-3</v>
      </c>
      <c r="J2589" s="285">
        <v>4.62</v>
      </c>
      <c r="K2589" s="285">
        <v>0.04</v>
      </c>
    </row>
    <row r="2590" spans="2:11" x14ac:dyDescent="0.2">
      <c r="B2590" s="291"/>
      <c r="C2590" s="291"/>
      <c r="D2590" s="291"/>
      <c r="E2590" s="291"/>
      <c r="F2590" s="291" t="s">
        <v>97</v>
      </c>
      <c r="G2590" s="292">
        <v>1.33</v>
      </c>
      <c r="H2590" s="291" t="s">
        <v>98</v>
      </c>
      <c r="I2590" s="292">
        <v>1.44</v>
      </c>
      <c r="J2590" s="291" t="s">
        <v>99</v>
      </c>
      <c r="K2590" s="292">
        <v>2.77</v>
      </c>
    </row>
    <row r="2591" spans="2:11" ht="13.5" thickBot="1" x14ac:dyDescent="0.25">
      <c r="B2591" s="291"/>
      <c r="C2591" s="291"/>
      <c r="D2591" s="291"/>
      <c r="E2591" s="291"/>
      <c r="F2591" s="291" t="s">
        <v>100</v>
      </c>
      <c r="G2591" s="292">
        <v>9.89</v>
      </c>
      <c r="H2591" s="291"/>
      <c r="I2591" s="198" t="s">
        <v>101</v>
      </c>
      <c r="J2591" s="198"/>
      <c r="K2591" s="292">
        <v>49.48</v>
      </c>
    </row>
    <row r="2592" spans="2:11" ht="13.5" thickTop="1" x14ac:dyDescent="0.2">
      <c r="B2592" s="276"/>
      <c r="C2592" s="276"/>
      <c r="D2592" s="276"/>
      <c r="E2592" s="276"/>
      <c r="F2592" s="276"/>
      <c r="G2592" s="276"/>
      <c r="H2592" s="276"/>
      <c r="I2592" s="276"/>
      <c r="J2592" s="276"/>
      <c r="K2592" s="276"/>
    </row>
    <row r="2593" spans="2:11" ht="15" x14ac:dyDescent="0.2">
      <c r="B2593" s="268" t="s">
        <v>1819</v>
      </c>
      <c r="C2593" s="270" t="s">
        <v>78</v>
      </c>
      <c r="D2593" s="268" t="s">
        <v>79</v>
      </c>
      <c r="E2593" s="268" t="s">
        <v>24</v>
      </c>
      <c r="F2593" s="196" t="s">
        <v>80</v>
      </c>
      <c r="G2593" s="196"/>
      <c r="H2593" s="269" t="s">
        <v>81</v>
      </c>
      <c r="I2593" s="270" t="s">
        <v>82</v>
      </c>
      <c r="J2593" s="270" t="s">
        <v>83</v>
      </c>
      <c r="K2593" s="270" t="s">
        <v>84</v>
      </c>
    </row>
    <row r="2594" spans="2:11" ht="38.25" x14ac:dyDescent="0.2">
      <c r="B2594" s="271" t="s">
        <v>85</v>
      </c>
      <c r="C2594" s="273" t="s">
        <v>1820</v>
      </c>
      <c r="D2594" s="271" t="s">
        <v>44</v>
      </c>
      <c r="E2594" s="271" t="s">
        <v>1821</v>
      </c>
      <c r="F2594" s="197" t="s">
        <v>804</v>
      </c>
      <c r="G2594" s="197"/>
      <c r="H2594" s="272" t="s">
        <v>47</v>
      </c>
      <c r="I2594" s="275">
        <v>1</v>
      </c>
      <c r="J2594" s="274">
        <v>3.06</v>
      </c>
      <c r="K2594" s="274">
        <v>3.06</v>
      </c>
    </row>
    <row r="2595" spans="2:11" ht="25.5" x14ac:dyDescent="0.2">
      <c r="B2595" s="277" t="s">
        <v>86</v>
      </c>
      <c r="C2595" s="279" t="s">
        <v>120</v>
      </c>
      <c r="D2595" s="277" t="s">
        <v>44</v>
      </c>
      <c r="E2595" s="277" t="s">
        <v>121</v>
      </c>
      <c r="F2595" s="194" t="s">
        <v>2161</v>
      </c>
      <c r="G2595" s="194"/>
      <c r="H2595" s="278" t="s">
        <v>75</v>
      </c>
      <c r="I2595" s="281">
        <v>2.3E-2</v>
      </c>
      <c r="J2595" s="280">
        <v>29.75</v>
      </c>
      <c r="K2595" s="280">
        <v>0.68</v>
      </c>
    </row>
    <row r="2596" spans="2:11" ht="25.5" x14ac:dyDescent="0.2">
      <c r="B2596" s="277" t="s">
        <v>86</v>
      </c>
      <c r="C2596" s="279" t="s">
        <v>122</v>
      </c>
      <c r="D2596" s="277" t="s">
        <v>44</v>
      </c>
      <c r="E2596" s="277" t="s">
        <v>123</v>
      </c>
      <c r="F2596" s="194" t="s">
        <v>2161</v>
      </c>
      <c r="G2596" s="194"/>
      <c r="H2596" s="278" t="s">
        <v>75</v>
      </c>
      <c r="I2596" s="281">
        <v>2.3E-2</v>
      </c>
      <c r="J2596" s="280">
        <v>22.69</v>
      </c>
      <c r="K2596" s="280">
        <v>0.52</v>
      </c>
    </row>
    <row r="2597" spans="2:11" ht="38.25" x14ac:dyDescent="0.2">
      <c r="B2597" s="282" t="s">
        <v>93</v>
      </c>
      <c r="C2597" s="284" t="s">
        <v>2762</v>
      </c>
      <c r="D2597" s="282" t="s">
        <v>44</v>
      </c>
      <c r="E2597" s="282" t="s">
        <v>2763</v>
      </c>
      <c r="F2597" s="195" t="s">
        <v>94</v>
      </c>
      <c r="G2597" s="195"/>
      <c r="H2597" s="283" t="s">
        <v>47</v>
      </c>
      <c r="I2597" s="287">
        <v>1.2434000000000001</v>
      </c>
      <c r="J2597" s="285">
        <v>1.47</v>
      </c>
      <c r="K2597" s="285">
        <v>1.82</v>
      </c>
    </row>
    <row r="2598" spans="2:11" ht="25.5" x14ac:dyDescent="0.2">
      <c r="B2598" s="282" t="s">
        <v>93</v>
      </c>
      <c r="C2598" s="284" t="s">
        <v>191</v>
      </c>
      <c r="D2598" s="282" t="s">
        <v>44</v>
      </c>
      <c r="E2598" s="282" t="s">
        <v>192</v>
      </c>
      <c r="F2598" s="195" t="s">
        <v>94</v>
      </c>
      <c r="G2598" s="195"/>
      <c r="H2598" s="283" t="s">
        <v>48</v>
      </c>
      <c r="I2598" s="287">
        <v>9.4000000000000004E-3</v>
      </c>
      <c r="J2598" s="285">
        <v>4.62</v>
      </c>
      <c r="K2598" s="285">
        <v>0.04</v>
      </c>
    </row>
    <row r="2599" spans="2:11" x14ac:dyDescent="0.2">
      <c r="B2599" s="291"/>
      <c r="C2599" s="291"/>
      <c r="D2599" s="291"/>
      <c r="E2599" s="291"/>
      <c r="F2599" s="291" t="s">
        <v>97</v>
      </c>
      <c r="G2599" s="292">
        <v>0.43</v>
      </c>
      <c r="H2599" s="291" t="s">
        <v>98</v>
      </c>
      <c r="I2599" s="292">
        <v>0.48</v>
      </c>
      <c r="J2599" s="291" t="s">
        <v>99</v>
      </c>
      <c r="K2599" s="292">
        <v>0.91</v>
      </c>
    </row>
    <row r="2600" spans="2:11" ht="13.5" thickBot="1" x14ac:dyDescent="0.25">
      <c r="B2600" s="291"/>
      <c r="C2600" s="291"/>
      <c r="D2600" s="291"/>
      <c r="E2600" s="291"/>
      <c r="F2600" s="291" t="s">
        <v>100</v>
      </c>
      <c r="G2600" s="292">
        <v>0.76</v>
      </c>
      <c r="H2600" s="291"/>
      <c r="I2600" s="198" t="s">
        <v>101</v>
      </c>
      <c r="J2600" s="198"/>
      <c r="K2600" s="292">
        <v>3.82</v>
      </c>
    </row>
    <row r="2601" spans="2:11" ht="13.5" thickTop="1" x14ac:dyDescent="0.2">
      <c r="B2601" s="276"/>
      <c r="C2601" s="276"/>
      <c r="D2601" s="276"/>
      <c r="E2601" s="276"/>
      <c r="F2601" s="276"/>
      <c r="G2601" s="276"/>
      <c r="H2601" s="276"/>
      <c r="I2601" s="276"/>
      <c r="J2601" s="276"/>
      <c r="K2601" s="276"/>
    </row>
    <row r="2602" spans="2:11" ht="15" x14ac:dyDescent="0.2">
      <c r="B2602" s="268" t="s">
        <v>1822</v>
      </c>
      <c r="C2602" s="270" t="s">
        <v>78</v>
      </c>
      <c r="D2602" s="268" t="s">
        <v>79</v>
      </c>
      <c r="E2602" s="268" t="s">
        <v>24</v>
      </c>
      <c r="F2602" s="196" t="s">
        <v>80</v>
      </c>
      <c r="G2602" s="196"/>
      <c r="H2602" s="269" t="s">
        <v>81</v>
      </c>
      <c r="I2602" s="270" t="s">
        <v>82</v>
      </c>
      <c r="J2602" s="270" t="s">
        <v>83</v>
      </c>
      <c r="K2602" s="270" t="s">
        <v>84</v>
      </c>
    </row>
    <row r="2603" spans="2:11" ht="38.25" x14ac:dyDescent="0.2">
      <c r="B2603" s="271" t="s">
        <v>85</v>
      </c>
      <c r="C2603" s="273" t="s">
        <v>70</v>
      </c>
      <c r="D2603" s="271" t="s">
        <v>44</v>
      </c>
      <c r="E2603" s="271" t="s">
        <v>425</v>
      </c>
      <c r="F2603" s="197" t="s">
        <v>804</v>
      </c>
      <c r="G2603" s="197"/>
      <c r="H2603" s="272" t="s">
        <v>47</v>
      </c>
      <c r="I2603" s="275">
        <v>1</v>
      </c>
      <c r="J2603" s="274">
        <v>4.4400000000000004</v>
      </c>
      <c r="K2603" s="274">
        <v>4.4400000000000004</v>
      </c>
    </row>
    <row r="2604" spans="2:11" ht="25.5" x14ac:dyDescent="0.2">
      <c r="B2604" s="277" t="s">
        <v>86</v>
      </c>
      <c r="C2604" s="279" t="s">
        <v>120</v>
      </c>
      <c r="D2604" s="277" t="s">
        <v>44</v>
      </c>
      <c r="E2604" s="277" t="s">
        <v>121</v>
      </c>
      <c r="F2604" s="194" t="s">
        <v>2161</v>
      </c>
      <c r="G2604" s="194"/>
      <c r="H2604" s="278" t="s">
        <v>75</v>
      </c>
      <c r="I2604" s="281">
        <v>2.9000000000000001E-2</v>
      </c>
      <c r="J2604" s="280">
        <v>29.75</v>
      </c>
      <c r="K2604" s="280">
        <v>0.86</v>
      </c>
    </row>
    <row r="2605" spans="2:11" ht="25.5" x14ac:dyDescent="0.2">
      <c r="B2605" s="277" t="s">
        <v>86</v>
      </c>
      <c r="C2605" s="279" t="s">
        <v>122</v>
      </c>
      <c r="D2605" s="277" t="s">
        <v>44</v>
      </c>
      <c r="E2605" s="277" t="s">
        <v>123</v>
      </c>
      <c r="F2605" s="194" t="s">
        <v>2161</v>
      </c>
      <c r="G2605" s="194"/>
      <c r="H2605" s="278" t="s">
        <v>75</v>
      </c>
      <c r="I2605" s="281">
        <v>2.9000000000000001E-2</v>
      </c>
      <c r="J2605" s="280">
        <v>22.69</v>
      </c>
      <c r="K2605" s="280">
        <v>0.65</v>
      </c>
    </row>
    <row r="2606" spans="2:11" ht="38.25" x14ac:dyDescent="0.2">
      <c r="B2606" s="282" t="s">
        <v>93</v>
      </c>
      <c r="C2606" s="284" t="s">
        <v>189</v>
      </c>
      <c r="D2606" s="282" t="s">
        <v>44</v>
      </c>
      <c r="E2606" s="282" t="s">
        <v>190</v>
      </c>
      <c r="F2606" s="195" t="s">
        <v>94</v>
      </c>
      <c r="G2606" s="195"/>
      <c r="H2606" s="283" t="s">
        <v>47</v>
      </c>
      <c r="I2606" s="287">
        <v>1.2434000000000001</v>
      </c>
      <c r="J2606" s="285">
        <v>2.33</v>
      </c>
      <c r="K2606" s="285">
        <v>2.89</v>
      </c>
    </row>
    <row r="2607" spans="2:11" ht="25.5" x14ac:dyDescent="0.2">
      <c r="B2607" s="282" t="s">
        <v>93</v>
      </c>
      <c r="C2607" s="284" t="s">
        <v>191</v>
      </c>
      <c r="D2607" s="282" t="s">
        <v>44</v>
      </c>
      <c r="E2607" s="282" t="s">
        <v>192</v>
      </c>
      <c r="F2607" s="195" t="s">
        <v>94</v>
      </c>
      <c r="G2607" s="195"/>
      <c r="H2607" s="283" t="s">
        <v>48</v>
      </c>
      <c r="I2607" s="287">
        <v>9.4000000000000004E-3</v>
      </c>
      <c r="J2607" s="285">
        <v>4.62</v>
      </c>
      <c r="K2607" s="285">
        <v>0.04</v>
      </c>
    </row>
    <row r="2608" spans="2:11" x14ac:dyDescent="0.2">
      <c r="B2608" s="291"/>
      <c r="C2608" s="291"/>
      <c r="D2608" s="291"/>
      <c r="E2608" s="291"/>
      <c r="F2608" s="291" t="s">
        <v>97</v>
      </c>
      <c r="G2608" s="292">
        <v>0.55000000000000004</v>
      </c>
      <c r="H2608" s="291" t="s">
        <v>98</v>
      </c>
      <c r="I2608" s="292">
        <v>0.6</v>
      </c>
      <c r="J2608" s="291" t="s">
        <v>99</v>
      </c>
      <c r="K2608" s="292">
        <v>1.1499999999999999</v>
      </c>
    </row>
    <row r="2609" spans="2:11" ht="13.5" thickBot="1" x14ac:dyDescent="0.25">
      <c r="B2609" s="291"/>
      <c r="C2609" s="291"/>
      <c r="D2609" s="291"/>
      <c r="E2609" s="291"/>
      <c r="F2609" s="291" t="s">
        <v>100</v>
      </c>
      <c r="G2609" s="292">
        <v>1.1100000000000001</v>
      </c>
      <c r="H2609" s="291"/>
      <c r="I2609" s="198" t="s">
        <v>101</v>
      </c>
      <c r="J2609" s="198"/>
      <c r="K2609" s="292">
        <v>5.55</v>
      </c>
    </row>
    <row r="2610" spans="2:11" ht="13.5" thickTop="1" x14ac:dyDescent="0.2">
      <c r="B2610" s="276"/>
      <c r="C2610" s="276"/>
      <c r="D2610" s="276"/>
      <c r="E2610" s="276"/>
      <c r="F2610" s="276"/>
      <c r="G2610" s="276"/>
      <c r="H2610" s="276"/>
      <c r="I2610" s="276"/>
      <c r="J2610" s="276"/>
      <c r="K2610" s="276"/>
    </row>
    <row r="2611" spans="2:11" ht="15" x14ac:dyDescent="0.2">
      <c r="B2611" s="268" t="s">
        <v>1823</v>
      </c>
      <c r="C2611" s="270" t="s">
        <v>78</v>
      </c>
      <c r="D2611" s="268" t="s">
        <v>79</v>
      </c>
      <c r="E2611" s="268" t="s">
        <v>24</v>
      </c>
      <c r="F2611" s="196" t="s">
        <v>80</v>
      </c>
      <c r="G2611" s="196"/>
      <c r="H2611" s="269" t="s">
        <v>81</v>
      </c>
      <c r="I2611" s="270" t="s">
        <v>82</v>
      </c>
      <c r="J2611" s="270" t="s">
        <v>83</v>
      </c>
      <c r="K2611" s="270" t="s">
        <v>84</v>
      </c>
    </row>
    <row r="2612" spans="2:11" ht="38.25" x14ac:dyDescent="0.2">
      <c r="B2612" s="271" t="s">
        <v>85</v>
      </c>
      <c r="C2612" s="273" t="s">
        <v>690</v>
      </c>
      <c r="D2612" s="271" t="s">
        <v>44</v>
      </c>
      <c r="E2612" s="271" t="s">
        <v>691</v>
      </c>
      <c r="F2612" s="197" t="s">
        <v>804</v>
      </c>
      <c r="G2612" s="197"/>
      <c r="H2612" s="272" t="s">
        <v>47</v>
      </c>
      <c r="I2612" s="275">
        <v>1</v>
      </c>
      <c r="J2612" s="274">
        <v>6.89</v>
      </c>
      <c r="K2612" s="274">
        <v>6.89</v>
      </c>
    </row>
    <row r="2613" spans="2:11" ht="25.5" x14ac:dyDescent="0.2">
      <c r="B2613" s="277" t="s">
        <v>86</v>
      </c>
      <c r="C2613" s="279" t="s">
        <v>120</v>
      </c>
      <c r="D2613" s="277" t="s">
        <v>44</v>
      </c>
      <c r="E2613" s="277" t="s">
        <v>121</v>
      </c>
      <c r="F2613" s="194" t="s">
        <v>2161</v>
      </c>
      <c r="G2613" s="194"/>
      <c r="H2613" s="278" t="s">
        <v>75</v>
      </c>
      <c r="I2613" s="281">
        <v>3.9E-2</v>
      </c>
      <c r="J2613" s="280">
        <v>29.75</v>
      </c>
      <c r="K2613" s="280">
        <v>1.1599999999999999</v>
      </c>
    </row>
    <row r="2614" spans="2:11" ht="25.5" x14ac:dyDescent="0.2">
      <c r="B2614" s="277" t="s">
        <v>86</v>
      </c>
      <c r="C2614" s="279" t="s">
        <v>122</v>
      </c>
      <c r="D2614" s="277" t="s">
        <v>44</v>
      </c>
      <c r="E2614" s="277" t="s">
        <v>123</v>
      </c>
      <c r="F2614" s="194" t="s">
        <v>2161</v>
      </c>
      <c r="G2614" s="194"/>
      <c r="H2614" s="278" t="s">
        <v>75</v>
      </c>
      <c r="I2614" s="281">
        <v>3.9E-2</v>
      </c>
      <c r="J2614" s="280">
        <v>22.69</v>
      </c>
      <c r="K2614" s="280">
        <v>0.88</v>
      </c>
    </row>
    <row r="2615" spans="2:11" ht="25.5" x14ac:dyDescent="0.2">
      <c r="B2615" s="282" t="s">
        <v>93</v>
      </c>
      <c r="C2615" s="284" t="s">
        <v>191</v>
      </c>
      <c r="D2615" s="282" t="s">
        <v>44</v>
      </c>
      <c r="E2615" s="282" t="s">
        <v>192</v>
      </c>
      <c r="F2615" s="195" t="s">
        <v>94</v>
      </c>
      <c r="G2615" s="195"/>
      <c r="H2615" s="283" t="s">
        <v>48</v>
      </c>
      <c r="I2615" s="287">
        <v>9.4000000000000004E-3</v>
      </c>
      <c r="J2615" s="285">
        <v>4.62</v>
      </c>
      <c r="K2615" s="285">
        <v>0.04</v>
      </c>
    </row>
    <row r="2616" spans="2:11" ht="38.25" x14ac:dyDescent="0.2">
      <c r="B2616" s="282" t="s">
        <v>93</v>
      </c>
      <c r="C2616" s="284" t="s">
        <v>714</v>
      </c>
      <c r="D2616" s="282" t="s">
        <v>44</v>
      </c>
      <c r="E2616" s="282" t="s">
        <v>715</v>
      </c>
      <c r="F2616" s="195" t="s">
        <v>94</v>
      </c>
      <c r="G2616" s="195"/>
      <c r="H2616" s="283" t="s">
        <v>47</v>
      </c>
      <c r="I2616" s="287">
        <v>1.2434000000000001</v>
      </c>
      <c r="J2616" s="285">
        <v>3.87</v>
      </c>
      <c r="K2616" s="285">
        <v>4.8099999999999996</v>
      </c>
    </row>
    <row r="2617" spans="2:11" x14ac:dyDescent="0.2">
      <c r="B2617" s="291"/>
      <c r="C2617" s="291"/>
      <c r="D2617" s="291"/>
      <c r="E2617" s="291"/>
      <c r="F2617" s="291" t="s">
        <v>97</v>
      </c>
      <c r="G2617" s="292">
        <v>0.74</v>
      </c>
      <c r="H2617" s="291" t="s">
        <v>98</v>
      </c>
      <c r="I2617" s="292">
        <v>0.81</v>
      </c>
      <c r="J2617" s="291" t="s">
        <v>99</v>
      </c>
      <c r="K2617" s="292">
        <v>1.55</v>
      </c>
    </row>
    <row r="2618" spans="2:11" ht="13.5" thickBot="1" x14ac:dyDescent="0.25">
      <c r="B2618" s="291"/>
      <c r="C2618" s="291"/>
      <c r="D2618" s="291"/>
      <c r="E2618" s="291"/>
      <c r="F2618" s="291" t="s">
        <v>100</v>
      </c>
      <c r="G2618" s="292">
        <v>1.72</v>
      </c>
      <c r="H2618" s="291"/>
      <c r="I2618" s="198" t="s">
        <v>101</v>
      </c>
      <c r="J2618" s="198"/>
      <c r="K2618" s="292">
        <v>8.61</v>
      </c>
    </row>
    <row r="2619" spans="2:11" ht="13.5" thickTop="1" x14ac:dyDescent="0.2">
      <c r="B2619" s="276"/>
      <c r="C2619" s="276"/>
      <c r="D2619" s="276"/>
      <c r="E2619" s="276"/>
      <c r="F2619" s="276"/>
      <c r="G2619" s="276"/>
      <c r="H2619" s="276"/>
      <c r="I2619" s="276"/>
      <c r="J2619" s="276"/>
      <c r="K2619" s="276"/>
    </row>
    <row r="2620" spans="2:11" ht="15" x14ac:dyDescent="0.2">
      <c r="B2620" s="268" t="s">
        <v>1824</v>
      </c>
      <c r="C2620" s="270" t="s">
        <v>78</v>
      </c>
      <c r="D2620" s="268" t="s">
        <v>79</v>
      </c>
      <c r="E2620" s="268" t="s">
        <v>24</v>
      </c>
      <c r="F2620" s="196" t="s">
        <v>80</v>
      </c>
      <c r="G2620" s="196"/>
      <c r="H2620" s="269" t="s">
        <v>81</v>
      </c>
      <c r="I2620" s="270" t="s">
        <v>82</v>
      </c>
      <c r="J2620" s="270" t="s">
        <v>83</v>
      </c>
      <c r="K2620" s="270" t="s">
        <v>84</v>
      </c>
    </row>
    <row r="2621" spans="2:11" ht="38.25" x14ac:dyDescent="0.2">
      <c r="B2621" s="271" t="s">
        <v>85</v>
      </c>
      <c r="C2621" s="273" t="s">
        <v>1825</v>
      </c>
      <c r="D2621" s="271" t="s">
        <v>44</v>
      </c>
      <c r="E2621" s="271" t="s">
        <v>1826</v>
      </c>
      <c r="F2621" s="197" t="s">
        <v>804</v>
      </c>
      <c r="G2621" s="197"/>
      <c r="H2621" s="272" t="s">
        <v>47</v>
      </c>
      <c r="I2621" s="275">
        <v>1</v>
      </c>
      <c r="J2621" s="274">
        <v>9.61</v>
      </c>
      <c r="K2621" s="274">
        <v>9.61</v>
      </c>
    </row>
    <row r="2622" spans="2:11" ht="25.5" x14ac:dyDescent="0.2">
      <c r="B2622" s="277" t="s">
        <v>86</v>
      </c>
      <c r="C2622" s="279" t="s">
        <v>120</v>
      </c>
      <c r="D2622" s="277" t="s">
        <v>44</v>
      </c>
      <c r="E2622" s="277" t="s">
        <v>121</v>
      </c>
      <c r="F2622" s="194" t="s">
        <v>2161</v>
      </c>
      <c r="G2622" s="194"/>
      <c r="H2622" s="278" t="s">
        <v>75</v>
      </c>
      <c r="I2622" s="281">
        <v>5.0999999999999997E-2</v>
      </c>
      <c r="J2622" s="280">
        <v>29.75</v>
      </c>
      <c r="K2622" s="280">
        <v>1.51</v>
      </c>
    </row>
    <row r="2623" spans="2:11" ht="25.5" x14ac:dyDescent="0.2">
      <c r="B2623" s="277" t="s">
        <v>86</v>
      </c>
      <c r="C2623" s="279" t="s">
        <v>122</v>
      </c>
      <c r="D2623" s="277" t="s">
        <v>44</v>
      </c>
      <c r="E2623" s="277" t="s">
        <v>123</v>
      </c>
      <c r="F2623" s="194" t="s">
        <v>2161</v>
      </c>
      <c r="G2623" s="194"/>
      <c r="H2623" s="278" t="s">
        <v>75</v>
      </c>
      <c r="I2623" s="281">
        <v>5.0999999999999997E-2</v>
      </c>
      <c r="J2623" s="280">
        <v>22.69</v>
      </c>
      <c r="K2623" s="280">
        <v>1.1499999999999999</v>
      </c>
    </row>
    <row r="2624" spans="2:11" ht="38.25" x14ac:dyDescent="0.2">
      <c r="B2624" s="282" t="s">
        <v>93</v>
      </c>
      <c r="C2624" s="284" t="s">
        <v>2764</v>
      </c>
      <c r="D2624" s="282" t="s">
        <v>44</v>
      </c>
      <c r="E2624" s="282" t="s">
        <v>2765</v>
      </c>
      <c r="F2624" s="195" t="s">
        <v>94</v>
      </c>
      <c r="G2624" s="195"/>
      <c r="H2624" s="283" t="s">
        <v>47</v>
      </c>
      <c r="I2624" s="287">
        <v>1.2434000000000001</v>
      </c>
      <c r="J2624" s="285">
        <v>5.56</v>
      </c>
      <c r="K2624" s="285">
        <v>6.91</v>
      </c>
    </row>
    <row r="2625" spans="2:11" ht="25.5" x14ac:dyDescent="0.2">
      <c r="B2625" s="282" t="s">
        <v>93</v>
      </c>
      <c r="C2625" s="284" t="s">
        <v>191</v>
      </c>
      <c r="D2625" s="282" t="s">
        <v>44</v>
      </c>
      <c r="E2625" s="282" t="s">
        <v>192</v>
      </c>
      <c r="F2625" s="195" t="s">
        <v>94</v>
      </c>
      <c r="G2625" s="195"/>
      <c r="H2625" s="283" t="s">
        <v>48</v>
      </c>
      <c r="I2625" s="287">
        <v>9.4000000000000004E-3</v>
      </c>
      <c r="J2625" s="285">
        <v>4.62</v>
      </c>
      <c r="K2625" s="285">
        <v>0.04</v>
      </c>
    </row>
    <row r="2626" spans="2:11" x14ac:dyDescent="0.2">
      <c r="B2626" s="291"/>
      <c r="C2626" s="291"/>
      <c r="D2626" s="291"/>
      <c r="E2626" s="291"/>
      <c r="F2626" s="291" t="s">
        <v>97</v>
      </c>
      <c r="G2626" s="292">
        <v>0.97</v>
      </c>
      <c r="H2626" s="291" t="s">
        <v>98</v>
      </c>
      <c r="I2626" s="292">
        <v>1.05</v>
      </c>
      <c r="J2626" s="291" t="s">
        <v>99</v>
      </c>
      <c r="K2626" s="292">
        <v>2.02</v>
      </c>
    </row>
    <row r="2627" spans="2:11" ht="13.5" thickBot="1" x14ac:dyDescent="0.25">
      <c r="B2627" s="291"/>
      <c r="C2627" s="291"/>
      <c r="D2627" s="291"/>
      <c r="E2627" s="291"/>
      <c r="F2627" s="291" t="s">
        <v>100</v>
      </c>
      <c r="G2627" s="292">
        <v>2.4</v>
      </c>
      <c r="H2627" s="291"/>
      <c r="I2627" s="198" t="s">
        <v>101</v>
      </c>
      <c r="J2627" s="198"/>
      <c r="K2627" s="292">
        <v>12.01</v>
      </c>
    </row>
    <row r="2628" spans="2:11" ht="13.5" thickTop="1" x14ac:dyDescent="0.2">
      <c r="B2628" s="276"/>
      <c r="C2628" s="276"/>
      <c r="D2628" s="276"/>
      <c r="E2628" s="276"/>
      <c r="F2628" s="276"/>
      <c r="G2628" s="276"/>
      <c r="H2628" s="276"/>
      <c r="I2628" s="276"/>
      <c r="J2628" s="276"/>
      <c r="K2628" s="276"/>
    </row>
    <row r="2629" spans="2:11" ht="15" x14ac:dyDescent="0.2">
      <c r="B2629" s="268" t="s">
        <v>1827</v>
      </c>
      <c r="C2629" s="270" t="s">
        <v>78</v>
      </c>
      <c r="D2629" s="268" t="s">
        <v>79</v>
      </c>
      <c r="E2629" s="268" t="s">
        <v>24</v>
      </c>
      <c r="F2629" s="196" t="s">
        <v>80</v>
      </c>
      <c r="G2629" s="196"/>
      <c r="H2629" s="269" t="s">
        <v>81</v>
      </c>
      <c r="I2629" s="270" t="s">
        <v>82</v>
      </c>
      <c r="J2629" s="270" t="s">
        <v>83</v>
      </c>
      <c r="K2629" s="270" t="s">
        <v>84</v>
      </c>
    </row>
    <row r="2630" spans="2:11" ht="25.5" x14ac:dyDescent="0.2">
      <c r="B2630" s="271" t="s">
        <v>85</v>
      </c>
      <c r="C2630" s="273" t="s">
        <v>1828</v>
      </c>
      <c r="D2630" s="271" t="s">
        <v>43</v>
      </c>
      <c r="E2630" s="271" t="s">
        <v>1829</v>
      </c>
      <c r="F2630" s="197" t="s">
        <v>89</v>
      </c>
      <c r="G2630" s="197"/>
      <c r="H2630" s="272" t="s">
        <v>48</v>
      </c>
      <c r="I2630" s="275">
        <v>1</v>
      </c>
      <c r="J2630" s="274">
        <v>126.17</v>
      </c>
      <c r="K2630" s="274">
        <v>126.17</v>
      </c>
    </row>
    <row r="2631" spans="2:11" ht="25.5" x14ac:dyDescent="0.2">
      <c r="B2631" s="277" t="s">
        <v>86</v>
      </c>
      <c r="C2631" s="279" t="s">
        <v>122</v>
      </c>
      <c r="D2631" s="277" t="s">
        <v>44</v>
      </c>
      <c r="E2631" s="277" t="s">
        <v>123</v>
      </c>
      <c r="F2631" s="194" t="s">
        <v>2161</v>
      </c>
      <c r="G2631" s="194"/>
      <c r="H2631" s="278" t="s">
        <v>75</v>
      </c>
      <c r="I2631" s="281">
        <v>1.4239999999999999</v>
      </c>
      <c r="J2631" s="280">
        <v>22.69</v>
      </c>
      <c r="K2631" s="280">
        <v>32.31</v>
      </c>
    </row>
    <row r="2632" spans="2:11" ht="25.5" x14ac:dyDescent="0.2">
      <c r="B2632" s="277" t="s">
        <v>86</v>
      </c>
      <c r="C2632" s="279" t="s">
        <v>120</v>
      </c>
      <c r="D2632" s="277" t="s">
        <v>44</v>
      </c>
      <c r="E2632" s="277" t="s">
        <v>121</v>
      </c>
      <c r="F2632" s="194" t="s">
        <v>2161</v>
      </c>
      <c r="G2632" s="194"/>
      <c r="H2632" s="278" t="s">
        <v>75</v>
      </c>
      <c r="I2632" s="281">
        <v>1.4239999999999999</v>
      </c>
      <c r="J2632" s="280">
        <v>29.75</v>
      </c>
      <c r="K2632" s="280">
        <v>42.36</v>
      </c>
    </row>
    <row r="2633" spans="2:11" ht="25.5" x14ac:dyDescent="0.2">
      <c r="B2633" s="282" t="s">
        <v>93</v>
      </c>
      <c r="C2633" s="284" t="s">
        <v>2766</v>
      </c>
      <c r="D2633" s="282" t="s">
        <v>2291</v>
      </c>
      <c r="E2633" s="282" t="s">
        <v>2767</v>
      </c>
      <c r="F2633" s="195" t="s">
        <v>94</v>
      </c>
      <c r="G2633" s="195"/>
      <c r="H2633" s="283" t="s">
        <v>48</v>
      </c>
      <c r="I2633" s="287">
        <v>1</v>
      </c>
      <c r="J2633" s="285">
        <v>51.5</v>
      </c>
      <c r="K2633" s="285">
        <v>51.5</v>
      </c>
    </row>
    <row r="2634" spans="2:11" x14ac:dyDescent="0.2">
      <c r="B2634" s="291"/>
      <c r="C2634" s="291"/>
      <c r="D2634" s="291"/>
      <c r="E2634" s="291"/>
      <c r="F2634" s="291" t="s">
        <v>97</v>
      </c>
      <c r="G2634" s="292">
        <v>27.4</v>
      </c>
      <c r="H2634" s="291" t="s">
        <v>98</v>
      </c>
      <c r="I2634" s="292">
        <v>29.47</v>
      </c>
      <c r="J2634" s="291" t="s">
        <v>99</v>
      </c>
      <c r="K2634" s="292">
        <v>56.87</v>
      </c>
    </row>
    <row r="2635" spans="2:11" ht="13.5" thickBot="1" x14ac:dyDescent="0.25">
      <c r="B2635" s="291"/>
      <c r="C2635" s="291"/>
      <c r="D2635" s="291"/>
      <c r="E2635" s="291"/>
      <c r="F2635" s="291" t="s">
        <v>100</v>
      </c>
      <c r="G2635" s="292">
        <v>31.54</v>
      </c>
      <c r="H2635" s="291"/>
      <c r="I2635" s="198" t="s">
        <v>101</v>
      </c>
      <c r="J2635" s="198"/>
      <c r="K2635" s="292">
        <v>157.71</v>
      </c>
    </row>
    <row r="2636" spans="2:11" ht="13.5" thickTop="1" x14ac:dyDescent="0.2">
      <c r="B2636" s="276"/>
      <c r="C2636" s="276"/>
      <c r="D2636" s="276"/>
      <c r="E2636" s="276"/>
      <c r="F2636" s="276"/>
      <c r="G2636" s="276"/>
      <c r="H2636" s="276"/>
      <c r="I2636" s="276"/>
      <c r="J2636" s="276"/>
      <c r="K2636" s="276"/>
    </row>
    <row r="2637" spans="2:11" ht="15" x14ac:dyDescent="0.2">
      <c r="B2637" s="268" t="s">
        <v>1830</v>
      </c>
      <c r="C2637" s="270" t="s">
        <v>78</v>
      </c>
      <c r="D2637" s="268" t="s">
        <v>79</v>
      </c>
      <c r="E2637" s="268" t="s">
        <v>24</v>
      </c>
      <c r="F2637" s="196" t="s">
        <v>80</v>
      </c>
      <c r="G2637" s="196"/>
      <c r="H2637" s="269" t="s">
        <v>81</v>
      </c>
      <c r="I2637" s="270" t="s">
        <v>82</v>
      </c>
      <c r="J2637" s="270" t="s">
        <v>83</v>
      </c>
      <c r="K2637" s="270" t="s">
        <v>84</v>
      </c>
    </row>
    <row r="2638" spans="2:11" ht="25.5" x14ac:dyDescent="0.2">
      <c r="B2638" s="271" t="s">
        <v>85</v>
      </c>
      <c r="C2638" s="273" t="s">
        <v>1831</v>
      </c>
      <c r="D2638" s="271" t="s">
        <v>43</v>
      </c>
      <c r="E2638" s="271" t="s">
        <v>1832</v>
      </c>
      <c r="F2638" s="197" t="s">
        <v>89</v>
      </c>
      <c r="G2638" s="197"/>
      <c r="H2638" s="272" t="s">
        <v>48</v>
      </c>
      <c r="I2638" s="275">
        <v>1</v>
      </c>
      <c r="J2638" s="274">
        <v>249.1</v>
      </c>
      <c r="K2638" s="274">
        <v>249.1</v>
      </c>
    </row>
    <row r="2639" spans="2:11" ht="25.5" x14ac:dyDescent="0.2">
      <c r="B2639" s="277" t="s">
        <v>86</v>
      </c>
      <c r="C2639" s="279" t="s">
        <v>120</v>
      </c>
      <c r="D2639" s="277" t="s">
        <v>44</v>
      </c>
      <c r="E2639" s="277" t="s">
        <v>121</v>
      </c>
      <c r="F2639" s="194" t="s">
        <v>2161</v>
      </c>
      <c r="G2639" s="194"/>
      <c r="H2639" s="278" t="s">
        <v>75</v>
      </c>
      <c r="I2639" s="281">
        <v>1.5469999999999999</v>
      </c>
      <c r="J2639" s="280">
        <v>29.75</v>
      </c>
      <c r="K2639" s="280">
        <v>46.02</v>
      </c>
    </row>
    <row r="2640" spans="2:11" ht="25.5" x14ac:dyDescent="0.2">
      <c r="B2640" s="277" t="s">
        <v>86</v>
      </c>
      <c r="C2640" s="279" t="s">
        <v>122</v>
      </c>
      <c r="D2640" s="277" t="s">
        <v>44</v>
      </c>
      <c r="E2640" s="277" t="s">
        <v>123</v>
      </c>
      <c r="F2640" s="194" t="s">
        <v>2161</v>
      </c>
      <c r="G2640" s="194"/>
      <c r="H2640" s="278" t="s">
        <v>75</v>
      </c>
      <c r="I2640" s="281">
        <v>1.5469999999999999</v>
      </c>
      <c r="J2640" s="280">
        <v>22.69</v>
      </c>
      <c r="K2640" s="280">
        <v>35.1</v>
      </c>
    </row>
    <row r="2641" spans="2:11" ht="25.5" x14ac:dyDescent="0.2">
      <c r="B2641" s="282" t="s">
        <v>93</v>
      </c>
      <c r="C2641" s="284" t="s">
        <v>2768</v>
      </c>
      <c r="D2641" s="282" t="s">
        <v>2291</v>
      </c>
      <c r="E2641" s="282" t="s">
        <v>2769</v>
      </c>
      <c r="F2641" s="195" t="s">
        <v>94</v>
      </c>
      <c r="G2641" s="195"/>
      <c r="H2641" s="283" t="s">
        <v>48</v>
      </c>
      <c r="I2641" s="287">
        <v>1</v>
      </c>
      <c r="J2641" s="285">
        <v>167.98</v>
      </c>
      <c r="K2641" s="285">
        <v>167.98</v>
      </c>
    </row>
    <row r="2642" spans="2:11" x14ac:dyDescent="0.2">
      <c r="B2642" s="291"/>
      <c r="C2642" s="291"/>
      <c r="D2642" s="291"/>
      <c r="E2642" s="291"/>
      <c r="F2642" s="291" t="s">
        <v>97</v>
      </c>
      <c r="G2642" s="292">
        <v>29.77</v>
      </c>
      <c r="H2642" s="291" t="s">
        <v>98</v>
      </c>
      <c r="I2642" s="292">
        <v>32.01</v>
      </c>
      <c r="J2642" s="291" t="s">
        <v>99</v>
      </c>
      <c r="K2642" s="292">
        <v>61.78</v>
      </c>
    </row>
    <row r="2643" spans="2:11" ht="13.5" thickBot="1" x14ac:dyDescent="0.25">
      <c r="B2643" s="291"/>
      <c r="C2643" s="291"/>
      <c r="D2643" s="291"/>
      <c r="E2643" s="291"/>
      <c r="F2643" s="291" t="s">
        <v>100</v>
      </c>
      <c r="G2643" s="292">
        <v>62.27</v>
      </c>
      <c r="H2643" s="291"/>
      <c r="I2643" s="198" t="s">
        <v>101</v>
      </c>
      <c r="J2643" s="198"/>
      <c r="K2643" s="292">
        <v>311.37</v>
      </c>
    </row>
    <row r="2644" spans="2:11" ht="13.5" thickTop="1" x14ac:dyDescent="0.2">
      <c r="B2644" s="276"/>
      <c r="C2644" s="276"/>
      <c r="D2644" s="276"/>
      <c r="E2644" s="276"/>
      <c r="F2644" s="276"/>
      <c r="G2644" s="276"/>
      <c r="H2644" s="276"/>
      <c r="I2644" s="276"/>
      <c r="J2644" s="276"/>
      <c r="K2644" s="276"/>
    </row>
    <row r="2645" spans="2:11" ht="15" x14ac:dyDescent="0.2">
      <c r="B2645" s="268" t="s">
        <v>1833</v>
      </c>
      <c r="C2645" s="270" t="s">
        <v>78</v>
      </c>
      <c r="D2645" s="268" t="s">
        <v>79</v>
      </c>
      <c r="E2645" s="268" t="s">
        <v>24</v>
      </c>
      <c r="F2645" s="196" t="s">
        <v>80</v>
      </c>
      <c r="G2645" s="196"/>
      <c r="H2645" s="269" t="s">
        <v>81</v>
      </c>
      <c r="I2645" s="270" t="s">
        <v>82</v>
      </c>
      <c r="J2645" s="270" t="s">
        <v>83</v>
      </c>
      <c r="K2645" s="270" t="s">
        <v>84</v>
      </c>
    </row>
    <row r="2646" spans="2:11" ht="38.25" x14ac:dyDescent="0.2">
      <c r="B2646" s="271" t="s">
        <v>85</v>
      </c>
      <c r="C2646" s="273" t="s">
        <v>1834</v>
      </c>
      <c r="D2646" s="271" t="s">
        <v>44</v>
      </c>
      <c r="E2646" s="271" t="s">
        <v>1835</v>
      </c>
      <c r="F2646" s="197" t="s">
        <v>804</v>
      </c>
      <c r="G2646" s="197"/>
      <c r="H2646" s="272" t="s">
        <v>48</v>
      </c>
      <c r="I2646" s="275">
        <v>1</v>
      </c>
      <c r="J2646" s="274">
        <v>48.03</v>
      </c>
      <c r="K2646" s="274">
        <v>48.03</v>
      </c>
    </row>
    <row r="2647" spans="2:11" ht="38.25" x14ac:dyDescent="0.2">
      <c r="B2647" s="277" t="s">
        <v>86</v>
      </c>
      <c r="C2647" s="279" t="s">
        <v>193</v>
      </c>
      <c r="D2647" s="277" t="s">
        <v>44</v>
      </c>
      <c r="E2647" s="277" t="s">
        <v>441</v>
      </c>
      <c r="F2647" s="194" t="s">
        <v>804</v>
      </c>
      <c r="G2647" s="194"/>
      <c r="H2647" s="278" t="s">
        <v>48</v>
      </c>
      <c r="I2647" s="281">
        <v>1</v>
      </c>
      <c r="J2647" s="280">
        <v>10.52</v>
      </c>
      <c r="K2647" s="280">
        <v>10.52</v>
      </c>
    </row>
    <row r="2648" spans="2:11" ht="38.25" x14ac:dyDescent="0.2">
      <c r="B2648" s="277" t="s">
        <v>86</v>
      </c>
      <c r="C2648" s="279" t="s">
        <v>2770</v>
      </c>
      <c r="D2648" s="277" t="s">
        <v>44</v>
      </c>
      <c r="E2648" s="277" t="s">
        <v>2771</v>
      </c>
      <c r="F2648" s="194" t="s">
        <v>804</v>
      </c>
      <c r="G2648" s="194"/>
      <c r="H2648" s="278" t="s">
        <v>48</v>
      </c>
      <c r="I2648" s="281">
        <v>1</v>
      </c>
      <c r="J2648" s="280">
        <v>37.51</v>
      </c>
      <c r="K2648" s="280">
        <v>37.51</v>
      </c>
    </row>
    <row r="2649" spans="2:11" x14ac:dyDescent="0.2">
      <c r="B2649" s="291"/>
      <c r="C2649" s="291"/>
      <c r="D2649" s="291"/>
      <c r="E2649" s="291"/>
      <c r="F2649" s="291" t="s">
        <v>97</v>
      </c>
      <c r="G2649" s="292">
        <v>10.18</v>
      </c>
      <c r="H2649" s="291" t="s">
        <v>98</v>
      </c>
      <c r="I2649" s="292">
        <v>10.96</v>
      </c>
      <c r="J2649" s="291" t="s">
        <v>99</v>
      </c>
      <c r="K2649" s="292">
        <v>21.14</v>
      </c>
    </row>
    <row r="2650" spans="2:11" ht="13.5" thickBot="1" x14ac:dyDescent="0.25">
      <c r="B2650" s="291"/>
      <c r="C2650" s="291"/>
      <c r="D2650" s="291"/>
      <c r="E2650" s="291"/>
      <c r="F2650" s="291" t="s">
        <v>100</v>
      </c>
      <c r="G2650" s="292">
        <v>12</v>
      </c>
      <c r="H2650" s="291"/>
      <c r="I2650" s="198" t="s">
        <v>101</v>
      </c>
      <c r="J2650" s="198"/>
      <c r="K2650" s="292">
        <v>60.03</v>
      </c>
    </row>
    <row r="2651" spans="2:11" ht="13.5" thickTop="1" x14ac:dyDescent="0.2">
      <c r="B2651" s="276"/>
      <c r="C2651" s="276"/>
      <c r="D2651" s="276"/>
      <c r="E2651" s="276"/>
      <c r="F2651" s="276"/>
      <c r="G2651" s="276"/>
      <c r="H2651" s="276"/>
      <c r="I2651" s="276"/>
      <c r="J2651" s="276"/>
      <c r="K2651" s="276"/>
    </row>
    <row r="2652" spans="2:11" ht="15" x14ac:dyDescent="0.2">
      <c r="B2652" s="268" t="s">
        <v>1836</v>
      </c>
      <c r="C2652" s="270" t="s">
        <v>78</v>
      </c>
      <c r="D2652" s="268" t="s">
        <v>79</v>
      </c>
      <c r="E2652" s="268" t="s">
        <v>24</v>
      </c>
      <c r="F2652" s="196" t="s">
        <v>80</v>
      </c>
      <c r="G2652" s="196"/>
      <c r="H2652" s="269" t="s">
        <v>81</v>
      </c>
      <c r="I2652" s="270" t="s">
        <v>82</v>
      </c>
      <c r="J2652" s="270" t="s">
        <v>83</v>
      </c>
      <c r="K2652" s="270" t="s">
        <v>84</v>
      </c>
    </row>
    <row r="2653" spans="2:11" ht="38.25" x14ac:dyDescent="0.2">
      <c r="B2653" s="271" t="s">
        <v>85</v>
      </c>
      <c r="C2653" s="273" t="s">
        <v>1837</v>
      </c>
      <c r="D2653" s="271" t="s">
        <v>44</v>
      </c>
      <c r="E2653" s="271" t="s">
        <v>1838</v>
      </c>
      <c r="F2653" s="197" t="s">
        <v>804</v>
      </c>
      <c r="G2653" s="197"/>
      <c r="H2653" s="272" t="s">
        <v>48</v>
      </c>
      <c r="I2653" s="275">
        <v>1</v>
      </c>
      <c r="J2653" s="274">
        <v>34.880000000000003</v>
      </c>
      <c r="K2653" s="274">
        <v>34.880000000000003</v>
      </c>
    </row>
    <row r="2654" spans="2:11" ht="38.25" x14ac:dyDescent="0.2">
      <c r="B2654" s="277" t="s">
        <v>86</v>
      </c>
      <c r="C2654" s="279" t="s">
        <v>2772</v>
      </c>
      <c r="D2654" s="277" t="s">
        <v>44</v>
      </c>
      <c r="E2654" s="277" t="s">
        <v>2773</v>
      </c>
      <c r="F2654" s="194" t="s">
        <v>804</v>
      </c>
      <c r="G2654" s="194"/>
      <c r="H2654" s="278" t="s">
        <v>48</v>
      </c>
      <c r="I2654" s="281">
        <v>1</v>
      </c>
      <c r="J2654" s="280">
        <v>24.36</v>
      </c>
      <c r="K2654" s="280">
        <v>24.36</v>
      </c>
    </row>
    <row r="2655" spans="2:11" ht="38.25" x14ac:dyDescent="0.2">
      <c r="B2655" s="277" t="s">
        <v>86</v>
      </c>
      <c r="C2655" s="279" t="s">
        <v>193</v>
      </c>
      <c r="D2655" s="277" t="s">
        <v>44</v>
      </c>
      <c r="E2655" s="277" t="s">
        <v>441</v>
      </c>
      <c r="F2655" s="194" t="s">
        <v>804</v>
      </c>
      <c r="G2655" s="194"/>
      <c r="H2655" s="278" t="s">
        <v>48</v>
      </c>
      <c r="I2655" s="281">
        <v>1</v>
      </c>
      <c r="J2655" s="280">
        <v>10.52</v>
      </c>
      <c r="K2655" s="280">
        <v>10.52</v>
      </c>
    </row>
    <row r="2656" spans="2:11" x14ac:dyDescent="0.2">
      <c r="B2656" s="291"/>
      <c r="C2656" s="291"/>
      <c r="D2656" s="291"/>
      <c r="E2656" s="291"/>
      <c r="F2656" s="291" t="s">
        <v>97</v>
      </c>
      <c r="G2656" s="292">
        <v>8.5500000000000007</v>
      </c>
      <c r="H2656" s="291" t="s">
        <v>98</v>
      </c>
      <c r="I2656" s="292">
        <v>9.1999999999999993</v>
      </c>
      <c r="J2656" s="291" t="s">
        <v>99</v>
      </c>
      <c r="K2656" s="292">
        <v>17.75</v>
      </c>
    </row>
    <row r="2657" spans="2:11" ht="13.5" thickBot="1" x14ac:dyDescent="0.25">
      <c r="B2657" s="291"/>
      <c r="C2657" s="291"/>
      <c r="D2657" s="291"/>
      <c r="E2657" s="291"/>
      <c r="F2657" s="291" t="s">
        <v>100</v>
      </c>
      <c r="G2657" s="292">
        <v>8.7200000000000006</v>
      </c>
      <c r="H2657" s="291"/>
      <c r="I2657" s="198" t="s">
        <v>101</v>
      </c>
      <c r="J2657" s="198"/>
      <c r="K2657" s="292">
        <v>43.6</v>
      </c>
    </row>
    <row r="2658" spans="2:11" ht="13.5" thickTop="1" x14ac:dyDescent="0.2">
      <c r="B2658" s="276"/>
      <c r="C2658" s="276"/>
      <c r="D2658" s="276"/>
      <c r="E2658" s="276"/>
      <c r="F2658" s="276"/>
      <c r="G2658" s="276"/>
      <c r="H2658" s="276"/>
      <c r="I2658" s="276"/>
      <c r="J2658" s="276"/>
      <c r="K2658" s="276"/>
    </row>
    <row r="2659" spans="2:11" ht="15" x14ac:dyDescent="0.2">
      <c r="B2659" s="268" t="s">
        <v>1839</v>
      </c>
      <c r="C2659" s="270" t="s">
        <v>78</v>
      </c>
      <c r="D2659" s="268" t="s">
        <v>79</v>
      </c>
      <c r="E2659" s="268" t="s">
        <v>24</v>
      </c>
      <c r="F2659" s="196" t="s">
        <v>80</v>
      </c>
      <c r="G2659" s="196"/>
      <c r="H2659" s="269" t="s">
        <v>81</v>
      </c>
      <c r="I2659" s="270" t="s">
        <v>82</v>
      </c>
      <c r="J2659" s="270" t="s">
        <v>83</v>
      </c>
      <c r="K2659" s="270" t="s">
        <v>84</v>
      </c>
    </row>
    <row r="2660" spans="2:11" ht="38.25" x14ac:dyDescent="0.2">
      <c r="B2660" s="271" t="s">
        <v>85</v>
      </c>
      <c r="C2660" s="273" t="s">
        <v>1840</v>
      </c>
      <c r="D2660" s="271" t="s">
        <v>44</v>
      </c>
      <c r="E2660" s="271" t="s">
        <v>1841</v>
      </c>
      <c r="F2660" s="197" t="s">
        <v>804</v>
      </c>
      <c r="G2660" s="197"/>
      <c r="H2660" s="272" t="s">
        <v>48</v>
      </c>
      <c r="I2660" s="275">
        <v>1</v>
      </c>
      <c r="J2660" s="274">
        <v>49.67</v>
      </c>
      <c r="K2660" s="274">
        <v>49.67</v>
      </c>
    </row>
    <row r="2661" spans="2:11" ht="38.25" x14ac:dyDescent="0.2">
      <c r="B2661" s="277" t="s">
        <v>86</v>
      </c>
      <c r="C2661" s="279" t="s">
        <v>2774</v>
      </c>
      <c r="D2661" s="277" t="s">
        <v>44</v>
      </c>
      <c r="E2661" s="277" t="s">
        <v>2775</v>
      </c>
      <c r="F2661" s="194" t="s">
        <v>804</v>
      </c>
      <c r="G2661" s="194"/>
      <c r="H2661" s="278" t="s">
        <v>48</v>
      </c>
      <c r="I2661" s="281">
        <v>1</v>
      </c>
      <c r="J2661" s="280">
        <v>39.15</v>
      </c>
      <c r="K2661" s="280">
        <v>39.15</v>
      </c>
    </row>
    <row r="2662" spans="2:11" ht="38.25" x14ac:dyDescent="0.2">
      <c r="B2662" s="277" t="s">
        <v>86</v>
      </c>
      <c r="C2662" s="279" t="s">
        <v>193</v>
      </c>
      <c r="D2662" s="277" t="s">
        <v>44</v>
      </c>
      <c r="E2662" s="277" t="s">
        <v>441</v>
      </c>
      <c r="F2662" s="194" t="s">
        <v>804</v>
      </c>
      <c r="G2662" s="194"/>
      <c r="H2662" s="278" t="s">
        <v>48</v>
      </c>
      <c r="I2662" s="281">
        <v>1</v>
      </c>
      <c r="J2662" s="280">
        <v>10.52</v>
      </c>
      <c r="K2662" s="280">
        <v>10.52</v>
      </c>
    </row>
    <row r="2663" spans="2:11" x14ac:dyDescent="0.2">
      <c r="B2663" s="291"/>
      <c r="C2663" s="291"/>
      <c r="D2663" s="291"/>
      <c r="E2663" s="291"/>
      <c r="F2663" s="291" t="s">
        <v>97</v>
      </c>
      <c r="G2663" s="292">
        <v>11.8</v>
      </c>
      <c r="H2663" s="291" t="s">
        <v>98</v>
      </c>
      <c r="I2663" s="292">
        <v>12.7</v>
      </c>
      <c r="J2663" s="291" t="s">
        <v>99</v>
      </c>
      <c r="K2663" s="292">
        <v>24.5</v>
      </c>
    </row>
    <row r="2664" spans="2:11" ht="13.5" thickBot="1" x14ac:dyDescent="0.25">
      <c r="B2664" s="291"/>
      <c r="C2664" s="291"/>
      <c r="D2664" s="291"/>
      <c r="E2664" s="291"/>
      <c r="F2664" s="291" t="s">
        <v>100</v>
      </c>
      <c r="G2664" s="292">
        <v>12.41</v>
      </c>
      <c r="H2664" s="291"/>
      <c r="I2664" s="198" t="s">
        <v>101</v>
      </c>
      <c r="J2664" s="198"/>
      <c r="K2664" s="292">
        <v>62.08</v>
      </c>
    </row>
    <row r="2665" spans="2:11" ht="13.5" thickTop="1" x14ac:dyDescent="0.2">
      <c r="B2665" s="276"/>
      <c r="C2665" s="276"/>
      <c r="D2665" s="276"/>
      <c r="E2665" s="276"/>
      <c r="F2665" s="276"/>
      <c r="G2665" s="276"/>
      <c r="H2665" s="276"/>
      <c r="I2665" s="276"/>
      <c r="J2665" s="276"/>
      <c r="K2665" s="276"/>
    </row>
    <row r="2666" spans="2:11" ht="15" x14ac:dyDescent="0.2">
      <c r="B2666" s="268" t="s">
        <v>1842</v>
      </c>
      <c r="C2666" s="270" t="s">
        <v>78</v>
      </c>
      <c r="D2666" s="268" t="s">
        <v>79</v>
      </c>
      <c r="E2666" s="268" t="s">
        <v>24</v>
      </c>
      <c r="F2666" s="196" t="s">
        <v>80</v>
      </c>
      <c r="G2666" s="196"/>
      <c r="H2666" s="269" t="s">
        <v>81</v>
      </c>
      <c r="I2666" s="270" t="s">
        <v>82</v>
      </c>
      <c r="J2666" s="270" t="s">
        <v>83</v>
      </c>
      <c r="K2666" s="270" t="s">
        <v>84</v>
      </c>
    </row>
    <row r="2667" spans="2:11" ht="38.25" x14ac:dyDescent="0.2">
      <c r="B2667" s="271" t="s">
        <v>85</v>
      </c>
      <c r="C2667" s="273" t="s">
        <v>446</v>
      </c>
      <c r="D2667" s="271" t="s">
        <v>44</v>
      </c>
      <c r="E2667" s="271" t="s">
        <v>447</v>
      </c>
      <c r="F2667" s="197" t="s">
        <v>804</v>
      </c>
      <c r="G2667" s="197"/>
      <c r="H2667" s="272" t="s">
        <v>48</v>
      </c>
      <c r="I2667" s="275">
        <v>1</v>
      </c>
      <c r="J2667" s="274">
        <v>28.62</v>
      </c>
      <c r="K2667" s="274">
        <v>28.62</v>
      </c>
    </row>
    <row r="2668" spans="2:11" ht="38.25" x14ac:dyDescent="0.2">
      <c r="B2668" s="277" t="s">
        <v>86</v>
      </c>
      <c r="C2668" s="279" t="s">
        <v>193</v>
      </c>
      <c r="D2668" s="277" t="s">
        <v>44</v>
      </c>
      <c r="E2668" s="277" t="s">
        <v>441</v>
      </c>
      <c r="F2668" s="194" t="s">
        <v>804</v>
      </c>
      <c r="G2668" s="194"/>
      <c r="H2668" s="278" t="s">
        <v>48</v>
      </c>
      <c r="I2668" s="281">
        <v>1</v>
      </c>
      <c r="J2668" s="280">
        <v>10.52</v>
      </c>
      <c r="K2668" s="280">
        <v>10.52</v>
      </c>
    </row>
    <row r="2669" spans="2:11" ht="25.5" customHeight="1" x14ac:dyDescent="0.2">
      <c r="B2669" s="277" t="s">
        <v>86</v>
      </c>
      <c r="C2669" s="279" t="s">
        <v>488</v>
      </c>
      <c r="D2669" s="277" t="s">
        <v>44</v>
      </c>
      <c r="E2669" s="277" t="s">
        <v>489</v>
      </c>
      <c r="F2669" s="194" t="s">
        <v>804</v>
      </c>
      <c r="G2669" s="194"/>
      <c r="H2669" s="278" t="s">
        <v>48</v>
      </c>
      <c r="I2669" s="281">
        <v>1</v>
      </c>
      <c r="J2669" s="280">
        <v>18.100000000000001</v>
      </c>
      <c r="K2669" s="280">
        <v>18.100000000000001</v>
      </c>
    </row>
    <row r="2670" spans="2:11" x14ac:dyDescent="0.2">
      <c r="B2670" s="291"/>
      <c r="C2670" s="291"/>
      <c r="D2670" s="291"/>
      <c r="E2670" s="291"/>
      <c r="F2670" s="291" t="s">
        <v>97</v>
      </c>
      <c r="G2670" s="292">
        <v>6.91</v>
      </c>
      <c r="H2670" s="291" t="s">
        <v>98</v>
      </c>
      <c r="I2670" s="292">
        <v>7.45</v>
      </c>
      <c r="J2670" s="291" t="s">
        <v>99</v>
      </c>
      <c r="K2670" s="292">
        <v>14.36</v>
      </c>
    </row>
    <row r="2671" spans="2:11" ht="13.5" thickBot="1" x14ac:dyDescent="0.25">
      <c r="B2671" s="291"/>
      <c r="C2671" s="291"/>
      <c r="D2671" s="291"/>
      <c r="E2671" s="291"/>
      <c r="F2671" s="291" t="s">
        <v>100</v>
      </c>
      <c r="G2671" s="292">
        <v>7.15</v>
      </c>
      <c r="H2671" s="291"/>
      <c r="I2671" s="198" t="s">
        <v>101</v>
      </c>
      <c r="J2671" s="198"/>
      <c r="K2671" s="292">
        <v>35.770000000000003</v>
      </c>
    </row>
    <row r="2672" spans="2:11" ht="13.5" thickTop="1" x14ac:dyDescent="0.2">
      <c r="B2672" s="276"/>
      <c r="C2672" s="276"/>
      <c r="D2672" s="276"/>
      <c r="E2672" s="276"/>
      <c r="F2672" s="276"/>
      <c r="G2672" s="276"/>
      <c r="H2672" s="276"/>
      <c r="I2672" s="276"/>
      <c r="J2672" s="276"/>
      <c r="K2672" s="276"/>
    </row>
    <row r="2673" spans="2:11" ht="15" x14ac:dyDescent="0.2">
      <c r="B2673" s="268" t="s">
        <v>1843</v>
      </c>
      <c r="C2673" s="270" t="s">
        <v>78</v>
      </c>
      <c r="D2673" s="268" t="s">
        <v>79</v>
      </c>
      <c r="E2673" s="268" t="s">
        <v>24</v>
      </c>
      <c r="F2673" s="196" t="s">
        <v>80</v>
      </c>
      <c r="G2673" s="196"/>
      <c r="H2673" s="269" t="s">
        <v>81</v>
      </c>
      <c r="I2673" s="270" t="s">
        <v>82</v>
      </c>
      <c r="J2673" s="270" t="s">
        <v>83</v>
      </c>
      <c r="K2673" s="270" t="s">
        <v>84</v>
      </c>
    </row>
    <row r="2674" spans="2:11" ht="25.5" x14ac:dyDescent="0.2">
      <c r="B2674" s="271" t="s">
        <v>85</v>
      </c>
      <c r="C2674" s="273" t="s">
        <v>1844</v>
      </c>
      <c r="D2674" s="271" t="s">
        <v>43</v>
      </c>
      <c r="E2674" s="271" t="s">
        <v>1845</v>
      </c>
      <c r="F2674" s="197" t="s">
        <v>89</v>
      </c>
      <c r="G2674" s="197"/>
      <c r="H2674" s="272" t="s">
        <v>48</v>
      </c>
      <c r="I2674" s="275">
        <v>1</v>
      </c>
      <c r="J2674" s="274">
        <v>16.48</v>
      </c>
      <c r="K2674" s="274">
        <v>16.48</v>
      </c>
    </row>
    <row r="2675" spans="2:11" ht="25.5" x14ac:dyDescent="0.2">
      <c r="B2675" s="277" t="s">
        <v>86</v>
      </c>
      <c r="C2675" s="279" t="s">
        <v>120</v>
      </c>
      <c r="D2675" s="277" t="s">
        <v>44</v>
      </c>
      <c r="E2675" s="277" t="s">
        <v>121</v>
      </c>
      <c r="F2675" s="194" t="s">
        <v>2161</v>
      </c>
      <c r="G2675" s="194"/>
      <c r="H2675" s="278" t="s">
        <v>75</v>
      </c>
      <c r="I2675" s="281">
        <v>0.20399999999999999</v>
      </c>
      <c r="J2675" s="280">
        <v>29.75</v>
      </c>
      <c r="K2675" s="280">
        <v>6.06</v>
      </c>
    </row>
    <row r="2676" spans="2:11" ht="25.5" x14ac:dyDescent="0.2">
      <c r="B2676" s="277" t="s">
        <v>86</v>
      </c>
      <c r="C2676" s="279" t="s">
        <v>122</v>
      </c>
      <c r="D2676" s="277" t="s">
        <v>44</v>
      </c>
      <c r="E2676" s="277" t="s">
        <v>123</v>
      </c>
      <c r="F2676" s="194" t="s">
        <v>2161</v>
      </c>
      <c r="G2676" s="194"/>
      <c r="H2676" s="278" t="s">
        <v>75</v>
      </c>
      <c r="I2676" s="281">
        <v>0.20399999999999999</v>
      </c>
      <c r="J2676" s="280">
        <v>22.69</v>
      </c>
      <c r="K2676" s="280">
        <v>4.62</v>
      </c>
    </row>
    <row r="2677" spans="2:11" x14ac:dyDescent="0.2">
      <c r="B2677" s="282" t="s">
        <v>93</v>
      </c>
      <c r="C2677" s="284" t="s">
        <v>2776</v>
      </c>
      <c r="D2677" s="282" t="s">
        <v>2291</v>
      </c>
      <c r="E2677" s="282" t="s">
        <v>2777</v>
      </c>
      <c r="F2677" s="195" t="s">
        <v>94</v>
      </c>
      <c r="G2677" s="195"/>
      <c r="H2677" s="283" t="s">
        <v>48</v>
      </c>
      <c r="I2677" s="287">
        <v>1</v>
      </c>
      <c r="J2677" s="285">
        <v>5.8</v>
      </c>
      <c r="K2677" s="285">
        <v>5.8</v>
      </c>
    </row>
    <row r="2678" spans="2:11" x14ac:dyDescent="0.2">
      <c r="B2678" s="291"/>
      <c r="C2678" s="291"/>
      <c r="D2678" s="291"/>
      <c r="E2678" s="291"/>
      <c r="F2678" s="291" t="s">
        <v>97</v>
      </c>
      <c r="G2678" s="292">
        <v>3.92</v>
      </c>
      <c r="H2678" s="291" t="s">
        <v>98</v>
      </c>
      <c r="I2678" s="292">
        <v>4.22</v>
      </c>
      <c r="J2678" s="291" t="s">
        <v>99</v>
      </c>
      <c r="K2678" s="292">
        <v>8.14</v>
      </c>
    </row>
    <row r="2679" spans="2:11" ht="13.5" thickBot="1" x14ac:dyDescent="0.25">
      <c r="B2679" s="291"/>
      <c r="C2679" s="291"/>
      <c r="D2679" s="291"/>
      <c r="E2679" s="291"/>
      <c r="F2679" s="291" t="s">
        <v>100</v>
      </c>
      <c r="G2679" s="292">
        <v>4.12</v>
      </c>
      <c r="H2679" s="291"/>
      <c r="I2679" s="198" t="s">
        <v>101</v>
      </c>
      <c r="J2679" s="198"/>
      <c r="K2679" s="292">
        <v>20.6</v>
      </c>
    </row>
    <row r="2680" spans="2:11" ht="13.5" thickTop="1" x14ac:dyDescent="0.2">
      <c r="B2680" s="276"/>
      <c r="C2680" s="276"/>
      <c r="D2680" s="276"/>
      <c r="E2680" s="276"/>
      <c r="F2680" s="276"/>
      <c r="G2680" s="276"/>
      <c r="H2680" s="276"/>
      <c r="I2680" s="276"/>
      <c r="J2680" s="276"/>
      <c r="K2680" s="276"/>
    </row>
    <row r="2681" spans="2:11" ht="15" x14ac:dyDescent="0.2">
      <c r="B2681" s="268" t="s">
        <v>1846</v>
      </c>
      <c r="C2681" s="270" t="s">
        <v>78</v>
      </c>
      <c r="D2681" s="268" t="s">
        <v>79</v>
      </c>
      <c r="E2681" s="268" t="s">
        <v>24</v>
      </c>
      <c r="F2681" s="196" t="s">
        <v>80</v>
      </c>
      <c r="G2681" s="196"/>
      <c r="H2681" s="269" t="s">
        <v>81</v>
      </c>
      <c r="I2681" s="270" t="s">
        <v>82</v>
      </c>
      <c r="J2681" s="270" t="s">
        <v>83</v>
      </c>
      <c r="K2681" s="270" t="s">
        <v>84</v>
      </c>
    </row>
    <row r="2682" spans="2:11" x14ac:dyDescent="0.2">
      <c r="B2682" s="271" t="s">
        <v>85</v>
      </c>
      <c r="C2682" s="273" t="s">
        <v>1847</v>
      </c>
      <c r="D2682" s="271" t="s">
        <v>43</v>
      </c>
      <c r="E2682" s="271" t="s">
        <v>1848</v>
      </c>
      <c r="F2682" s="197" t="s">
        <v>89</v>
      </c>
      <c r="G2682" s="197"/>
      <c r="H2682" s="272" t="s">
        <v>48</v>
      </c>
      <c r="I2682" s="275">
        <v>1</v>
      </c>
      <c r="J2682" s="274">
        <v>9.85</v>
      </c>
      <c r="K2682" s="274">
        <v>9.85</v>
      </c>
    </row>
    <row r="2683" spans="2:11" ht="25.5" x14ac:dyDescent="0.2">
      <c r="B2683" s="277" t="s">
        <v>86</v>
      </c>
      <c r="C2683" s="279" t="s">
        <v>122</v>
      </c>
      <c r="D2683" s="277" t="s">
        <v>44</v>
      </c>
      <c r="E2683" s="277" t="s">
        <v>123</v>
      </c>
      <c r="F2683" s="194" t="s">
        <v>2161</v>
      </c>
      <c r="G2683" s="194"/>
      <c r="H2683" s="278" t="s">
        <v>75</v>
      </c>
      <c r="I2683" s="281">
        <v>4.9000000000000002E-2</v>
      </c>
      <c r="J2683" s="280">
        <v>22.69</v>
      </c>
      <c r="K2683" s="280">
        <v>1.1100000000000001</v>
      </c>
    </row>
    <row r="2684" spans="2:11" ht="25.5" x14ac:dyDescent="0.2">
      <c r="B2684" s="277" t="s">
        <v>86</v>
      </c>
      <c r="C2684" s="279" t="s">
        <v>120</v>
      </c>
      <c r="D2684" s="277" t="s">
        <v>44</v>
      </c>
      <c r="E2684" s="277" t="s">
        <v>121</v>
      </c>
      <c r="F2684" s="194" t="s">
        <v>2161</v>
      </c>
      <c r="G2684" s="194"/>
      <c r="H2684" s="278" t="s">
        <v>75</v>
      </c>
      <c r="I2684" s="281">
        <v>4.9000000000000002E-2</v>
      </c>
      <c r="J2684" s="280">
        <v>29.75</v>
      </c>
      <c r="K2684" s="280">
        <v>1.45</v>
      </c>
    </row>
    <row r="2685" spans="2:11" x14ac:dyDescent="0.2">
      <c r="B2685" s="282" t="s">
        <v>93</v>
      </c>
      <c r="C2685" s="284" t="s">
        <v>2778</v>
      </c>
      <c r="D2685" s="282" t="s">
        <v>2291</v>
      </c>
      <c r="E2685" s="282" t="s">
        <v>2779</v>
      </c>
      <c r="F2685" s="195" t="s">
        <v>94</v>
      </c>
      <c r="G2685" s="195"/>
      <c r="H2685" s="283" t="s">
        <v>48</v>
      </c>
      <c r="I2685" s="287">
        <v>1</v>
      </c>
      <c r="J2685" s="285">
        <v>7.29</v>
      </c>
      <c r="K2685" s="285">
        <v>7.29</v>
      </c>
    </row>
    <row r="2686" spans="2:11" x14ac:dyDescent="0.2">
      <c r="B2686" s="291"/>
      <c r="C2686" s="291"/>
      <c r="D2686" s="291"/>
      <c r="E2686" s="291"/>
      <c r="F2686" s="291" t="s">
        <v>97</v>
      </c>
      <c r="G2686" s="292">
        <v>0.93</v>
      </c>
      <c r="H2686" s="291" t="s">
        <v>98</v>
      </c>
      <c r="I2686" s="292">
        <v>1.02</v>
      </c>
      <c r="J2686" s="291" t="s">
        <v>99</v>
      </c>
      <c r="K2686" s="292">
        <v>1.95</v>
      </c>
    </row>
    <row r="2687" spans="2:11" ht="13.5" thickBot="1" x14ac:dyDescent="0.25">
      <c r="B2687" s="291"/>
      <c r="C2687" s="291"/>
      <c r="D2687" s="291"/>
      <c r="E2687" s="291"/>
      <c r="F2687" s="291" t="s">
        <v>100</v>
      </c>
      <c r="G2687" s="292">
        <v>2.46</v>
      </c>
      <c r="H2687" s="291"/>
      <c r="I2687" s="198" t="s">
        <v>101</v>
      </c>
      <c r="J2687" s="198"/>
      <c r="K2687" s="292">
        <v>12.31</v>
      </c>
    </row>
    <row r="2688" spans="2:11" ht="13.5" thickTop="1" x14ac:dyDescent="0.2">
      <c r="B2688" s="276"/>
      <c r="C2688" s="276"/>
      <c r="D2688" s="276"/>
      <c r="E2688" s="276"/>
      <c r="F2688" s="276"/>
      <c r="G2688" s="276"/>
      <c r="H2688" s="276"/>
      <c r="I2688" s="276"/>
      <c r="J2688" s="276"/>
      <c r="K2688" s="276"/>
    </row>
    <row r="2689" spans="2:11" ht="15" x14ac:dyDescent="0.2">
      <c r="B2689" s="268" t="s">
        <v>1849</v>
      </c>
      <c r="C2689" s="270" t="s">
        <v>78</v>
      </c>
      <c r="D2689" s="268" t="s">
        <v>79</v>
      </c>
      <c r="E2689" s="268" t="s">
        <v>24</v>
      </c>
      <c r="F2689" s="196" t="s">
        <v>80</v>
      </c>
      <c r="G2689" s="196"/>
      <c r="H2689" s="269" t="s">
        <v>81</v>
      </c>
      <c r="I2689" s="270" t="s">
        <v>82</v>
      </c>
      <c r="J2689" s="270" t="s">
        <v>83</v>
      </c>
      <c r="K2689" s="270" t="s">
        <v>84</v>
      </c>
    </row>
    <row r="2690" spans="2:11" ht="38.25" x14ac:dyDescent="0.2">
      <c r="B2690" s="271" t="s">
        <v>85</v>
      </c>
      <c r="C2690" s="273" t="s">
        <v>571</v>
      </c>
      <c r="D2690" s="271" t="s">
        <v>44</v>
      </c>
      <c r="E2690" s="271" t="s">
        <v>572</v>
      </c>
      <c r="F2690" s="197" t="s">
        <v>804</v>
      </c>
      <c r="G2690" s="197"/>
      <c r="H2690" s="272" t="s">
        <v>48</v>
      </c>
      <c r="I2690" s="275">
        <v>1</v>
      </c>
      <c r="J2690" s="274">
        <v>33.9</v>
      </c>
      <c r="K2690" s="274">
        <v>33.9</v>
      </c>
    </row>
    <row r="2691" spans="2:11" ht="38.25" x14ac:dyDescent="0.2">
      <c r="B2691" s="277" t="s">
        <v>86</v>
      </c>
      <c r="C2691" s="279" t="s">
        <v>578</v>
      </c>
      <c r="D2691" s="277" t="s">
        <v>44</v>
      </c>
      <c r="E2691" s="277" t="s">
        <v>579</v>
      </c>
      <c r="F2691" s="194" t="s">
        <v>804</v>
      </c>
      <c r="G2691" s="194"/>
      <c r="H2691" s="278" t="s">
        <v>48</v>
      </c>
      <c r="I2691" s="281">
        <v>1</v>
      </c>
      <c r="J2691" s="280">
        <v>23.38</v>
      </c>
      <c r="K2691" s="280">
        <v>23.38</v>
      </c>
    </row>
    <row r="2692" spans="2:11" ht="38.25" x14ac:dyDescent="0.2">
      <c r="B2692" s="277" t="s">
        <v>86</v>
      </c>
      <c r="C2692" s="279" t="s">
        <v>193</v>
      </c>
      <c r="D2692" s="277" t="s">
        <v>44</v>
      </c>
      <c r="E2692" s="277" t="s">
        <v>441</v>
      </c>
      <c r="F2692" s="194" t="s">
        <v>804</v>
      </c>
      <c r="G2692" s="194"/>
      <c r="H2692" s="278" t="s">
        <v>48</v>
      </c>
      <c r="I2692" s="281">
        <v>1</v>
      </c>
      <c r="J2692" s="280">
        <v>10.52</v>
      </c>
      <c r="K2692" s="280">
        <v>10.52</v>
      </c>
    </row>
    <row r="2693" spans="2:11" x14ac:dyDescent="0.2">
      <c r="B2693" s="291"/>
      <c r="C2693" s="291"/>
      <c r="D2693" s="291"/>
      <c r="E2693" s="291"/>
      <c r="F2693" s="291" t="s">
        <v>97</v>
      </c>
      <c r="G2693" s="292">
        <v>8.5500000000000007</v>
      </c>
      <c r="H2693" s="291" t="s">
        <v>98</v>
      </c>
      <c r="I2693" s="292">
        <v>9.1999999999999993</v>
      </c>
      <c r="J2693" s="291" t="s">
        <v>99</v>
      </c>
      <c r="K2693" s="292">
        <v>17.75</v>
      </c>
    </row>
    <row r="2694" spans="2:11" ht="13.5" thickBot="1" x14ac:dyDescent="0.25">
      <c r="B2694" s="291"/>
      <c r="C2694" s="291"/>
      <c r="D2694" s="291"/>
      <c r="E2694" s="291"/>
      <c r="F2694" s="291" t="s">
        <v>100</v>
      </c>
      <c r="G2694" s="292">
        <v>8.4700000000000006</v>
      </c>
      <c r="H2694" s="291"/>
      <c r="I2694" s="198" t="s">
        <v>101</v>
      </c>
      <c r="J2694" s="198"/>
      <c r="K2694" s="292">
        <v>42.37</v>
      </c>
    </row>
    <row r="2695" spans="2:11" ht="13.5" thickTop="1" x14ac:dyDescent="0.2">
      <c r="B2695" s="276"/>
      <c r="C2695" s="276"/>
      <c r="D2695" s="276"/>
      <c r="E2695" s="276"/>
      <c r="F2695" s="276"/>
      <c r="G2695" s="276"/>
      <c r="H2695" s="276"/>
      <c r="I2695" s="276"/>
      <c r="J2695" s="276"/>
      <c r="K2695" s="276"/>
    </row>
    <row r="2696" spans="2:11" ht="15" x14ac:dyDescent="0.2">
      <c r="B2696" s="268" t="s">
        <v>1850</v>
      </c>
      <c r="C2696" s="270" t="s">
        <v>78</v>
      </c>
      <c r="D2696" s="268" t="s">
        <v>79</v>
      </c>
      <c r="E2696" s="268" t="s">
        <v>24</v>
      </c>
      <c r="F2696" s="196" t="s">
        <v>80</v>
      </c>
      <c r="G2696" s="196"/>
      <c r="H2696" s="269" t="s">
        <v>81</v>
      </c>
      <c r="I2696" s="270" t="s">
        <v>82</v>
      </c>
      <c r="J2696" s="270" t="s">
        <v>83</v>
      </c>
      <c r="K2696" s="270" t="s">
        <v>84</v>
      </c>
    </row>
    <row r="2697" spans="2:11" ht="38.25" x14ac:dyDescent="0.2">
      <c r="B2697" s="271" t="s">
        <v>85</v>
      </c>
      <c r="C2697" s="273" t="s">
        <v>573</v>
      </c>
      <c r="D2697" s="271" t="s">
        <v>44</v>
      </c>
      <c r="E2697" s="271" t="s">
        <v>574</v>
      </c>
      <c r="F2697" s="197" t="s">
        <v>804</v>
      </c>
      <c r="G2697" s="197"/>
      <c r="H2697" s="272" t="s">
        <v>48</v>
      </c>
      <c r="I2697" s="275">
        <v>1</v>
      </c>
      <c r="J2697" s="274">
        <v>35.79</v>
      </c>
      <c r="K2697" s="274">
        <v>35.79</v>
      </c>
    </row>
    <row r="2698" spans="2:11" ht="38.25" x14ac:dyDescent="0.2">
      <c r="B2698" s="277" t="s">
        <v>86</v>
      </c>
      <c r="C2698" s="279" t="s">
        <v>193</v>
      </c>
      <c r="D2698" s="277" t="s">
        <v>44</v>
      </c>
      <c r="E2698" s="277" t="s">
        <v>441</v>
      </c>
      <c r="F2698" s="194" t="s">
        <v>804</v>
      </c>
      <c r="G2698" s="194"/>
      <c r="H2698" s="278" t="s">
        <v>48</v>
      </c>
      <c r="I2698" s="281">
        <v>1</v>
      </c>
      <c r="J2698" s="280">
        <v>10.52</v>
      </c>
      <c r="K2698" s="280">
        <v>10.52</v>
      </c>
    </row>
    <row r="2699" spans="2:11" ht="38.25" x14ac:dyDescent="0.2">
      <c r="B2699" s="277" t="s">
        <v>86</v>
      </c>
      <c r="C2699" s="279" t="s">
        <v>580</v>
      </c>
      <c r="D2699" s="277" t="s">
        <v>44</v>
      </c>
      <c r="E2699" s="277" t="s">
        <v>581</v>
      </c>
      <c r="F2699" s="194" t="s">
        <v>804</v>
      </c>
      <c r="G2699" s="194"/>
      <c r="H2699" s="278" t="s">
        <v>48</v>
      </c>
      <c r="I2699" s="281">
        <v>1</v>
      </c>
      <c r="J2699" s="280">
        <v>25.27</v>
      </c>
      <c r="K2699" s="280">
        <v>25.27</v>
      </c>
    </row>
    <row r="2700" spans="2:11" x14ac:dyDescent="0.2">
      <c r="B2700" s="291"/>
      <c r="C2700" s="291"/>
      <c r="D2700" s="291"/>
      <c r="E2700" s="291"/>
      <c r="F2700" s="291" t="s">
        <v>97</v>
      </c>
      <c r="G2700" s="292">
        <v>8.5500000000000007</v>
      </c>
      <c r="H2700" s="291" t="s">
        <v>98</v>
      </c>
      <c r="I2700" s="292">
        <v>9.1999999999999993</v>
      </c>
      <c r="J2700" s="291" t="s">
        <v>99</v>
      </c>
      <c r="K2700" s="292">
        <v>17.75</v>
      </c>
    </row>
    <row r="2701" spans="2:11" ht="13.5" thickBot="1" x14ac:dyDescent="0.25">
      <c r="B2701" s="291"/>
      <c r="C2701" s="291"/>
      <c r="D2701" s="291"/>
      <c r="E2701" s="291"/>
      <c r="F2701" s="291" t="s">
        <v>100</v>
      </c>
      <c r="G2701" s="292">
        <v>8.94</v>
      </c>
      <c r="H2701" s="291"/>
      <c r="I2701" s="198" t="s">
        <v>101</v>
      </c>
      <c r="J2701" s="198"/>
      <c r="K2701" s="292">
        <v>44.73</v>
      </c>
    </row>
    <row r="2702" spans="2:11" ht="13.5" thickTop="1" x14ac:dyDescent="0.2">
      <c r="B2702" s="276"/>
      <c r="C2702" s="276"/>
      <c r="D2702" s="276"/>
      <c r="E2702" s="276"/>
      <c r="F2702" s="276"/>
      <c r="G2702" s="276"/>
      <c r="H2702" s="276"/>
      <c r="I2702" s="276"/>
      <c r="J2702" s="276"/>
      <c r="K2702" s="276"/>
    </row>
    <row r="2703" spans="2:11" ht="15" x14ac:dyDescent="0.2">
      <c r="B2703" s="268" t="s">
        <v>1851</v>
      </c>
      <c r="C2703" s="270" t="s">
        <v>78</v>
      </c>
      <c r="D2703" s="268" t="s">
        <v>79</v>
      </c>
      <c r="E2703" s="268" t="s">
        <v>24</v>
      </c>
      <c r="F2703" s="196" t="s">
        <v>80</v>
      </c>
      <c r="G2703" s="196"/>
      <c r="H2703" s="269" t="s">
        <v>81</v>
      </c>
      <c r="I2703" s="270" t="s">
        <v>82</v>
      </c>
      <c r="J2703" s="270" t="s">
        <v>83</v>
      </c>
      <c r="K2703" s="270" t="s">
        <v>84</v>
      </c>
    </row>
    <row r="2704" spans="2:11" ht="38.25" x14ac:dyDescent="0.2">
      <c r="B2704" s="271" t="s">
        <v>85</v>
      </c>
      <c r="C2704" s="273" t="s">
        <v>1852</v>
      </c>
      <c r="D2704" s="271" t="s">
        <v>44</v>
      </c>
      <c r="E2704" s="271" t="s">
        <v>1853</v>
      </c>
      <c r="F2704" s="197" t="s">
        <v>804</v>
      </c>
      <c r="G2704" s="197"/>
      <c r="H2704" s="272" t="s">
        <v>48</v>
      </c>
      <c r="I2704" s="275">
        <v>1</v>
      </c>
      <c r="J2704" s="274">
        <v>44.48</v>
      </c>
      <c r="K2704" s="274">
        <v>44.48</v>
      </c>
    </row>
    <row r="2705" spans="2:11" ht="25.5" x14ac:dyDescent="0.2">
      <c r="B2705" s="277" t="s">
        <v>86</v>
      </c>
      <c r="C2705" s="279" t="s">
        <v>120</v>
      </c>
      <c r="D2705" s="277" t="s">
        <v>44</v>
      </c>
      <c r="E2705" s="277" t="s">
        <v>121</v>
      </c>
      <c r="F2705" s="194" t="s">
        <v>2161</v>
      </c>
      <c r="G2705" s="194"/>
      <c r="H2705" s="278" t="s">
        <v>75</v>
      </c>
      <c r="I2705" s="281">
        <v>0.57199999999999995</v>
      </c>
      <c r="J2705" s="280">
        <v>29.75</v>
      </c>
      <c r="K2705" s="280">
        <v>17.010000000000002</v>
      </c>
    </row>
    <row r="2706" spans="2:11" ht="25.5" x14ac:dyDescent="0.2">
      <c r="B2706" s="277" t="s">
        <v>86</v>
      </c>
      <c r="C2706" s="279" t="s">
        <v>122</v>
      </c>
      <c r="D2706" s="277" t="s">
        <v>44</v>
      </c>
      <c r="E2706" s="277" t="s">
        <v>123</v>
      </c>
      <c r="F2706" s="194" t="s">
        <v>2161</v>
      </c>
      <c r="G2706" s="194"/>
      <c r="H2706" s="278" t="s">
        <v>75</v>
      </c>
      <c r="I2706" s="281">
        <v>0.57199999999999995</v>
      </c>
      <c r="J2706" s="280">
        <v>22.69</v>
      </c>
      <c r="K2706" s="280">
        <v>12.97</v>
      </c>
    </row>
    <row r="2707" spans="2:11" x14ac:dyDescent="0.2">
      <c r="B2707" s="282" t="s">
        <v>93</v>
      </c>
      <c r="C2707" s="284" t="s">
        <v>2780</v>
      </c>
      <c r="D2707" s="282" t="s">
        <v>44</v>
      </c>
      <c r="E2707" s="282" t="s">
        <v>2781</v>
      </c>
      <c r="F2707" s="195" t="s">
        <v>94</v>
      </c>
      <c r="G2707" s="195"/>
      <c r="H2707" s="283" t="s">
        <v>48</v>
      </c>
      <c r="I2707" s="287">
        <v>1</v>
      </c>
      <c r="J2707" s="285">
        <v>7.74</v>
      </c>
      <c r="K2707" s="285">
        <v>7.74</v>
      </c>
    </row>
    <row r="2708" spans="2:11" x14ac:dyDescent="0.2">
      <c r="B2708" s="282" t="s">
        <v>93</v>
      </c>
      <c r="C2708" s="284" t="s">
        <v>378</v>
      </c>
      <c r="D2708" s="282" t="s">
        <v>44</v>
      </c>
      <c r="E2708" s="282" t="s">
        <v>854</v>
      </c>
      <c r="F2708" s="195" t="s">
        <v>94</v>
      </c>
      <c r="G2708" s="195"/>
      <c r="H2708" s="283" t="s">
        <v>48</v>
      </c>
      <c r="I2708" s="287">
        <v>1</v>
      </c>
      <c r="J2708" s="285">
        <v>6.76</v>
      </c>
      <c r="K2708" s="285">
        <v>6.76</v>
      </c>
    </row>
    <row r="2709" spans="2:11" x14ac:dyDescent="0.2">
      <c r="B2709" s="291"/>
      <c r="C2709" s="291"/>
      <c r="D2709" s="291"/>
      <c r="E2709" s="291"/>
      <c r="F2709" s="291" t="s">
        <v>97</v>
      </c>
      <c r="G2709" s="292">
        <v>11</v>
      </c>
      <c r="H2709" s="291" t="s">
        <v>98</v>
      </c>
      <c r="I2709" s="292">
        <v>11.84</v>
      </c>
      <c r="J2709" s="291" t="s">
        <v>99</v>
      </c>
      <c r="K2709" s="292">
        <v>22.84</v>
      </c>
    </row>
    <row r="2710" spans="2:11" ht="13.5" thickBot="1" x14ac:dyDescent="0.25">
      <c r="B2710" s="291"/>
      <c r="C2710" s="291"/>
      <c r="D2710" s="291"/>
      <c r="E2710" s="291"/>
      <c r="F2710" s="291" t="s">
        <v>100</v>
      </c>
      <c r="G2710" s="292">
        <v>11.12</v>
      </c>
      <c r="H2710" s="291"/>
      <c r="I2710" s="198" t="s">
        <v>101</v>
      </c>
      <c r="J2710" s="198"/>
      <c r="K2710" s="292">
        <v>55.6</v>
      </c>
    </row>
    <row r="2711" spans="2:11" ht="13.5" thickTop="1" x14ac:dyDescent="0.2">
      <c r="B2711" s="276"/>
      <c r="C2711" s="276"/>
      <c r="D2711" s="276"/>
      <c r="E2711" s="276"/>
      <c r="F2711" s="276"/>
      <c r="G2711" s="276"/>
      <c r="H2711" s="276"/>
      <c r="I2711" s="276"/>
      <c r="J2711" s="276"/>
      <c r="K2711" s="276"/>
    </row>
    <row r="2712" spans="2:11" ht="15" x14ac:dyDescent="0.2">
      <c r="B2712" s="268" t="s">
        <v>1854</v>
      </c>
      <c r="C2712" s="270" t="s">
        <v>78</v>
      </c>
      <c r="D2712" s="268" t="s">
        <v>79</v>
      </c>
      <c r="E2712" s="268" t="s">
        <v>24</v>
      </c>
      <c r="F2712" s="196" t="s">
        <v>80</v>
      </c>
      <c r="G2712" s="196"/>
      <c r="H2712" s="269" t="s">
        <v>81</v>
      </c>
      <c r="I2712" s="270" t="s">
        <v>82</v>
      </c>
      <c r="J2712" s="270" t="s">
        <v>83</v>
      </c>
      <c r="K2712" s="270" t="s">
        <v>84</v>
      </c>
    </row>
    <row r="2713" spans="2:11" ht="25.5" customHeight="1" x14ac:dyDescent="0.2">
      <c r="B2713" s="271" t="s">
        <v>85</v>
      </c>
      <c r="C2713" s="273" t="s">
        <v>488</v>
      </c>
      <c r="D2713" s="271" t="s">
        <v>44</v>
      </c>
      <c r="E2713" s="271" t="s">
        <v>489</v>
      </c>
      <c r="F2713" s="197" t="s">
        <v>804</v>
      </c>
      <c r="G2713" s="197"/>
      <c r="H2713" s="272" t="s">
        <v>48</v>
      </c>
      <c r="I2713" s="275">
        <v>1</v>
      </c>
      <c r="J2713" s="274">
        <v>18.100000000000001</v>
      </c>
      <c r="K2713" s="274">
        <v>18.100000000000001</v>
      </c>
    </row>
    <row r="2714" spans="2:11" ht="25.5" x14ac:dyDescent="0.2">
      <c r="B2714" s="277" t="s">
        <v>86</v>
      </c>
      <c r="C2714" s="279" t="s">
        <v>120</v>
      </c>
      <c r="D2714" s="277" t="s">
        <v>44</v>
      </c>
      <c r="E2714" s="277" t="s">
        <v>121</v>
      </c>
      <c r="F2714" s="194" t="s">
        <v>2161</v>
      </c>
      <c r="G2714" s="194"/>
      <c r="H2714" s="278" t="s">
        <v>75</v>
      </c>
      <c r="I2714" s="281">
        <v>0.23200000000000001</v>
      </c>
      <c r="J2714" s="280">
        <v>29.75</v>
      </c>
      <c r="K2714" s="280">
        <v>6.9</v>
      </c>
    </row>
    <row r="2715" spans="2:11" ht="25.5" x14ac:dyDescent="0.2">
      <c r="B2715" s="277" t="s">
        <v>86</v>
      </c>
      <c r="C2715" s="279" t="s">
        <v>122</v>
      </c>
      <c r="D2715" s="277" t="s">
        <v>44</v>
      </c>
      <c r="E2715" s="277" t="s">
        <v>123</v>
      </c>
      <c r="F2715" s="194" t="s">
        <v>2161</v>
      </c>
      <c r="G2715" s="194"/>
      <c r="H2715" s="278" t="s">
        <v>75</v>
      </c>
      <c r="I2715" s="281">
        <v>0.23200000000000001</v>
      </c>
      <c r="J2715" s="280">
        <v>22.69</v>
      </c>
      <c r="K2715" s="280">
        <v>5.26</v>
      </c>
    </row>
    <row r="2716" spans="2:11" x14ac:dyDescent="0.2">
      <c r="B2716" s="282" t="s">
        <v>93</v>
      </c>
      <c r="C2716" s="284" t="s">
        <v>379</v>
      </c>
      <c r="D2716" s="282" t="s">
        <v>44</v>
      </c>
      <c r="E2716" s="282" t="s">
        <v>380</v>
      </c>
      <c r="F2716" s="195" t="s">
        <v>94</v>
      </c>
      <c r="G2716" s="195"/>
      <c r="H2716" s="283" t="s">
        <v>48</v>
      </c>
      <c r="I2716" s="287">
        <v>1</v>
      </c>
      <c r="J2716" s="285">
        <v>5.94</v>
      </c>
      <c r="K2716" s="285">
        <v>5.94</v>
      </c>
    </row>
    <row r="2717" spans="2:11" x14ac:dyDescent="0.2">
      <c r="B2717" s="291"/>
      <c r="C2717" s="291"/>
      <c r="D2717" s="291"/>
      <c r="E2717" s="291"/>
      <c r="F2717" s="291" t="s">
        <v>97</v>
      </c>
      <c r="G2717" s="292">
        <v>4.46</v>
      </c>
      <c r="H2717" s="291" t="s">
        <v>98</v>
      </c>
      <c r="I2717" s="292">
        <v>4.8</v>
      </c>
      <c r="J2717" s="291" t="s">
        <v>99</v>
      </c>
      <c r="K2717" s="292">
        <v>9.26</v>
      </c>
    </row>
    <row r="2718" spans="2:11" ht="13.5" thickBot="1" x14ac:dyDescent="0.25">
      <c r="B2718" s="291"/>
      <c r="C2718" s="291"/>
      <c r="D2718" s="291"/>
      <c r="E2718" s="291"/>
      <c r="F2718" s="291" t="s">
        <v>100</v>
      </c>
      <c r="G2718" s="292">
        <v>4.5199999999999996</v>
      </c>
      <c r="H2718" s="291"/>
      <c r="I2718" s="198" t="s">
        <v>101</v>
      </c>
      <c r="J2718" s="198"/>
      <c r="K2718" s="292">
        <v>22.62</v>
      </c>
    </row>
    <row r="2719" spans="2:11" ht="13.5" thickTop="1" x14ac:dyDescent="0.2">
      <c r="B2719" s="276"/>
      <c r="C2719" s="276"/>
      <c r="D2719" s="276"/>
      <c r="E2719" s="276"/>
      <c r="F2719" s="276"/>
      <c r="G2719" s="276"/>
      <c r="H2719" s="276"/>
      <c r="I2719" s="276"/>
      <c r="J2719" s="276"/>
      <c r="K2719" s="276"/>
    </row>
    <row r="2720" spans="2:11" ht="15" x14ac:dyDescent="0.2">
      <c r="B2720" s="268" t="s">
        <v>1855</v>
      </c>
      <c r="C2720" s="270" t="s">
        <v>78</v>
      </c>
      <c r="D2720" s="268" t="s">
        <v>79</v>
      </c>
      <c r="E2720" s="268" t="s">
        <v>24</v>
      </c>
      <c r="F2720" s="196" t="s">
        <v>80</v>
      </c>
      <c r="G2720" s="196"/>
      <c r="H2720" s="269" t="s">
        <v>81</v>
      </c>
      <c r="I2720" s="270" t="s">
        <v>82</v>
      </c>
      <c r="J2720" s="270" t="s">
        <v>83</v>
      </c>
      <c r="K2720" s="270" t="s">
        <v>84</v>
      </c>
    </row>
    <row r="2721" spans="2:11" ht="38.25" x14ac:dyDescent="0.2">
      <c r="B2721" s="271" t="s">
        <v>85</v>
      </c>
      <c r="C2721" s="273" t="s">
        <v>1856</v>
      </c>
      <c r="D2721" s="271" t="s">
        <v>44</v>
      </c>
      <c r="E2721" s="271" t="s">
        <v>1857</v>
      </c>
      <c r="F2721" s="197" t="s">
        <v>804</v>
      </c>
      <c r="G2721" s="197"/>
      <c r="H2721" s="272" t="s">
        <v>48</v>
      </c>
      <c r="I2721" s="275">
        <v>1</v>
      </c>
      <c r="J2721" s="274">
        <v>38.17</v>
      </c>
      <c r="K2721" s="274">
        <v>38.17</v>
      </c>
    </row>
    <row r="2722" spans="2:11" ht="25.5" x14ac:dyDescent="0.2">
      <c r="B2722" s="277" t="s">
        <v>86</v>
      </c>
      <c r="C2722" s="279" t="s">
        <v>120</v>
      </c>
      <c r="D2722" s="277" t="s">
        <v>44</v>
      </c>
      <c r="E2722" s="277" t="s">
        <v>121</v>
      </c>
      <c r="F2722" s="194" t="s">
        <v>2161</v>
      </c>
      <c r="G2722" s="194"/>
      <c r="H2722" s="278" t="s">
        <v>75</v>
      </c>
      <c r="I2722" s="281">
        <v>0.48599999999999999</v>
      </c>
      <c r="J2722" s="280">
        <v>29.75</v>
      </c>
      <c r="K2722" s="280">
        <v>14.45</v>
      </c>
    </row>
    <row r="2723" spans="2:11" ht="25.5" x14ac:dyDescent="0.2">
      <c r="B2723" s="277" t="s">
        <v>86</v>
      </c>
      <c r="C2723" s="279" t="s">
        <v>122</v>
      </c>
      <c r="D2723" s="277" t="s">
        <v>44</v>
      </c>
      <c r="E2723" s="277" t="s">
        <v>123</v>
      </c>
      <c r="F2723" s="194" t="s">
        <v>2161</v>
      </c>
      <c r="G2723" s="194"/>
      <c r="H2723" s="278" t="s">
        <v>75</v>
      </c>
      <c r="I2723" s="281">
        <v>0.48599999999999999</v>
      </c>
      <c r="J2723" s="280">
        <v>22.69</v>
      </c>
      <c r="K2723" s="280">
        <v>11.02</v>
      </c>
    </row>
    <row r="2724" spans="2:11" x14ac:dyDescent="0.2">
      <c r="B2724" s="282" t="s">
        <v>93</v>
      </c>
      <c r="C2724" s="284" t="s">
        <v>378</v>
      </c>
      <c r="D2724" s="282" t="s">
        <v>44</v>
      </c>
      <c r="E2724" s="282" t="s">
        <v>854</v>
      </c>
      <c r="F2724" s="195" t="s">
        <v>94</v>
      </c>
      <c r="G2724" s="195"/>
      <c r="H2724" s="283" t="s">
        <v>48</v>
      </c>
      <c r="I2724" s="287">
        <v>1</v>
      </c>
      <c r="J2724" s="285">
        <v>6.76</v>
      </c>
      <c r="K2724" s="285">
        <v>6.76</v>
      </c>
    </row>
    <row r="2725" spans="2:11" x14ac:dyDescent="0.2">
      <c r="B2725" s="282" t="s">
        <v>93</v>
      </c>
      <c r="C2725" s="284" t="s">
        <v>379</v>
      </c>
      <c r="D2725" s="282" t="s">
        <v>44</v>
      </c>
      <c r="E2725" s="282" t="s">
        <v>380</v>
      </c>
      <c r="F2725" s="195" t="s">
        <v>94</v>
      </c>
      <c r="G2725" s="195"/>
      <c r="H2725" s="283" t="s">
        <v>48</v>
      </c>
      <c r="I2725" s="287">
        <v>1</v>
      </c>
      <c r="J2725" s="285">
        <v>5.94</v>
      </c>
      <c r="K2725" s="285">
        <v>5.94</v>
      </c>
    </row>
    <row r="2726" spans="2:11" x14ac:dyDescent="0.2">
      <c r="B2726" s="291"/>
      <c r="C2726" s="291"/>
      <c r="D2726" s="291"/>
      <c r="E2726" s="291"/>
      <c r="F2726" s="291" t="s">
        <v>97</v>
      </c>
      <c r="G2726" s="292">
        <v>9.34</v>
      </c>
      <c r="H2726" s="291" t="s">
        <v>98</v>
      </c>
      <c r="I2726" s="292">
        <v>10.06</v>
      </c>
      <c r="J2726" s="291" t="s">
        <v>99</v>
      </c>
      <c r="K2726" s="292">
        <v>19.399999999999999</v>
      </c>
    </row>
    <row r="2727" spans="2:11" ht="13.5" thickBot="1" x14ac:dyDescent="0.25">
      <c r="B2727" s="291"/>
      <c r="C2727" s="291"/>
      <c r="D2727" s="291"/>
      <c r="E2727" s="291"/>
      <c r="F2727" s="291" t="s">
        <v>100</v>
      </c>
      <c r="G2727" s="292">
        <v>9.5399999999999991</v>
      </c>
      <c r="H2727" s="291"/>
      <c r="I2727" s="198" t="s">
        <v>101</v>
      </c>
      <c r="J2727" s="198"/>
      <c r="K2727" s="292">
        <v>47.71</v>
      </c>
    </row>
    <row r="2728" spans="2:11" ht="13.5" thickTop="1" x14ac:dyDescent="0.2">
      <c r="B2728" s="276"/>
      <c r="C2728" s="276"/>
      <c r="D2728" s="276"/>
      <c r="E2728" s="276"/>
      <c r="F2728" s="276"/>
      <c r="G2728" s="276"/>
      <c r="H2728" s="276"/>
      <c r="I2728" s="276"/>
      <c r="J2728" s="276"/>
      <c r="K2728" s="276"/>
    </row>
    <row r="2729" spans="2:11" ht="15" x14ac:dyDescent="0.2">
      <c r="B2729" s="268" t="s">
        <v>1858</v>
      </c>
      <c r="C2729" s="270" t="s">
        <v>78</v>
      </c>
      <c r="D2729" s="268" t="s">
        <v>79</v>
      </c>
      <c r="E2729" s="268" t="s">
        <v>24</v>
      </c>
      <c r="F2729" s="196" t="s">
        <v>80</v>
      </c>
      <c r="G2729" s="196"/>
      <c r="H2729" s="269" t="s">
        <v>81</v>
      </c>
      <c r="I2729" s="270" t="s">
        <v>82</v>
      </c>
      <c r="J2729" s="270" t="s">
        <v>83</v>
      </c>
      <c r="K2729" s="270" t="s">
        <v>84</v>
      </c>
    </row>
    <row r="2730" spans="2:11" ht="38.25" x14ac:dyDescent="0.2">
      <c r="B2730" s="271" t="s">
        <v>85</v>
      </c>
      <c r="C2730" s="273" t="s">
        <v>1003</v>
      </c>
      <c r="D2730" s="271" t="s">
        <v>44</v>
      </c>
      <c r="E2730" s="271" t="s">
        <v>1004</v>
      </c>
      <c r="F2730" s="197" t="s">
        <v>804</v>
      </c>
      <c r="G2730" s="197"/>
      <c r="H2730" s="272" t="s">
        <v>48</v>
      </c>
      <c r="I2730" s="275">
        <v>1</v>
      </c>
      <c r="J2730" s="274">
        <v>43.5</v>
      </c>
      <c r="K2730" s="274">
        <v>43.5</v>
      </c>
    </row>
    <row r="2731" spans="2:11" ht="25.5" x14ac:dyDescent="0.2">
      <c r="B2731" s="277" t="s">
        <v>86</v>
      </c>
      <c r="C2731" s="279" t="s">
        <v>120</v>
      </c>
      <c r="D2731" s="277" t="s">
        <v>44</v>
      </c>
      <c r="E2731" s="277" t="s">
        <v>121</v>
      </c>
      <c r="F2731" s="194" t="s">
        <v>2161</v>
      </c>
      <c r="G2731" s="194"/>
      <c r="H2731" s="278" t="s">
        <v>75</v>
      </c>
      <c r="I2731" s="281">
        <v>0.57199999999999995</v>
      </c>
      <c r="J2731" s="280">
        <v>29.75</v>
      </c>
      <c r="K2731" s="280">
        <v>17.010000000000002</v>
      </c>
    </row>
    <row r="2732" spans="2:11" ht="25.5" x14ac:dyDescent="0.2">
      <c r="B2732" s="277" t="s">
        <v>86</v>
      </c>
      <c r="C2732" s="279" t="s">
        <v>122</v>
      </c>
      <c r="D2732" s="277" t="s">
        <v>44</v>
      </c>
      <c r="E2732" s="277" t="s">
        <v>123</v>
      </c>
      <c r="F2732" s="194" t="s">
        <v>2161</v>
      </c>
      <c r="G2732" s="194"/>
      <c r="H2732" s="278" t="s">
        <v>75</v>
      </c>
      <c r="I2732" s="281">
        <v>0.57199999999999995</v>
      </c>
      <c r="J2732" s="280">
        <v>22.69</v>
      </c>
      <c r="K2732" s="280">
        <v>12.97</v>
      </c>
    </row>
    <row r="2733" spans="2:11" x14ac:dyDescent="0.2">
      <c r="B2733" s="282" t="s">
        <v>93</v>
      </c>
      <c r="C2733" s="284" t="s">
        <v>378</v>
      </c>
      <c r="D2733" s="282" t="s">
        <v>44</v>
      </c>
      <c r="E2733" s="282" t="s">
        <v>854</v>
      </c>
      <c r="F2733" s="195" t="s">
        <v>94</v>
      </c>
      <c r="G2733" s="195"/>
      <c r="H2733" s="283" t="s">
        <v>48</v>
      </c>
      <c r="I2733" s="287">
        <v>2</v>
      </c>
      <c r="J2733" s="285">
        <v>6.76</v>
      </c>
      <c r="K2733" s="285">
        <v>13.52</v>
      </c>
    </row>
    <row r="2734" spans="2:11" x14ac:dyDescent="0.2">
      <c r="B2734" s="291"/>
      <c r="C2734" s="291"/>
      <c r="D2734" s="291"/>
      <c r="E2734" s="291"/>
      <c r="F2734" s="291" t="s">
        <v>97</v>
      </c>
      <c r="G2734" s="292">
        <v>11</v>
      </c>
      <c r="H2734" s="291" t="s">
        <v>98</v>
      </c>
      <c r="I2734" s="292">
        <v>11.84</v>
      </c>
      <c r="J2734" s="291" t="s">
        <v>99</v>
      </c>
      <c r="K2734" s="292">
        <v>22.84</v>
      </c>
    </row>
    <row r="2735" spans="2:11" ht="13.5" thickBot="1" x14ac:dyDescent="0.25">
      <c r="B2735" s="291"/>
      <c r="C2735" s="291"/>
      <c r="D2735" s="291"/>
      <c r="E2735" s="291"/>
      <c r="F2735" s="291" t="s">
        <v>100</v>
      </c>
      <c r="G2735" s="292">
        <v>10.87</v>
      </c>
      <c r="H2735" s="291"/>
      <c r="I2735" s="198" t="s">
        <v>101</v>
      </c>
      <c r="J2735" s="198"/>
      <c r="K2735" s="292">
        <v>54.37</v>
      </c>
    </row>
    <row r="2736" spans="2:11" ht="13.5" thickTop="1" x14ac:dyDescent="0.2">
      <c r="B2736" s="276"/>
      <c r="C2736" s="276"/>
      <c r="D2736" s="276"/>
      <c r="E2736" s="276"/>
      <c r="F2736" s="276"/>
      <c r="G2736" s="276"/>
      <c r="H2736" s="276"/>
      <c r="I2736" s="276"/>
      <c r="J2736" s="276"/>
      <c r="K2736" s="276"/>
    </row>
    <row r="2737" spans="2:11" ht="15" x14ac:dyDescent="0.2">
      <c r="B2737" s="268" t="s">
        <v>1859</v>
      </c>
      <c r="C2737" s="270" t="s">
        <v>78</v>
      </c>
      <c r="D2737" s="268" t="s">
        <v>79</v>
      </c>
      <c r="E2737" s="268" t="s">
        <v>24</v>
      </c>
      <c r="F2737" s="196" t="s">
        <v>80</v>
      </c>
      <c r="G2737" s="196"/>
      <c r="H2737" s="269" t="s">
        <v>81</v>
      </c>
      <c r="I2737" s="270" t="s">
        <v>82</v>
      </c>
      <c r="J2737" s="270" t="s">
        <v>83</v>
      </c>
      <c r="K2737" s="270" t="s">
        <v>84</v>
      </c>
    </row>
    <row r="2738" spans="2:11" ht="38.25" x14ac:dyDescent="0.2">
      <c r="B2738" s="271" t="s">
        <v>85</v>
      </c>
      <c r="C2738" s="273" t="s">
        <v>797</v>
      </c>
      <c r="D2738" s="271" t="s">
        <v>44</v>
      </c>
      <c r="E2738" s="271" t="s">
        <v>798</v>
      </c>
      <c r="F2738" s="197" t="s">
        <v>804</v>
      </c>
      <c r="G2738" s="197"/>
      <c r="H2738" s="272" t="s">
        <v>48</v>
      </c>
      <c r="I2738" s="275">
        <v>1</v>
      </c>
      <c r="J2738" s="274">
        <v>47.28</v>
      </c>
      <c r="K2738" s="274">
        <v>47.28</v>
      </c>
    </row>
    <row r="2739" spans="2:11" ht="25.5" x14ac:dyDescent="0.2">
      <c r="B2739" s="277" t="s">
        <v>86</v>
      </c>
      <c r="C2739" s="279" t="s">
        <v>122</v>
      </c>
      <c r="D2739" s="277" t="s">
        <v>44</v>
      </c>
      <c r="E2739" s="277" t="s">
        <v>123</v>
      </c>
      <c r="F2739" s="194" t="s">
        <v>2161</v>
      </c>
      <c r="G2739" s="194"/>
      <c r="H2739" s="278" t="s">
        <v>75</v>
      </c>
      <c r="I2739" s="281">
        <v>0.57199999999999995</v>
      </c>
      <c r="J2739" s="280">
        <v>22.69</v>
      </c>
      <c r="K2739" s="280">
        <v>12.97</v>
      </c>
    </row>
    <row r="2740" spans="2:11" ht="25.5" x14ac:dyDescent="0.2">
      <c r="B2740" s="277" t="s">
        <v>86</v>
      </c>
      <c r="C2740" s="279" t="s">
        <v>120</v>
      </c>
      <c r="D2740" s="277" t="s">
        <v>44</v>
      </c>
      <c r="E2740" s="277" t="s">
        <v>121</v>
      </c>
      <c r="F2740" s="194" t="s">
        <v>2161</v>
      </c>
      <c r="G2740" s="194"/>
      <c r="H2740" s="278" t="s">
        <v>75</v>
      </c>
      <c r="I2740" s="281">
        <v>0.57199999999999995</v>
      </c>
      <c r="J2740" s="280">
        <v>29.75</v>
      </c>
      <c r="K2740" s="280">
        <v>17.010000000000002</v>
      </c>
    </row>
    <row r="2741" spans="2:11" x14ac:dyDescent="0.2">
      <c r="B2741" s="282" t="s">
        <v>93</v>
      </c>
      <c r="C2741" s="284" t="s">
        <v>592</v>
      </c>
      <c r="D2741" s="282" t="s">
        <v>44</v>
      </c>
      <c r="E2741" s="282" t="s">
        <v>855</v>
      </c>
      <c r="F2741" s="195" t="s">
        <v>94</v>
      </c>
      <c r="G2741" s="195"/>
      <c r="H2741" s="283" t="s">
        <v>48</v>
      </c>
      <c r="I2741" s="287">
        <v>2</v>
      </c>
      <c r="J2741" s="285">
        <v>8.65</v>
      </c>
      <c r="K2741" s="285">
        <v>17.3</v>
      </c>
    </row>
    <row r="2742" spans="2:11" x14ac:dyDescent="0.2">
      <c r="B2742" s="291"/>
      <c r="C2742" s="291"/>
      <c r="D2742" s="291"/>
      <c r="E2742" s="291"/>
      <c r="F2742" s="291" t="s">
        <v>97</v>
      </c>
      <c r="G2742" s="292">
        <v>11</v>
      </c>
      <c r="H2742" s="291" t="s">
        <v>98</v>
      </c>
      <c r="I2742" s="292">
        <v>11.84</v>
      </c>
      <c r="J2742" s="291" t="s">
        <v>99</v>
      </c>
      <c r="K2742" s="292">
        <v>22.84</v>
      </c>
    </row>
    <row r="2743" spans="2:11" ht="13.5" thickBot="1" x14ac:dyDescent="0.25">
      <c r="B2743" s="291"/>
      <c r="C2743" s="291"/>
      <c r="D2743" s="291"/>
      <c r="E2743" s="291"/>
      <c r="F2743" s="291" t="s">
        <v>100</v>
      </c>
      <c r="G2743" s="292">
        <v>11.82</v>
      </c>
      <c r="H2743" s="291"/>
      <c r="I2743" s="198" t="s">
        <v>101</v>
      </c>
      <c r="J2743" s="198"/>
      <c r="K2743" s="292">
        <v>59.1</v>
      </c>
    </row>
    <row r="2744" spans="2:11" ht="13.5" thickTop="1" x14ac:dyDescent="0.2">
      <c r="B2744" s="276"/>
      <c r="C2744" s="276"/>
      <c r="D2744" s="276"/>
      <c r="E2744" s="276"/>
      <c r="F2744" s="276"/>
      <c r="G2744" s="276"/>
      <c r="H2744" s="276"/>
      <c r="I2744" s="276"/>
      <c r="J2744" s="276"/>
      <c r="K2744" s="276"/>
    </row>
    <row r="2745" spans="2:11" ht="15" x14ac:dyDescent="0.2">
      <c r="B2745" s="268" t="s">
        <v>1860</v>
      </c>
      <c r="C2745" s="270" t="s">
        <v>78</v>
      </c>
      <c r="D2745" s="268" t="s">
        <v>79</v>
      </c>
      <c r="E2745" s="268" t="s">
        <v>24</v>
      </c>
      <c r="F2745" s="196" t="s">
        <v>80</v>
      </c>
      <c r="G2745" s="196"/>
      <c r="H2745" s="269" t="s">
        <v>81</v>
      </c>
      <c r="I2745" s="270" t="s">
        <v>82</v>
      </c>
      <c r="J2745" s="270" t="s">
        <v>83</v>
      </c>
      <c r="K2745" s="270" t="s">
        <v>84</v>
      </c>
    </row>
    <row r="2746" spans="2:11" ht="38.25" x14ac:dyDescent="0.2">
      <c r="B2746" s="271" t="s">
        <v>85</v>
      </c>
      <c r="C2746" s="273" t="s">
        <v>1861</v>
      </c>
      <c r="D2746" s="271" t="s">
        <v>44</v>
      </c>
      <c r="E2746" s="271" t="s">
        <v>1862</v>
      </c>
      <c r="F2746" s="197" t="s">
        <v>804</v>
      </c>
      <c r="G2746" s="197"/>
      <c r="H2746" s="272" t="s">
        <v>48</v>
      </c>
      <c r="I2746" s="275">
        <v>1</v>
      </c>
      <c r="J2746" s="274">
        <v>63.59</v>
      </c>
      <c r="K2746" s="274">
        <v>63.59</v>
      </c>
    </row>
    <row r="2747" spans="2:11" ht="25.5" x14ac:dyDescent="0.2">
      <c r="B2747" s="277" t="s">
        <v>86</v>
      </c>
      <c r="C2747" s="279" t="s">
        <v>120</v>
      </c>
      <c r="D2747" s="277" t="s">
        <v>44</v>
      </c>
      <c r="E2747" s="277" t="s">
        <v>121</v>
      </c>
      <c r="F2747" s="194" t="s">
        <v>2161</v>
      </c>
      <c r="G2747" s="194"/>
      <c r="H2747" s="278" t="s">
        <v>75</v>
      </c>
      <c r="I2747" s="281">
        <v>0.82599999999999996</v>
      </c>
      <c r="J2747" s="280">
        <v>29.75</v>
      </c>
      <c r="K2747" s="280">
        <v>24.57</v>
      </c>
    </row>
    <row r="2748" spans="2:11" ht="25.5" x14ac:dyDescent="0.2">
      <c r="B2748" s="277" t="s">
        <v>86</v>
      </c>
      <c r="C2748" s="279" t="s">
        <v>122</v>
      </c>
      <c r="D2748" s="277" t="s">
        <v>44</v>
      </c>
      <c r="E2748" s="277" t="s">
        <v>123</v>
      </c>
      <c r="F2748" s="194" t="s">
        <v>2161</v>
      </c>
      <c r="G2748" s="194"/>
      <c r="H2748" s="278" t="s">
        <v>75</v>
      </c>
      <c r="I2748" s="281">
        <v>0.82599999999999996</v>
      </c>
      <c r="J2748" s="280">
        <v>22.69</v>
      </c>
      <c r="K2748" s="280">
        <v>18.739999999999998</v>
      </c>
    </row>
    <row r="2749" spans="2:11" x14ac:dyDescent="0.2">
      <c r="B2749" s="282" t="s">
        <v>93</v>
      </c>
      <c r="C2749" s="284" t="s">
        <v>378</v>
      </c>
      <c r="D2749" s="282" t="s">
        <v>44</v>
      </c>
      <c r="E2749" s="282" t="s">
        <v>854</v>
      </c>
      <c r="F2749" s="195" t="s">
        <v>94</v>
      </c>
      <c r="G2749" s="195"/>
      <c r="H2749" s="283" t="s">
        <v>48</v>
      </c>
      <c r="I2749" s="287">
        <v>3</v>
      </c>
      <c r="J2749" s="285">
        <v>6.76</v>
      </c>
      <c r="K2749" s="285">
        <v>20.28</v>
      </c>
    </row>
    <row r="2750" spans="2:11" x14ac:dyDescent="0.2">
      <c r="B2750" s="291"/>
      <c r="C2750" s="291"/>
      <c r="D2750" s="291"/>
      <c r="E2750" s="291"/>
      <c r="F2750" s="291" t="s">
        <v>97</v>
      </c>
      <c r="G2750" s="292">
        <v>15.89</v>
      </c>
      <c r="H2750" s="291" t="s">
        <v>98</v>
      </c>
      <c r="I2750" s="292">
        <v>17.09</v>
      </c>
      <c r="J2750" s="291" t="s">
        <v>99</v>
      </c>
      <c r="K2750" s="292">
        <v>32.979999999999997</v>
      </c>
    </row>
    <row r="2751" spans="2:11" ht="13.5" thickBot="1" x14ac:dyDescent="0.25">
      <c r="B2751" s="291"/>
      <c r="C2751" s="291"/>
      <c r="D2751" s="291"/>
      <c r="E2751" s="291"/>
      <c r="F2751" s="291" t="s">
        <v>100</v>
      </c>
      <c r="G2751" s="292">
        <v>15.89</v>
      </c>
      <c r="H2751" s="291"/>
      <c r="I2751" s="198" t="s">
        <v>101</v>
      </c>
      <c r="J2751" s="198"/>
      <c r="K2751" s="292">
        <v>79.48</v>
      </c>
    </row>
    <row r="2752" spans="2:11" ht="13.5" thickTop="1" x14ac:dyDescent="0.2">
      <c r="B2752" s="276"/>
      <c r="C2752" s="276"/>
      <c r="D2752" s="276"/>
      <c r="E2752" s="276"/>
      <c r="F2752" s="276"/>
      <c r="G2752" s="276"/>
      <c r="H2752" s="276"/>
      <c r="I2752" s="276"/>
      <c r="J2752" s="276"/>
      <c r="K2752" s="276"/>
    </row>
    <row r="2753" spans="2:11" ht="15" x14ac:dyDescent="0.2">
      <c r="B2753" s="268" t="s">
        <v>1863</v>
      </c>
      <c r="C2753" s="270" t="s">
        <v>78</v>
      </c>
      <c r="D2753" s="268" t="s">
        <v>79</v>
      </c>
      <c r="E2753" s="268" t="s">
        <v>24</v>
      </c>
      <c r="F2753" s="196" t="s">
        <v>80</v>
      </c>
      <c r="G2753" s="196"/>
      <c r="H2753" s="269" t="s">
        <v>81</v>
      </c>
      <c r="I2753" s="270" t="s">
        <v>82</v>
      </c>
      <c r="J2753" s="270" t="s">
        <v>83</v>
      </c>
      <c r="K2753" s="270" t="s">
        <v>84</v>
      </c>
    </row>
    <row r="2754" spans="2:11" ht="38.25" x14ac:dyDescent="0.2">
      <c r="B2754" s="271" t="s">
        <v>85</v>
      </c>
      <c r="C2754" s="273" t="s">
        <v>578</v>
      </c>
      <c r="D2754" s="271" t="s">
        <v>44</v>
      </c>
      <c r="E2754" s="271" t="s">
        <v>579</v>
      </c>
      <c r="F2754" s="197" t="s">
        <v>804</v>
      </c>
      <c r="G2754" s="197"/>
      <c r="H2754" s="272" t="s">
        <v>48</v>
      </c>
      <c r="I2754" s="275">
        <v>1</v>
      </c>
      <c r="J2754" s="274">
        <v>23.38</v>
      </c>
      <c r="K2754" s="274">
        <v>23.38</v>
      </c>
    </row>
    <row r="2755" spans="2:11" ht="25.5" x14ac:dyDescent="0.2">
      <c r="B2755" s="277" t="s">
        <v>86</v>
      </c>
      <c r="C2755" s="279" t="s">
        <v>122</v>
      </c>
      <c r="D2755" s="277" t="s">
        <v>44</v>
      </c>
      <c r="E2755" s="277" t="s">
        <v>123</v>
      </c>
      <c r="F2755" s="194" t="s">
        <v>2161</v>
      </c>
      <c r="G2755" s="194"/>
      <c r="H2755" s="278" t="s">
        <v>75</v>
      </c>
      <c r="I2755" s="281">
        <v>0.317</v>
      </c>
      <c r="J2755" s="280">
        <v>22.69</v>
      </c>
      <c r="K2755" s="280">
        <v>7.19</v>
      </c>
    </row>
    <row r="2756" spans="2:11" ht="25.5" x14ac:dyDescent="0.2">
      <c r="B2756" s="277" t="s">
        <v>86</v>
      </c>
      <c r="C2756" s="279" t="s">
        <v>120</v>
      </c>
      <c r="D2756" s="277" t="s">
        <v>44</v>
      </c>
      <c r="E2756" s="277" t="s">
        <v>121</v>
      </c>
      <c r="F2756" s="194" t="s">
        <v>2161</v>
      </c>
      <c r="G2756" s="194"/>
      <c r="H2756" s="278" t="s">
        <v>75</v>
      </c>
      <c r="I2756" s="281">
        <v>0.317</v>
      </c>
      <c r="J2756" s="280">
        <v>29.75</v>
      </c>
      <c r="K2756" s="280">
        <v>9.43</v>
      </c>
    </row>
    <row r="2757" spans="2:11" x14ac:dyDescent="0.2">
      <c r="B2757" s="282" t="s">
        <v>93</v>
      </c>
      <c r="C2757" s="284" t="s">
        <v>378</v>
      </c>
      <c r="D2757" s="282" t="s">
        <v>44</v>
      </c>
      <c r="E2757" s="282" t="s">
        <v>854</v>
      </c>
      <c r="F2757" s="195" t="s">
        <v>94</v>
      </c>
      <c r="G2757" s="195"/>
      <c r="H2757" s="283" t="s">
        <v>48</v>
      </c>
      <c r="I2757" s="287">
        <v>1</v>
      </c>
      <c r="J2757" s="285">
        <v>6.76</v>
      </c>
      <c r="K2757" s="285">
        <v>6.76</v>
      </c>
    </row>
    <row r="2758" spans="2:11" x14ac:dyDescent="0.2">
      <c r="B2758" s="291"/>
      <c r="C2758" s="291"/>
      <c r="D2758" s="291"/>
      <c r="E2758" s="291"/>
      <c r="F2758" s="291" t="s">
        <v>97</v>
      </c>
      <c r="G2758" s="292">
        <v>6.09</v>
      </c>
      <c r="H2758" s="291" t="s">
        <v>98</v>
      </c>
      <c r="I2758" s="292">
        <v>6.56</v>
      </c>
      <c r="J2758" s="291" t="s">
        <v>99</v>
      </c>
      <c r="K2758" s="292">
        <v>12.65</v>
      </c>
    </row>
    <row r="2759" spans="2:11" ht="13.5" thickBot="1" x14ac:dyDescent="0.25">
      <c r="B2759" s="291"/>
      <c r="C2759" s="291"/>
      <c r="D2759" s="291"/>
      <c r="E2759" s="291"/>
      <c r="F2759" s="291" t="s">
        <v>100</v>
      </c>
      <c r="G2759" s="292">
        <v>5.84</v>
      </c>
      <c r="H2759" s="291"/>
      <c r="I2759" s="198" t="s">
        <v>101</v>
      </c>
      <c r="J2759" s="198"/>
      <c r="K2759" s="292">
        <v>29.22</v>
      </c>
    </row>
    <row r="2760" spans="2:11" ht="13.5" thickTop="1" x14ac:dyDescent="0.2">
      <c r="B2760" s="276"/>
      <c r="C2760" s="276"/>
      <c r="D2760" s="276"/>
      <c r="E2760" s="276"/>
      <c r="F2760" s="276"/>
      <c r="G2760" s="276"/>
      <c r="H2760" s="276"/>
      <c r="I2760" s="276"/>
      <c r="J2760" s="276"/>
      <c r="K2760" s="276"/>
    </row>
    <row r="2761" spans="2:11" ht="15" x14ac:dyDescent="0.2">
      <c r="B2761" s="268" t="s">
        <v>1864</v>
      </c>
      <c r="C2761" s="270" t="s">
        <v>78</v>
      </c>
      <c r="D2761" s="268" t="s">
        <v>79</v>
      </c>
      <c r="E2761" s="268" t="s">
        <v>24</v>
      </c>
      <c r="F2761" s="196" t="s">
        <v>80</v>
      </c>
      <c r="G2761" s="196"/>
      <c r="H2761" s="269" t="s">
        <v>81</v>
      </c>
      <c r="I2761" s="270" t="s">
        <v>82</v>
      </c>
      <c r="J2761" s="270" t="s">
        <v>83</v>
      </c>
      <c r="K2761" s="270" t="s">
        <v>84</v>
      </c>
    </row>
    <row r="2762" spans="2:11" ht="38.25" x14ac:dyDescent="0.2">
      <c r="B2762" s="271" t="s">
        <v>85</v>
      </c>
      <c r="C2762" s="273" t="s">
        <v>580</v>
      </c>
      <c r="D2762" s="271" t="s">
        <v>44</v>
      </c>
      <c r="E2762" s="271" t="s">
        <v>581</v>
      </c>
      <c r="F2762" s="197" t="s">
        <v>804</v>
      </c>
      <c r="G2762" s="197"/>
      <c r="H2762" s="272" t="s">
        <v>48</v>
      </c>
      <c r="I2762" s="275">
        <v>1</v>
      </c>
      <c r="J2762" s="274">
        <v>25.27</v>
      </c>
      <c r="K2762" s="274">
        <v>25.27</v>
      </c>
    </row>
    <row r="2763" spans="2:11" ht="25.5" x14ac:dyDescent="0.2">
      <c r="B2763" s="277" t="s">
        <v>86</v>
      </c>
      <c r="C2763" s="279" t="s">
        <v>120</v>
      </c>
      <c r="D2763" s="277" t="s">
        <v>44</v>
      </c>
      <c r="E2763" s="277" t="s">
        <v>121</v>
      </c>
      <c r="F2763" s="194" t="s">
        <v>2161</v>
      </c>
      <c r="G2763" s="194"/>
      <c r="H2763" s="278" t="s">
        <v>75</v>
      </c>
      <c r="I2763" s="281">
        <v>0.317</v>
      </c>
      <c r="J2763" s="280">
        <v>29.75</v>
      </c>
      <c r="K2763" s="280">
        <v>9.43</v>
      </c>
    </row>
    <row r="2764" spans="2:11" ht="25.5" x14ac:dyDescent="0.2">
      <c r="B2764" s="277" t="s">
        <v>86</v>
      </c>
      <c r="C2764" s="279" t="s">
        <v>122</v>
      </c>
      <c r="D2764" s="277" t="s">
        <v>44</v>
      </c>
      <c r="E2764" s="277" t="s">
        <v>123</v>
      </c>
      <c r="F2764" s="194" t="s">
        <v>2161</v>
      </c>
      <c r="G2764" s="194"/>
      <c r="H2764" s="278" t="s">
        <v>75</v>
      </c>
      <c r="I2764" s="281">
        <v>0.317</v>
      </c>
      <c r="J2764" s="280">
        <v>22.69</v>
      </c>
      <c r="K2764" s="280">
        <v>7.19</v>
      </c>
    </row>
    <row r="2765" spans="2:11" x14ac:dyDescent="0.2">
      <c r="B2765" s="282" t="s">
        <v>93</v>
      </c>
      <c r="C2765" s="284" t="s">
        <v>592</v>
      </c>
      <c r="D2765" s="282" t="s">
        <v>44</v>
      </c>
      <c r="E2765" s="282" t="s">
        <v>855</v>
      </c>
      <c r="F2765" s="195" t="s">
        <v>94</v>
      </c>
      <c r="G2765" s="195"/>
      <c r="H2765" s="283" t="s">
        <v>48</v>
      </c>
      <c r="I2765" s="287">
        <v>1</v>
      </c>
      <c r="J2765" s="285">
        <v>8.65</v>
      </c>
      <c r="K2765" s="285">
        <v>8.65</v>
      </c>
    </row>
    <row r="2766" spans="2:11" x14ac:dyDescent="0.2">
      <c r="B2766" s="291"/>
      <c r="C2766" s="291"/>
      <c r="D2766" s="291"/>
      <c r="E2766" s="291"/>
      <c r="F2766" s="291" t="s">
        <v>97</v>
      </c>
      <c r="G2766" s="292">
        <v>6.09</v>
      </c>
      <c r="H2766" s="291" t="s">
        <v>98</v>
      </c>
      <c r="I2766" s="292">
        <v>6.56</v>
      </c>
      <c r="J2766" s="291" t="s">
        <v>99</v>
      </c>
      <c r="K2766" s="292">
        <v>12.65</v>
      </c>
    </row>
    <row r="2767" spans="2:11" ht="13.5" thickBot="1" x14ac:dyDescent="0.25">
      <c r="B2767" s="291"/>
      <c r="C2767" s="291"/>
      <c r="D2767" s="291"/>
      <c r="E2767" s="291"/>
      <c r="F2767" s="291" t="s">
        <v>100</v>
      </c>
      <c r="G2767" s="292">
        <v>6.31</v>
      </c>
      <c r="H2767" s="291"/>
      <c r="I2767" s="198" t="s">
        <v>101</v>
      </c>
      <c r="J2767" s="198"/>
      <c r="K2767" s="292">
        <v>31.58</v>
      </c>
    </row>
    <row r="2768" spans="2:11" ht="13.5" thickTop="1" x14ac:dyDescent="0.2">
      <c r="B2768" s="276"/>
      <c r="C2768" s="276"/>
      <c r="D2768" s="276"/>
      <c r="E2768" s="276"/>
      <c r="F2768" s="276"/>
      <c r="G2768" s="276"/>
      <c r="H2768" s="276"/>
      <c r="I2768" s="276"/>
      <c r="J2768" s="276"/>
      <c r="K2768" s="276"/>
    </row>
    <row r="2769" spans="2:11" ht="15" x14ac:dyDescent="0.2">
      <c r="B2769" s="268" t="s">
        <v>1865</v>
      </c>
      <c r="C2769" s="270" t="s">
        <v>78</v>
      </c>
      <c r="D2769" s="268" t="s">
        <v>79</v>
      </c>
      <c r="E2769" s="268" t="s">
        <v>24</v>
      </c>
      <c r="F2769" s="196" t="s">
        <v>80</v>
      </c>
      <c r="G2769" s="196"/>
      <c r="H2769" s="269" t="s">
        <v>81</v>
      </c>
      <c r="I2769" s="270" t="s">
        <v>82</v>
      </c>
      <c r="J2769" s="270" t="s">
        <v>83</v>
      </c>
      <c r="K2769" s="270" t="s">
        <v>84</v>
      </c>
    </row>
    <row r="2770" spans="2:11" x14ac:dyDescent="0.2">
      <c r="B2770" s="271" t="s">
        <v>85</v>
      </c>
      <c r="C2770" s="273" t="s">
        <v>1866</v>
      </c>
      <c r="D2770" s="271" t="s">
        <v>43</v>
      </c>
      <c r="E2770" s="271" t="s">
        <v>1867</v>
      </c>
      <c r="F2770" s="197" t="s">
        <v>89</v>
      </c>
      <c r="G2770" s="197"/>
      <c r="H2770" s="272" t="s">
        <v>48</v>
      </c>
      <c r="I2770" s="275">
        <v>1</v>
      </c>
      <c r="J2770" s="274">
        <v>244.12</v>
      </c>
      <c r="K2770" s="274">
        <v>244.12</v>
      </c>
    </row>
    <row r="2771" spans="2:11" ht="25.5" x14ac:dyDescent="0.2">
      <c r="B2771" s="277" t="s">
        <v>86</v>
      </c>
      <c r="C2771" s="279" t="s">
        <v>120</v>
      </c>
      <c r="D2771" s="277" t="s">
        <v>44</v>
      </c>
      <c r="E2771" s="277" t="s">
        <v>121</v>
      </c>
      <c r="F2771" s="194" t="s">
        <v>2161</v>
      </c>
      <c r="G2771" s="194"/>
      <c r="H2771" s="278" t="s">
        <v>75</v>
      </c>
      <c r="I2771" s="281">
        <v>3.0680000000000001</v>
      </c>
      <c r="J2771" s="280">
        <v>29.75</v>
      </c>
      <c r="K2771" s="280">
        <v>91.27</v>
      </c>
    </row>
    <row r="2772" spans="2:11" ht="25.5" x14ac:dyDescent="0.2">
      <c r="B2772" s="277" t="s">
        <v>86</v>
      </c>
      <c r="C2772" s="279" t="s">
        <v>122</v>
      </c>
      <c r="D2772" s="277" t="s">
        <v>44</v>
      </c>
      <c r="E2772" s="277" t="s">
        <v>123</v>
      </c>
      <c r="F2772" s="194" t="s">
        <v>2161</v>
      </c>
      <c r="G2772" s="194"/>
      <c r="H2772" s="278" t="s">
        <v>75</v>
      </c>
      <c r="I2772" s="281">
        <v>3.0680000000000001</v>
      </c>
      <c r="J2772" s="280">
        <v>22.69</v>
      </c>
      <c r="K2772" s="280">
        <v>69.61</v>
      </c>
    </row>
    <row r="2773" spans="2:11" x14ac:dyDescent="0.2">
      <c r="B2773" s="282" t="s">
        <v>93</v>
      </c>
      <c r="C2773" s="284" t="s">
        <v>2782</v>
      </c>
      <c r="D2773" s="282" t="s">
        <v>2291</v>
      </c>
      <c r="E2773" s="282" t="s">
        <v>2783</v>
      </c>
      <c r="F2773" s="195" t="s">
        <v>94</v>
      </c>
      <c r="G2773" s="195"/>
      <c r="H2773" s="283" t="s">
        <v>48</v>
      </c>
      <c r="I2773" s="287">
        <v>1</v>
      </c>
      <c r="J2773" s="285">
        <v>59</v>
      </c>
      <c r="K2773" s="285">
        <v>59</v>
      </c>
    </row>
    <row r="2774" spans="2:11" ht="25.5" x14ac:dyDescent="0.2">
      <c r="B2774" s="282" t="s">
        <v>93</v>
      </c>
      <c r="C2774" s="284" t="s">
        <v>2784</v>
      </c>
      <c r="D2774" s="282" t="s">
        <v>44</v>
      </c>
      <c r="E2774" s="282" t="s">
        <v>2785</v>
      </c>
      <c r="F2774" s="195" t="s">
        <v>94</v>
      </c>
      <c r="G2774" s="195"/>
      <c r="H2774" s="283" t="s">
        <v>48</v>
      </c>
      <c r="I2774" s="287">
        <v>2</v>
      </c>
      <c r="J2774" s="285">
        <v>1.99</v>
      </c>
      <c r="K2774" s="285">
        <v>3.98</v>
      </c>
    </row>
    <row r="2775" spans="2:11" ht="25.5" x14ac:dyDescent="0.2">
      <c r="B2775" s="282" t="s">
        <v>93</v>
      </c>
      <c r="C2775" s="284" t="s">
        <v>2733</v>
      </c>
      <c r="D2775" s="282" t="s">
        <v>44</v>
      </c>
      <c r="E2775" s="282" t="s">
        <v>2734</v>
      </c>
      <c r="F2775" s="195" t="s">
        <v>94</v>
      </c>
      <c r="G2775" s="195"/>
      <c r="H2775" s="283" t="s">
        <v>48</v>
      </c>
      <c r="I2775" s="287">
        <v>1</v>
      </c>
      <c r="J2775" s="285">
        <v>1.75</v>
      </c>
      <c r="K2775" s="285">
        <v>1.75</v>
      </c>
    </row>
    <row r="2776" spans="2:11" ht="25.5" x14ac:dyDescent="0.2">
      <c r="B2776" s="282" t="s">
        <v>93</v>
      </c>
      <c r="C2776" s="284" t="s">
        <v>2786</v>
      </c>
      <c r="D2776" s="282" t="s">
        <v>44</v>
      </c>
      <c r="E2776" s="282" t="s">
        <v>2787</v>
      </c>
      <c r="F2776" s="195" t="s">
        <v>94</v>
      </c>
      <c r="G2776" s="195"/>
      <c r="H2776" s="283" t="s">
        <v>48</v>
      </c>
      <c r="I2776" s="287">
        <v>0.08</v>
      </c>
      <c r="J2776" s="285">
        <v>12.24</v>
      </c>
      <c r="K2776" s="285">
        <v>0.97</v>
      </c>
    </row>
    <row r="2777" spans="2:11" ht="25.5" x14ac:dyDescent="0.2">
      <c r="B2777" s="282" t="s">
        <v>93</v>
      </c>
      <c r="C2777" s="284" t="s">
        <v>2788</v>
      </c>
      <c r="D2777" s="282" t="s">
        <v>44</v>
      </c>
      <c r="E2777" s="282" t="s">
        <v>2789</v>
      </c>
      <c r="F2777" s="195" t="s">
        <v>94</v>
      </c>
      <c r="G2777" s="195"/>
      <c r="H2777" s="283" t="s">
        <v>48</v>
      </c>
      <c r="I2777" s="287">
        <v>2</v>
      </c>
      <c r="J2777" s="285">
        <v>1.02</v>
      </c>
      <c r="K2777" s="285">
        <v>2.04</v>
      </c>
    </row>
    <row r="2778" spans="2:11" x14ac:dyDescent="0.2">
      <c r="B2778" s="282" t="s">
        <v>93</v>
      </c>
      <c r="C2778" s="284" t="s">
        <v>2790</v>
      </c>
      <c r="D2778" s="282" t="s">
        <v>44</v>
      </c>
      <c r="E2778" s="282" t="s">
        <v>2791</v>
      </c>
      <c r="F2778" s="195" t="s">
        <v>94</v>
      </c>
      <c r="G2778" s="195"/>
      <c r="H2778" s="283" t="s">
        <v>47</v>
      </c>
      <c r="I2778" s="287">
        <v>1.2</v>
      </c>
      <c r="J2778" s="285">
        <v>4.25</v>
      </c>
      <c r="K2778" s="285">
        <v>5.0999999999999996</v>
      </c>
    </row>
    <row r="2779" spans="2:11" ht="38.25" x14ac:dyDescent="0.2">
      <c r="B2779" s="282" t="s">
        <v>93</v>
      </c>
      <c r="C2779" s="284" t="s">
        <v>2792</v>
      </c>
      <c r="D2779" s="282" t="s">
        <v>44</v>
      </c>
      <c r="E2779" s="282" t="s">
        <v>2793</v>
      </c>
      <c r="F2779" s="195" t="s">
        <v>94</v>
      </c>
      <c r="G2779" s="195"/>
      <c r="H2779" s="283" t="s">
        <v>47</v>
      </c>
      <c r="I2779" s="287">
        <v>8.6</v>
      </c>
      <c r="J2779" s="285">
        <v>1.21</v>
      </c>
      <c r="K2779" s="285">
        <v>10.4</v>
      </c>
    </row>
    <row r="2780" spans="2:11" x14ac:dyDescent="0.2">
      <c r="B2780" s="291"/>
      <c r="C2780" s="291"/>
      <c r="D2780" s="291"/>
      <c r="E2780" s="291"/>
      <c r="F2780" s="291" t="s">
        <v>97</v>
      </c>
      <c r="G2780" s="292">
        <v>59.04</v>
      </c>
      <c r="H2780" s="291" t="s">
        <v>98</v>
      </c>
      <c r="I2780" s="292">
        <v>63.48</v>
      </c>
      <c r="J2780" s="291" t="s">
        <v>99</v>
      </c>
      <c r="K2780" s="292">
        <v>122.52</v>
      </c>
    </row>
    <row r="2781" spans="2:11" ht="13.5" thickBot="1" x14ac:dyDescent="0.25">
      <c r="B2781" s="291"/>
      <c r="C2781" s="291"/>
      <c r="D2781" s="291"/>
      <c r="E2781" s="291"/>
      <c r="F2781" s="291" t="s">
        <v>100</v>
      </c>
      <c r="G2781" s="292">
        <v>61.03</v>
      </c>
      <c r="H2781" s="291"/>
      <c r="I2781" s="198" t="s">
        <v>101</v>
      </c>
      <c r="J2781" s="198"/>
      <c r="K2781" s="292">
        <v>305.14999999999998</v>
      </c>
    </row>
    <row r="2782" spans="2:11" ht="13.5" thickTop="1" x14ac:dyDescent="0.2">
      <c r="B2782" s="276"/>
      <c r="C2782" s="276"/>
      <c r="D2782" s="276"/>
      <c r="E2782" s="276"/>
      <c r="F2782" s="276"/>
      <c r="G2782" s="276"/>
      <c r="H2782" s="276"/>
      <c r="I2782" s="276"/>
      <c r="J2782" s="276"/>
      <c r="K2782" s="276"/>
    </row>
    <row r="2783" spans="2:11" ht="15" x14ac:dyDescent="0.2">
      <c r="B2783" s="268" t="s">
        <v>1868</v>
      </c>
      <c r="C2783" s="270" t="s">
        <v>78</v>
      </c>
      <c r="D2783" s="268" t="s">
        <v>79</v>
      </c>
      <c r="E2783" s="268" t="s">
        <v>24</v>
      </c>
      <c r="F2783" s="196" t="s">
        <v>80</v>
      </c>
      <c r="G2783" s="196"/>
      <c r="H2783" s="269" t="s">
        <v>81</v>
      </c>
      <c r="I2783" s="270" t="s">
        <v>82</v>
      </c>
      <c r="J2783" s="270" t="s">
        <v>83</v>
      </c>
      <c r="K2783" s="270" t="s">
        <v>84</v>
      </c>
    </row>
    <row r="2784" spans="2:11" ht="25.5" x14ac:dyDescent="0.2">
      <c r="B2784" s="271" t="s">
        <v>85</v>
      </c>
      <c r="C2784" s="273" t="s">
        <v>1869</v>
      </c>
      <c r="D2784" s="271" t="s">
        <v>44</v>
      </c>
      <c r="E2784" s="271" t="s">
        <v>1870</v>
      </c>
      <c r="F2784" s="197" t="s">
        <v>2794</v>
      </c>
      <c r="G2784" s="197"/>
      <c r="H2784" s="272" t="s">
        <v>48</v>
      </c>
      <c r="I2784" s="275">
        <v>1</v>
      </c>
      <c r="J2784" s="274">
        <v>33.33</v>
      </c>
      <c r="K2784" s="274">
        <v>33.33</v>
      </c>
    </row>
    <row r="2785" spans="2:11" ht="25.5" x14ac:dyDescent="0.2">
      <c r="B2785" s="277" t="s">
        <v>86</v>
      </c>
      <c r="C2785" s="279" t="s">
        <v>122</v>
      </c>
      <c r="D2785" s="277" t="s">
        <v>44</v>
      </c>
      <c r="E2785" s="277" t="s">
        <v>123</v>
      </c>
      <c r="F2785" s="194" t="s">
        <v>2161</v>
      </c>
      <c r="G2785" s="194"/>
      <c r="H2785" s="278" t="s">
        <v>75</v>
      </c>
      <c r="I2785" s="281">
        <v>1.46E-2</v>
      </c>
      <c r="J2785" s="280">
        <v>22.69</v>
      </c>
      <c r="K2785" s="280">
        <v>0.33</v>
      </c>
    </row>
    <row r="2786" spans="2:11" ht="25.5" x14ac:dyDescent="0.2">
      <c r="B2786" s="277" t="s">
        <v>86</v>
      </c>
      <c r="C2786" s="279" t="s">
        <v>120</v>
      </c>
      <c r="D2786" s="277" t="s">
        <v>44</v>
      </c>
      <c r="E2786" s="277" t="s">
        <v>121</v>
      </c>
      <c r="F2786" s="194" t="s">
        <v>2161</v>
      </c>
      <c r="G2786" s="194"/>
      <c r="H2786" s="278" t="s">
        <v>75</v>
      </c>
      <c r="I2786" s="281">
        <v>1.46E-2</v>
      </c>
      <c r="J2786" s="280">
        <v>29.75</v>
      </c>
      <c r="K2786" s="280">
        <v>0.43</v>
      </c>
    </row>
    <row r="2787" spans="2:11" ht="25.5" x14ac:dyDescent="0.2">
      <c r="B2787" s="282" t="s">
        <v>93</v>
      </c>
      <c r="C2787" s="284" t="s">
        <v>191</v>
      </c>
      <c r="D2787" s="282" t="s">
        <v>44</v>
      </c>
      <c r="E2787" s="282" t="s">
        <v>192</v>
      </c>
      <c r="F2787" s="195" t="s">
        <v>94</v>
      </c>
      <c r="G2787" s="195"/>
      <c r="H2787" s="283" t="s">
        <v>48</v>
      </c>
      <c r="I2787" s="287">
        <v>2.1000000000000001E-2</v>
      </c>
      <c r="J2787" s="285">
        <v>4.62</v>
      </c>
      <c r="K2787" s="285">
        <v>0.09</v>
      </c>
    </row>
    <row r="2788" spans="2:11" ht="25.5" x14ac:dyDescent="0.2">
      <c r="B2788" s="282" t="s">
        <v>93</v>
      </c>
      <c r="C2788" s="284" t="s">
        <v>2795</v>
      </c>
      <c r="D2788" s="282" t="s">
        <v>44</v>
      </c>
      <c r="E2788" s="282" t="s">
        <v>2796</v>
      </c>
      <c r="F2788" s="195" t="s">
        <v>94</v>
      </c>
      <c r="G2788" s="195"/>
      <c r="H2788" s="283" t="s">
        <v>48</v>
      </c>
      <c r="I2788" s="287">
        <v>1</v>
      </c>
      <c r="J2788" s="285">
        <v>32.479999999999997</v>
      </c>
      <c r="K2788" s="285">
        <v>32.479999999999997</v>
      </c>
    </row>
    <row r="2789" spans="2:11" x14ac:dyDescent="0.2">
      <c r="B2789" s="291"/>
      <c r="C2789" s="291"/>
      <c r="D2789" s="291"/>
      <c r="E2789" s="291"/>
      <c r="F2789" s="291" t="s">
        <v>97</v>
      </c>
      <c r="G2789" s="292">
        <v>0.27</v>
      </c>
      <c r="H2789" s="291" t="s">
        <v>98</v>
      </c>
      <c r="I2789" s="292">
        <v>0.31</v>
      </c>
      <c r="J2789" s="291" t="s">
        <v>99</v>
      </c>
      <c r="K2789" s="292">
        <v>0.57999999999999996</v>
      </c>
    </row>
    <row r="2790" spans="2:11" ht="13.5" thickBot="1" x14ac:dyDescent="0.25">
      <c r="B2790" s="291"/>
      <c r="C2790" s="291"/>
      <c r="D2790" s="291"/>
      <c r="E2790" s="291"/>
      <c r="F2790" s="291" t="s">
        <v>100</v>
      </c>
      <c r="G2790" s="292">
        <v>8.33</v>
      </c>
      <c r="H2790" s="291"/>
      <c r="I2790" s="198" t="s">
        <v>101</v>
      </c>
      <c r="J2790" s="198"/>
      <c r="K2790" s="292">
        <v>41.66</v>
      </c>
    </row>
    <row r="2791" spans="2:11" ht="13.5" thickTop="1" x14ac:dyDescent="0.2">
      <c r="B2791" s="276"/>
      <c r="C2791" s="276"/>
      <c r="D2791" s="276"/>
      <c r="E2791" s="276"/>
      <c r="F2791" s="276"/>
      <c r="G2791" s="276"/>
      <c r="H2791" s="276"/>
      <c r="I2791" s="276"/>
      <c r="J2791" s="276"/>
      <c r="K2791" s="276"/>
    </row>
    <row r="2792" spans="2:11" ht="15" x14ac:dyDescent="0.2">
      <c r="B2792" s="268" t="s">
        <v>1871</v>
      </c>
      <c r="C2792" s="270" t="s">
        <v>78</v>
      </c>
      <c r="D2792" s="268" t="s">
        <v>79</v>
      </c>
      <c r="E2792" s="268" t="s">
        <v>24</v>
      </c>
      <c r="F2792" s="196" t="s">
        <v>80</v>
      </c>
      <c r="G2792" s="196"/>
      <c r="H2792" s="269" t="s">
        <v>81</v>
      </c>
      <c r="I2792" s="270" t="s">
        <v>82</v>
      </c>
      <c r="J2792" s="270" t="s">
        <v>83</v>
      </c>
      <c r="K2792" s="270" t="s">
        <v>84</v>
      </c>
    </row>
    <row r="2793" spans="2:11" x14ac:dyDescent="0.2">
      <c r="B2793" s="271" t="s">
        <v>85</v>
      </c>
      <c r="C2793" s="273" t="s">
        <v>1872</v>
      </c>
      <c r="D2793" s="271" t="s">
        <v>43</v>
      </c>
      <c r="E2793" s="271" t="s">
        <v>1873</v>
      </c>
      <c r="F2793" s="197" t="s">
        <v>89</v>
      </c>
      <c r="G2793" s="197"/>
      <c r="H2793" s="272" t="s">
        <v>48</v>
      </c>
      <c r="I2793" s="275">
        <v>1</v>
      </c>
      <c r="J2793" s="274">
        <v>52.44</v>
      </c>
      <c r="K2793" s="274">
        <v>52.44</v>
      </c>
    </row>
    <row r="2794" spans="2:11" ht="25.5" x14ac:dyDescent="0.2">
      <c r="B2794" s="277" t="s">
        <v>86</v>
      </c>
      <c r="C2794" s="279" t="s">
        <v>122</v>
      </c>
      <c r="D2794" s="277" t="s">
        <v>44</v>
      </c>
      <c r="E2794" s="277" t="s">
        <v>123</v>
      </c>
      <c r="F2794" s="194" t="s">
        <v>2161</v>
      </c>
      <c r="G2794" s="194"/>
      <c r="H2794" s="278" t="s">
        <v>75</v>
      </c>
      <c r="I2794" s="281">
        <v>1</v>
      </c>
      <c r="J2794" s="280">
        <v>22.69</v>
      </c>
      <c r="K2794" s="280">
        <v>22.69</v>
      </c>
    </row>
    <row r="2795" spans="2:11" ht="25.5" x14ac:dyDescent="0.2">
      <c r="B2795" s="277" t="s">
        <v>86</v>
      </c>
      <c r="C2795" s="279" t="s">
        <v>120</v>
      </c>
      <c r="D2795" s="277" t="s">
        <v>44</v>
      </c>
      <c r="E2795" s="277" t="s">
        <v>121</v>
      </c>
      <c r="F2795" s="194" t="s">
        <v>2161</v>
      </c>
      <c r="G2795" s="194"/>
      <c r="H2795" s="278" t="s">
        <v>75</v>
      </c>
      <c r="I2795" s="281">
        <v>1</v>
      </c>
      <c r="J2795" s="280">
        <v>29.75</v>
      </c>
      <c r="K2795" s="280">
        <v>29.75</v>
      </c>
    </row>
    <row r="2796" spans="2:11" x14ac:dyDescent="0.2">
      <c r="B2796" s="291"/>
      <c r="C2796" s="291"/>
      <c r="D2796" s="291"/>
      <c r="E2796" s="291"/>
      <c r="F2796" s="291" t="s">
        <v>97</v>
      </c>
      <c r="G2796" s="292">
        <v>19.239999999999998</v>
      </c>
      <c r="H2796" s="291" t="s">
        <v>98</v>
      </c>
      <c r="I2796" s="292">
        <v>20.7</v>
      </c>
      <c r="J2796" s="291" t="s">
        <v>99</v>
      </c>
      <c r="K2796" s="292">
        <v>39.94</v>
      </c>
    </row>
    <row r="2797" spans="2:11" ht="13.5" thickBot="1" x14ac:dyDescent="0.25">
      <c r="B2797" s="291"/>
      <c r="C2797" s="291"/>
      <c r="D2797" s="291"/>
      <c r="E2797" s="291"/>
      <c r="F2797" s="291" t="s">
        <v>100</v>
      </c>
      <c r="G2797" s="292">
        <v>13.11</v>
      </c>
      <c r="H2797" s="291"/>
      <c r="I2797" s="198" t="s">
        <v>101</v>
      </c>
      <c r="J2797" s="198"/>
      <c r="K2797" s="292">
        <v>65.55</v>
      </c>
    </row>
    <row r="2798" spans="2:11" ht="13.5" thickTop="1" x14ac:dyDescent="0.2">
      <c r="B2798" s="276"/>
      <c r="C2798" s="276"/>
      <c r="D2798" s="276"/>
      <c r="E2798" s="276"/>
      <c r="F2798" s="276"/>
      <c r="G2798" s="276"/>
      <c r="H2798" s="276"/>
      <c r="I2798" s="276"/>
      <c r="J2798" s="276"/>
      <c r="K2798" s="276"/>
    </row>
    <row r="2799" spans="2:11" ht="15" x14ac:dyDescent="0.2">
      <c r="B2799" s="268" t="s">
        <v>1874</v>
      </c>
      <c r="C2799" s="270" t="s">
        <v>78</v>
      </c>
      <c r="D2799" s="268" t="s">
        <v>79</v>
      </c>
      <c r="E2799" s="268" t="s">
        <v>24</v>
      </c>
      <c r="F2799" s="196" t="s">
        <v>80</v>
      </c>
      <c r="G2799" s="196"/>
      <c r="H2799" s="269" t="s">
        <v>81</v>
      </c>
      <c r="I2799" s="270" t="s">
        <v>82</v>
      </c>
      <c r="J2799" s="270" t="s">
        <v>83</v>
      </c>
      <c r="K2799" s="270" t="s">
        <v>84</v>
      </c>
    </row>
    <row r="2800" spans="2:11" ht="25.5" customHeight="1" x14ac:dyDescent="0.2">
      <c r="B2800" s="271" t="s">
        <v>85</v>
      </c>
      <c r="C2800" s="273" t="s">
        <v>448</v>
      </c>
      <c r="D2800" s="271" t="s">
        <v>44</v>
      </c>
      <c r="E2800" s="271" t="s">
        <v>1875</v>
      </c>
      <c r="F2800" s="197" t="s">
        <v>801</v>
      </c>
      <c r="G2800" s="197"/>
      <c r="H2800" s="272" t="s">
        <v>48</v>
      </c>
      <c r="I2800" s="275">
        <v>1</v>
      </c>
      <c r="J2800" s="274">
        <v>58.01</v>
      </c>
      <c r="K2800" s="274">
        <v>58.01</v>
      </c>
    </row>
    <row r="2801" spans="2:11" ht="25.5" x14ac:dyDescent="0.2">
      <c r="B2801" s="277" t="s">
        <v>86</v>
      </c>
      <c r="C2801" s="279" t="s">
        <v>122</v>
      </c>
      <c r="D2801" s="277" t="s">
        <v>44</v>
      </c>
      <c r="E2801" s="277" t="s">
        <v>123</v>
      </c>
      <c r="F2801" s="194" t="s">
        <v>2161</v>
      </c>
      <c r="G2801" s="194"/>
      <c r="H2801" s="278" t="s">
        <v>75</v>
      </c>
      <c r="I2801" s="281">
        <v>7.0857000000000003E-2</v>
      </c>
      <c r="J2801" s="280">
        <v>22.69</v>
      </c>
      <c r="K2801" s="280">
        <v>1.6</v>
      </c>
    </row>
    <row r="2802" spans="2:11" ht="25.5" x14ac:dyDescent="0.2">
      <c r="B2802" s="277" t="s">
        <v>86</v>
      </c>
      <c r="C2802" s="279" t="s">
        <v>120</v>
      </c>
      <c r="D2802" s="277" t="s">
        <v>44</v>
      </c>
      <c r="E2802" s="277" t="s">
        <v>121</v>
      </c>
      <c r="F2802" s="194" t="s">
        <v>2161</v>
      </c>
      <c r="G2802" s="194"/>
      <c r="H2802" s="278" t="s">
        <v>75</v>
      </c>
      <c r="I2802" s="281">
        <v>7.0857000000000003E-2</v>
      </c>
      <c r="J2802" s="280">
        <v>29.75</v>
      </c>
      <c r="K2802" s="280">
        <v>2.1</v>
      </c>
    </row>
    <row r="2803" spans="2:11" ht="38.25" x14ac:dyDescent="0.2">
      <c r="B2803" s="282" t="s">
        <v>93</v>
      </c>
      <c r="C2803" s="284" t="s">
        <v>194</v>
      </c>
      <c r="D2803" s="282" t="s">
        <v>44</v>
      </c>
      <c r="E2803" s="282" t="s">
        <v>195</v>
      </c>
      <c r="F2803" s="195" t="s">
        <v>94</v>
      </c>
      <c r="G2803" s="195"/>
      <c r="H2803" s="283" t="s">
        <v>48</v>
      </c>
      <c r="I2803" s="287">
        <v>2</v>
      </c>
      <c r="J2803" s="285">
        <v>1.1299999999999999</v>
      </c>
      <c r="K2803" s="285">
        <v>2.2599999999999998</v>
      </c>
    </row>
    <row r="2804" spans="2:11" ht="25.5" x14ac:dyDescent="0.2">
      <c r="B2804" s="282" t="s">
        <v>93</v>
      </c>
      <c r="C2804" s="284" t="s">
        <v>490</v>
      </c>
      <c r="D2804" s="282" t="s">
        <v>44</v>
      </c>
      <c r="E2804" s="282" t="s">
        <v>610</v>
      </c>
      <c r="F2804" s="195" t="s">
        <v>94</v>
      </c>
      <c r="G2804" s="195"/>
      <c r="H2804" s="283" t="s">
        <v>48</v>
      </c>
      <c r="I2804" s="287">
        <v>1</v>
      </c>
      <c r="J2804" s="285">
        <v>52.05</v>
      </c>
      <c r="K2804" s="285">
        <v>52.05</v>
      </c>
    </row>
    <row r="2805" spans="2:11" x14ac:dyDescent="0.2">
      <c r="B2805" s="291"/>
      <c r="C2805" s="291"/>
      <c r="D2805" s="291"/>
      <c r="E2805" s="291"/>
      <c r="F2805" s="291" t="s">
        <v>97</v>
      </c>
      <c r="G2805" s="292">
        <v>1.35</v>
      </c>
      <c r="H2805" s="291" t="s">
        <v>98</v>
      </c>
      <c r="I2805" s="292">
        <v>1.47</v>
      </c>
      <c r="J2805" s="291" t="s">
        <v>99</v>
      </c>
      <c r="K2805" s="292">
        <v>2.82</v>
      </c>
    </row>
    <row r="2806" spans="2:11" ht="13.5" thickBot="1" x14ac:dyDescent="0.25">
      <c r="B2806" s="291"/>
      <c r="C2806" s="291"/>
      <c r="D2806" s="291"/>
      <c r="E2806" s="291"/>
      <c r="F2806" s="291" t="s">
        <v>100</v>
      </c>
      <c r="G2806" s="292">
        <v>14.5</v>
      </c>
      <c r="H2806" s="291"/>
      <c r="I2806" s="198" t="s">
        <v>101</v>
      </c>
      <c r="J2806" s="198"/>
      <c r="K2806" s="292">
        <v>72.510000000000005</v>
      </c>
    </row>
    <row r="2807" spans="2:11" ht="13.5" thickTop="1" x14ac:dyDescent="0.2">
      <c r="B2807" s="276"/>
      <c r="C2807" s="276"/>
      <c r="D2807" s="276"/>
      <c r="E2807" s="276"/>
      <c r="F2807" s="276"/>
      <c r="G2807" s="276"/>
      <c r="H2807" s="276"/>
      <c r="I2807" s="276"/>
      <c r="J2807" s="276"/>
      <c r="K2807" s="276"/>
    </row>
    <row r="2808" spans="2:11" ht="15" x14ac:dyDescent="0.2">
      <c r="B2808" s="268" t="s">
        <v>1876</v>
      </c>
      <c r="C2808" s="270" t="s">
        <v>78</v>
      </c>
      <c r="D2808" s="268" t="s">
        <v>79</v>
      </c>
      <c r="E2808" s="268" t="s">
        <v>24</v>
      </c>
      <c r="F2808" s="196" t="s">
        <v>80</v>
      </c>
      <c r="G2808" s="196"/>
      <c r="H2808" s="269" t="s">
        <v>81</v>
      </c>
      <c r="I2808" s="270" t="s">
        <v>82</v>
      </c>
      <c r="J2808" s="270" t="s">
        <v>83</v>
      </c>
      <c r="K2808" s="270" t="s">
        <v>84</v>
      </c>
    </row>
    <row r="2809" spans="2:11" ht="25.5" x14ac:dyDescent="0.2">
      <c r="B2809" s="271" t="s">
        <v>85</v>
      </c>
      <c r="C2809" s="273" t="s">
        <v>1877</v>
      </c>
      <c r="D2809" s="271" t="s">
        <v>43</v>
      </c>
      <c r="E2809" s="271" t="s">
        <v>1878</v>
      </c>
      <c r="F2809" s="197" t="s">
        <v>89</v>
      </c>
      <c r="G2809" s="197"/>
      <c r="H2809" s="272" t="s">
        <v>48</v>
      </c>
      <c r="I2809" s="275">
        <v>1</v>
      </c>
      <c r="J2809" s="274">
        <v>31.46</v>
      </c>
      <c r="K2809" s="274">
        <v>31.46</v>
      </c>
    </row>
    <row r="2810" spans="2:11" ht="25.5" x14ac:dyDescent="0.2">
      <c r="B2810" s="277" t="s">
        <v>86</v>
      </c>
      <c r="C2810" s="279" t="s">
        <v>122</v>
      </c>
      <c r="D2810" s="277" t="s">
        <v>44</v>
      </c>
      <c r="E2810" s="277" t="s">
        <v>123</v>
      </c>
      <c r="F2810" s="194" t="s">
        <v>2161</v>
      </c>
      <c r="G2810" s="194"/>
      <c r="H2810" s="278" t="s">
        <v>75</v>
      </c>
      <c r="I2810" s="281">
        <v>0.6</v>
      </c>
      <c r="J2810" s="280">
        <v>22.69</v>
      </c>
      <c r="K2810" s="280">
        <v>13.61</v>
      </c>
    </row>
    <row r="2811" spans="2:11" ht="25.5" x14ac:dyDescent="0.2">
      <c r="B2811" s="277" t="s">
        <v>86</v>
      </c>
      <c r="C2811" s="279" t="s">
        <v>120</v>
      </c>
      <c r="D2811" s="277" t="s">
        <v>44</v>
      </c>
      <c r="E2811" s="277" t="s">
        <v>121</v>
      </c>
      <c r="F2811" s="194" t="s">
        <v>2161</v>
      </c>
      <c r="G2811" s="194"/>
      <c r="H2811" s="278" t="s">
        <v>75</v>
      </c>
      <c r="I2811" s="281">
        <v>0.6</v>
      </c>
      <c r="J2811" s="280">
        <v>29.75</v>
      </c>
      <c r="K2811" s="280">
        <v>17.850000000000001</v>
      </c>
    </row>
    <row r="2812" spans="2:11" x14ac:dyDescent="0.2">
      <c r="B2812" s="291"/>
      <c r="C2812" s="291"/>
      <c r="D2812" s="291"/>
      <c r="E2812" s="291"/>
      <c r="F2812" s="291" t="s">
        <v>97</v>
      </c>
      <c r="G2812" s="292">
        <v>11.54</v>
      </c>
      <c r="H2812" s="291" t="s">
        <v>98</v>
      </c>
      <c r="I2812" s="292">
        <v>12.42</v>
      </c>
      <c r="J2812" s="291" t="s">
        <v>99</v>
      </c>
      <c r="K2812" s="292">
        <v>23.96</v>
      </c>
    </row>
    <row r="2813" spans="2:11" ht="13.5" thickBot="1" x14ac:dyDescent="0.25">
      <c r="B2813" s="291"/>
      <c r="C2813" s="291"/>
      <c r="D2813" s="291"/>
      <c r="E2813" s="291"/>
      <c r="F2813" s="291" t="s">
        <v>100</v>
      </c>
      <c r="G2813" s="292">
        <v>7.86</v>
      </c>
      <c r="H2813" s="291"/>
      <c r="I2813" s="198" t="s">
        <v>101</v>
      </c>
      <c r="J2813" s="198"/>
      <c r="K2813" s="292">
        <v>39.32</v>
      </c>
    </row>
    <row r="2814" spans="2:11" ht="13.5" thickTop="1" x14ac:dyDescent="0.2">
      <c r="B2814" s="276"/>
      <c r="C2814" s="276"/>
      <c r="D2814" s="276"/>
      <c r="E2814" s="276"/>
      <c r="F2814" s="276"/>
      <c r="G2814" s="276"/>
      <c r="H2814" s="276"/>
      <c r="I2814" s="276"/>
      <c r="J2814" s="276"/>
      <c r="K2814" s="276"/>
    </row>
    <row r="2815" spans="2:11" ht="15" x14ac:dyDescent="0.2">
      <c r="B2815" s="268" t="s">
        <v>1879</v>
      </c>
      <c r="C2815" s="270" t="s">
        <v>78</v>
      </c>
      <c r="D2815" s="268" t="s">
        <v>79</v>
      </c>
      <c r="E2815" s="268" t="s">
        <v>24</v>
      </c>
      <c r="F2815" s="196" t="s">
        <v>80</v>
      </c>
      <c r="G2815" s="196"/>
      <c r="H2815" s="269" t="s">
        <v>81</v>
      </c>
      <c r="I2815" s="270" t="s">
        <v>82</v>
      </c>
      <c r="J2815" s="270" t="s">
        <v>83</v>
      </c>
      <c r="K2815" s="270" t="s">
        <v>84</v>
      </c>
    </row>
    <row r="2816" spans="2:11" x14ac:dyDescent="0.2">
      <c r="B2816" s="271" t="s">
        <v>85</v>
      </c>
      <c r="C2816" s="273" t="s">
        <v>1880</v>
      </c>
      <c r="D2816" s="271" t="s">
        <v>43</v>
      </c>
      <c r="E2816" s="271" t="s">
        <v>1881</v>
      </c>
      <c r="F2816" s="197" t="s">
        <v>89</v>
      </c>
      <c r="G2816" s="197"/>
      <c r="H2816" s="272" t="s">
        <v>48</v>
      </c>
      <c r="I2816" s="275">
        <v>1</v>
      </c>
      <c r="J2816" s="274">
        <v>233.58</v>
      </c>
      <c r="K2816" s="274">
        <v>233.58</v>
      </c>
    </row>
    <row r="2817" spans="2:11" ht="25.5" x14ac:dyDescent="0.2">
      <c r="B2817" s="277" t="s">
        <v>86</v>
      </c>
      <c r="C2817" s="279" t="s">
        <v>122</v>
      </c>
      <c r="D2817" s="277" t="s">
        <v>44</v>
      </c>
      <c r="E2817" s="277" t="s">
        <v>123</v>
      </c>
      <c r="F2817" s="194" t="s">
        <v>2161</v>
      </c>
      <c r="G2817" s="194"/>
      <c r="H2817" s="278" t="s">
        <v>75</v>
      </c>
      <c r="I2817" s="281">
        <v>0.82499999999999996</v>
      </c>
      <c r="J2817" s="280">
        <v>22.69</v>
      </c>
      <c r="K2817" s="280">
        <v>18.71</v>
      </c>
    </row>
    <row r="2818" spans="2:11" ht="25.5" x14ac:dyDescent="0.2">
      <c r="B2818" s="277" t="s">
        <v>86</v>
      </c>
      <c r="C2818" s="279" t="s">
        <v>120</v>
      </c>
      <c r="D2818" s="277" t="s">
        <v>44</v>
      </c>
      <c r="E2818" s="277" t="s">
        <v>121</v>
      </c>
      <c r="F2818" s="194" t="s">
        <v>2161</v>
      </c>
      <c r="G2818" s="194"/>
      <c r="H2818" s="278" t="s">
        <v>75</v>
      </c>
      <c r="I2818" s="281">
        <v>0.82499999999999996</v>
      </c>
      <c r="J2818" s="280">
        <v>29.75</v>
      </c>
      <c r="K2818" s="280">
        <v>24.54</v>
      </c>
    </row>
    <row r="2819" spans="2:11" x14ac:dyDescent="0.2">
      <c r="B2819" s="282" t="s">
        <v>93</v>
      </c>
      <c r="C2819" s="284" t="s">
        <v>2797</v>
      </c>
      <c r="D2819" s="282" t="s">
        <v>2291</v>
      </c>
      <c r="E2819" s="282" t="s">
        <v>2798</v>
      </c>
      <c r="F2819" s="195" t="s">
        <v>94</v>
      </c>
      <c r="G2819" s="195"/>
      <c r="H2819" s="283" t="s">
        <v>48</v>
      </c>
      <c r="I2819" s="287">
        <v>1</v>
      </c>
      <c r="J2819" s="285">
        <v>190.33</v>
      </c>
      <c r="K2819" s="285">
        <v>190.33</v>
      </c>
    </row>
    <row r="2820" spans="2:11" x14ac:dyDescent="0.2">
      <c r="B2820" s="291"/>
      <c r="C2820" s="291"/>
      <c r="D2820" s="291"/>
      <c r="E2820" s="291"/>
      <c r="F2820" s="291" t="s">
        <v>97</v>
      </c>
      <c r="G2820" s="292">
        <v>15.87</v>
      </c>
      <c r="H2820" s="291" t="s">
        <v>98</v>
      </c>
      <c r="I2820" s="292">
        <v>17.07</v>
      </c>
      <c r="J2820" s="291" t="s">
        <v>99</v>
      </c>
      <c r="K2820" s="292">
        <v>32.94</v>
      </c>
    </row>
    <row r="2821" spans="2:11" ht="13.5" thickBot="1" x14ac:dyDescent="0.25">
      <c r="B2821" s="291"/>
      <c r="C2821" s="291"/>
      <c r="D2821" s="291"/>
      <c r="E2821" s="291"/>
      <c r="F2821" s="291" t="s">
        <v>100</v>
      </c>
      <c r="G2821" s="292">
        <v>58.39</v>
      </c>
      <c r="H2821" s="291"/>
      <c r="I2821" s="198" t="s">
        <v>101</v>
      </c>
      <c r="J2821" s="198"/>
      <c r="K2821" s="292">
        <v>291.97000000000003</v>
      </c>
    </row>
    <row r="2822" spans="2:11" ht="13.5" thickTop="1" x14ac:dyDescent="0.2">
      <c r="B2822" s="276"/>
      <c r="C2822" s="276"/>
      <c r="D2822" s="276"/>
      <c r="E2822" s="276"/>
      <c r="F2822" s="276"/>
      <c r="G2822" s="276"/>
      <c r="H2822" s="276"/>
      <c r="I2822" s="276"/>
      <c r="J2822" s="276"/>
      <c r="K2822" s="276"/>
    </row>
    <row r="2823" spans="2:11" ht="15" x14ac:dyDescent="0.2">
      <c r="B2823" s="268" t="s">
        <v>1882</v>
      </c>
      <c r="C2823" s="270" t="s">
        <v>78</v>
      </c>
      <c r="D2823" s="268" t="s">
        <v>79</v>
      </c>
      <c r="E2823" s="268" t="s">
        <v>24</v>
      </c>
      <c r="F2823" s="196" t="s">
        <v>80</v>
      </c>
      <c r="G2823" s="196"/>
      <c r="H2823" s="269" t="s">
        <v>81</v>
      </c>
      <c r="I2823" s="270" t="s">
        <v>82</v>
      </c>
      <c r="J2823" s="270" t="s">
        <v>83</v>
      </c>
      <c r="K2823" s="270" t="s">
        <v>84</v>
      </c>
    </row>
    <row r="2824" spans="2:11" ht="25.5" customHeight="1" x14ac:dyDescent="0.2">
      <c r="B2824" s="271" t="s">
        <v>85</v>
      </c>
      <c r="C2824" s="273" t="s">
        <v>1883</v>
      </c>
      <c r="D2824" s="271" t="s">
        <v>44</v>
      </c>
      <c r="E2824" s="271" t="s">
        <v>1884</v>
      </c>
      <c r="F2824" s="197" t="s">
        <v>801</v>
      </c>
      <c r="G2824" s="197"/>
      <c r="H2824" s="272" t="s">
        <v>48</v>
      </c>
      <c r="I2824" s="275">
        <v>1</v>
      </c>
      <c r="J2824" s="274">
        <v>158.72999999999999</v>
      </c>
      <c r="K2824" s="274">
        <v>158.72999999999999</v>
      </c>
    </row>
    <row r="2825" spans="2:11" ht="25.5" x14ac:dyDescent="0.2">
      <c r="B2825" s="277" t="s">
        <v>86</v>
      </c>
      <c r="C2825" s="279" t="s">
        <v>120</v>
      </c>
      <c r="D2825" s="277" t="s">
        <v>44</v>
      </c>
      <c r="E2825" s="277" t="s">
        <v>121</v>
      </c>
      <c r="F2825" s="194" t="s">
        <v>2161</v>
      </c>
      <c r="G2825" s="194"/>
      <c r="H2825" s="278" t="s">
        <v>75</v>
      </c>
      <c r="I2825" s="281">
        <v>0.72713499999999998</v>
      </c>
      <c r="J2825" s="280">
        <v>29.75</v>
      </c>
      <c r="K2825" s="280">
        <v>21.63</v>
      </c>
    </row>
    <row r="2826" spans="2:11" ht="25.5" x14ac:dyDescent="0.2">
      <c r="B2826" s="277" t="s">
        <v>86</v>
      </c>
      <c r="C2826" s="279" t="s">
        <v>122</v>
      </c>
      <c r="D2826" s="277" t="s">
        <v>44</v>
      </c>
      <c r="E2826" s="277" t="s">
        <v>123</v>
      </c>
      <c r="F2826" s="194" t="s">
        <v>2161</v>
      </c>
      <c r="G2826" s="194"/>
      <c r="H2826" s="278" t="s">
        <v>75</v>
      </c>
      <c r="I2826" s="281">
        <v>0.72713499999999998</v>
      </c>
      <c r="J2826" s="280">
        <v>22.69</v>
      </c>
      <c r="K2826" s="280">
        <v>16.489999999999998</v>
      </c>
    </row>
    <row r="2827" spans="2:11" ht="25.5" x14ac:dyDescent="0.2">
      <c r="B2827" s="282" t="s">
        <v>93</v>
      </c>
      <c r="C2827" s="284" t="s">
        <v>2799</v>
      </c>
      <c r="D2827" s="282" t="s">
        <v>44</v>
      </c>
      <c r="E2827" s="282" t="s">
        <v>2800</v>
      </c>
      <c r="F2827" s="195" t="s">
        <v>94</v>
      </c>
      <c r="G2827" s="195"/>
      <c r="H2827" s="283" t="s">
        <v>48</v>
      </c>
      <c r="I2827" s="287">
        <v>1</v>
      </c>
      <c r="J2827" s="285">
        <v>111.22</v>
      </c>
      <c r="K2827" s="285">
        <v>111.22</v>
      </c>
    </row>
    <row r="2828" spans="2:11" ht="38.25" x14ac:dyDescent="0.2">
      <c r="B2828" s="282" t="s">
        <v>93</v>
      </c>
      <c r="C2828" s="284" t="s">
        <v>2801</v>
      </c>
      <c r="D2828" s="282" t="s">
        <v>44</v>
      </c>
      <c r="E2828" s="282" t="s">
        <v>2802</v>
      </c>
      <c r="F2828" s="195" t="s">
        <v>94</v>
      </c>
      <c r="G2828" s="195"/>
      <c r="H2828" s="283" t="s">
        <v>48</v>
      </c>
      <c r="I2828" s="287">
        <v>3</v>
      </c>
      <c r="J2828" s="285">
        <v>3.13</v>
      </c>
      <c r="K2828" s="285">
        <v>9.39</v>
      </c>
    </row>
    <row r="2829" spans="2:11" x14ac:dyDescent="0.2">
      <c r="B2829" s="291"/>
      <c r="C2829" s="291"/>
      <c r="D2829" s="291"/>
      <c r="E2829" s="291"/>
      <c r="F2829" s="291" t="s">
        <v>97</v>
      </c>
      <c r="G2829" s="292">
        <v>13.98</v>
      </c>
      <c r="H2829" s="291" t="s">
        <v>98</v>
      </c>
      <c r="I2829" s="292">
        <v>15.05</v>
      </c>
      <c r="J2829" s="291" t="s">
        <v>99</v>
      </c>
      <c r="K2829" s="292">
        <v>29.03</v>
      </c>
    </row>
    <row r="2830" spans="2:11" ht="13.5" thickBot="1" x14ac:dyDescent="0.25">
      <c r="B2830" s="291"/>
      <c r="C2830" s="291"/>
      <c r="D2830" s="291"/>
      <c r="E2830" s="291"/>
      <c r="F2830" s="291" t="s">
        <v>100</v>
      </c>
      <c r="G2830" s="292">
        <v>39.68</v>
      </c>
      <c r="H2830" s="291"/>
      <c r="I2830" s="198" t="s">
        <v>101</v>
      </c>
      <c r="J2830" s="198"/>
      <c r="K2830" s="292">
        <v>198.41</v>
      </c>
    </row>
    <row r="2831" spans="2:11" ht="13.5" thickTop="1" x14ac:dyDescent="0.2">
      <c r="B2831" s="276"/>
      <c r="C2831" s="276"/>
      <c r="D2831" s="276"/>
      <c r="E2831" s="276"/>
      <c r="F2831" s="276"/>
      <c r="G2831" s="276"/>
      <c r="H2831" s="276"/>
      <c r="I2831" s="276"/>
      <c r="J2831" s="276"/>
      <c r="K2831" s="276"/>
    </row>
    <row r="2832" spans="2:11" ht="15" x14ac:dyDescent="0.2">
      <c r="B2832" s="268" t="s">
        <v>1885</v>
      </c>
      <c r="C2832" s="270" t="s">
        <v>78</v>
      </c>
      <c r="D2832" s="268" t="s">
        <v>79</v>
      </c>
      <c r="E2832" s="268" t="s">
        <v>24</v>
      </c>
      <c r="F2832" s="196" t="s">
        <v>80</v>
      </c>
      <c r="G2832" s="196"/>
      <c r="H2832" s="269" t="s">
        <v>81</v>
      </c>
      <c r="I2832" s="270" t="s">
        <v>82</v>
      </c>
      <c r="J2832" s="270" t="s">
        <v>83</v>
      </c>
      <c r="K2832" s="270" t="s">
        <v>84</v>
      </c>
    </row>
    <row r="2833" spans="2:11" ht="25.5" customHeight="1" x14ac:dyDescent="0.2">
      <c r="B2833" s="271" t="s">
        <v>85</v>
      </c>
      <c r="C2833" s="273" t="s">
        <v>575</v>
      </c>
      <c r="D2833" s="271" t="s">
        <v>44</v>
      </c>
      <c r="E2833" s="271" t="s">
        <v>1886</v>
      </c>
      <c r="F2833" s="197" t="s">
        <v>801</v>
      </c>
      <c r="G2833" s="197"/>
      <c r="H2833" s="272" t="s">
        <v>48</v>
      </c>
      <c r="I2833" s="275">
        <v>1</v>
      </c>
      <c r="J2833" s="274">
        <v>58.01</v>
      </c>
      <c r="K2833" s="274">
        <v>58.01</v>
      </c>
    </row>
    <row r="2834" spans="2:11" ht="25.5" x14ac:dyDescent="0.2">
      <c r="B2834" s="277" t="s">
        <v>86</v>
      </c>
      <c r="C2834" s="279" t="s">
        <v>122</v>
      </c>
      <c r="D2834" s="277" t="s">
        <v>44</v>
      </c>
      <c r="E2834" s="277" t="s">
        <v>123</v>
      </c>
      <c r="F2834" s="194" t="s">
        <v>2161</v>
      </c>
      <c r="G2834" s="194"/>
      <c r="H2834" s="278" t="s">
        <v>75</v>
      </c>
      <c r="I2834" s="281">
        <v>7.0857000000000003E-2</v>
      </c>
      <c r="J2834" s="280">
        <v>22.69</v>
      </c>
      <c r="K2834" s="280">
        <v>1.6</v>
      </c>
    </row>
    <row r="2835" spans="2:11" ht="25.5" x14ac:dyDescent="0.2">
      <c r="B2835" s="277" t="s">
        <v>86</v>
      </c>
      <c r="C2835" s="279" t="s">
        <v>120</v>
      </c>
      <c r="D2835" s="277" t="s">
        <v>44</v>
      </c>
      <c r="E2835" s="277" t="s">
        <v>121</v>
      </c>
      <c r="F2835" s="194" t="s">
        <v>2161</v>
      </c>
      <c r="G2835" s="194"/>
      <c r="H2835" s="278" t="s">
        <v>75</v>
      </c>
      <c r="I2835" s="281">
        <v>7.0857000000000003E-2</v>
      </c>
      <c r="J2835" s="280">
        <v>29.75</v>
      </c>
      <c r="K2835" s="280">
        <v>2.1</v>
      </c>
    </row>
    <row r="2836" spans="2:11" ht="38.25" x14ac:dyDescent="0.2">
      <c r="B2836" s="282" t="s">
        <v>93</v>
      </c>
      <c r="C2836" s="284" t="s">
        <v>194</v>
      </c>
      <c r="D2836" s="282" t="s">
        <v>44</v>
      </c>
      <c r="E2836" s="282" t="s">
        <v>195</v>
      </c>
      <c r="F2836" s="195" t="s">
        <v>94</v>
      </c>
      <c r="G2836" s="195"/>
      <c r="H2836" s="283" t="s">
        <v>48</v>
      </c>
      <c r="I2836" s="287">
        <v>2</v>
      </c>
      <c r="J2836" s="285">
        <v>1.1299999999999999</v>
      </c>
      <c r="K2836" s="285">
        <v>2.2599999999999998</v>
      </c>
    </row>
    <row r="2837" spans="2:11" ht="25.5" x14ac:dyDescent="0.2">
      <c r="B2837" s="282" t="s">
        <v>93</v>
      </c>
      <c r="C2837" s="284" t="s">
        <v>490</v>
      </c>
      <c r="D2837" s="282" t="s">
        <v>44</v>
      </c>
      <c r="E2837" s="282" t="s">
        <v>610</v>
      </c>
      <c r="F2837" s="195" t="s">
        <v>94</v>
      </c>
      <c r="G2837" s="195"/>
      <c r="H2837" s="283" t="s">
        <v>48</v>
      </c>
      <c r="I2837" s="287">
        <v>1</v>
      </c>
      <c r="J2837" s="285">
        <v>52.05</v>
      </c>
      <c r="K2837" s="285">
        <v>52.05</v>
      </c>
    </row>
    <row r="2838" spans="2:11" x14ac:dyDescent="0.2">
      <c r="B2838" s="291"/>
      <c r="C2838" s="291"/>
      <c r="D2838" s="291"/>
      <c r="E2838" s="291"/>
      <c r="F2838" s="291" t="s">
        <v>97</v>
      </c>
      <c r="G2838" s="292">
        <v>1.35</v>
      </c>
      <c r="H2838" s="291" t="s">
        <v>98</v>
      </c>
      <c r="I2838" s="292">
        <v>1.47</v>
      </c>
      <c r="J2838" s="291" t="s">
        <v>99</v>
      </c>
      <c r="K2838" s="292">
        <v>2.82</v>
      </c>
    </row>
    <row r="2839" spans="2:11" ht="13.5" thickBot="1" x14ac:dyDescent="0.25">
      <c r="B2839" s="291"/>
      <c r="C2839" s="291"/>
      <c r="D2839" s="291"/>
      <c r="E2839" s="291"/>
      <c r="F2839" s="291" t="s">
        <v>100</v>
      </c>
      <c r="G2839" s="292">
        <v>14.5</v>
      </c>
      <c r="H2839" s="291"/>
      <c r="I2839" s="198" t="s">
        <v>101</v>
      </c>
      <c r="J2839" s="198"/>
      <c r="K2839" s="292">
        <v>72.510000000000005</v>
      </c>
    </row>
    <row r="2840" spans="2:11" ht="13.5" thickTop="1" x14ac:dyDescent="0.2">
      <c r="B2840" s="276"/>
      <c r="C2840" s="276"/>
      <c r="D2840" s="276"/>
      <c r="E2840" s="276"/>
      <c r="F2840" s="276"/>
      <c r="G2840" s="276"/>
      <c r="H2840" s="276"/>
      <c r="I2840" s="276"/>
      <c r="J2840" s="276"/>
      <c r="K2840" s="276"/>
    </row>
    <row r="2841" spans="2:11" ht="15" x14ac:dyDescent="0.2">
      <c r="B2841" s="268" t="s">
        <v>1887</v>
      </c>
      <c r="C2841" s="270" t="s">
        <v>78</v>
      </c>
      <c r="D2841" s="268" t="s">
        <v>79</v>
      </c>
      <c r="E2841" s="268" t="s">
        <v>24</v>
      </c>
      <c r="F2841" s="196" t="s">
        <v>80</v>
      </c>
      <c r="G2841" s="196"/>
      <c r="H2841" s="269" t="s">
        <v>81</v>
      </c>
      <c r="I2841" s="270" t="s">
        <v>82</v>
      </c>
      <c r="J2841" s="270" t="s">
        <v>83</v>
      </c>
      <c r="K2841" s="270" t="s">
        <v>84</v>
      </c>
    </row>
    <row r="2842" spans="2:11" ht="25.5" customHeight="1" x14ac:dyDescent="0.2">
      <c r="B2842" s="271" t="s">
        <v>85</v>
      </c>
      <c r="C2842" s="273" t="s">
        <v>1888</v>
      </c>
      <c r="D2842" s="271" t="s">
        <v>44</v>
      </c>
      <c r="E2842" s="271" t="s">
        <v>1889</v>
      </c>
      <c r="F2842" s="197" t="s">
        <v>801</v>
      </c>
      <c r="G2842" s="197"/>
      <c r="H2842" s="272" t="s">
        <v>48</v>
      </c>
      <c r="I2842" s="275">
        <v>1</v>
      </c>
      <c r="J2842" s="274">
        <v>59.91</v>
      </c>
      <c r="K2842" s="274">
        <v>59.91</v>
      </c>
    </row>
    <row r="2843" spans="2:11" ht="25.5" x14ac:dyDescent="0.2">
      <c r="B2843" s="277" t="s">
        <v>86</v>
      </c>
      <c r="C2843" s="279" t="s">
        <v>122</v>
      </c>
      <c r="D2843" s="277" t="s">
        <v>44</v>
      </c>
      <c r="E2843" s="277" t="s">
        <v>123</v>
      </c>
      <c r="F2843" s="194" t="s">
        <v>2161</v>
      </c>
      <c r="G2843" s="194"/>
      <c r="H2843" s="278" t="s">
        <v>75</v>
      </c>
      <c r="I2843" s="281">
        <v>9.3685000000000004E-2</v>
      </c>
      <c r="J2843" s="280">
        <v>22.69</v>
      </c>
      <c r="K2843" s="280">
        <v>2.12</v>
      </c>
    </row>
    <row r="2844" spans="2:11" ht="25.5" x14ac:dyDescent="0.2">
      <c r="B2844" s="277" t="s">
        <v>86</v>
      </c>
      <c r="C2844" s="279" t="s">
        <v>120</v>
      </c>
      <c r="D2844" s="277" t="s">
        <v>44</v>
      </c>
      <c r="E2844" s="277" t="s">
        <v>121</v>
      </c>
      <c r="F2844" s="194" t="s">
        <v>2161</v>
      </c>
      <c r="G2844" s="194"/>
      <c r="H2844" s="278" t="s">
        <v>75</v>
      </c>
      <c r="I2844" s="281">
        <v>9.3685000000000004E-2</v>
      </c>
      <c r="J2844" s="280">
        <v>29.75</v>
      </c>
      <c r="K2844" s="280">
        <v>2.78</v>
      </c>
    </row>
    <row r="2845" spans="2:11" ht="38.25" x14ac:dyDescent="0.2">
      <c r="B2845" s="282" t="s">
        <v>93</v>
      </c>
      <c r="C2845" s="284" t="s">
        <v>694</v>
      </c>
      <c r="D2845" s="282" t="s">
        <v>44</v>
      </c>
      <c r="E2845" s="282" t="s">
        <v>695</v>
      </c>
      <c r="F2845" s="195" t="s">
        <v>94</v>
      </c>
      <c r="G2845" s="195"/>
      <c r="H2845" s="283" t="s">
        <v>48</v>
      </c>
      <c r="I2845" s="287">
        <v>2</v>
      </c>
      <c r="J2845" s="285">
        <v>1.48</v>
      </c>
      <c r="K2845" s="285">
        <v>2.96</v>
      </c>
    </row>
    <row r="2846" spans="2:11" ht="25.5" x14ac:dyDescent="0.2">
      <c r="B2846" s="282" t="s">
        <v>93</v>
      </c>
      <c r="C2846" s="284" t="s">
        <v>490</v>
      </c>
      <c r="D2846" s="282" t="s">
        <v>44</v>
      </c>
      <c r="E2846" s="282" t="s">
        <v>610</v>
      </c>
      <c r="F2846" s="195" t="s">
        <v>94</v>
      </c>
      <c r="G2846" s="195"/>
      <c r="H2846" s="283" t="s">
        <v>48</v>
      </c>
      <c r="I2846" s="287">
        <v>1</v>
      </c>
      <c r="J2846" s="285">
        <v>52.05</v>
      </c>
      <c r="K2846" s="285">
        <v>52.05</v>
      </c>
    </row>
    <row r="2847" spans="2:11" x14ac:dyDescent="0.2">
      <c r="B2847" s="291"/>
      <c r="C2847" s="291"/>
      <c r="D2847" s="291"/>
      <c r="E2847" s="291"/>
      <c r="F2847" s="291" t="s">
        <v>97</v>
      </c>
      <c r="G2847" s="292">
        <v>1.8</v>
      </c>
      <c r="H2847" s="291" t="s">
        <v>98</v>
      </c>
      <c r="I2847" s="292">
        <v>1.94</v>
      </c>
      <c r="J2847" s="291" t="s">
        <v>99</v>
      </c>
      <c r="K2847" s="292">
        <v>3.74</v>
      </c>
    </row>
    <row r="2848" spans="2:11" ht="13.5" thickBot="1" x14ac:dyDescent="0.25">
      <c r="B2848" s="291"/>
      <c r="C2848" s="291"/>
      <c r="D2848" s="291"/>
      <c r="E2848" s="291"/>
      <c r="F2848" s="291" t="s">
        <v>100</v>
      </c>
      <c r="G2848" s="292">
        <v>14.97</v>
      </c>
      <c r="H2848" s="291"/>
      <c r="I2848" s="198" t="s">
        <v>101</v>
      </c>
      <c r="J2848" s="198"/>
      <c r="K2848" s="292">
        <v>74.88</v>
      </c>
    </row>
    <row r="2849" spans="2:11" ht="13.5" thickTop="1" x14ac:dyDescent="0.2">
      <c r="B2849" s="276"/>
      <c r="C2849" s="276"/>
      <c r="D2849" s="276"/>
      <c r="E2849" s="276"/>
      <c r="F2849" s="276"/>
      <c r="G2849" s="276"/>
      <c r="H2849" s="276"/>
      <c r="I2849" s="276"/>
      <c r="J2849" s="276"/>
      <c r="K2849" s="276"/>
    </row>
    <row r="2850" spans="2:11" ht="15" x14ac:dyDescent="0.2">
      <c r="B2850" s="268" t="s">
        <v>1890</v>
      </c>
      <c r="C2850" s="270" t="s">
        <v>78</v>
      </c>
      <c r="D2850" s="268" t="s">
        <v>79</v>
      </c>
      <c r="E2850" s="268" t="s">
        <v>24</v>
      </c>
      <c r="F2850" s="196" t="s">
        <v>80</v>
      </c>
      <c r="G2850" s="196"/>
      <c r="H2850" s="269" t="s">
        <v>81</v>
      </c>
      <c r="I2850" s="270" t="s">
        <v>82</v>
      </c>
      <c r="J2850" s="270" t="s">
        <v>83</v>
      </c>
      <c r="K2850" s="270" t="s">
        <v>84</v>
      </c>
    </row>
    <row r="2851" spans="2:11" ht="25.5" customHeight="1" x14ac:dyDescent="0.2">
      <c r="B2851" s="271" t="s">
        <v>85</v>
      </c>
      <c r="C2851" s="273" t="s">
        <v>1891</v>
      </c>
      <c r="D2851" s="271" t="s">
        <v>44</v>
      </c>
      <c r="E2851" s="271" t="s">
        <v>1892</v>
      </c>
      <c r="F2851" s="197" t="s">
        <v>801</v>
      </c>
      <c r="G2851" s="197"/>
      <c r="H2851" s="272" t="s">
        <v>48</v>
      </c>
      <c r="I2851" s="275">
        <v>1</v>
      </c>
      <c r="J2851" s="274">
        <v>61.71</v>
      </c>
      <c r="K2851" s="274">
        <v>61.71</v>
      </c>
    </row>
    <row r="2852" spans="2:11" ht="25.5" x14ac:dyDescent="0.2">
      <c r="B2852" s="277" t="s">
        <v>86</v>
      </c>
      <c r="C2852" s="279" t="s">
        <v>120</v>
      </c>
      <c r="D2852" s="277" t="s">
        <v>44</v>
      </c>
      <c r="E2852" s="277" t="s">
        <v>121</v>
      </c>
      <c r="F2852" s="194" t="s">
        <v>2161</v>
      </c>
      <c r="G2852" s="194"/>
      <c r="H2852" s="278" t="s">
        <v>75</v>
      </c>
      <c r="I2852" s="281">
        <v>0.12792799999999999</v>
      </c>
      <c r="J2852" s="280">
        <v>29.75</v>
      </c>
      <c r="K2852" s="280">
        <v>3.8</v>
      </c>
    </row>
    <row r="2853" spans="2:11" ht="25.5" x14ac:dyDescent="0.2">
      <c r="B2853" s="277" t="s">
        <v>86</v>
      </c>
      <c r="C2853" s="279" t="s">
        <v>122</v>
      </c>
      <c r="D2853" s="277" t="s">
        <v>44</v>
      </c>
      <c r="E2853" s="277" t="s">
        <v>123</v>
      </c>
      <c r="F2853" s="194" t="s">
        <v>2161</v>
      </c>
      <c r="G2853" s="194"/>
      <c r="H2853" s="278" t="s">
        <v>75</v>
      </c>
      <c r="I2853" s="281">
        <v>0.12792799999999999</v>
      </c>
      <c r="J2853" s="280">
        <v>22.69</v>
      </c>
      <c r="K2853" s="280">
        <v>2.9</v>
      </c>
    </row>
    <row r="2854" spans="2:11" ht="25.5" x14ac:dyDescent="0.2">
      <c r="B2854" s="282" t="s">
        <v>93</v>
      </c>
      <c r="C2854" s="284" t="s">
        <v>490</v>
      </c>
      <c r="D2854" s="282" t="s">
        <v>44</v>
      </c>
      <c r="E2854" s="282" t="s">
        <v>610</v>
      </c>
      <c r="F2854" s="195" t="s">
        <v>94</v>
      </c>
      <c r="G2854" s="195"/>
      <c r="H2854" s="283" t="s">
        <v>48</v>
      </c>
      <c r="I2854" s="287">
        <v>1</v>
      </c>
      <c r="J2854" s="285">
        <v>52.05</v>
      </c>
      <c r="K2854" s="285">
        <v>52.05</v>
      </c>
    </row>
    <row r="2855" spans="2:11" ht="38.25" x14ac:dyDescent="0.2">
      <c r="B2855" s="282" t="s">
        <v>93</v>
      </c>
      <c r="C2855" s="284" t="s">
        <v>694</v>
      </c>
      <c r="D2855" s="282" t="s">
        <v>44</v>
      </c>
      <c r="E2855" s="282" t="s">
        <v>695</v>
      </c>
      <c r="F2855" s="195" t="s">
        <v>94</v>
      </c>
      <c r="G2855" s="195"/>
      <c r="H2855" s="283" t="s">
        <v>48</v>
      </c>
      <c r="I2855" s="287">
        <v>2</v>
      </c>
      <c r="J2855" s="285">
        <v>1.48</v>
      </c>
      <c r="K2855" s="285">
        <v>2.96</v>
      </c>
    </row>
    <row r="2856" spans="2:11" x14ac:dyDescent="0.2">
      <c r="B2856" s="291"/>
      <c r="C2856" s="291"/>
      <c r="D2856" s="291"/>
      <c r="E2856" s="291"/>
      <c r="F2856" s="291" t="s">
        <v>97</v>
      </c>
      <c r="G2856" s="292">
        <v>2.4500000000000002</v>
      </c>
      <c r="H2856" s="291" t="s">
        <v>98</v>
      </c>
      <c r="I2856" s="292">
        <v>2.65</v>
      </c>
      <c r="J2856" s="291" t="s">
        <v>99</v>
      </c>
      <c r="K2856" s="292">
        <v>5.0999999999999996</v>
      </c>
    </row>
    <row r="2857" spans="2:11" ht="13.5" thickBot="1" x14ac:dyDescent="0.25">
      <c r="B2857" s="291"/>
      <c r="C2857" s="291"/>
      <c r="D2857" s="291"/>
      <c r="E2857" s="291"/>
      <c r="F2857" s="291" t="s">
        <v>100</v>
      </c>
      <c r="G2857" s="292">
        <v>15.42</v>
      </c>
      <c r="H2857" s="291"/>
      <c r="I2857" s="198" t="s">
        <v>101</v>
      </c>
      <c r="J2857" s="198"/>
      <c r="K2857" s="292">
        <v>77.13</v>
      </c>
    </row>
    <row r="2858" spans="2:11" ht="13.5" thickTop="1" x14ac:dyDescent="0.2">
      <c r="B2858" s="276"/>
      <c r="C2858" s="276"/>
      <c r="D2858" s="276"/>
      <c r="E2858" s="276"/>
      <c r="F2858" s="276"/>
      <c r="G2858" s="276"/>
      <c r="H2858" s="276"/>
      <c r="I2858" s="276"/>
      <c r="J2858" s="276"/>
      <c r="K2858" s="276"/>
    </row>
    <row r="2859" spans="2:11" ht="15" x14ac:dyDescent="0.2">
      <c r="B2859" s="268" t="s">
        <v>1893</v>
      </c>
      <c r="C2859" s="270" t="s">
        <v>78</v>
      </c>
      <c r="D2859" s="268" t="s">
        <v>79</v>
      </c>
      <c r="E2859" s="268" t="s">
        <v>24</v>
      </c>
      <c r="F2859" s="196" t="s">
        <v>80</v>
      </c>
      <c r="G2859" s="196"/>
      <c r="H2859" s="269" t="s">
        <v>81</v>
      </c>
      <c r="I2859" s="270" t="s">
        <v>82</v>
      </c>
      <c r="J2859" s="270" t="s">
        <v>83</v>
      </c>
      <c r="K2859" s="270" t="s">
        <v>84</v>
      </c>
    </row>
    <row r="2860" spans="2:11" ht="25.5" customHeight="1" x14ac:dyDescent="0.2">
      <c r="B2860" s="271" t="s">
        <v>85</v>
      </c>
      <c r="C2860" s="273" t="s">
        <v>1894</v>
      </c>
      <c r="D2860" s="271" t="s">
        <v>44</v>
      </c>
      <c r="E2860" s="271" t="s">
        <v>1895</v>
      </c>
      <c r="F2860" s="197" t="s">
        <v>801</v>
      </c>
      <c r="G2860" s="197"/>
      <c r="H2860" s="272" t="s">
        <v>48</v>
      </c>
      <c r="I2860" s="275">
        <v>1</v>
      </c>
      <c r="J2860" s="274">
        <v>68.37</v>
      </c>
      <c r="K2860" s="274">
        <v>68.37</v>
      </c>
    </row>
    <row r="2861" spans="2:11" ht="25.5" x14ac:dyDescent="0.2">
      <c r="B2861" s="277" t="s">
        <v>86</v>
      </c>
      <c r="C2861" s="279" t="s">
        <v>120</v>
      </c>
      <c r="D2861" s="277" t="s">
        <v>44</v>
      </c>
      <c r="E2861" s="277" t="s">
        <v>121</v>
      </c>
      <c r="F2861" s="194" t="s">
        <v>2161</v>
      </c>
      <c r="G2861" s="194"/>
      <c r="H2861" s="278" t="s">
        <v>75</v>
      </c>
      <c r="I2861" s="281">
        <v>0.25427899999999998</v>
      </c>
      <c r="J2861" s="280">
        <v>29.75</v>
      </c>
      <c r="K2861" s="280">
        <v>7.56</v>
      </c>
    </row>
    <row r="2862" spans="2:11" ht="25.5" x14ac:dyDescent="0.2">
      <c r="B2862" s="277" t="s">
        <v>86</v>
      </c>
      <c r="C2862" s="279" t="s">
        <v>122</v>
      </c>
      <c r="D2862" s="277" t="s">
        <v>44</v>
      </c>
      <c r="E2862" s="277" t="s">
        <v>123</v>
      </c>
      <c r="F2862" s="194" t="s">
        <v>2161</v>
      </c>
      <c r="G2862" s="194"/>
      <c r="H2862" s="278" t="s">
        <v>75</v>
      </c>
      <c r="I2862" s="281">
        <v>0.25427899999999998</v>
      </c>
      <c r="J2862" s="280">
        <v>22.69</v>
      </c>
      <c r="K2862" s="280">
        <v>5.76</v>
      </c>
    </row>
    <row r="2863" spans="2:11" ht="38.25" x14ac:dyDescent="0.2">
      <c r="B2863" s="282" t="s">
        <v>93</v>
      </c>
      <c r="C2863" s="284" t="s">
        <v>362</v>
      </c>
      <c r="D2863" s="282" t="s">
        <v>44</v>
      </c>
      <c r="E2863" s="282" t="s">
        <v>363</v>
      </c>
      <c r="F2863" s="195" t="s">
        <v>94</v>
      </c>
      <c r="G2863" s="195"/>
      <c r="H2863" s="283" t="s">
        <v>48</v>
      </c>
      <c r="I2863" s="287">
        <v>2</v>
      </c>
      <c r="J2863" s="285">
        <v>1.9</v>
      </c>
      <c r="K2863" s="285">
        <v>3.8</v>
      </c>
    </row>
    <row r="2864" spans="2:11" ht="25.5" x14ac:dyDescent="0.2">
      <c r="B2864" s="282" t="s">
        <v>93</v>
      </c>
      <c r="C2864" s="284" t="s">
        <v>2803</v>
      </c>
      <c r="D2864" s="282" t="s">
        <v>44</v>
      </c>
      <c r="E2864" s="282" t="s">
        <v>2804</v>
      </c>
      <c r="F2864" s="195" t="s">
        <v>94</v>
      </c>
      <c r="G2864" s="195"/>
      <c r="H2864" s="283" t="s">
        <v>48</v>
      </c>
      <c r="I2864" s="287">
        <v>1</v>
      </c>
      <c r="J2864" s="285">
        <v>51.25</v>
      </c>
      <c r="K2864" s="285">
        <v>51.25</v>
      </c>
    </row>
    <row r="2865" spans="2:11" x14ac:dyDescent="0.2">
      <c r="B2865" s="291"/>
      <c r="C2865" s="291"/>
      <c r="D2865" s="291"/>
      <c r="E2865" s="291"/>
      <c r="F2865" s="291" t="s">
        <v>97</v>
      </c>
      <c r="G2865" s="292">
        <v>4.8899999999999997</v>
      </c>
      <c r="H2865" s="291" t="s">
        <v>98</v>
      </c>
      <c r="I2865" s="292">
        <v>5.26</v>
      </c>
      <c r="J2865" s="291" t="s">
        <v>99</v>
      </c>
      <c r="K2865" s="292">
        <v>10.15</v>
      </c>
    </row>
    <row r="2866" spans="2:11" ht="13.5" thickBot="1" x14ac:dyDescent="0.25">
      <c r="B2866" s="291"/>
      <c r="C2866" s="291"/>
      <c r="D2866" s="291"/>
      <c r="E2866" s="291"/>
      <c r="F2866" s="291" t="s">
        <v>100</v>
      </c>
      <c r="G2866" s="292">
        <v>17.09</v>
      </c>
      <c r="H2866" s="291"/>
      <c r="I2866" s="198" t="s">
        <v>101</v>
      </c>
      <c r="J2866" s="198"/>
      <c r="K2866" s="292">
        <v>85.46</v>
      </c>
    </row>
    <row r="2867" spans="2:11" ht="13.5" thickTop="1" x14ac:dyDescent="0.2">
      <c r="B2867" s="276"/>
      <c r="C2867" s="276"/>
      <c r="D2867" s="276"/>
      <c r="E2867" s="276"/>
      <c r="F2867" s="276"/>
      <c r="G2867" s="276"/>
      <c r="H2867" s="276"/>
      <c r="I2867" s="276"/>
      <c r="J2867" s="276"/>
      <c r="K2867" s="276"/>
    </row>
    <row r="2868" spans="2:11" ht="15" x14ac:dyDescent="0.2">
      <c r="B2868" s="268" t="s">
        <v>1896</v>
      </c>
      <c r="C2868" s="270" t="s">
        <v>78</v>
      </c>
      <c r="D2868" s="268" t="s">
        <v>79</v>
      </c>
      <c r="E2868" s="268" t="s">
        <v>24</v>
      </c>
      <c r="F2868" s="196" t="s">
        <v>80</v>
      </c>
      <c r="G2868" s="196"/>
      <c r="H2868" s="269" t="s">
        <v>81</v>
      </c>
      <c r="I2868" s="270" t="s">
        <v>82</v>
      </c>
      <c r="J2868" s="270" t="s">
        <v>83</v>
      </c>
      <c r="K2868" s="270" t="s">
        <v>84</v>
      </c>
    </row>
    <row r="2869" spans="2:11" ht="25.5" customHeight="1" x14ac:dyDescent="0.2">
      <c r="B2869" s="271" t="s">
        <v>85</v>
      </c>
      <c r="C2869" s="273" t="s">
        <v>1897</v>
      </c>
      <c r="D2869" s="271" t="s">
        <v>44</v>
      </c>
      <c r="E2869" s="271" t="s">
        <v>1898</v>
      </c>
      <c r="F2869" s="197" t="s">
        <v>801</v>
      </c>
      <c r="G2869" s="197"/>
      <c r="H2869" s="272" t="s">
        <v>48</v>
      </c>
      <c r="I2869" s="275">
        <v>1</v>
      </c>
      <c r="J2869" s="274">
        <v>93.43</v>
      </c>
      <c r="K2869" s="274">
        <v>93.43</v>
      </c>
    </row>
    <row r="2870" spans="2:11" ht="25.5" x14ac:dyDescent="0.2">
      <c r="B2870" s="277" t="s">
        <v>86</v>
      </c>
      <c r="C2870" s="279" t="s">
        <v>122</v>
      </c>
      <c r="D2870" s="277" t="s">
        <v>44</v>
      </c>
      <c r="E2870" s="277" t="s">
        <v>123</v>
      </c>
      <c r="F2870" s="194" t="s">
        <v>2161</v>
      </c>
      <c r="G2870" s="194"/>
      <c r="H2870" s="278" t="s">
        <v>75</v>
      </c>
      <c r="I2870" s="281">
        <v>0.19189200000000001</v>
      </c>
      <c r="J2870" s="280">
        <v>22.69</v>
      </c>
      <c r="K2870" s="280">
        <v>4.3499999999999996</v>
      </c>
    </row>
    <row r="2871" spans="2:11" ht="25.5" x14ac:dyDescent="0.2">
      <c r="B2871" s="277" t="s">
        <v>86</v>
      </c>
      <c r="C2871" s="279" t="s">
        <v>120</v>
      </c>
      <c r="D2871" s="277" t="s">
        <v>44</v>
      </c>
      <c r="E2871" s="277" t="s">
        <v>121</v>
      </c>
      <c r="F2871" s="194" t="s">
        <v>2161</v>
      </c>
      <c r="G2871" s="194"/>
      <c r="H2871" s="278" t="s">
        <v>75</v>
      </c>
      <c r="I2871" s="281">
        <v>0.19189200000000001</v>
      </c>
      <c r="J2871" s="280">
        <v>29.75</v>
      </c>
      <c r="K2871" s="280">
        <v>5.7</v>
      </c>
    </row>
    <row r="2872" spans="2:11" ht="25.5" x14ac:dyDescent="0.2">
      <c r="B2872" s="282" t="s">
        <v>93</v>
      </c>
      <c r="C2872" s="284" t="s">
        <v>2805</v>
      </c>
      <c r="D2872" s="282" t="s">
        <v>44</v>
      </c>
      <c r="E2872" s="282" t="s">
        <v>2806</v>
      </c>
      <c r="F2872" s="195" t="s">
        <v>94</v>
      </c>
      <c r="G2872" s="195"/>
      <c r="H2872" s="283" t="s">
        <v>48</v>
      </c>
      <c r="I2872" s="287">
        <v>1</v>
      </c>
      <c r="J2872" s="285">
        <v>78.94</v>
      </c>
      <c r="K2872" s="285">
        <v>78.94</v>
      </c>
    </row>
    <row r="2873" spans="2:11" ht="38.25" x14ac:dyDescent="0.2">
      <c r="B2873" s="282" t="s">
        <v>93</v>
      </c>
      <c r="C2873" s="284" t="s">
        <v>694</v>
      </c>
      <c r="D2873" s="282" t="s">
        <v>44</v>
      </c>
      <c r="E2873" s="282" t="s">
        <v>695</v>
      </c>
      <c r="F2873" s="195" t="s">
        <v>94</v>
      </c>
      <c r="G2873" s="195"/>
      <c r="H2873" s="283" t="s">
        <v>48</v>
      </c>
      <c r="I2873" s="287">
        <v>3</v>
      </c>
      <c r="J2873" s="285">
        <v>1.48</v>
      </c>
      <c r="K2873" s="285">
        <v>4.4400000000000004</v>
      </c>
    </row>
    <row r="2874" spans="2:11" x14ac:dyDescent="0.2">
      <c r="B2874" s="291"/>
      <c r="C2874" s="291"/>
      <c r="D2874" s="291"/>
      <c r="E2874" s="291"/>
      <c r="F2874" s="291" t="s">
        <v>97</v>
      </c>
      <c r="G2874" s="292">
        <v>3.68</v>
      </c>
      <c r="H2874" s="291" t="s">
        <v>98</v>
      </c>
      <c r="I2874" s="292">
        <v>3.97</v>
      </c>
      <c r="J2874" s="291" t="s">
        <v>99</v>
      </c>
      <c r="K2874" s="292">
        <v>7.65</v>
      </c>
    </row>
    <row r="2875" spans="2:11" ht="13.5" thickBot="1" x14ac:dyDescent="0.25">
      <c r="B2875" s="291"/>
      <c r="C2875" s="291"/>
      <c r="D2875" s="291"/>
      <c r="E2875" s="291"/>
      <c r="F2875" s="291" t="s">
        <v>100</v>
      </c>
      <c r="G2875" s="292">
        <v>23.35</v>
      </c>
      <c r="H2875" s="291"/>
      <c r="I2875" s="198" t="s">
        <v>101</v>
      </c>
      <c r="J2875" s="198"/>
      <c r="K2875" s="292">
        <v>116.78</v>
      </c>
    </row>
    <row r="2876" spans="2:11" ht="13.5" thickTop="1" x14ac:dyDescent="0.2">
      <c r="B2876" s="276"/>
      <c r="C2876" s="276"/>
      <c r="D2876" s="276"/>
      <c r="E2876" s="276"/>
      <c r="F2876" s="276"/>
      <c r="G2876" s="276"/>
      <c r="H2876" s="276"/>
      <c r="I2876" s="276"/>
      <c r="J2876" s="276"/>
      <c r="K2876" s="276"/>
    </row>
    <row r="2877" spans="2:11" ht="15" x14ac:dyDescent="0.2">
      <c r="B2877" s="268" t="s">
        <v>1899</v>
      </c>
      <c r="C2877" s="270" t="s">
        <v>78</v>
      </c>
      <c r="D2877" s="268" t="s">
        <v>79</v>
      </c>
      <c r="E2877" s="268" t="s">
        <v>24</v>
      </c>
      <c r="F2877" s="196" t="s">
        <v>80</v>
      </c>
      <c r="G2877" s="196"/>
      <c r="H2877" s="269" t="s">
        <v>81</v>
      </c>
      <c r="I2877" s="270" t="s">
        <v>82</v>
      </c>
      <c r="J2877" s="270" t="s">
        <v>83</v>
      </c>
      <c r="K2877" s="270" t="s">
        <v>84</v>
      </c>
    </row>
    <row r="2878" spans="2:11" ht="25.5" customHeight="1" x14ac:dyDescent="0.2">
      <c r="B2878" s="271" t="s">
        <v>85</v>
      </c>
      <c r="C2878" s="273" t="s">
        <v>1900</v>
      </c>
      <c r="D2878" s="271" t="s">
        <v>44</v>
      </c>
      <c r="E2878" s="271" t="s">
        <v>1901</v>
      </c>
      <c r="F2878" s="197" t="s">
        <v>801</v>
      </c>
      <c r="G2878" s="197"/>
      <c r="H2878" s="272" t="s">
        <v>48</v>
      </c>
      <c r="I2878" s="275">
        <v>1</v>
      </c>
      <c r="J2878" s="274">
        <v>72.73</v>
      </c>
      <c r="K2878" s="274">
        <v>72.73</v>
      </c>
    </row>
    <row r="2879" spans="2:11" ht="25.5" x14ac:dyDescent="0.2">
      <c r="B2879" s="277" t="s">
        <v>86</v>
      </c>
      <c r="C2879" s="279" t="s">
        <v>122</v>
      </c>
      <c r="D2879" s="277" t="s">
        <v>44</v>
      </c>
      <c r="E2879" s="277" t="s">
        <v>123</v>
      </c>
      <c r="F2879" s="194" t="s">
        <v>2161</v>
      </c>
      <c r="G2879" s="194"/>
      <c r="H2879" s="278" t="s">
        <v>75</v>
      </c>
      <c r="I2879" s="281">
        <v>0.106285</v>
      </c>
      <c r="J2879" s="280">
        <v>22.69</v>
      </c>
      <c r="K2879" s="280">
        <v>2.41</v>
      </c>
    </row>
    <row r="2880" spans="2:11" ht="25.5" x14ac:dyDescent="0.2">
      <c r="B2880" s="277" t="s">
        <v>86</v>
      </c>
      <c r="C2880" s="279" t="s">
        <v>120</v>
      </c>
      <c r="D2880" s="277" t="s">
        <v>44</v>
      </c>
      <c r="E2880" s="277" t="s">
        <v>121</v>
      </c>
      <c r="F2880" s="194" t="s">
        <v>2161</v>
      </c>
      <c r="G2880" s="194"/>
      <c r="H2880" s="278" t="s">
        <v>75</v>
      </c>
      <c r="I2880" s="281">
        <v>0.106285</v>
      </c>
      <c r="J2880" s="280">
        <v>29.75</v>
      </c>
      <c r="K2880" s="280">
        <v>3.16</v>
      </c>
    </row>
    <row r="2881" spans="2:11" ht="25.5" x14ac:dyDescent="0.2">
      <c r="B2881" s="282" t="s">
        <v>93</v>
      </c>
      <c r="C2881" s="284" t="s">
        <v>799</v>
      </c>
      <c r="D2881" s="282" t="s">
        <v>44</v>
      </c>
      <c r="E2881" s="282" t="s">
        <v>800</v>
      </c>
      <c r="F2881" s="195" t="s">
        <v>94</v>
      </c>
      <c r="G2881" s="195"/>
      <c r="H2881" s="283" t="s">
        <v>48</v>
      </c>
      <c r="I2881" s="287">
        <v>1</v>
      </c>
      <c r="J2881" s="285">
        <v>63.77</v>
      </c>
      <c r="K2881" s="285">
        <v>63.77</v>
      </c>
    </row>
    <row r="2882" spans="2:11" ht="38.25" x14ac:dyDescent="0.2">
      <c r="B2882" s="282" t="s">
        <v>93</v>
      </c>
      <c r="C2882" s="284" t="s">
        <v>194</v>
      </c>
      <c r="D2882" s="282" t="s">
        <v>44</v>
      </c>
      <c r="E2882" s="282" t="s">
        <v>195</v>
      </c>
      <c r="F2882" s="195" t="s">
        <v>94</v>
      </c>
      <c r="G2882" s="195"/>
      <c r="H2882" s="283" t="s">
        <v>48</v>
      </c>
      <c r="I2882" s="287">
        <v>3</v>
      </c>
      <c r="J2882" s="285">
        <v>1.1299999999999999</v>
      </c>
      <c r="K2882" s="285">
        <v>3.39</v>
      </c>
    </row>
    <row r="2883" spans="2:11" x14ac:dyDescent="0.2">
      <c r="B2883" s="291"/>
      <c r="C2883" s="291"/>
      <c r="D2883" s="291"/>
      <c r="E2883" s="291"/>
      <c r="F2883" s="291" t="s">
        <v>97</v>
      </c>
      <c r="G2883" s="292">
        <v>2.0299999999999998</v>
      </c>
      <c r="H2883" s="291" t="s">
        <v>98</v>
      </c>
      <c r="I2883" s="292">
        <v>2.2000000000000002</v>
      </c>
      <c r="J2883" s="291" t="s">
        <v>99</v>
      </c>
      <c r="K2883" s="292">
        <v>4.2300000000000004</v>
      </c>
    </row>
    <row r="2884" spans="2:11" ht="13.5" thickBot="1" x14ac:dyDescent="0.25">
      <c r="B2884" s="291"/>
      <c r="C2884" s="291"/>
      <c r="D2884" s="291"/>
      <c r="E2884" s="291"/>
      <c r="F2884" s="291" t="s">
        <v>100</v>
      </c>
      <c r="G2884" s="292">
        <v>18.18</v>
      </c>
      <c r="H2884" s="291"/>
      <c r="I2884" s="198" t="s">
        <v>101</v>
      </c>
      <c r="J2884" s="198"/>
      <c r="K2884" s="292">
        <v>90.91</v>
      </c>
    </row>
    <row r="2885" spans="2:11" ht="13.5" thickTop="1" x14ac:dyDescent="0.2">
      <c r="B2885" s="276"/>
      <c r="C2885" s="276"/>
      <c r="D2885" s="276"/>
      <c r="E2885" s="276"/>
      <c r="F2885" s="276"/>
      <c r="G2885" s="276"/>
      <c r="H2885" s="276"/>
      <c r="I2885" s="276"/>
      <c r="J2885" s="276"/>
      <c r="K2885" s="276"/>
    </row>
    <row r="2886" spans="2:11" ht="15" x14ac:dyDescent="0.2">
      <c r="B2886" s="268" t="s">
        <v>1902</v>
      </c>
      <c r="C2886" s="270" t="s">
        <v>78</v>
      </c>
      <c r="D2886" s="268" t="s">
        <v>79</v>
      </c>
      <c r="E2886" s="268" t="s">
        <v>24</v>
      </c>
      <c r="F2886" s="196" t="s">
        <v>80</v>
      </c>
      <c r="G2886" s="196"/>
      <c r="H2886" s="269" t="s">
        <v>81</v>
      </c>
      <c r="I2886" s="270" t="s">
        <v>82</v>
      </c>
      <c r="J2886" s="270" t="s">
        <v>83</v>
      </c>
      <c r="K2886" s="270" t="s">
        <v>84</v>
      </c>
    </row>
    <row r="2887" spans="2:11" ht="38.25" x14ac:dyDescent="0.2">
      <c r="B2887" s="271" t="s">
        <v>85</v>
      </c>
      <c r="C2887" s="273" t="s">
        <v>1903</v>
      </c>
      <c r="D2887" s="271" t="s">
        <v>43</v>
      </c>
      <c r="E2887" s="271" t="s">
        <v>1904</v>
      </c>
      <c r="F2887" s="197" t="s">
        <v>89</v>
      </c>
      <c r="G2887" s="197"/>
      <c r="H2887" s="272" t="s">
        <v>48</v>
      </c>
      <c r="I2887" s="275">
        <v>1</v>
      </c>
      <c r="J2887" s="274">
        <v>520.45000000000005</v>
      </c>
      <c r="K2887" s="274">
        <v>520.45000000000005</v>
      </c>
    </row>
    <row r="2888" spans="2:11" ht="25.5" x14ac:dyDescent="0.2">
      <c r="B2888" s="277" t="s">
        <v>86</v>
      </c>
      <c r="C2888" s="279" t="s">
        <v>122</v>
      </c>
      <c r="D2888" s="277" t="s">
        <v>44</v>
      </c>
      <c r="E2888" s="277" t="s">
        <v>123</v>
      </c>
      <c r="F2888" s="194" t="s">
        <v>2161</v>
      </c>
      <c r="G2888" s="194"/>
      <c r="H2888" s="278" t="s">
        <v>75</v>
      </c>
      <c r="I2888" s="281">
        <v>1.5</v>
      </c>
      <c r="J2888" s="280">
        <v>22.69</v>
      </c>
      <c r="K2888" s="280">
        <v>34.03</v>
      </c>
    </row>
    <row r="2889" spans="2:11" ht="25.5" x14ac:dyDescent="0.2">
      <c r="B2889" s="277" t="s">
        <v>86</v>
      </c>
      <c r="C2889" s="279" t="s">
        <v>120</v>
      </c>
      <c r="D2889" s="277" t="s">
        <v>44</v>
      </c>
      <c r="E2889" s="277" t="s">
        <v>121</v>
      </c>
      <c r="F2889" s="194" t="s">
        <v>2161</v>
      </c>
      <c r="G2889" s="194"/>
      <c r="H2889" s="278" t="s">
        <v>75</v>
      </c>
      <c r="I2889" s="281">
        <v>1.5</v>
      </c>
      <c r="J2889" s="280">
        <v>29.75</v>
      </c>
      <c r="K2889" s="280">
        <v>44.62</v>
      </c>
    </row>
    <row r="2890" spans="2:11" ht="25.5" x14ac:dyDescent="0.2">
      <c r="B2890" s="282" t="s">
        <v>93</v>
      </c>
      <c r="C2890" s="284" t="s">
        <v>2807</v>
      </c>
      <c r="D2890" s="282" t="s">
        <v>2521</v>
      </c>
      <c r="E2890" s="282" t="s">
        <v>2808</v>
      </c>
      <c r="F2890" s="195" t="s">
        <v>94</v>
      </c>
      <c r="G2890" s="195"/>
      <c r="H2890" s="283" t="s">
        <v>48</v>
      </c>
      <c r="I2890" s="287">
        <v>1</v>
      </c>
      <c r="J2890" s="285">
        <v>441.8</v>
      </c>
      <c r="K2890" s="285">
        <v>441.8</v>
      </c>
    </row>
    <row r="2891" spans="2:11" x14ac:dyDescent="0.2">
      <c r="B2891" s="291"/>
      <c r="C2891" s="291"/>
      <c r="D2891" s="291"/>
      <c r="E2891" s="291"/>
      <c r="F2891" s="291" t="s">
        <v>97</v>
      </c>
      <c r="G2891" s="292">
        <v>28.86</v>
      </c>
      <c r="H2891" s="291" t="s">
        <v>98</v>
      </c>
      <c r="I2891" s="292">
        <v>31.05</v>
      </c>
      <c r="J2891" s="291" t="s">
        <v>99</v>
      </c>
      <c r="K2891" s="292">
        <v>59.91</v>
      </c>
    </row>
    <row r="2892" spans="2:11" ht="13.5" thickBot="1" x14ac:dyDescent="0.25">
      <c r="B2892" s="291"/>
      <c r="C2892" s="291"/>
      <c r="D2892" s="291"/>
      <c r="E2892" s="291"/>
      <c r="F2892" s="291" t="s">
        <v>100</v>
      </c>
      <c r="G2892" s="292">
        <v>130.11000000000001</v>
      </c>
      <c r="H2892" s="291"/>
      <c r="I2892" s="198" t="s">
        <v>101</v>
      </c>
      <c r="J2892" s="198"/>
      <c r="K2892" s="292">
        <v>650.55999999999995</v>
      </c>
    </row>
    <row r="2893" spans="2:11" ht="13.5" thickTop="1" x14ac:dyDescent="0.2">
      <c r="B2893" s="276"/>
      <c r="C2893" s="276"/>
      <c r="D2893" s="276"/>
      <c r="E2893" s="276"/>
      <c r="F2893" s="276"/>
      <c r="G2893" s="276"/>
      <c r="H2893" s="276"/>
      <c r="I2893" s="276"/>
      <c r="J2893" s="276"/>
      <c r="K2893" s="276"/>
    </row>
    <row r="2894" spans="2:11" ht="15" x14ac:dyDescent="0.2">
      <c r="B2894" s="268" t="s">
        <v>1905</v>
      </c>
      <c r="C2894" s="270" t="s">
        <v>78</v>
      </c>
      <c r="D2894" s="268" t="s">
        <v>79</v>
      </c>
      <c r="E2894" s="268" t="s">
        <v>24</v>
      </c>
      <c r="F2894" s="196" t="s">
        <v>80</v>
      </c>
      <c r="G2894" s="196"/>
      <c r="H2894" s="269" t="s">
        <v>81</v>
      </c>
      <c r="I2894" s="270" t="s">
        <v>82</v>
      </c>
      <c r="J2894" s="270" t="s">
        <v>83</v>
      </c>
      <c r="K2894" s="270" t="s">
        <v>84</v>
      </c>
    </row>
    <row r="2895" spans="2:11" ht="25.5" x14ac:dyDescent="0.2">
      <c r="B2895" s="271" t="s">
        <v>85</v>
      </c>
      <c r="C2895" s="273" t="s">
        <v>1906</v>
      </c>
      <c r="D2895" s="271" t="s">
        <v>43</v>
      </c>
      <c r="E2895" s="271" t="s">
        <v>1907</v>
      </c>
      <c r="F2895" s="197" t="s">
        <v>89</v>
      </c>
      <c r="G2895" s="197"/>
      <c r="H2895" s="272" t="s">
        <v>48</v>
      </c>
      <c r="I2895" s="275">
        <v>1</v>
      </c>
      <c r="J2895" s="274">
        <v>448.95</v>
      </c>
      <c r="K2895" s="274">
        <v>448.95</v>
      </c>
    </row>
    <row r="2896" spans="2:11" ht="25.5" x14ac:dyDescent="0.2">
      <c r="B2896" s="277" t="s">
        <v>86</v>
      </c>
      <c r="C2896" s="279" t="s">
        <v>122</v>
      </c>
      <c r="D2896" s="277" t="s">
        <v>44</v>
      </c>
      <c r="E2896" s="277" t="s">
        <v>123</v>
      </c>
      <c r="F2896" s="194" t="s">
        <v>2161</v>
      </c>
      <c r="G2896" s="194"/>
      <c r="H2896" s="278" t="s">
        <v>75</v>
      </c>
      <c r="I2896" s="281">
        <v>0.51600000000000001</v>
      </c>
      <c r="J2896" s="280">
        <v>22.69</v>
      </c>
      <c r="K2896" s="280">
        <v>11.7</v>
      </c>
    </row>
    <row r="2897" spans="2:11" ht="25.5" x14ac:dyDescent="0.2">
      <c r="B2897" s="277" t="s">
        <v>86</v>
      </c>
      <c r="C2897" s="279" t="s">
        <v>120</v>
      </c>
      <c r="D2897" s="277" t="s">
        <v>44</v>
      </c>
      <c r="E2897" s="277" t="s">
        <v>121</v>
      </c>
      <c r="F2897" s="194" t="s">
        <v>2161</v>
      </c>
      <c r="G2897" s="194"/>
      <c r="H2897" s="278" t="s">
        <v>75</v>
      </c>
      <c r="I2897" s="281">
        <v>0.51600000000000001</v>
      </c>
      <c r="J2897" s="280">
        <v>29.75</v>
      </c>
      <c r="K2897" s="280">
        <v>15.35</v>
      </c>
    </row>
    <row r="2898" spans="2:11" ht="25.5" x14ac:dyDescent="0.2">
      <c r="B2898" s="282" t="s">
        <v>93</v>
      </c>
      <c r="C2898" s="284" t="s">
        <v>2809</v>
      </c>
      <c r="D2898" s="282" t="s">
        <v>2291</v>
      </c>
      <c r="E2898" s="282" t="s">
        <v>2810</v>
      </c>
      <c r="F2898" s="195" t="s">
        <v>94</v>
      </c>
      <c r="G2898" s="195"/>
      <c r="H2898" s="283" t="s">
        <v>48</v>
      </c>
      <c r="I2898" s="287">
        <v>1</v>
      </c>
      <c r="J2898" s="285">
        <v>421.9</v>
      </c>
      <c r="K2898" s="285">
        <v>421.9</v>
      </c>
    </row>
    <row r="2899" spans="2:11" x14ac:dyDescent="0.2">
      <c r="B2899" s="291"/>
      <c r="C2899" s="291"/>
      <c r="D2899" s="291"/>
      <c r="E2899" s="291"/>
      <c r="F2899" s="291" t="s">
        <v>97</v>
      </c>
      <c r="G2899" s="292">
        <v>9.92</v>
      </c>
      <c r="H2899" s="291" t="s">
        <v>98</v>
      </c>
      <c r="I2899" s="292">
        <v>10.68</v>
      </c>
      <c r="J2899" s="291" t="s">
        <v>99</v>
      </c>
      <c r="K2899" s="292">
        <v>20.6</v>
      </c>
    </row>
    <row r="2900" spans="2:11" ht="13.5" thickBot="1" x14ac:dyDescent="0.25">
      <c r="B2900" s="291"/>
      <c r="C2900" s="291"/>
      <c r="D2900" s="291"/>
      <c r="E2900" s="291"/>
      <c r="F2900" s="291" t="s">
        <v>100</v>
      </c>
      <c r="G2900" s="292">
        <v>112.23</v>
      </c>
      <c r="H2900" s="291"/>
      <c r="I2900" s="198" t="s">
        <v>101</v>
      </c>
      <c r="J2900" s="198"/>
      <c r="K2900" s="292">
        <v>561.17999999999995</v>
      </c>
    </row>
    <row r="2901" spans="2:11" ht="13.5" thickTop="1" x14ac:dyDescent="0.2">
      <c r="B2901" s="276"/>
      <c r="C2901" s="276"/>
      <c r="D2901" s="276"/>
      <c r="E2901" s="276"/>
      <c r="F2901" s="276"/>
      <c r="G2901" s="276"/>
      <c r="H2901" s="276"/>
      <c r="I2901" s="276"/>
      <c r="J2901" s="276"/>
      <c r="K2901" s="276"/>
    </row>
    <row r="2902" spans="2:11" ht="15" x14ac:dyDescent="0.2">
      <c r="B2902" s="268" t="s">
        <v>1908</v>
      </c>
      <c r="C2902" s="270" t="s">
        <v>78</v>
      </c>
      <c r="D2902" s="268" t="s">
        <v>79</v>
      </c>
      <c r="E2902" s="268" t="s">
        <v>24</v>
      </c>
      <c r="F2902" s="196" t="s">
        <v>80</v>
      </c>
      <c r="G2902" s="196"/>
      <c r="H2902" s="269" t="s">
        <v>81</v>
      </c>
      <c r="I2902" s="270" t="s">
        <v>82</v>
      </c>
      <c r="J2902" s="270" t="s">
        <v>83</v>
      </c>
      <c r="K2902" s="270" t="s">
        <v>84</v>
      </c>
    </row>
    <row r="2903" spans="2:11" ht="38.25" x14ac:dyDescent="0.2">
      <c r="B2903" s="271" t="s">
        <v>85</v>
      </c>
      <c r="C2903" s="273" t="s">
        <v>1909</v>
      </c>
      <c r="D2903" s="271" t="s">
        <v>43</v>
      </c>
      <c r="E2903" s="271" t="s">
        <v>1910</v>
      </c>
      <c r="F2903" s="197" t="s">
        <v>89</v>
      </c>
      <c r="G2903" s="197"/>
      <c r="H2903" s="272" t="s">
        <v>48</v>
      </c>
      <c r="I2903" s="275">
        <v>1</v>
      </c>
      <c r="J2903" s="274">
        <v>20.72</v>
      </c>
      <c r="K2903" s="274">
        <v>20.72</v>
      </c>
    </row>
    <row r="2904" spans="2:11" ht="25.5" x14ac:dyDescent="0.2">
      <c r="B2904" s="277" t="s">
        <v>86</v>
      </c>
      <c r="C2904" s="279" t="s">
        <v>120</v>
      </c>
      <c r="D2904" s="277" t="s">
        <v>44</v>
      </c>
      <c r="E2904" s="277" t="s">
        <v>121</v>
      </c>
      <c r="F2904" s="194" t="s">
        <v>2161</v>
      </c>
      <c r="G2904" s="194"/>
      <c r="H2904" s="278" t="s">
        <v>75</v>
      </c>
      <c r="I2904" s="281">
        <v>0.33329999999999999</v>
      </c>
      <c r="J2904" s="280">
        <v>29.75</v>
      </c>
      <c r="K2904" s="280">
        <v>9.91</v>
      </c>
    </row>
    <row r="2905" spans="2:11" ht="25.5" x14ac:dyDescent="0.2">
      <c r="B2905" s="277" t="s">
        <v>86</v>
      </c>
      <c r="C2905" s="279" t="s">
        <v>2811</v>
      </c>
      <c r="D2905" s="277" t="s">
        <v>44</v>
      </c>
      <c r="E2905" s="277" t="s">
        <v>2812</v>
      </c>
      <c r="F2905" s="194" t="s">
        <v>2161</v>
      </c>
      <c r="G2905" s="194"/>
      <c r="H2905" s="278" t="s">
        <v>75</v>
      </c>
      <c r="I2905" s="281">
        <v>0.33329999999999999</v>
      </c>
      <c r="J2905" s="280">
        <v>32.450000000000003</v>
      </c>
      <c r="K2905" s="280">
        <v>10.81</v>
      </c>
    </row>
    <row r="2906" spans="2:11" x14ac:dyDescent="0.2">
      <c r="B2906" s="291"/>
      <c r="C2906" s="291"/>
      <c r="D2906" s="291"/>
      <c r="E2906" s="291"/>
      <c r="F2906" s="291" t="s">
        <v>97</v>
      </c>
      <c r="G2906" s="292">
        <v>7.97</v>
      </c>
      <c r="H2906" s="291" t="s">
        <v>98</v>
      </c>
      <c r="I2906" s="292">
        <v>8.59</v>
      </c>
      <c r="J2906" s="291" t="s">
        <v>99</v>
      </c>
      <c r="K2906" s="292">
        <v>16.559999999999999</v>
      </c>
    </row>
    <row r="2907" spans="2:11" ht="13.5" thickBot="1" x14ac:dyDescent="0.25">
      <c r="B2907" s="291"/>
      <c r="C2907" s="291"/>
      <c r="D2907" s="291"/>
      <c r="E2907" s="291"/>
      <c r="F2907" s="291" t="s">
        <v>100</v>
      </c>
      <c r="G2907" s="292">
        <v>5.18</v>
      </c>
      <c r="H2907" s="291"/>
      <c r="I2907" s="198" t="s">
        <v>101</v>
      </c>
      <c r="J2907" s="198"/>
      <c r="K2907" s="292">
        <v>25.9</v>
      </c>
    </row>
    <row r="2908" spans="2:11" ht="13.5" thickTop="1" x14ac:dyDescent="0.2">
      <c r="B2908" s="276"/>
      <c r="C2908" s="276"/>
      <c r="D2908" s="276"/>
      <c r="E2908" s="276"/>
      <c r="F2908" s="276"/>
      <c r="G2908" s="276"/>
      <c r="H2908" s="276"/>
      <c r="I2908" s="276"/>
      <c r="J2908" s="276"/>
      <c r="K2908" s="276"/>
    </row>
    <row r="2909" spans="2:11" ht="15" x14ac:dyDescent="0.2">
      <c r="B2909" s="268" t="s">
        <v>1911</v>
      </c>
      <c r="C2909" s="270" t="s">
        <v>78</v>
      </c>
      <c r="D2909" s="268" t="s">
        <v>79</v>
      </c>
      <c r="E2909" s="268" t="s">
        <v>24</v>
      </c>
      <c r="F2909" s="196" t="s">
        <v>80</v>
      </c>
      <c r="G2909" s="196"/>
      <c r="H2909" s="269" t="s">
        <v>81</v>
      </c>
      <c r="I2909" s="270" t="s">
        <v>82</v>
      </c>
      <c r="J2909" s="270" t="s">
        <v>83</v>
      </c>
      <c r="K2909" s="270" t="s">
        <v>84</v>
      </c>
    </row>
    <row r="2910" spans="2:11" ht="25.5" x14ac:dyDescent="0.2">
      <c r="B2910" s="271" t="s">
        <v>85</v>
      </c>
      <c r="C2910" s="273" t="s">
        <v>1912</v>
      </c>
      <c r="D2910" s="271" t="s">
        <v>43</v>
      </c>
      <c r="E2910" s="271" t="s">
        <v>1913</v>
      </c>
      <c r="F2910" s="197" t="s">
        <v>89</v>
      </c>
      <c r="G2910" s="197"/>
      <c r="H2910" s="272" t="s">
        <v>48</v>
      </c>
      <c r="I2910" s="275">
        <v>1</v>
      </c>
      <c r="J2910" s="274">
        <v>168.44</v>
      </c>
      <c r="K2910" s="274">
        <v>168.44</v>
      </c>
    </row>
    <row r="2911" spans="2:11" ht="25.5" x14ac:dyDescent="0.2">
      <c r="B2911" s="277" t="s">
        <v>86</v>
      </c>
      <c r="C2911" s="279" t="s">
        <v>122</v>
      </c>
      <c r="D2911" s="277" t="s">
        <v>44</v>
      </c>
      <c r="E2911" s="277" t="s">
        <v>123</v>
      </c>
      <c r="F2911" s="194" t="s">
        <v>2161</v>
      </c>
      <c r="G2911" s="194"/>
      <c r="H2911" s="278" t="s">
        <v>75</v>
      </c>
      <c r="I2911" s="281">
        <v>0.51600000000000001</v>
      </c>
      <c r="J2911" s="280">
        <v>22.69</v>
      </c>
      <c r="K2911" s="280">
        <v>11.7</v>
      </c>
    </row>
    <row r="2912" spans="2:11" ht="25.5" x14ac:dyDescent="0.2">
      <c r="B2912" s="277" t="s">
        <v>86</v>
      </c>
      <c r="C2912" s="279" t="s">
        <v>120</v>
      </c>
      <c r="D2912" s="277" t="s">
        <v>44</v>
      </c>
      <c r="E2912" s="277" t="s">
        <v>121</v>
      </c>
      <c r="F2912" s="194" t="s">
        <v>2161</v>
      </c>
      <c r="G2912" s="194"/>
      <c r="H2912" s="278" t="s">
        <v>75</v>
      </c>
      <c r="I2912" s="281">
        <v>0.51600000000000001</v>
      </c>
      <c r="J2912" s="280">
        <v>29.75</v>
      </c>
      <c r="K2912" s="280">
        <v>15.35</v>
      </c>
    </row>
    <row r="2913" spans="2:11" ht="25.5" x14ac:dyDescent="0.2">
      <c r="B2913" s="282" t="s">
        <v>93</v>
      </c>
      <c r="C2913" s="284" t="s">
        <v>2813</v>
      </c>
      <c r="D2913" s="282" t="s">
        <v>2291</v>
      </c>
      <c r="E2913" s="282" t="s">
        <v>2814</v>
      </c>
      <c r="F2913" s="195" t="s">
        <v>94</v>
      </c>
      <c r="G2913" s="195"/>
      <c r="H2913" s="283" t="s">
        <v>48</v>
      </c>
      <c r="I2913" s="287">
        <v>1</v>
      </c>
      <c r="J2913" s="285">
        <v>141.38999999999999</v>
      </c>
      <c r="K2913" s="285">
        <v>141.38999999999999</v>
      </c>
    </row>
    <row r="2914" spans="2:11" x14ac:dyDescent="0.2">
      <c r="B2914" s="291"/>
      <c r="C2914" s="291"/>
      <c r="D2914" s="291"/>
      <c r="E2914" s="291"/>
      <c r="F2914" s="291" t="s">
        <v>97</v>
      </c>
      <c r="G2914" s="292">
        <v>9.92</v>
      </c>
      <c r="H2914" s="291" t="s">
        <v>98</v>
      </c>
      <c r="I2914" s="292">
        <v>10.68</v>
      </c>
      <c r="J2914" s="291" t="s">
        <v>99</v>
      </c>
      <c r="K2914" s="292">
        <v>20.6</v>
      </c>
    </row>
    <row r="2915" spans="2:11" ht="13.5" thickBot="1" x14ac:dyDescent="0.25">
      <c r="B2915" s="291"/>
      <c r="C2915" s="291"/>
      <c r="D2915" s="291"/>
      <c r="E2915" s="291"/>
      <c r="F2915" s="291" t="s">
        <v>100</v>
      </c>
      <c r="G2915" s="292">
        <v>42.11</v>
      </c>
      <c r="H2915" s="291"/>
      <c r="I2915" s="198" t="s">
        <v>101</v>
      </c>
      <c r="J2915" s="198"/>
      <c r="K2915" s="292">
        <v>210.55</v>
      </c>
    </row>
    <row r="2916" spans="2:11" ht="13.5" thickTop="1" x14ac:dyDescent="0.2">
      <c r="B2916" s="276"/>
      <c r="C2916" s="276"/>
      <c r="D2916" s="276"/>
      <c r="E2916" s="276"/>
      <c r="F2916" s="276"/>
      <c r="G2916" s="276"/>
      <c r="H2916" s="276"/>
      <c r="I2916" s="276"/>
      <c r="J2916" s="276"/>
      <c r="K2916" s="276"/>
    </row>
    <row r="2917" spans="2:11" ht="15" x14ac:dyDescent="0.2">
      <c r="B2917" s="268" t="s">
        <v>1914</v>
      </c>
      <c r="C2917" s="270" t="s">
        <v>78</v>
      </c>
      <c r="D2917" s="268" t="s">
        <v>79</v>
      </c>
      <c r="E2917" s="268" t="s">
        <v>24</v>
      </c>
      <c r="F2917" s="196" t="s">
        <v>80</v>
      </c>
      <c r="G2917" s="196"/>
      <c r="H2917" s="269" t="s">
        <v>81</v>
      </c>
      <c r="I2917" s="270" t="s">
        <v>82</v>
      </c>
      <c r="J2917" s="270" t="s">
        <v>83</v>
      </c>
      <c r="K2917" s="270" t="s">
        <v>84</v>
      </c>
    </row>
    <row r="2918" spans="2:11" x14ac:dyDescent="0.2">
      <c r="B2918" s="271" t="s">
        <v>85</v>
      </c>
      <c r="C2918" s="273" t="s">
        <v>1915</v>
      </c>
      <c r="D2918" s="271" t="s">
        <v>43</v>
      </c>
      <c r="E2918" s="271" t="s">
        <v>1916</v>
      </c>
      <c r="F2918" s="197" t="s">
        <v>89</v>
      </c>
      <c r="G2918" s="197"/>
      <c r="H2918" s="272" t="s">
        <v>48</v>
      </c>
      <c r="I2918" s="275">
        <v>1</v>
      </c>
      <c r="J2918" s="274">
        <v>352.8</v>
      </c>
      <c r="K2918" s="274">
        <v>352.8</v>
      </c>
    </row>
    <row r="2919" spans="2:11" ht="25.5" x14ac:dyDescent="0.2">
      <c r="B2919" s="277" t="s">
        <v>86</v>
      </c>
      <c r="C2919" s="279" t="s">
        <v>120</v>
      </c>
      <c r="D2919" s="277" t="s">
        <v>44</v>
      </c>
      <c r="E2919" s="277" t="s">
        <v>121</v>
      </c>
      <c r="F2919" s="194" t="s">
        <v>2161</v>
      </c>
      <c r="G2919" s="194"/>
      <c r="H2919" s="278" t="s">
        <v>75</v>
      </c>
      <c r="I2919" s="281">
        <v>0.6</v>
      </c>
      <c r="J2919" s="280">
        <v>29.75</v>
      </c>
      <c r="K2919" s="280">
        <v>17.850000000000001</v>
      </c>
    </row>
    <row r="2920" spans="2:11" ht="25.5" x14ac:dyDescent="0.2">
      <c r="B2920" s="277" t="s">
        <v>86</v>
      </c>
      <c r="C2920" s="279" t="s">
        <v>90</v>
      </c>
      <c r="D2920" s="277" t="s">
        <v>44</v>
      </c>
      <c r="E2920" s="277" t="s">
        <v>91</v>
      </c>
      <c r="F2920" s="194" t="s">
        <v>2161</v>
      </c>
      <c r="G2920" s="194"/>
      <c r="H2920" s="278" t="s">
        <v>75</v>
      </c>
      <c r="I2920" s="281">
        <v>0.6</v>
      </c>
      <c r="J2920" s="280">
        <v>21.72</v>
      </c>
      <c r="K2920" s="280">
        <v>13.03</v>
      </c>
    </row>
    <row r="2921" spans="2:11" ht="25.5" x14ac:dyDescent="0.2">
      <c r="B2921" s="282" t="s">
        <v>93</v>
      </c>
      <c r="C2921" s="284" t="s">
        <v>2815</v>
      </c>
      <c r="D2921" s="282" t="s">
        <v>44</v>
      </c>
      <c r="E2921" s="282" t="s">
        <v>2816</v>
      </c>
      <c r="F2921" s="195" t="s">
        <v>94</v>
      </c>
      <c r="G2921" s="195"/>
      <c r="H2921" s="283" t="s">
        <v>48</v>
      </c>
      <c r="I2921" s="287">
        <v>1</v>
      </c>
      <c r="J2921" s="285">
        <v>321.92</v>
      </c>
      <c r="K2921" s="285">
        <v>321.92</v>
      </c>
    </row>
    <row r="2922" spans="2:11" x14ac:dyDescent="0.2">
      <c r="B2922" s="291"/>
      <c r="C2922" s="291"/>
      <c r="D2922" s="291"/>
      <c r="E2922" s="291"/>
      <c r="F2922" s="291" t="s">
        <v>97</v>
      </c>
      <c r="G2922" s="292">
        <v>11.3</v>
      </c>
      <c r="H2922" s="291" t="s">
        <v>98</v>
      </c>
      <c r="I2922" s="292">
        <v>12.15</v>
      </c>
      <c r="J2922" s="291" t="s">
        <v>99</v>
      </c>
      <c r="K2922" s="292">
        <v>23.45</v>
      </c>
    </row>
    <row r="2923" spans="2:11" ht="13.5" thickBot="1" x14ac:dyDescent="0.25">
      <c r="B2923" s="291"/>
      <c r="C2923" s="291"/>
      <c r="D2923" s="291"/>
      <c r="E2923" s="291"/>
      <c r="F2923" s="291" t="s">
        <v>100</v>
      </c>
      <c r="G2923" s="292">
        <v>88.2</v>
      </c>
      <c r="H2923" s="291"/>
      <c r="I2923" s="198" t="s">
        <v>101</v>
      </c>
      <c r="J2923" s="198"/>
      <c r="K2923" s="292">
        <v>441</v>
      </c>
    </row>
    <row r="2924" spans="2:11" ht="13.5" thickTop="1" x14ac:dyDescent="0.2">
      <c r="B2924" s="276"/>
      <c r="C2924" s="276"/>
      <c r="D2924" s="276"/>
      <c r="E2924" s="276"/>
      <c r="F2924" s="276"/>
      <c r="G2924" s="276"/>
      <c r="H2924" s="276"/>
      <c r="I2924" s="276"/>
      <c r="J2924" s="276"/>
      <c r="K2924" s="276"/>
    </row>
    <row r="2925" spans="2:11" ht="15" x14ac:dyDescent="0.2">
      <c r="B2925" s="268" t="s">
        <v>1917</v>
      </c>
      <c r="C2925" s="270" t="s">
        <v>78</v>
      </c>
      <c r="D2925" s="268" t="s">
        <v>79</v>
      </c>
      <c r="E2925" s="268" t="s">
        <v>24</v>
      </c>
      <c r="F2925" s="196" t="s">
        <v>80</v>
      </c>
      <c r="G2925" s="196"/>
      <c r="H2925" s="269" t="s">
        <v>81</v>
      </c>
      <c r="I2925" s="270" t="s">
        <v>82</v>
      </c>
      <c r="J2925" s="270" t="s">
        <v>83</v>
      </c>
      <c r="K2925" s="270" t="s">
        <v>84</v>
      </c>
    </row>
    <row r="2926" spans="2:11" x14ac:dyDescent="0.2">
      <c r="B2926" s="271" t="s">
        <v>85</v>
      </c>
      <c r="C2926" s="273" t="s">
        <v>1918</v>
      </c>
      <c r="D2926" s="271" t="s">
        <v>43</v>
      </c>
      <c r="E2926" s="271" t="s">
        <v>1919</v>
      </c>
      <c r="F2926" s="197" t="s">
        <v>89</v>
      </c>
      <c r="G2926" s="197"/>
      <c r="H2926" s="272" t="s">
        <v>48</v>
      </c>
      <c r="I2926" s="275">
        <v>1</v>
      </c>
      <c r="J2926" s="274">
        <v>14.12</v>
      </c>
      <c r="K2926" s="274">
        <v>14.12</v>
      </c>
    </row>
    <row r="2927" spans="2:11" ht="25.5" x14ac:dyDescent="0.2">
      <c r="B2927" s="277" t="s">
        <v>86</v>
      </c>
      <c r="C2927" s="279" t="s">
        <v>122</v>
      </c>
      <c r="D2927" s="277" t="s">
        <v>44</v>
      </c>
      <c r="E2927" s="277" t="s">
        <v>123</v>
      </c>
      <c r="F2927" s="194" t="s">
        <v>2161</v>
      </c>
      <c r="G2927" s="194"/>
      <c r="H2927" s="278" t="s">
        <v>75</v>
      </c>
      <c r="I2927" s="281">
        <v>0.155</v>
      </c>
      <c r="J2927" s="280">
        <v>22.69</v>
      </c>
      <c r="K2927" s="280">
        <v>3.51</v>
      </c>
    </row>
    <row r="2928" spans="2:11" ht="25.5" x14ac:dyDescent="0.2">
      <c r="B2928" s="277" t="s">
        <v>86</v>
      </c>
      <c r="C2928" s="279" t="s">
        <v>120</v>
      </c>
      <c r="D2928" s="277" t="s">
        <v>44</v>
      </c>
      <c r="E2928" s="277" t="s">
        <v>121</v>
      </c>
      <c r="F2928" s="194" t="s">
        <v>2161</v>
      </c>
      <c r="G2928" s="194"/>
      <c r="H2928" s="278" t="s">
        <v>75</v>
      </c>
      <c r="I2928" s="281">
        <v>0.155</v>
      </c>
      <c r="J2928" s="280">
        <v>29.75</v>
      </c>
      <c r="K2928" s="280">
        <v>4.6100000000000003</v>
      </c>
    </row>
    <row r="2929" spans="2:11" ht="25.5" x14ac:dyDescent="0.2">
      <c r="B2929" s="282" t="s">
        <v>93</v>
      </c>
      <c r="C2929" s="284" t="s">
        <v>2817</v>
      </c>
      <c r="D2929" s="282" t="s">
        <v>2291</v>
      </c>
      <c r="E2929" s="282" t="s">
        <v>2818</v>
      </c>
      <c r="F2929" s="195" t="s">
        <v>94</v>
      </c>
      <c r="G2929" s="195"/>
      <c r="H2929" s="283" t="s">
        <v>48</v>
      </c>
      <c r="I2929" s="287">
        <v>1</v>
      </c>
      <c r="J2929" s="285">
        <v>6</v>
      </c>
      <c r="K2929" s="285">
        <v>6</v>
      </c>
    </row>
    <row r="2930" spans="2:11" x14ac:dyDescent="0.2">
      <c r="B2930" s="291"/>
      <c r="C2930" s="291"/>
      <c r="D2930" s="291"/>
      <c r="E2930" s="291"/>
      <c r="F2930" s="291" t="s">
        <v>97</v>
      </c>
      <c r="G2930" s="292">
        <v>2.97</v>
      </c>
      <c r="H2930" s="291" t="s">
        <v>98</v>
      </c>
      <c r="I2930" s="292">
        <v>3.21</v>
      </c>
      <c r="J2930" s="291" t="s">
        <v>99</v>
      </c>
      <c r="K2930" s="292">
        <v>6.18</v>
      </c>
    </row>
    <row r="2931" spans="2:11" ht="13.5" thickBot="1" x14ac:dyDescent="0.25">
      <c r="B2931" s="291"/>
      <c r="C2931" s="291"/>
      <c r="D2931" s="291"/>
      <c r="E2931" s="291"/>
      <c r="F2931" s="291" t="s">
        <v>100</v>
      </c>
      <c r="G2931" s="292">
        <v>3.53</v>
      </c>
      <c r="H2931" s="291"/>
      <c r="I2931" s="198" t="s">
        <v>101</v>
      </c>
      <c r="J2931" s="198"/>
      <c r="K2931" s="292">
        <v>17.649999999999999</v>
      </c>
    </row>
    <row r="2932" spans="2:11" ht="13.5" thickTop="1" x14ac:dyDescent="0.2">
      <c r="B2932" s="276"/>
      <c r="C2932" s="276"/>
      <c r="D2932" s="276"/>
      <c r="E2932" s="276"/>
      <c r="F2932" s="276"/>
      <c r="G2932" s="276"/>
      <c r="H2932" s="276"/>
      <c r="I2932" s="276"/>
      <c r="J2932" s="276"/>
      <c r="K2932" s="276"/>
    </row>
    <row r="2933" spans="2:11" ht="15" x14ac:dyDescent="0.2">
      <c r="B2933" s="268" t="s">
        <v>1920</v>
      </c>
      <c r="C2933" s="270" t="s">
        <v>78</v>
      </c>
      <c r="D2933" s="268" t="s">
        <v>79</v>
      </c>
      <c r="E2933" s="268" t="s">
        <v>24</v>
      </c>
      <c r="F2933" s="196" t="s">
        <v>80</v>
      </c>
      <c r="G2933" s="196"/>
      <c r="H2933" s="269" t="s">
        <v>81</v>
      </c>
      <c r="I2933" s="270" t="s">
        <v>82</v>
      </c>
      <c r="J2933" s="270" t="s">
        <v>83</v>
      </c>
      <c r="K2933" s="270" t="s">
        <v>84</v>
      </c>
    </row>
    <row r="2934" spans="2:11" x14ac:dyDescent="0.2">
      <c r="B2934" s="271" t="s">
        <v>85</v>
      </c>
      <c r="C2934" s="273" t="s">
        <v>1921</v>
      </c>
      <c r="D2934" s="271" t="s">
        <v>43</v>
      </c>
      <c r="E2934" s="271" t="s">
        <v>1922</v>
      </c>
      <c r="F2934" s="197" t="s">
        <v>89</v>
      </c>
      <c r="G2934" s="197"/>
      <c r="H2934" s="272" t="s">
        <v>48</v>
      </c>
      <c r="I2934" s="275">
        <v>1</v>
      </c>
      <c r="J2934" s="274">
        <v>12.12</v>
      </c>
      <c r="K2934" s="274">
        <v>12.12</v>
      </c>
    </row>
    <row r="2935" spans="2:11" ht="25.5" x14ac:dyDescent="0.2">
      <c r="B2935" s="277" t="s">
        <v>86</v>
      </c>
      <c r="C2935" s="279" t="s">
        <v>122</v>
      </c>
      <c r="D2935" s="277" t="s">
        <v>44</v>
      </c>
      <c r="E2935" s="277" t="s">
        <v>123</v>
      </c>
      <c r="F2935" s="194" t="s">
        <v>2161</v>
      </c>
      <c r="G2935" s="194"/>
      <c r="H2935" s="278" t="s">
        <v>75</v>
      </c>
      <c r="I2935" s="281">
        <v>0.156</v>
      </c>
      <c r="J2935" s="280">
        <v>22.69</v>
      </c>
      <c r="K2935" s="280">
        <v>3.53</v>
      </c>
    </row>
    <row r="2936" spans="2:11" ht="25.5" x14ac:dyDescent="0.2">
      <c r="B2936" s="277" t="s">
        <v>86</v>
      </c>
      <c r="C2936" s="279" t="s">
        <v>120</v>
      </c>
      <c r="D2936" s="277" t="s">
        <v>44</v>
      </c>
      <c r="E2936" s="277" t="s">
        <v>121</v>
      </c>
      <c r="F2936" s="194" t="s">
        <v>2161</v>
      </c>
      <c r="G2936" s="194"/>
      <c r="H2936" s="278" t="s">
        <v>75</v>
      </c>
      <c r="I2936" s="281">
        <v>0.156</v>
      </c>
      <c r="J2936" s="280">
        <v>29.75</v>
      </c>
      <c r="K2936" s="280">
        <v>4.6399999999999997</v>
      </c>
    </row>
    <row r="2937" spans="2:11" ht="25.5" x14ac:dyDescent="0.2">
      <c r="B2937" s="282" t="s">
        <v>93</v>
      </c>
      <c r="C2937" s="284" t="s">
        <v>2819</v>
      </c>
      <c r="D2937" s="282" t="s">
        <v>2291</v>
      </c>
      <c r="E2937" s="282" t="s">
        <v>2820</v>
      </c>
      <c r="F2937" s="195" t="s">
        <v>94</v>
      </c>
      <c r="G2937" s="195"/>
      <c r="H2937" s="283" t="s">
        <v>48</v>
      </c>
      <c r="I2937" s="287">
        <v>1</v>
      </c>
      <c r="J2937" s="285">
        <v>3.95</v>
      </c>
      <c r="K2937" s="285">
        <v>3.95</v>
      </c>
    </row>
    <row r="2938" spans="2:11" x14ac:dyDescent="0.2">
      <c r="B2938" s="291"/>
      <c r="C2938" s="291"/>
      <c r="D2938" s="291"/>
      <c r="E2938" s="291"/>
      <c r="F2938" s="291" t="s">
        <v>97</v>
      </c>
      <c r="G2938" s="292">
        <v>2.99</v>
      </c>
      <c r="H2938" s="291" t="s">
        <v>98</v>
      </c>
      <c r="I2938" s="292">
        <v>3.23</v>
      </c>
      <c r="J2938" s="291" t="s">
        <v>99</v>
      </c>
      <c r="K2938" s="292">
        <v>6.22</v>
      </c>
    </row>
    <row r="2939" spans="2:11" ht="13.5" thickBot="1" x14ac:dyDescent="0.25">
      <c r="B2939" s="291"/>
      <c r="C2939" s="291"/>
      <c r="D2939" s="291"/>
      <c r="E2939" s="291"/>
      <c r="F2939" s="291" t="s">
        <v>100</v>
      </c>
      <c r="G2939" s="292">
        <v>3.03</v>
      </c>
      <c r="H2939" s="291"/>
      <c r="I2939" s="198" t="s">
        <v>101</v>
      </c>
      <c r="J2939" s="198"/>
      <c r="K2939" s="292">
        <v>15.15</v>
      </c>
    </row>
    <row r="2940" spans="2:11" ht="13.5" thickTop="1" x14ac:dyDescent="0.2">
      <c r="B2940" s="276"/>
      <c r="C2940" s="276"/>
      <c r="D2940" s="276"/>
      <c r="E2940" s="276"/>
      <c r="F2940" s="276"/>
      <c r="G2940" s="276"/>
      <c r="H2940" s="276"/>
      <c r="I2940" s="276"/>
      <c r="J2940" s="276"/>
      <c r="K2940" s="276"/>
    </row>
    <row r="2941" spans="2:11" ht="15" x14ac:dyDescent="0.2">
      <c r="B2941" s="268" t="s">
        <v>1923</v>
      </c>
      <c r="C2941" s="270" t="s">
        <v>78</v>
      </c>
      <c r="D2941" s="268" t="s">
        <v>79</v>
      </c>
      <c r="E2941" s="268" t="s">
        <v>24</v>
      </c>
      <c r="F2941" s="196" t="s">
        <v>80</v>
      </c>
      <c r="G2941" s="196"/>
      <c r="H2941" s="269" t="s">
        <v>81</v>
      </c>
      <c r="I2941" s="270" t="s">
        <v>82</v>
      </c>
      <c r="J2941" s="270" t="s">
        <v>83</v>
      </c>
      <c r="K2941" s="270" t="s">
        <v>84</v>
      </c>
    </row>
    <row r="2942" spans="2:11" ht="25.5" x14ac:dyDescent="0.2">
      <c r="B2942" s="271" t="s">
        <v>85</v>
      </c>
      <c r="C2942" s="273" t="s">
        <v>1924</v>
      </c>
      <c r="D2942" s="271" t="s">
        <v>43</v>
      </c>
      <c r="E2942" s="271" t="s">
        <v>1925</v>
      </c>
      <c r="F2942" s="197" t="s">
        <v>89</v>
      </c>
      <c r="G2942" s="197"/>
      <c r="H2942" s="272" t="s">
        <v>48</v>
      </c>
      <c r="I2942" s="275">
        <v>1</v>
      </c>
      <c r="J2942" s="274">
        <v>50.31</v>
      </c>
      <c r="K2942" s="274">
        <v>50.31</v>
      </c>
    </row>
    <row r="2943" spans="2:11" ht="25.5" x14ac:dyDescent="0.2">
      <c r="B2943" s="277" t="s">
        <v>86</v>
      </c>
      <c r="C2943" s="279" t="s">
        <v>122</v>
      </c>
      <c r="D2943" s="277" t="s">
        <v>44</v>
      </c>
      <c r="E2943" s="277" t="s">
        <v>123</v>
      </c>
      <c r="F2943" s="194" t="s">
        <v>2161</v>
      </c>
      <c r="G2943" s="194"/>
      <c r="H2943" s="278" t="s">
        <v>75</v>
      </c>
      <c r="I2943" s="281">
        <v>0.438</v>
      </c>
      <c r="J2943" s="280">
        <v>22.69</v>
      </c>
      <c r="K2943" s="280">
        <v>9.93</v>
      </c>
    </row>
    <row r="2944" spans="2:11" ht="25.5" x14ac:dyDescent="0.2">
      <c r="B2944" s="277" t="s">
        <v>86</v>
      </c>
      <c r="C2944" s="279" t="s">
        <v>120</v>
      </c>
      <c r="D2944" s="277" t="s">
        <v>44</v>
      </c>
      <c r="E2944" s="277" t="s">
        <v>121</v>
      </c>
      <c r="F2944" s="194" t="s">
        <v>2161</v>
      </c>
      <c r="G2944" s="194"/>
      <c r="H2944" s="278" t="s">
        <v>75</v>
      </c>
      <c r="I2944" s="281">
        <v>0.438</v>
      </c>
      <c r="J2944" s="280">
        <v>29.75</v>
      </c>
      <c r="K2944" s="280">
        <v>13.03</v>
      </c>
    </row>
    <row r="2945" spans="2:11" x14ac:dyDescent="0.2">
      <c r="B2945" s="282" t="s">
        <v>93</v>
      </c>
      <c r="C2945" s="284" t="s">
        <v>2821</v>
      </c>
      <c r="D2945" s="282" t="s">
        <v>2291</v>
      </c>
      <c r="E2945" s="282" t="s">
        <v>2822</v>
      </c>
      <c r="F2945" s="195" t="s">
        <v>94</v>
      </c>
      <c r="G2945" s="195"/>
      <c r="H2945" s="283" t="s">
        <v>48</v>
      </c>
      <c r="I2945" s="287">
        <v>1</v>
      </c>
      <c r="J2945" s="285">
        <v>27.35</v>
      </c>
      <c r="K2945" s="285">
        <v>27.35</v>
      </c>
    </row>
    <row r="2946" spans="2:11" x14ac:dyDescent="0.2">
      <c r="B2946" s="291"/>
      <c r="C2946" s="291"/>
      <c r="D2946" s="291"/>
      <c r="E2946" s="291"/>
      <c r="F2946" s="291" t="s">
        <v>97</v>
      </c>
      <c r="G2946" s="292">
        <v>8.42</v>
      </c>
      <c r="H2946" s="291" t="s">
        <v>98</v>
      </c>
      <c r="I2946" s="292">
        <v>9.07</v>
      </c>
      <c r="J2946" s="291" t="s">
        <v>99</v>
      </c>
      <c r="K2946" s="292">
        <v>17.489999999999998</v>
      </c>
    </row>
    <row r="2947" spans="2:11" ht="13.5" thickBot="1" x14ac:dyDescent="0.25">
      <c r="B2947" s="291"/>
      <c r="C2947" s="291"/>
      <c r="D2947" s="291"/>
      <c r="E2947" s="291"/>
      <c r="F2947" s="291" t="s">
        <v>100</v>
      </c>
      <c r="G2947" s="292">
        <v>12.57</v>
      </c>
      <c r="H2947" s="291"/>
      <c r="I2947" s="198" t="s">
        <v>101</v>
      </c>
      <c r="J2947" s="198"/>
      <c r="K2947" s="292">
        <v>62.88</v>
      </c>
    </row>
    <row r="2948" spans="2:11" ht="13.5" thickTop="1" x14ac:dyDescent="0.2">
      <c r="B2948" s="276"/>
      <c r="C2948" s="276"/>
      <c r="D2948" s="276"/>
      <c r="E2948" s="276"/>
      <c r="F2948" s="276"/>
      <c r="G2948" s="276"/>
      <c r="H2948" s="276"/>
      <c r="I2948" s="276"/>
      <c r="J2948" s="276"/>
      <c r="K2948" s="276"/>
    </row>
    <row r="2949" spans="2:11" ht="15" x14ac:dyDescent="0.2">
      <c r="B2949" s="268" t="s">
        <v>1926</v>
      </c>
      <c r="C2949" s="270" t="s">
        <v>78</v>
      </c>
      <c r="D2949" s="268" t="s">
        <v>79</v>
      </c>
      <c r="E2949" s="268" t="s">
        <v>24</v>
      </c>
      <c r="F2949" s="196" t="s">
        <v>80</v>
      </c>
      <c r="G2949" s="196"/>
      <c r="H2949" s="269" t="s">
        <v>81</v>
      </c>
      <c r="I2949" s="270" t="s">
        <v>82</v>
      </c>
      <c r="J2949" s="270" t="s">
        <v>83</v>
      </c>
      <c r="K2949" s="270" t="s">
        <v>84</v>
      </c>
    </row>
    <row r="2950" spans="2:11" ht="25.5" x14ac:dyDescent="0.2">
      <c r="B2950" s="271" t="s">
        <v>85</v>
      </c>
      <c r="C2950" s="273" t="s">
        <v>1927</v>
      </c>
      <c r="D2950" s="271" t="s">
        <v>43</v>
      </c>
      <c r="E2950" s="271" t="s">
        <v>1928</v>
      </c>
      <c r="F2950" s="197" t="s">
        <v>89</v>
      </c>
      <c r="G2950" s="197"/>
      <c r="H2950" s="272" t="s">
        <v>47</v>
      </c>
      <c r="I2950" s="275">
        <v>1</v>
      </c>
      <c r="J2950" s="274">
        <v>53.45</v>
      </c>
      <c r="K2950" s="274">
        <v>53.45</v>
      </c>
    </row>
    <row r="2951" spans="2:11" ht="25.5" x14ac:dyDescent="0.2">
      <c r="B2951" s="277" t="s">
        <v>86</v>
      </c>
      <c r="C2951" s="279" t="s">
        <v>120</v>
      </c>
      <c r="D2951" s="277" t="s">
        <v>44</v>
      </c>
      <c r="E2951" s="277" t="s">
        <v>121</v>
      </c>
      <c r="F2951" s="194" t="s">
        <v>2161</v>
      </c>
      <c r="G2951" s="194"/>
      <c r="H2951" s="278" t="s">
        <v>75</v>
      </c>
      <c r="I2951" s="281">
        <v>0.51600000000000001</v>
      </c>
      <c r="J2951" s="280">
        <v>29.75</v>
      </c>
      <c r="K2951" s="280">
        <v>15.35</v>
      </c>
    </row>
    <row r="2952" spans="2:11" ht="25.5" x14ac:dyDescent="0.2">
      <c r="B2952" s="277" t="s">
        <v>86</v>
      </c>
      <c r="C2952" s="279" t="s">
        <v>122</v>
      </c>
      <c r="D2952" s="277" t="s">
        <v>44</v>
      </c>
      <c r="E2952" s="277" t="s">
        <v>123</v>
      </c>
      <c r="F2952" s="194" t="s">
        <v>2161</v>
      </c>
      <c r="G2952" s="194"/>
      <c r="H2952" s="278" t="s">
        <v>75</v>
      </c>
      <c r="I2952" s="281">
        <v>0.51600000000000001</v>
      </c>
      <c r="J2952" s="280">
        <v>22.69</v>
      </c>
      <c r="K2952" s="280">
        <v>11.7</v>
      </c>
    </row>
    <row r="2953" spans="2:11" x14ac:dyDescent="0.2">
      <c r="B2953" s="282" t="s">
        <v>93</v>
      </c>
      <c r="C2953" s="284" t="s">
        <v>2823</v>
      </c>
      <c r="D2953" s="282" t="s">
        <v>2291</v>
      </c>
      <c r="E2953" s="282" t="s">
        <v>2824</v>
      </c>
      <c r="F2953" s="195" t="s">
        <v>94</v>
      </c>
      <c r="G2953" s="195"/>
      <c r="H2953" s="283" t="s">
        <v>47</v>
      </c>
      <c r="I2953" s="287">
        <v>1.1000000000000001</v>
      </c>
      <c r="J2953" s="285">
        <v>24</v>
      </c>
      <c r="K2953" s="285">
        <v>26.4</v>
      </c>
    </row>
    <row r="2954" spans="2:11" x14ac:dyDescent="0.2">
      <c r="B2954" s="291"/>
      <c r="C2954" s="291"/>
      <c r="D2954" s="291"/>
      <c r="E2954" s="291"/>
      <c r="F2954" s="291" t="s">
        <v>97</v>
      </c>
      <c r="G2954" s="292">
        <v>9.92</v>
      </c>
      <c r="H2954" s="291" t="s">
        <v>98</v>
      </c>
      <c r="I2954" s="292">
        <v>10.68</v>
      </c>
      <c r="J2954" s="291" t="s">
        <v>99</v>
      </c>
      <c r="K2954" s="292">
        <v>20.6</v>
      </c>
    </row>
    <row r="2955" spans="2:11" ht="13.5" thickBot="1" x14ac:dyDescent="0.25">
      <c r="B2955" s="291"/>
      <c r="C2955" s="291"/>
      <c r="D2955" s="291"/>
      <c r="E2955" s="291"/>
      <c r="F2955" s="291" t="s">
        <v>100</v>
      </c>
      <c r="G2955" s="292">
        <v>13.36</v>
      </c>
      <c r="H2955" s="291"/>
      <c r="I2955" s="198" t="s">
        <v>101</v>
      </c>
      <c r="J2955" s="198"/>
      <c r="K2955" s="292">
        <v>66.81</v>
      </c>
    </row>
    <row r="2956" spans="2:11" ht="13.5" thickTop="1" x14ac:dyDescent="0.2">
      <c r="B2956" s="276"/>
      <c r="C2956" s="276"/>
      <c r="D2956" s="276"/>
      <c r="E2956" s="276"/>
      <c r="F2956" s="276"/>
      <c r="G2956" s="276"/>
      <c r="H2956" s="276"/>
      <c r="I2956" s="276"/>
      <c r="J2956" s="276"/>
      <c r="K2956" s="276"/>
    </row>
    <row r="2957" spans="2:11" ht="15" x14ac:dyDescent="0.2">
      <c r="B2957" s="268" t="s">
        <v>1929</v>
      </c>
      <c r="C2957" s="270" t="s">
        <v>78</v>
      </c>
      <c r="D2957" s="268" t="s">
        <v>79</v>
      </c>
      <c r="E2957" s="268" t="s">
        <v>24</v>
      </c>
      <c r="F2957" s="196" t="s">
        <v>80</v>
      </c>
      <c r="G2957" s="196"/>
      <c r="H2957" s="269" t="s">
        <v>81</v>
      </c>
      <c r="I2957" s="270" t="s">
        <v>82</v>
      </c>
      <c r="J2957" s="270" t="s">
        <v>83</v>
      </c>
      <c r="K2957" s="270" t="s">
        <v>84</v>
      </c>
    </row>
    <row r="2958" spans="2:11" ht="25.5" x14ac:dyDescent="0.2">
      <c r="B2958" s="271" t="s">
        <v>85</v>
      </c>
      <c r="C2958" s="273" t="s">
        <v>1930</v>
      </c>
      <c r="D2958" s="271" t="s">
        <v>43</v>
      </c>
      <c r="E2958" s="271" t="s">
        <v>1931</v>
      </c>
      <c r="F2958" s="197" t="s">
        <v>89</v>
      </c>
      <c r="G2958" s="197"/>
      <c r="H2958" s="272" t="s">
        <v>48</v>
      </c>
      <c r="I2958" s="275">
        <v>1</v>
      </c>
      <c r="J2958" s="274">
        <v>26.85</v>
      </c>
      <c r="K2958" s="274">
        <v>26.85</v>
      </c>
    </row>
    <row r="2959" spans="2:11" ht="25.5" x14ac:dyDescent="0.2">
      <c r="B2959" s="277" t="s">
        <v>86</v>
      </c>
      <c r="C2959" s="279" t="s">
        <v>120</v>
      </c>
      <c r="D2959" s="277" t="s">
        <v>44</v>
      </c>
      <c r="E2959" s="277" t="s">
        <v>121</v>
      </c>
      <c r="F2959" s="194" t="s">
        <v>2161</v>
      </c>
      <c r="G2959" s="194"/>
      <c r="H2959" s="278" t="s">
        <v>75</v>
      </c>
      <c r="I2959" s="281">
        <v>0.2</v>
      </c>
      <c r="J2959" s="280">
        <v>29.75</v>
      </c>
      <c r="K2959" s="280">
        <v>5.95</v>
      </c>
    </row>
    <row r="2960" spans="2:11" ht="25.5" x14ac:dyDescent="0.2">
      <c r="B2960" s="277" t="s">
        <v>86</v>
      </c>
      <c r="C2960" s="279" t="s">
        <v>90</v>
      </c>
      <c r="D2960" s="277" t="s">
        <v>44</v>
      </c>
      <c r="E2960" s="277" t="s">
        <v>91</v>
      </c>
      <c r="F2960" s="194" t="s">
        <v>2161</v>
      </c>
      <c r="G2960" s="194"/>
      <c r="H2960" s="278" t="s">
        <v>75</v>
      </c>
      <c r="I2960" s="281">
        <v>0.2</v>
      </c>
      <c r="J2960" s="280">
        <v>21.72</v>
      </c>
      <c r="K2960" s="280">
        <v>4.34</v>
      </c>
    </row>
    <row r="2961" spans="2:11" ht="25.5" x14ac:dyDescent="0.2">
      <c r="B2961" s="282" t="s">
        <v>93</v>
      </c>
      <c r="C2961" s="284" t="s">
        <v>2825</v>
      </c>
      <c r="D2961" s="282" t="s">
        <v>2315</v>
      </c>
      <c r="E2961" s="282" t="s">
        <v>2826</v>
      </c>
      <c r="F2961" s="195" t="s">
        <v>94</v>
      </c>
      <c r="G2961" s="195"/>
      <c r="H2961" s="283" t="s">
        <v>1076</v>
      </c>
      <c r="I2961" s="287">
        <v>1</v>
      </c>
      <c r="J2961" s="285">
        <v>16.559999999999999</v>
      </c>
      <c r="K2961" s="285">
        <v>16.559999999999999</v>
      </c>
    </row>
    <row r="2962" spans="2:11" x14ac:dyDescent="0.2">
      <c r="B2962" s="291"/>
      <c r="C2962" s="291"/>
      <c r="D2962" s="291"/>
      <c r="E2962" s="291"/>
      <c r="F2962" s="291" t="s">
        <v>97</v>
      </c>
      <c r="G2962" s="292">
        <v>3.76</v>
      </c>
      <c r="H2962" s="291" t="s">
        <v>98</v>
      </c>
      <c r="I2962" s="292">
        <v>4.05</v>
      </c>
      <c r="J2962" s="291" t="s">
        <v>99</v>
      </c>
      <c r="K2962" s="292">
        <v>7.81</v>
      </c>
    </row>
    <row r="2963" spans="2:11" ht="13.5" thickBot="1" x14ac:dyDescent="0.25">
      <c r="B2963" s="291"/>
      <c r="C2963" s="291"/>
      <c r="D2963" s="291"/>
      <c r="E2963" s="291"/>
      <c r="F2963" s="291" t="s">
        <v>100</v>
      </c>
      <c r="G2963" s="292">
        <v>6.71</v>
      </c>
      <c r="H2963" s="291"/>
      <c r="I2963" s="198" t="s">
        <v>101</v>
      </c>
      <c r="J2963" s="198"/>
      <c r="K2963" s="292">
        <v>33.56</v>
      </c>
    </row>
    <row r="2964" spans="2:11" ht="13.5" thickTop="1" x14ac:dyDescent="0.2">
      <c r="B2964" s="276"/>
      <c r="C2964" s="276"/>
      <c r="D2964" s="276"/>
      <c r="E2964" s="276"/>
      <c r="F2964" s="276"/>
      <c r="G2964" s="276"/>
      <c r="H2964" s="276"/>
      <c r="I2964" s="276"/>
      <c r="J2964" s="276"/>
      <c r="K2964" s="276"/>
    </row>
    <row r="2965" spans="2:11" ht="15" x14ac:dyDescent="0.2">
      <c r="B2965" s="268" t="s">
        <v>1932</v>
      </c>
      <c r="C2965" s="270" t="s">
        <v>78</v>
      </c>
      <c r="D2965" s="268" t="s">
        <v>79</v>
      </c>
      <c r="E2965" s="268" t="s">
        <v>24</v>
      </c>
      <c r="F2965" s="196" t="s">
        <v>80</v>
      </c>
      <c r="G2965" s="196"/>
      <c r="H2965" s="269" t="s">
        <v>81</v>
      </c>
      <c r="I2965" s="270" t="s">
        <v>82</v>
      </c>
      <c r="J2965" s="270" t="s">
        <v>83</v>
      </c>
      <c r="K2965" s="270" t="s">
        <v>84</v>
      </c>
    </row>
    <row r="2966" spans="2:11" ht="25.5" x14ac:dyDescent="0.2">
      <c r="B2966" s="271" t="s">
        <v>85</v>
      </c>
      <c r="C2966" s="273" t="s">
        <v>1933</v>
      </c>
      <c r="D2966" s="271" t="s">
        <v>43</v>
      </c>
      <c r="E2966" s="271" t="s">
        <v>1934</v>
      </c>
      <c r="F2966" s="197" t="s">
        <v>89</v>
      </c>
      <c r="G2966" s="197"/>
      <c r="H2966" s="272" t="s">
        <v>48</v>
      </c>
      <c r="I2966" s="275">
        <v>1</v>
      </c>
      <c r="J2966" s="274">
        <v>92.06</v>
      </c>
      <c r="K2966" s="274">
        <v>92.06</v>
      </c>
    </row>
    <row r="2967" spans="2:11" ht="25.5" x14ac:dyDescent="0.2">
      <c r="B2967" s="277" t="s">
        <v>86</v>
      </c>
      <c r="C2967" s="279" t="s">
        <v>120</v>
      </c>
      <c r="D2967" s="277" t="s">
        <v>44</v>
      </c>
      <c r="E2967" s="277" t="s">
        <v>121</v>
      </c>
      <c r="F2967" s="194" t="s">
        <v>2161</v>
      </c>
      <c r="G2967" s="194"/>
      <c r="H2967" s="278" t="s">
        <v>75</v>
      </c>
      <c r="I2967" s="281">
        <v>0.54100000000000004</v>
      </c>
      <c r="J2967" s="280">
        <v>29.75</v>
      </c>
      <c r="K2967" s="280">
        <v>16.09</v>
      </c>
    </row>
    <row r="2968" spans="2:11" ht="25.5" x14ac:dyDescent="0.2">
      <c r="B2968" s="277" t="s">
        <v>86</v>
      </c>
      <c r="C2968" s="279" t="s">
        <v>122</v>
      </c>
      <c r="D2968" s="277" t="s">
        <v>44</v>
      </c>
      <c r="E2968" s="277" t="s">
        <v>123</v>
      </c>
      <c r="F2968" s="194" t="s">
        <v>2161</v>
      </c>
      <c r="G2968" s="194"/>
      <c r="H2968" s="278" t="s">
        <v>75</v>
      </c>
      <c r="I2968" s="281">
        <v>0.54100000000000004</v>
      </c>
      <c r="J2968" s="280">
        <v>22.69</v>
      </c>
      <c r="K2968" s="280">
        <v>12.27</v>
      </c>
    </row>
    <row r="2969" spans="2:11" x14ac:dyDescent="0.2">
      <c r="B2969" s="282" t="s">
        <v>93</v>
      </c>
      <c r="C2969" s="284" t="s">
        <v>2827</v>
      </c>
      <c r="D2969" s="282" t="s">
        <v>2291</v>
      </c>
      <c r="E2969" s="282" t="s">
        <v>2828</v>
      </c>
      <c r="F2969" s="195" t="s">
        <v>94</v>
      </c>
      <c r="G2969" s="195"/>
      <c r="H2969" s="283" t="s">
        <v>48</v>
      </c>
      <c r="I2969" s="287">
        <v>1</v>
      </c>
      <c r="J2969" s="285">
        <v>63.7</v>
      </c>
      <c r="K2969" s="285">
        <v>63.7</v>
      </c>
    </row>
    <row r="2970" spans="2:11" x14ac:dyDescent="0.2">
      <c r="B2970" s="291"/>
      <c r="C2970" s="291"/>
      <c r="D2970" s="291"/>
      <c r="E2970" s="291"/>
      <c r="F2970" s="291" t="s">
        <v>97</v>
      </c>
      <c r="G2970" s="292">
        <v>10.4</v>
      </c>
      <c r="H2970" s="291" t="s">
        <v>98</v>
      </c>
      <c r="I2970" s="292">
        <v>11.2</v>
      </c>
      <c r="J2970" s="291" t="s">
        <v>99</v>
      </c>
      <c r="K2970" s="292">
        <v>21.6</v>
      </c>
    </row>
    <row r="2971" spans="2:11" ht="13.5" thickBot="1" x14ac:dyDescent="0.25">
      <c r="B2971" s="291"/>
      <c r="C2971" s="291"/>
      <c r="D2971" s="291"/>
      <c r="E2971" s="291"/>
      <c r="F2971" s="291" t="s">
        <v>100</v>
      </c>
      <c r="G2971" s="292">
        <v>23.01</v>
      </c>
      <c r="H2971" s="291"/>
      <c r="I2971" s="198" t="s">
        <v>101</v>
      </c>
      <c r="J2971" s="198"/>
      <c r="K2971" s="292">
        <v>115.07</v>
      </c>
    </row>
    <row r="2972" spans="2:11" ht="13.5" thickTop="1" x14ac:dyDescent="0.2">
      <c r="B2972" s="276"/>
      <c r="C2972" s="276"/>
      <c r="D2972" s="276"/>
      <c r="E2972" s="276"/>
      <c r="F2972" s="276"/>
      <c r="G2972" s="276"/>
      <c r="H2972" s="276"/>
      <c r="I2972" s="276"/>
      <c r="J2972" s="276"/>
      <c r="K2972" s="276"/>
    </row>
    <row r="2973" spans="2:11" ht="15" x14ac:dyDescent="0.2">
      <c r="B2973" s="268" t="s">
        <v>1935</v>
      </c>
      <c r="C2973" s="270" t="s">
        <v>78</v>
      </c>
      <c r="D2973" s="268" t="s">
        <v>79</v>
      </c>
      <c r="E2973" s="268" t="s">
        <v>24</v>
      </c>
      <c r="F2973" s="196" t="s">
        <v>80</v>
      </c>
      <c r="G2973" s="196"/>
      <c r="H2973" s="269" t="s">
        <v>81</v>
      </c>
      <c r="I2973" s="270" t="s">
        <v>82</v>
      </c>
      <c r="J2973" s="270" t="s">
        <v>83</v>
      </c>
      <c r="K2973" s="270" t="s">
        <v>84</v>
      </c>
    </row>
    <row r="2974" spans="2:11" x14ac:dyDescent="0.2">
      <c r="B2974" s="271" t="s">
        <v>85</v>
      </c>
      <c r="C2974" s="273" t="s">
        <v>1936</v>
      </c>
      <c r="D2974" s="271" t="s">
        <v>43</v>
      </c>
      <c r="E2974" s="271" t="s">
        <v>1937</v>
      </c>
      <c r="F2974" s="197" t="s">
        <v>89</v>
      </c>
      <c r="G2974" s="197"/>
      <c r="H2974" s="272" t="s">
        <v>48</v>
      </c>
      <c r="I2974" s="275">
        <v>1</v>
      </c>
      <c r="J2974" s="274">
        <v>13.49</v>
      </c>
      <c r="K2974" s="274">
        <v>13.49</v>
      </c>
    </row>
    <row r="2975" spans="2:11" ht="25.5" x14ac:dyDescent="0.2">
      <c r="B2975" s="277" t="s">
        <v>86</v>
      </c>
      <c r="C2975" s="279" t="s">
        <v>120</v>
      </c>
      <c r="D2975" s="277" t="s">
        <v>44</v>
      </c>
      <c r="E2975" s="277" t="s">
        <v>121</v>
      </c>
      <c r="F2975" s="194" t="s">
        <v>2161</v>
      </c>
      <c r="G2975" s="194"/>
      <c r="H2975" s="278" t="s">
        <v>75</v>
      </c>
      <c r="I2975" s="281">
        <v>0.14399999999999999</v>
      </c>
      <c r="J2975" s="280">
        <v>29.75</v>
      </c>
      <c r="K2975" s="280">
        <v>4.28</v>
      </c>
    </row>
    <row r="2976" spans="2:11" ht="25.5" x14ac:dyDescent="0.2">
      <c r="B2976" s="277" t="s">
        <v>86</v>
      </c>
      <c r="C2976" s="279" t="s">
        <v>122</v>
      </c>
      <c r="D2976" s="277" t="s">
        <v>44</v>
      </c>
      <c r="E2976" s="277" t="s">
        <v>123</v>
      </c>
      <c r="F2976" s="194" t="s">
        <v>2161</v>
      </c>
      <c r="G2976" s="194"/>
      <c r="H2976" s="278" t="s">
        <v>75</v>
      </c>
      <c r="I2976" s="281">
        <v>0.14399999999999999</v>
      </c>
      <c r="J2976" s="280">
        <v>22.69</v>
      </c>
      <c r="K2976" s="280">
        <v>3.26</v>
      </c>
    </row>
    <row r="2977" spans="2:11" ht="25.5" x14ac:dyDescent="0.2">
      <c r="B2977" s="282" t="s">
        <v>93</v>
      </c>
      <c r="C2977" s="284" t="s">
        <v>2829</v>
      </c>
      <c r="D2977" s="282" t="s">
        <v>2291</v>
      </c>
      <c r="E2977" s="282" t="s">
        <v>2830</v>
      </c>
      <c r="F2977" s="195" t="s">
        <v>94</v>
      </c>
      <c r="G2977" s="195"/>
      <c r="H2977" s="283" t="s">
        <v>48</v>
      </c>
      <c r="I2977" s="287">
        <v>1</v>
      </c>
      <c r="J2977" s="285">
        <v>5.95</v>
      </c>
      <c r="K2977" s="285">
        <v>5.95</v>
      </c>
    </row>
    <row r="2978" spans="2:11" x14ac:dyDescent="0.2">
      <c r="B2978" s="291"/>
      <c r="C2978" s="291"/>
      <c r="D2978" s="291"/>
      <c r="E2978" s="291"/>
      <c r="F2978" s="291" t="s">
        <v>97</v>
      </c>
      <c r="G2978" s="292">
        <v>2.76</v>
      </c>
      <c r="H2978" s="291" t="s">
        <v>98</v>
      </c>
      <c r="I2978" s="292">
        <v>2.98</v>
      </c>
      <c r="J2978" s="291" t="s">
        <v>99</v>
      </c>
      <c r="K2978" s="292">
        <v>5.74</v>
      </c>
    </row>
    <row r="2979" spans="2:11" ht="13.5" thickBot="1" x14ac:dyDescent="0.25">
      <c r="B2979" s="291"/>
      <c r="C2979" s="291"/>
      <c r="D2979" s="291"/>
      <c r="E2979" s="291"/>
      <c r="F2979" s="291" t="s">
        <v>100</v>
      </c>
      <c r="G2979" s="292">
        <v>3.37</v>
      </c>
      <c r="H2979" s="291"/>
      <c r="I2979" s="198" t="s">
        <v>101</v>
      </c>
      <c r="J2979" s="198"/>
      <c r="K2979" s="292">
        <v>16.86</v>
      </c>
    </row>
    <row r="2980" spans="2:11" ht="13.5" thickTop="1" x14ac:dyDescent="0.2">
      <c r="B2980" s="276"/>
      <c r="C2980" s="276"/>
      <c r="D2980" s="276"/>
      <c r="E2980" s="276"/>
      <c r="F2980" s="276"/>
      <c r="G2980" s="276"/>
      <c r="H2980" s="276"/>
      <c r="I2980" s="276"/>
      <c r="J2980" s="276"/>
      <c r="K2980" s="276"/>
    </row>
    <row r="2981" spans="2:11" ht="15" x14ac:dyDescent="0.2">
      <c r="B2981" s="268" t="s">
        <v>1938</v>
      </c>
      <c r="C2981" s="270" t="s">
        <v>78</v>
      </c>
      <c r="D2981" s="268" t="s">
        <v>79</v>
      </c>
      <c r="E2981" s="268" t="s">
        <v>24</v>
      </c>
      <c r="F2981" s="196" t="s">
        <v>80</v>
      </c>
      <c r="G2981" s="196"/>
      <c r="H2981" s="269" t="s">
        <v>81</v>
      </c>
      <c r="I2981" s="270" t="s">
        <v>82</v>
      </c>
      <c r="J2981" s="270" t="s">
        <v>83</v>
      </c>
      <c r="K2981" s="270" t="s">
        <v>84</v>
      </c>
    </row>
    <row r="2982" spans="2:11" ht="38.25" x14ac:dyDescent="0.2">
      <c r="B2982" s="271" t="s">
        <v>85</v>
      </c>
      <c r="C2982" s="273" t="s">
        <v>1939</v>
      </c>
      <c r="D2982" s="271" t="s">
        <v>43</v>
      </c>
      <c r="E2982" s="271" t="s">
        <v>1940</v>
      </c>
      <c r="F2982" s="197" t="s">
        <v>89</v>
      </c>
      <c r="G2982" s="197"/>
      <c r="H2982" s="272" t="s">
        <v>48</v>
      </c>
      <c r="I2982" s="275">
        <v>1</v>
      </c>
      <c r="J2982" s="274">
        <v>13.62</v>
      </c>
      <c r="K2982" s="274">
        <v>13.62</v>
      </c>
    </row>
    <row r="2983" spans="2:11" ht="25.5" x14ac:dyDescent="0.2">
      <c r="B2983" s="277" t="s">
        <v>86</v>
      </c>
      <c r="C2983" s="279" t="s">
        <v>120</v>
      </c>
      <c r="D2983" s="277" t="s">
        <v>44</v>
      </c>
      <c r="E2983" s="277" t="s">
        <v>121</v>
      </c>
      <c r="F2983" s="194" t="s">
        <v>2161</v>
      </c>
      <c r="G2983" s="194"/>
      <c r="H2983" s="278" t="s">
        <v>75</v>
      </c>
      <c r="I2983" s="281">
        <v>0.2</v>
      </c>
      <c r="J2983" s="280">
        <v>29.75</v>
      </c>
      <c r="K2983" s="280">
        <v>5.95</v>
      </c>
    </row>
    <row r="2984" spans="2:11" ht="25.5" x14ac:dyDescent="0.2">
      <c r="B2984" s="277" t="s">
        <v>86</v>
      </c>
      <c r="C2984" s="279" t="s">
        <v>90</v>
      </c>
      <c r="D2984" s="277" t="s">
        <v>44</v>
      </c>
      <c r="E2984" s="277" t="s">
        <v>91</v>
      </c>
      <c r="F2984" s="194" t="s">
        <v>2161</v>
      </c>
      <c r="G2984" s="194"/>
      <c r="H2984" s="278" t="s">
        <v>75</v>
      </c>
      <c r="I2984" s="281">
        <v>0.2</v>
      </c>
      <c r="J2984" s="280">
        <v>21.72</v>
      </c>
      <c r="K2984" s="280">
        <v>4.34</v>
      </c>
    </row>
    <row r="2985" spans="2:11" ht="25.5" x14ac:dyDescent="0.2">
      <c r="B2985" s="282" t="s">
        <v>93</v>
      </c>
      <c r="C2985" s="284" t="s">
        <v>2831</v>
      </c>
      <c r="D2985" s="282" t="s">
        <v>2441</v>
      </c>
      <c r="E2985" s="282" t="s">
        <v>2832</v>
      </c>
      <c r="F2985" s="195" t="s">
        <v>94</v>
      </c>
      <c r="G2985" s="195"/>
      <c r="H2985" s="283" t="s">
        <v>48</v>
      </c>
      <c r="I2985" s="287">
        <v>1</v>
      </c>
      <c r="J2985" s="285">
        <v>3.33</v>
      </c>
      <c r="K2985" s="285">
        <v>3.33</v>
      </c>
    </row>
    <row r="2986" spans="2:11" x14ac:dyDescent="0.2">
      <c r="B2986" s="291"/>
      <c r="C2986" s="291"/>
      <c r="D2986" s="291"/>
      <c r="E2986" s="291"/>
      <c r="F2986" s="291" t="s">
        <v>97</v>
      </c>
      <c r="G2986" s="292">
        <v>3.76</v>
      </c>
      <c r="H2986" s="291" t="s">
        <v>98</v>
      </c>
      <c r="I2986" s="292">
        <v>4.05</v>
      </c>
      <c r="J2986" s="291" t="s">
        <v>99</v>
      </c>
      <c r="K2986" s="292">
        <v>7.81</v>
      </c>
    </row>
    <row r="2987" spans="2:11" ht="13.5" thickBot="1" x14ac:dyDescent="0.25">
      <c r="B2987" s="291"/>
      <c r="C2987" s="291"/>
      <c r="D2987" s="291"/>
      <c r="E2987" s="291"/>
      <c r="F2987" s="291" t="s">
        <v>100</v>
      </c>
      <c r="G2987" s="292">
        <v>3.4</v>
      </c>
      <c r="H2987" s="291"/>
      <c r="I2987" s="198" t="s">
        <v>101</v>
      </c>
      <c r="J2987" s="198"/>
      <c r="K2987" s="292">
        <v>17.02</v>
      </c>
    </row>
    <row r="2988" spans="2:11" ht="13.5" thickTop="1" x14ac:dyDescent="0.2">
      <c r="B2988" s="276"/>
      <c r="C2988" s="276"/>
      <c r="D2988" s="276"/>
      <c r="E2988" s="276"/>
      <c r="F2988" s="276"/>
      <c r="G2988" s="276"/>
      <c r="H2988" s="276"/>
      <c r="I2988" s="276"/>
      <c r="J2988" s="276"/>
      <c r="K2988" s="276"/>
    </row>
    <row r="2989" spans="2:11" ht="15" x14ac:dyDescent="0.2">
      <c r="B2989" s="268" t="s">
        <v>1941</v>
      </c>
      <c r="C2989" s="270" t="s">
        <v>78</v>
      </c>
      <c r="D2989" s="268" t="s">
        <v>79</v>
      </c>
      <c r="E2989" s="268" t="s">
        <v>24</v>
      </c>
      <c r="F2989" s="196" t="s">
        <v>80</v>
      </c>
      <c r="G2989" s="196"/>
      <c r="H2989" s="269" t="s">
        <v>81</v>
      </c>
      <c r="I2989" s="270" t="s">
        <v>82</v>
      </c>
      <c r="J2989" s="270" t="s">
        <v>83</v>
      </c>
      <c r="K2989" s="270" t="s">
        <v>84</v>
      </c>
    </row>
    <row r="2990" spans="2:11" ht="38.25" x14ac:dyDescent="0.2">
      <c r="B2990" s="271" t="s">
        <v>85</v>
      </c>
      <c r="C2990" s="273" t="s">
        <v>1942</v>
      </c>
      <c r="D2990" s="271" t="s">
        <v>44</v>
      </c>
      <c r="E2990" s="271" t="s">
        <v>1943</v>
      </c>
      <c r="F2990" s="197" t="s">
        <v>804</v>
      </c>
      <c r="G2990" s="197"/>
      <c r="H2990" s="272" t="s">
        <v>47</v>
      </c>
      <c r="I2990" s="275">
        <v>1</v>
      </c>
      <c r="J2990" s="274">
        <v>26.13</v>
      </c>
      <c r="K2990" s="274">
        <v>26.13</v>
      </c>
    </row>
    <row r="2991" spans="2:11" ht="25.5" x14ac:dyDescent="0.2">
      <c r="B2991" s="277" t="s">
        <v>86</v>
      </c>
      <c r="C2991" s="279" t="s">
        <v>120</v>
      </c>
      <c r="D2991" s="277" t="s">
        <v>44</v>
      </c>
      <c r="E2991" s="277" t="s">
        <v>121</v>
      </c>
      <c r="F2991" s="194" t="s">
        <v>2161</v>
      </c>
      <c r="G2991" s="194"/>
      <c r="H2991" s="278" t="s">
        <v>75</v>
      </c>
      <c r="I2991" s="281">
        <v>0.105</v>
      </c>
      <c r="J2991" s="280">
        <v>29.75</v>
      </c>
      <c r="K2991" s="280">
        <v>3.12</v>
      </c>
    </row>
    <row r="2992" spans="2:11" ht="63.75" x14ac:dyDescent="0.2">
      <c r="B2992" s="277" t="s">
        <v>86</v>
      </c>
      <c r="C2992" s="279" t="s">
        <v>124</v>
      </c>
      <c r="D2992" s="277" t="s">
        <v>44</v>
      </c>
      <c r="E2992" s="277" t="s">
        <v>802</v>
      </c>
      <c r="F2992" s="194" t="s">
        <v>2833</v>
      </c>
      <c r="G2992" s="194"/>
      <c r="H2992" s="278" t="s">
        <v>47</v>
      </c>
      <c r="I2992" s="281">
        <v>1</v>
      </c>
      <c r="J2992" s="280">
        <v>11.66</v>
      </c>
      <c r="K2992" s="280">
        <v>11.66</v>
      </c>
    </row>
    <row r="2993" spans="2:11" ht="25.5" x14ac:dyDescent="0.2">
      <c r="B2993" s="277" t="s">
        <v>86</v>
      </c>
      <c r="C2993" s="279" t="s">
        <v>122</v>
      </c>
      <c r="D2993" s="277" t="s">
        <v>44</v>
      </c>
      <c r="E2993" s="277" t="s">
        <v>123</v>
      </c>
      <c r="F2993" s="194" t="s">
        <v>2161</v>
      </c>
      <c r="G2993" s="194"/>
      <c r="H2993" s="278" t="s">
        <v>75</v>
      </c>
      <c r="I2993" s="281">
        <v>0.105</v>
      </c>
      <c r="J2993" s="280">
        <v>22.69</v>
      </c>
      <c r="K2993" s="280">
        <v>2.38</v>
      </c>
    </row>
    <row r="2994" spans="2:11" ht="25.5" x14ac:dyDescent="0.2">
      <c r="B2994" s="282" t="s">
        <v>93</v>
      </c>
      <c r="C2994" s="284" t="s">
        <v>2834</v>
      </c>
      <c r="D2994" s="282" t="s">
        <v>44</v>
      </c>
      <c r="E2994" s="282" t="s">
        <v>2835</v>
      </c>
      <c r="F2994" s="195" t="s">
        <v>94</v>
      </c>
      <c r="G2994" s="195"/>
      <c r="H2994" s="283" t="s">
        <v>47</v>
      </c>
      <c r="I2994" s="287">
        <v>1.1000000000000001</v>
      </c>
      <c r="J2994" s="285">
        <v>8.16</v>
      </c>
      <c r="K2994" s="285">
        <v>8.9700000000000006</v>
      </c>
    </row>
    <row r="2995" spans="2:11" x14ac:dyDescent="0.2">
      <c r="B2995" s="291"/>
      <c r="C2995" s="291"/>
      <c r="D2995" s="291"/>
      <c r="E2995" s="291"/>
      <c r="F2995" s="291" t="s">
        <v>97</v>
      </c>
      <c r="G2995" s="292">
        <v>4.5</v>
      </c>
      <c r="H2995" s="291" t="s">
        <v>98</v>
      </c>
      <c r="I2995" s="292">
        <v>4.8499999999999996</v>
      </c>
      <c r="J2995" s="291" t="s">
        <v>99</v>
      </c>
      <c r="K2995" s="292">
        <v>9.35</v>
      </c>
    </row>
    <row r="2996" spans="2:11" ht="13.5" thickBot="1" x14ac:dyDescent="0.25">
      <c r="B2996" s="291"/>
      <c r="C2996" s="291"/>
      <c r="D2996" s="291"/>
      <c r="E2996" s="291"/>
      <c r="F2996" s="291" t="s">
        <v>100</v>
      </c>
      <c r="G2996" s="292">
        <v>6.53</v>
      </c>
      <c r="H2996" s="291"/>
      <c r="I2996" s="198" t="s">
        <v>101</v>
      </c>
      <c r="J2996" s="198"/>
      <c r="K2996" s="292">
        <v>32.659999999999997</v>
      </c>
    </row>
    <row r="2997" spans="2:11" ht="13.5" thickTop="1" x14ac:dyDescent="0.2">
      <c r="B2997" s="276"/>
      <c r="C2997" s="276"/>
      <c r="D2997" s="276"/>
      <c r="E2997" s="276"/>
      <c r="F2997" s="276"/>
      <c r="G2997" s="276"/>
      <c r="H2997" s="276"/>
      <c r="I2997" s="276"/>
      <c r="J2997" s="276"/>
      <c r="K2997" s="276"/>
    </row>
    <row r="2998" spans="2:11" ht="15" x14ac:dyDescent="0.2">
      <c r="B2998" s="268" t="s">
        <v>1944</v>
      </c>
      <c r="C2998" s="270" t="s">
        <v>78</v>
      </c>
      <c r="D2998" s="268" t="s">
        <v>79</v>
      </c>
      <c r="E2998" s="268" t="s">
        <v>24</v>
      </c>
      <c r="F2998" s="196" t="s">
        <v>80</v>
      </c>
      <c r="G2998" s="196"/>
      <c r="H2998" s="269" t="s">
        <v>81</v>
      </c>
      <c r="I2998" s="270" t="s">
        <v>82</v>
      </c>
      <c r="J2998" s="270" t="s">
        <v>83</v>
      </c>
      <c r="K2998" s="270" t="s">
        <v>84</v>
      </c>
    </row>
    <row r="2999" spans="2:11" ht="38.25" x14ac:dyDescent="0.2">
      <c r="B2999" s="271" t="s">
        <v>85</v>
      </c>
      <c r="C2999" s="273" t="s">
        <v>759</v>
      </c>
      <c r="D2999" s="271" t="s">
        <v>44</v>
      </c>
      <c r="E2999" s="271" t="s">
        <v>760</v>
      </c>
      <c r="F2999" s="197" t="s">
        <v>804</v>
      </c>
      <c r="G2999" s="197"/>
      <c r="H2999" s="272" t="s">
        <v>47</v>
      </c>
      <c r="I2999" s="275">
        <v>1</v>
      </c>
      <c r="J2999" s="274">
        <v>21.08</v>
      </c>
      <c r="K2999" s="274">
        <v>21.08</v>
      </c>
    </row>
    <row r="3000" spans="2:11" ht="25.5" x14ac:dyDescent="0.2">
      <c r="B3000" s="277" t="s">
        <v>86</v>
      </c>
      <c r="C3000" s="279" t="s">
        <v>120</v>
      </c>
      <c r="D3000" s="277" t="s">
        <v>44</v>
      </c>
      <c r="E3000" s="277" t="s">
        <v>121</v>
      </c>
      <c r="F3000" s="194" t="s">
        <v>2161</v>
      </c>
      <c r="G3000" s="194"/>
      <c r="H3000" s="278" t="s">
        <v>75</v>
      </c>
      <c r="I3000" s="281">
        <v>9.0999999999999998E-2</v>
      </c>
      <c r="J3000" s="280">
        <v>29.75</v>
      </c>
      <c r="K3000" s="280">
        <v>2.7</v>
      </c>
    </row>
    <row r="3001" spans="2:11" ht="25.5" x14ac:dyDescent="0.2">
      <c r="B3001" s="277" t="s">
        <v>86</v>
      </c>
      <c r="C3001" s="279" t="s">
        <v>122</v>
      </c>
      <c r="D3001" s="277" t="s">
        <v>44</v>
      </c>
      <c r="E3001" s="277" t="s">
        <v>123</v>
      </c>
      <c r="F3001" s="194" t="s">
        <v>2161</v>
      </c>
      <c r="G3001" s="194"/>
      <c r="H3001" s="278" t="s">
        <v>75</v>
      </c>
      <c r="I3001" s="281">
        <v>9.0999999999999998E-2</v>
      </c>
      <c r="J3001" s="280">
        <v>22.69</v>
      </c>
      <c r="K3001" s="280">
        <v>2.06</v>
      </c>
    </row>
    <row r="3002" spans="2:11" ht="63.75" x14ac:dyDescent="0.2">
      <c r="B3002" s="277" t="s">
        <v>86</v>
      </c>
      <c r="C3002" s="279" t="s">
        <v>124</v>
      </c>
      <c r="D3002" s="277" t="s">
        <v>44</v>
      </c>
      <c r="E3002" s="277" t="s">
        <v>802</v>
      </c>
      <c r="F3002" s="194" t="s">
        <v>2833</v>
      </c>
      <c r="G3002" s="194"/>
      <c r="H3002" s="278" t="s">
        <v>47</v>
      </c>
      <c r="I3002" s="281">
        <v>1</v>
      </c>
      <c r="J3002" s="280">
        <v>11.66</v>
      </c>
      <c r="K3002" s="280">
        <v>11.66</v>
      </c>
    </row>
    <row r="3003" spans="2:11" ht="25.5" x14ac:dyDescent="0.2">
      <c r="B3003" s="282" t="s">
        <v>93</v>
      </c>
      <c r="C3003" s="284" t="s">
        <v>696</v>
      </c>
      <c r="D3003" s="282" t="s">
        <v>44</v>
      </c>
      <c r="E3003" s="282" t="s">
        <v>697</v>
      </c>
      <c r="F3003" s="195" t="s">
        <v>94</v>
      </c>
      <c r="G3003" s="195"/>
      <c r="H3003" s="283" t="s">
        <v>47</v>
      </c>
      <c r="I3003" s="287">
        <v>1.1000000000000001</v>
      </c>
      <c r="J3003" s="285">
        <v>4.24</v>
      </c>
      <c r="K3003" s="285">
        <v>4.66</v>
      </c>
    </row>
    <row r="3004" spans="2:11" x14ac:dyDescent="0.2">
      <c r="B3004" s="291"/>
      <c r="C3004" s="291"/>
      <c r="D3004" s="291"/>
      <c r="E3004" s="291"/>
      <c r="F3004" s="291" t="s">
        <v>97</v>
      </c>
      <c r="G3004" s="292">
        <v>4.2300000000000004</v>
      </c>
      <c r="H3004" s="291" t="s">
        <v>98</v>
      </c>
      <c r="I3004" s="292">
        <v>4.5599999999999996</v>
      </c>
      <c r="J3004" s="291" t="s">
        <v>99</v>
      </c>
      <c r="K3004" s="292">
        <v>8.7899999999999991</v>
      </c>
    </row>
    <row r="3005" spans="2:11" ht="13.5" thickBot="1" x14ac:dyDescent="0.25">
      <c r="B3005" s="291"/>
      <c r="C3005" s="291"/>
      <c r="D3005" s="291"/>
      <c r="E3005" s="291"/>
      <c r="F3005" s="291" t="s">
        <v>100</v>
      </c>
      <c r="G3005" s="292">
        <v>5.27</v>
      </c>
      <c r="H3005" s="291"/>
      <c r="I3005" s="198" t="s">
        <v>101</v>
      </c>
      <c r="J3005" s="198"/>
      <c r="K3005" s="292">
        <v>26.35</v>
      </c>
    </row>
    <row r="3006" spans="2:11" ht="13.5" thickTop="1" x14ac:dyDescent="0.2">
      <c r="B3006" s="276"/>
      <c r="C3006" s="276"/>
      <c r="D3006" s="276"/>
      <c r="E3006" s="276"/>
      <c r="F3006" s="276"/>
      <c r="G3006" s="276"/>
      <c r="H3006" s="276"/>
      <c r="I3006" s="276"/>
      <c r="J3006" s="276"/>
      <c r="K3006" s="276"/>
    </row>
    <row r="3007" spans="2:11" ht="15" x14ac:dyDescent="0.2">
      <c r="B3007" s="268" t="s">
        <v>1945</v>
      </c>
      <c r="C3007" s="270" t="s">
        <v>78</v>
      </c>
      <c r="D3007" s="268" t="s">
        <v>79</v>
      </c>
      <c r="E3007" s="268" t="s">
        <v>24</v>
      </c>
      <c r="F3007" s="196" t="s">
        <v>80</v>
      </c>
      <c r="G3007" s="196"/>
      <c r="H3007" s="269" t="s">
        <v>81</v>
      </c>
      <c r="I3007" s="270" t="s">
        <v>82</v>
      </c>
      <c r="J3007" s="270" t="s">
        <v>83</v>
      </c>
      <c r="K3007" s="270" t="s">
        <v>84</v>
      </c>
    </row>
    <row r="3008" spans="2:11" ht="38.25" x14ac:dyDescent="0.2">
      <c r="B3008" s="271" t="s">
        <v>85</v>
      </c>
      <c r="C3008" s="273" t="s">
        <v>1946</v>
      </c>
      <c r="D3008" s="271" t="s">
        <v>44</v>
      </c>
      <c r="E3008" s="271" t="s">
        <v>1947</v>
      </c>
      <c r="F3008" s="197" t="s">
        <v>2753</v>
      </c>
      <c r="G3008" s="197"/>
      <c r="H3008" s="272" t="s">
        <v>47</v>
      </c>
      <c r="I3008" s="275">
        <v>1</v>
      </c>
      <c r="J3008" s="274">
        <v>19.18</v>
      </c>
      <c r="K3008" s="274">
        <v>19.18</v>
      </c>
    </row>
    <row r="3009" spans="2:11" ht="25.5" x14ac:dyDescent="0.2">
      <c r="B3009" s="277" t="s">
        <v>86</v>
      </c>
      <c r="C3009" s="279" t="s">
        <v>122</v>
      </c>
      <c r="D3009" s="277" t="s">
        <v>44</v>
      </c>
      <c r="E3009" s="277" t="s">
        <v>123</v>
      </c>
      <c r="F3009" s="194" t="s">
        <v>2161</v>
      </c>
      <c r="G3009" s="194"/>
      <c r="H3009" s="278" t="s">
        <v>75</v>
      </c>
      <c r="I3009" s="281">
        <v>0.11219999999999999</v>
      </c>
      <c r="J3009" s="280">
        <v>22.69</v>
      </c>
      <c r="K3009" s="280">
        <v>2.54</v>
      </c>
    </row>
    <row r="3010" spans="2:11" ht="25.5" x14ac:dyDescent="0.2">
      <c r="B3010" s="277" t="s">
        <v>86</v>
      </c>
      <c r="C3010" s="279" t="s">
        <v>120</v>
      </c>
      <c r="D3010" s="277" t="s">
        <v>44</v>
      </c>
      <c r="E3010" s="277" t="s">
        <v>121</v>
      </c>
      <c r="F3010" s="194" t="s">
        <v>2161</v>
      </c>
      <c r="G3010" s="194"/>
      <c r="H3010" s="278" t="s">
        <v>75</v>
      </c>
      <c r="I3010" s="281">
        <v>0.11219999999999999</v>
      </c>
      <c r="J3010" s="280">
        <v>29.75</v>
      </c>
      <c r="K3010" s="280">
        <v>3.33</v>
      </c>
    </row>
    <row r="3011" spans="2:11" x14ac:dyDescent="0.2">
      <c r="B3011" s="282" t="s">
        <v>93</v>
      </c>
      <c r="C3011" s="284" t="s">
        <v>2836</v>
      </c>
      <c r="D3011" s="282" t="s">
        <v>44</v>
      </c>
      <c r="E3011" s="282" t="s">
        <v>2837</v>
      </c>
      <c r="F3011" s="195" t="s">
        <v>94</v>
      </c>
      <c r="G3011" s="195"/>
      <c r="H3011" s="283" t="s">
        <v>47</v>
      </c>
      <c r="I3011" s="287">
        <v>1.1000000000000001</v>
      </c>
      <c r="J3011" s="285">
        <v>12.1</v>
      </c>
      <c r="K3011" s="285">
        <v>13.31</v>
      </c>
    </row>
    <row r="3012" spans="2:11" x14ac:dyDescent="0.2">
      <c r="B3012" s="291"/>
      <c r="C3012" s="291"/>
      <c r="D3012" s="291"/>
      <c r="E3012" s="291"/>
      <c r="F3012" s="291" t="s">
        <v>97</v>
      </c>
      <c r="G3012" s="292">
        <v>2.15</v>
      </c>
      <c r="H3012" s="291" t="s">
        <v>98</v>
      </c>
      <c r="I3012" s="292">
        <v>2.3199999999999998</v>
      </c>
      <c r="J3012" s="291" t="s">
        <v>99</v>
      </c>
      <c r="K3012" s="292">
        <v>4.47</v>
      </c>
    </row>
    <row r="3013" spans="2:11" ht="13.5" thickBot="1" x14ac:dyDescent="0.25">
      <c r="B3013" s="291"/>
      <c r="C3013" s="291"/>
      <c r="D3013" s="291"/>
      <c r="E3013" s="291"/>
      <c r="F3013" s="291" t="s">
        <v>100</v>
      </c>
      <c r="G3013" s="292">
        <v>4.79</v>
      </c>
      <c r="H3013" s="291"/>
      <c r="I3013" s="198" t="s">
        <v>101</v>
      </c>
      <c r="J3013" s="198"/>
      <c r="K3013" s="292">
        <v>23.97</v>
      </c>
    </row>
    <row r="3014" spans="2:11" ht="13.5" thickTop="1" x14ac:dyDescent="0.2">
      <c r="B3014" s="276"/>
      <c r="C3014" s="276"/>
      <c r="D3014" s="276"/>
      <c r="E3014" s="276"/>
      <c r="F3014" s="276"/>
      <c r="G3014" s="276"/>
      <c r="H3014" s="276"/>
      <c r="I3014" s="276"/>
      <c r="J3014" s="276"/>
      <c r="K3014" s="276"/>
    </row>
    <row r="3015" spans="2:11" ht="15" x14ac:dyDescent="0.2">
      <c r="B3015" s="268" t="s">
        <v>1948</v>
      </c>
      <c r="C3015" s="270" t="s">
        <v>78</v>
      </c>
      <c r="D3015" s="268" t="s">
        <v>79</v>
      </c>
      <c r="E3015" s="268" t="s">
        <v>24</v>
      </c>
      <c r="F3015" s="196" t="s">
        <v>80</v>
      </c>
      <c r="G3015" s="196"/>
      <c r="H3015" s="269" t="s">
        <v>81</v>
      </c>
      <c r="I3015" s="270" t="s">
        <v>82</v>
      </c>
      <c r="J3015" s="270" t="s">
        <v>83</v>
      </c>
      <c r="K3015" s="270" t="s">
        <v>84</v>
      </c>
    </row>
    <row r="3016" spans="2:11" ht="38.25" x14ac:dyDescent="0.2">
      <c r="B3016" s="271" t="s">
        <v>85</v>
      </c>
      <c r="C3016" s="273" t="s">
        <v>1949</v>
      </c>
      <c r="D3016" s="271" t="s">
        <v>44</v>
      </c>
      <c r="E3016" s="271" t="s">
        <v>1950</v>
      </c>
      <c r="F3016" s="197" t="s">
        <v>804</v>
      </c>
      <c r="G3016" s="197"/>
      <c r="H3016" s="272" t="s">
        <v>47</v>
      </c>
      <c r="I3016" s="275">
        <v>1</v>
      </c>
      <c r="J3016" s="274">
        <v>19.670000000000002</v>
      </c>
      <c r="K3016" s="274">
        <v>19.670000000000002</v>
      </c>
    </row>
    <row r="3017" spans="2:11" ht="25.5" x14ac:dyDescent="0.2">
      <c r="B3017" s="277" t="s">
        <v>86</v>
      </c>
      <c r="C3017" s="279" t="s">
        <v>120</v>
      </c>
      <c r="D3017" s="277" t="s">
        <v>44</v>
      </c>
      <c r="E3017" s="277" t="s">
        <v>121</v>
      </c>
      <c r="F3017" s="194" t="s">
        <v>2161</v>
      </c>
      <c r="G3017" s="194"/>
      <c r="H3017" s="278" t="s">
        <v>75</v>
      </c>
      <c r="I3017" s="281">
        <v>0.16200000000000001</v>
      </c>
      <c r="J3017" s="280">
        <v>29.75</v>
      </c>
      <c r="K3017" s="280">
        <v>4.8099999999999996</v>
      </c>
    </row>
    <row r="3018" spans="2:11" ht="25.5" x14ac:dyDescent="0.2">
      <c r="B3018" s="277" t="s">
        <v>86</v>
      </c>
      <c r="C3018" s="279" t="s">
        <v>122</v>
      </c>
      <c r="D3018" s="277" t="s">
        <v>44</v>
      </c>
      <c r="E3018" s="277" t="s">
        <v>123</v>
      </c>
      <c r="F3018" s="194" t="s">
        <v>2161</v>
      </c>
      <c r="G3018" s="194"/>
      <c r="H3018" s="278" t="s">
        <v>75</v>
      </c>
      <c r="I3018" s="281">
        <v>0.16200000000000001</v>
      </c>
      <c r="J3018" s="280">
        <v>22.69</v>
      </c>
      <c r="K3018" s="280">
        <v>3.67</v>
      </c>
    </row>
    <row r="3019" spans="2:11" x14ac:dyDescent="0.2">
      <c r="B3019" s="282" t="s">
        <v>93</v>
      </c>
      <c r="C3019" s="284" t="s">
        <v>2838</v>
      </c>
      <c r="D3019" s="282" t="s">
        <v>44</v>
      </c>
      <c r="E3019" s="282" t="s">
        <v>2839</v>
      </c>
      <c r="F3019" s="195" t="s">
        <v>94</v>
      </c>
      <c r="G3019" s="195"/>
      <c r="H3019" s="283" t="s">
        <v>47</v>
      </c>
      <c r="I3019" s="287">
        <v>1.0169999999999999</v>
      </c>
      <c r="J3019" s="285">
        <v>11.01</v>
      </c>
      <c r="K3019" s="285">
        <v>11.19</v>
      </c>
    </row>
    <row r="3020" spans="2:11" x14ac:dyDescent="0.2">
      <c r="B3020" s="291"/>
      <c r="C3020" s="291"/>
      <c r="D3020" s="291"/>
      <c r="E3020" s="291"/>
      <c r="F3020" s="291" t="s">
        <v>97</v>
      </c>
      <c r="G3020" s="292">
        <v>3.11</v>
      </c>
      <c r="H3020" s="291" t="s">
        <v>98</v>
      </c>
      <c r="I3020" s="292">
        <v>3.35</v>
      </c>
      <c r="J3020" s="291" t="s">
        <v>99</v>
      </c>
      <c r="K3020" s="292">
        <v>6.46</v>
      </c>
    </row>
    <row r="3021" spans="2:11" ht="13.5" thickBot="1" x14ac:dyDescent="0.25">
      <c r="B3021" s="291"/>
      <c r="C3021" s="291"/>
      <c r="D3021" s="291"/>
      <c r="E3021" s="291"/>
      <c r="F3021" s="291" t="s">
        <v>100</v>
      </c>
      <c r="G3021" s="292">
        <v>4.91</v>
      </c>
      <c r="H3021" s="291"/>
      <c r="I3021" s="198" t="s">
        <v>101</v>
      </c>
      <c r="J3021" s="198"/>
      <c r="K3021" s="292">
        <v>24.58</v>
      </c>
    </row>
    <row r="3022" spans="2:11" ht="13.5" thickTop="1" x14ac:dyDescent="0.2">
      <c r="B3022" s="276"/>
      <c r="C3022" s="276"/>
      <c r="D3022" s="276"/>
      <c r="E3022" s="276"/>
      <c r="F3022" s="276"/>
      <c r="G3022" s="276"/>
      <c r="H3022" s="276"/>
      <c r="I3022" s="276"/>
      <c r="J3022" s="276"/>
      <c r="K3022" s="276"/>
    </row>
    <row r="3023" spans="2:11" ht="15" x14ac:dyDescent="0.2">
      <c r="B3023" s="268" t="s">
        <v>1951</v>
      </c>
      <c r="C3023" s="270" t="s">
        <v>78</v>
      </c>
      <c r="D3023" s="268" t="s">
        <v>79</v>
      </c>
      <c r="E3023" s="268" t="s">
        <v>24</v>
      </c>
      <c r="F3023" s="196" t="s">
        <v>80</v>
      </c>
      <c r="G3023" s="196"/>
      <c r="H3023" s="269" t="s">
        <v>81</v>
      </c>
      <c r="I3023" s="270" t="s">
        <v>82</v>
      </c>
      <c r="J3023" s="270" t="s">
        <v>83</v>
      </c>
      <c r="K3023" s="270" t="s">
        <v>84</v>
      </c>
    </row>
    <row r="3024" spans="2:11" ht="38.25" x14ac:dyDescent="0.2">
      <c r="B3024" s="271" t="s">
        <v>85</v>
      </c>
      <c r="C3024" s="273" t="s">
        <v>1952</v>
      </c>
      <c r="D3024" s="271" t="s">
        <v>44</v>
      </c>
      <c r="E3024" s="271" t="s">
        <v>1953</v>
      </c>
      <c r="F3024" s="197" t="s">
        <v>2753</v>
      </c>
      <c r="G3024" s="197"/>
      <c r="H3024" s="272" t="s">
        <v>47</v>
      </c>
      <c r="I3024" s="275">
        <v>1</v>
      </c>
      <c r="J3024" s="274">
        <v>28.5</v>
      </c>
      <c r="K3024" s="274">
        <v>28.5</v>
      </c>
    </row>
    <row r="3025" spans="2:11" ht="25.5" x14ac:dyDescent="0.2">
      <c r="B3025" s="277" t="s">
        <v>86</v>
      </c>
      <c r="C3025" s="279" t="s">
        <v>122</v>
      </c>
      <c r="D3025" s="277" t="s">
        <v>44</v>
      </c>
      <c r="E3025" s="277" t="s">
        <v>123</v>
      </c>
      <c r="F3025" s="194" t="s">
        <v>2161</v>
      </c>
      <c r="G3025" s="194"/>
      <c r="H3025" s="278" t="s">
        <v>75</v>
      </c>
      <c r="I3025" s="281">
        <v>0.129</v>
      </c>
      <c r="J3025" s="280">
        <v>22.69</v>
      </c>
      <c r="K3025" s="280">
        <v>2.92</v>
      </c>
    </row>
    <row r="3026" spans="2:11" ht="25.5" x14ac:dyDescent="0.2">
      <c r="B3026" s="277" t="s">
        <v>86</v>
      </c>
      <c r="C3026" s="279" t="s">
        <v>120</v>
      </c>
      <c r="D3026" s="277" t="s">
        <v>44</v>
      </c>
      <c r="E3026" s="277" t="s">
        <v>121</v>
      </c>
      <c r="F3026" s="194" t="s">
        <v>2161</v>
      </c>
      <c r="G3026" s="194"/>
      <c r="H3026" s="278" t="s">
        <v>75</v>
      </c>
      <c r="I3026" s="281">
        <v>0.129</v>
      </c>
      <c r="J3026" s="280">
        <v>29.75</v>
      </c>
      <c r="K3026" s="280">
        <v>3.83</v>
      </c>
    </row>
    <row r="3027" spans="2:11" x14ac:dyDescent="0.2">
      <c r="B3027" s="282" t="s">
        <v>93</v>
      </c>
      <c r="C3027" s="284" t="s">
        <v>2840</v>
      </c>
      <c r="D3027" s="282" t="s">
        <v>44</v>
      </c>
      <c r="E3027" s="282" t="s">
        <v>2841</v>
      </c>
      <c r="F3027" s="195" t="s">
        <v>94</v>
      </c>
      <c r="G3027" s="195"/>
      <c r="H3027" s="283" t="s">
        <v>47</v>
      </c>
      <c r="I3027" s="287">
        <v>1.1000000000000001</v>
      </c>
      <c r="J3027" s="285">
        <v>19.78</v>
      </c>
      <c r="K3027" s="285">
        <v>21.75</v>
      </c>
    </row>
    <row r="3028" spans="2:11" x14ac:dyDescent="0.2">
      <c r="B3028" s="291"/>
      <c r="C3028" s="291"/>
      <c r="D3028" s="291"/>
      <c r="E3028" s="291"/>
      <c r="F3028" s="291" t="s">
        <v>97</v>
      </c>
      <c r="G3028" s="292">
        <v>2.48</v>
      </c>
      <c r="H3028" s="291" t="s">
        <v>98</v>
      </c>
      <c r="I3028" s="292">
        <v>2.67</v>
      </c>
      <c r="J3028" s="291" t="s">
        <v>99</v>
      </c>
      <c r="K3028" s="292">
        <v>5.15</v>
      </c>
    </row>
    <row r="3029" spans="2:11" ht="13.5" thickBot="1" x14ac:dyDescent="0.25">
      <c r="B3029" s="291"/>
      <c r="C3029" s="291"/>
      <c r="D3029" s="291"/>
      <c r="E3029" s="291"/>
      <c r="F3029" s="291" t="s">
        <v>100</v>
      </c>
      <c r="G3029" s="292">
        <v>7.12</v>
      </c>
      <c r="H3029" s="291"/>
      <c r="I3029" s="198" t="s">
        <v>101</v>
      </c>
      <c r="J3029" s="198"/>
      <c r="K3029" s="292">
        <v>35.619999999999997</v>
      </c>
    </row>
    <row r="3030" spans="2:11" ht="13.5" thickTop="1" x14ac:dyDescent="0.2">
      <c r="B3030" s="276"/>
      <c r="C3030" s="276"/>
      <c r="D3030" s="276"/>
      <c r="E3030" s="276"/>
      <c r="F3030" s="276"/>
      <c r="G3030" s="276"/>
      <c r="H3030" s="276"/>
      <c r="I3030" s="276"/>
      <c r="J3030" s="276"/>
      <c r="K3030" s="276"/>
    </row>
    <row r="3031" spans="2:11" ht="15" x14ac:dyDescent="0.2">
      <c r="B3031" s="268" t="s">
        <v>1954</v>
      </c>
      <c r="C3031" s="270" t="s">
        <v>78</v>
      </c>
      <c r="D3031" s="268" t="s">
        <v>79</v>
      </c>
      <c r="E3031" s="268" t="s">
        <v>24</v>
      </c>
      <c r="F3031" s="196" t="s">
        <v>80</v>
      </c>
      <c r="G3031" s="196"/>
      <c r="H3031" s="269" t="s">
        <v>81</v>
      </c>
      <c r="I3031" s="270" t="s">
        <v>82</v>
      </c>
      <c r="J3031" s="270" t="s">
        <v>83</v>
      </c>
      <c r="K3031" s="270" t="s">
        <v>84</v>
      </c>
    </row>
    <row r="3032" spans="2:11" ht="38.25" x14ac:dyDescent="0.2">
      <c r="B3032" s="271" t="s">
        <v>85</v>
      </c>
      <c r="C3032" s="273" t="s">
        <v>761</v>
      </c>
      <c r="D3032" s="271" t="s">
        <v>44</v>
      </c>
      <c r="E3032" s="271" t="s">
        <v>762</v>
      </c>
      <c r="F3032" s="197" t="s">
        <v>2753</v>
      </c>
      <c r="G3032" s="197"/>
      <c r="H3032" s="272" t="s">
        <v>47</v>
      </c>
      <c r="I3032" s="275">
        <v>1</v>
      </c>
      <c r="J3032" s="274">
        <v>48.74</v>
      </c>
      <c r="K3032" s="274">
        <v>48.74</v>
      </c>
    </row>
    <row r="3033" spans="2:11" ht="25.5" x14ac:dyDescent="0.2">
      <c r="B3033" s="277" t="s">
        <v>86</v>
      </c>
      <c r="C3033" s="279" t="s">
        <v>120</v>
      </c>
      <c r="D3033" s="277" t="s">
        <v>44</v>
      </c>
      <c r="E3033" s="277" t="s">
        <v>121</v>
      </c>
      <c r="F3033" s="194" t="s">
        <v>2161</v>
      </c>
      <c r="G3033" s="194"/>
      <c r="H3033" s="278" t="s">
        <v>75</v>
      </c>
      <c r="I3033" s="281">
        <v>0.17100000000000001</v>
      </c>
      <c r="J3033" s="280">
        <v>29.75</v>
      </c>
      <c r="K3033" s="280">
        <v>5.08</v>
      </c>
    </row>
    <row r="3034" spans="2:11" ht="25.5" x14ac:dyDescent="0.2">
      <c r="B3034" s="277" t="s">
        <v>86</v>
      </c>
      <c r="C3034" s="279" t="s">
        <v>122</v>
      </c>
      <c r="D3034" s="277" t="s">
        <v>44</v>
      </c>
      <c r="E3034" s="277" t="s">
        <v>123</v>
      </c>
      <c r="F3034" s="194" t="s">
        <v>2161</v>
      </c>
      <c r="G3034" s="194"/>
      <c r="H3034" s="278" t="s">
        <v>75</v>
      </c>
      <c r="I3034" s="281">
        <v>0.17100000000000001</v>
      </c>
      <c r="J3034" s="280">
        <v>22.69</v>
      </c>
      <c r="K3034" s="280">
        <v>3.87</v>
      </c>
    </row>
    <row r="3035" spans="2:11" x14ac:dyDescent="0.2">
      <c r="B3035" s="282" t="s">
        <v>93</v>
      </c>
      <c r="C3035" s="284" t="s">
        <v>803</v>
      </c>
      <c r="D3035" s="282" t="s">
        <v>44</v>
      </c>
      <c r="E3035" s="282" t="s">
        <v>2842</v>
      </c>
      <c r="F3035" s="195" t="s">
        <v>94</v>
      </c>
      <c r="G3035" s="195"/>
      <c r="H3035" s="283" t="s">
        <v>47</v>
      </c>
      <c r="I3035" s="287">
        <v>1.1000000000000001</v>
      </c>
      <c r="J3035" s="285">
        <v>36.18</v>
      </c>
      <c r="K3035" s="285">
        <v>39.79</v>
      </c>
    </row>
    <row r="3036" spans="2:11" x14ac:dyDescent="0.2">
      <c r="B3036" s="291"/>
      <c r="C3036" s="291"/>
      <c r="D3036" s="291"/>
      <c r="E3036" s="291"/>
      <c r="F3036" s="291" t="s">
        <v>97</v>
      </c>
      <c r="G3036" s="292">
        <v>3.28</v>
      </c>
      <c r="H3036" s="291" t="s">
        <v>98</v>
      </c>
      <c r="I3036" s="292">
        <v>3.54</v>
      </c>
      <c r="J3036" s="291" t="s">
        <v>99</v>
      </c>
      <c r="K3036" s="292">
        <v>6.82</v>
      </c>
    </row>
    <row r="3037" spans="2:11" ht="13.5" thickBot="1" x14ac:dyDescent="0.25">
      <c r="B3037" s="291"/>
      <c r="C3037" s="291"/>
      <c r="D3037" s="291"/>
      <c r="E3037" s="291"/>
      <c r="F3037" s="291" t="s">
        <v>100</v>
      </c>
      <c r="G3037" s="292">
        <v>12.18</v>
      </c>
      <c r="H3037" s="291"/>
      <c r="I3037" s="198" t="s">
        <v>101</v>
      </c>
      <c r="J3037" s="198"/>
      <c r="K3037" s="292">
        <v>60.92</v>
      </c>
    </row>
    <row r="3038" spans="2:11" ht="13.5" thickTop="1" x14ac:dyDescent="0.2">
      <c r="B3038" s="276"/>
      <c r="C3038" s="276"/>
      <c r="D3038" s="276"/>
      <c r="E3038" s="276"/>
      <c r="F3038" s="276"/>
      <c r="G3038" s="276"/>
      <c r="H3038" s="276"/>
      <c r="I3038" s="276"/>
      <c r="J3038" s="276"/>
      <c r="K3038" s="276"/>
    </row>
    <row r="3039" spans="2:11" ht="15" x14ac:dyDescent="0.2">
      <c r="B3039" s="268" t="s">
        <v>1955</v>
      </c>
      <c r="C3039" s="270" t="s">
        <v>78</v>
      </c>
      <c r="D3039" s="268" t="s">
        <v>79</v>
      </c>
      <c r="E3039" s="268" t="s">
        <v>24</v>
      </c>
      <c r="F3039" s="196" t="s">
        <v>80</v>
      </c>
      <c r="G3039" s="196"/>
      <c r="H3039" s="269" t="s">
        <v>81</v>
      </c>
      <c r="I3039" s="270" t="s">
        <v>82</v>
      </c>
      <c r="J3039" s="270" t="s">
        <v>83</v>
      </c>
      <c r="K3039" s="270" t="s">
        <v>84</v>
      </c>
    </row>
    <row r="3040" spans="2:11" ht="38.25" x14ac:dyDescent="0.2">
      <c r="B3040" s="271" t="s">
        <v>85</v>
      </c>
      <c r="C3040" s="273" t="s">
        <v>1956</v>
      </c>
      <c r="D3040" s="271" t="s">
        <v>44</v>
      </c>
      <c r="E3040" s="271" t="s">
        <v>1957</v>
      </c>
      <c r="F3040" s="197" t="s">
        <v>2753</v>
      </c>
      <c r="G3040" s="197"/>
      <c r="H3040" s="272" t="s">
        <v>47</v>
      </c>
      <c r="I3040" s="275">
        <v>1</v>
      </c>
      <c r="J3040" s="274">
        <v>73.87</v>
      </c>
      <c r="K3040" s="274">
        <v>73.87</v>
      </c>
    </row>
    <row r="3041" spans="2:11" ht="25.5" x14ac:dyDescent="0.2">
      <c r="B3041" s="277" t="s">
        <v>86</v>
      </c>
      <c r="C3041" s="279" t="s">
        <v>122</v>
      </c>
      <c r="D3041" s="277" t="s">
        <v>44</v>
      </c>
      <c r="E3041" s="277" t="s">
        <v>123</v>
      </c>
      <c r="F3041" s="194" t="s">
        <v>2161</v>
      </c>
      <c r="G3041" s="194"/>
      <c r="H3041" s="278" t="s">
        <v>75</v>
      </c>
      <c r="I3041" s="281">
        <v>0.21299999999999999</v>
      </c>
      <c r="J3041" s="280">
        <v>22.69</v>
      </c>
      <c r="K3041" s="280">
        <v>4.83</v>
      </c>
    </row>
    <row r="3042" spans="2:11" ht="25.5" x14ac:dyDescent="0.2">
      <c r="B3042" s="277" t="s">
        <v>86</v>
      </c>
      <c r="C3042" s="279" t="s">
        <v>120</v>
      </c>
      <c r="D3042" s="277" t="s">
        <v>44</v>
      </c>
      <c r="E3042" s="277" t="s">
        <v>121</v>
      </c>
      <c r="F3042" s="194" t="s">
        <v>2161</v>
      </c>
      <c r="G3042" s="194"/>
      <c r="H3042" s="278" t="s">
        <v>75</v>
      </c>
      <c r="I3042" s="281">
        <v>0.21299999999999999</v>
      </c>
      <c r="J3042" s="280">
        <v>29.75</v>
      </c>
      <c r="K3042" s="280">
        <v>6.33</v>
      </c>
    </row>
    <row r="3043" spans="2:11" x14ac:dyDescent="0.2">
      <c r="B3043" s="282" t="s">
        <v>93</v>
      </c>
      <c r="C3043" s="284" t="s">
        <v>2843</v>
      </c>
      <c r="D3043" s="282" t="s">
        <v>44</v>
      </c>
      <c r="E3043" s="282" t="s">
        <v>2844</v>
      </c>
      <c r="F3043" s="195" t="s">
        <v>94</v>
      </c>
      <c r="G3043" s="195"/>
      <c r="H3043" s="283" t="s">
        <v>47</v>
      </c>
      <c r="I3043" s="287">
        <v>1.1000000000000001</v>
      </c>
      <c r="J3043" s="285">
        <v>57.01</v>
      </c>
      <c r="K3043" s="285">
        <v>62.71</v>
      </c>
    </row>
    <row r="3044" spans="2:11" x14ac:dyDescent="0.2">
      <c r="B3044" s="291"/>
      <c r="C3044" s="291"/>
      <c r="D3044" s="291"/>
      <c r="E3044" s="291"/>
      <c r="F3044" s="291" t="s">
        <v>97</v>
      </c>
      <c r="G3044" s="292">
        <v>4.09</v>
      </c>
      <c r="H3044" s="291" t="s">
        <v>98</v>
      </c>
      <c r="I3044" s="292">
        <v>4.41</v>
      </c>
      <c r="J3044" s="291" t="s">
        <v>99</v>
      </c>
      <c r="K3044" s="292">
        <v>8.5</v>
      </c>
    </row>
    <row r="3045" spans="2:11" ht="13.5" thickBot="1" x14ac:dyDescent="0.25">
      <c r="B3045" s="291"/>
      <c r="C3045" s="291"/>
      <c r="D3045" s="291"/>
      <c r="E3045" s="291"/>
      <c r="F3045" s="291" t="s">
        <v>100</v>
      </c>
      <c r="G3045" s="292">
        <v>18.46</v>
      </c>
      <c r="H3045" s="291"/>
      <c r="I3045" s="198" t="s">
        <v>101</v>
      </c>
      <c r="J3045" s="198"/>
      <c r="K3045" s="292">
        <v>92.33</v>
      </c>
    </row>
    <row r="3046" spans="2:11" ht="13.5" thickTop="1" x14ac:dyDescent="0.2">
      <c r="B3046" s="276"/>
      <c r="C3046" s="276"/>
      <c r="D3046" s="276"/>
      <c r="E3046" s="276"/>
      <c r="F3046" s="276"/>
      <c r="G3046" s="276"/>
      <c r="H3046" s="276"/>
      <c r="I3046" s="276"/>
      <c r="J3046" s="276"/>
      <c r="K3046" s="276"/>
    </row>
    <row r="3047" spans="2:11" ht="15" x14ac:dyDescent="0.2">
      <c r="B3047" s="268" t="s">
        <v>1958</v>
      </c>
      <c r="C3047" s="270" t="s">
        <v>78</v>
      </c>
      <c r="D3047" s="268" t="s">
        <v>79</v>
      </c>
      <c r="E3047" s="268" t="s">
        <v>24</v>
      </c>
      <c r="F3047" s="196" t="s">
        <v>80</v>
      </c>
      <c r="G3047" s="196"/>
      <c r="H3047" s="269" t="s">
        <v>81</v>
      </c>
      <c r="I3047" s="270" t="s">
        <v>82</v>
      </c>
      <c r="J3047" s="270" t="s">
        <v>83</v>
      </c>
      <c r="K3047" s="270" t="s">
        <v>84</v>
      </c>
    </row>
    <row r="3048" spans="2:11" ht="25.5" x14ac:dyDescent="0.2">
      <c r="B3048" s="271" t="s">
        <v>85</v>
      </c>
      <c r="C3048" s="273" t="s">
        <v>1959</v>
      </c>
      <c r="D3048" s="271" t="s">
        <v>43</v>
      </c>
      <c r="E3048" s="271" t="s">
        <v>1960</v>
      </c>
      <c r="F3048" s="197" t="s">
        <v>89</v>
      </c>
      <c r="G3048" s="197"/>
      <c r="H3048" s="272" t="s">
        <v>47</v>
      </c>
      <c r="I3048" s="275">
        <v>1</v>
      </c>
      <c r="J3048" s="274">
        <v>41.95</v>
      </c>
      <c r="K3048" s="274">
        <v>41.95</v>
      </c>
    </row>
    <row r="3049" spans="2:11" ht="25.5" x14ac:dyDescent="0.2">
      <c r="B3049" s="277" t="s">
        <v>86</v>
      </c>
      <c r="C3049" s="279" t="s">
        <v>122</v>
      </c>
      <c r="D3049" s="277" t="s">
        <v>44</v>
      </c>
      <c r="E3049" s="277" t="s">
        <v>123</v>
      </c>
      <c r="F3049" s="194" t="s">
        <v>2161</v>
      </c>
      <c r="G3049" s="194"/>
      <c r="H3049" s="278" t="s">
        <v>75</v>
      </c>
      <c r="I3049" s="281">
        <v>0.8</v>
      </c>
      <c r="J3049" s="280">
        <v>22.69</v>
      </c>
      <c r="K3049" s="280">
        <v>18.149999999999999</v>
      </c>
    </row>
    <row r="3050" spans="2:11" ht="25.5" x14ac:dyDescent="0.2">
      <c r="B3050" s="277" t="s">
        <v>86</v>
      </c>
      <c r="C3050" s="279" t="s">
        <v>120</v>
      </c>
      <c r="D3050" s="277" t="s">
        <v>44</v>
      </c>
      <c r="E3050" s="277" t="s">
        <v>121</v>
      </c>
      <c r="F3050" s="194" t="s">
        <v>2161</v>
      </c>
      <c r="G3050" s="194"/>
      <c r="H3050" s="278" t="s">
        <v>75</v>
      </c>
      <c r="I3050" s="281">
        <v>0.8</v>
      </c>
      <c r="J3050" s="280">
        <v>29.75</v>
      </c>
      <c r="K3050" s="280">
        <v>23.8</v>
      </c>
    </row>
    <row r="3051" spans="2:11" x14ac:dyDescent="0.2">
      <c r="B3051" s="291"/>
      <c r="C3051" s="291"/>
      <c r="D3051" s="291"/>
      <c r="E3051" s="291"/>
      <c r="F3051" s="291" t="s">
        <v>97</v>
      </c>
      <c r="G3051" s="292">
        <v>15.39</v>
      </c>
      <c r="H3051" s="291" t="s">
        <v>98</v>
      </c>
      <c r="I3051" s="292">
        <v>16.559999999999999</v>
      </c>
      <c r="J3051" s="291" t="s">
        <v>99</v>
      </c>
      <c r="K3051" s="292">
        <v>31.95</v>
      </c>
    </row>
    <row r="3052" spans="2:11" ht="13.5" thickBot="1" x14ac:dyDescent="0.25">
      <c r="B3052" s="291"/>
      <c r="C3052" s="291"/>
      <c r="D3052" s="291"/>
      <c r="E3052" s="291"/>
      <c r="F3052" s="291" t="s">
        <v>100</v>
      </c>
      <c r="G3052" s="292">
        <v>10.48</v>
      </c>
      <c r="H3052" s="291"/>
      <c r="I3052" s="198" t="s">
        <v>101</v>
      </c>
      <c r="J3052" s="198"/>
      <c r="K3052" s="292">
        <v>52.43</v>
      </c>
    </row>
    <row r="3053" spans="2:11" ht="13.5" thickTop="1" x14ac:dyDescent="0.2">
      <c r="B3053" s="276"/>
      <c r="C3053" s="276"/>
      <c r="D3053" s="276"/>
      <c r="E3053" s="276"/>
      <c r="F3053" s="276"/>
      <c r="G3053" s="276"/>
      <c r="H3053" s="276"/>
      <c r="I3053" s="276"/>
      <c r="J3053" s="276"/>
      <c r="K3053" s="276"/>
    </row>
    <row r="3054" spans="2:11" ht="15" x14ac:dyDescent="0.2">
      <c r="B3054" s="268" t="s">
        <v>1961</v>
      </c>
      <c r="C3054" s="270" t="s">
        <v>78</v>
      </c>
      <c r="D3054" s="268" t="s">
        <v>79</v>
      </c>
      <c r="E3054" s="268" t="s">
        <v>24</v>
      </c>
      <c r="F3054" s="196" t="s">
        <v>80</v>
      </c>
      <c r="G3054" s="196"/>
      <c r="H3054" s="269" t="s">
        <v>81</v>
      </c>
      <c r="I3054" s="270" t="s">
        <v>82</v>
      </c>
      <c r="J3054" s="270" t="s">
        <v>83</v>
      </c>
      <c r="K3054" s="270" t="s">
        <v>84</v>
      </c>
    </row>
    <row r="3055" spans="2:11" ht="38.25" x14ac:dyDescent="0.2">
      <c r="B3055" s="271" t="s">
        <v>85</v>
      </c>
      <c r="C3055" s="273" t="s">
        <v>1962</v>
      </c>
      <c r="D3055" s="271" t="s">
        <v>43</v>
      </c>
      <c r="E3055" s="271" t="s">
        <v>1963</v>
      </c>
      <c r="F3055" s="197" t="s">
        <v>89</v>
      </c>
      <c r="G3055" s="197"/>
      <c r="H3055" s="272" t="s">
        <v>48</v>
      </c>
      <c r="I3055" s="275">
        <v>1</v>
      </c>
      <c r="J3055" s="274">
        <v>173.85</v>
      </c>
      <c r="K3055" s="274">
        <v>173.85</v>
      </c>
    </row>
    <row r="3056" spans="2:11" ht="25.5" x14ac:dyDescent="0.2">
      <c r="B3056" s="277" t="s">
        <v>86</v>
      </c>
      <c r="C3056" s="279" t="s">
        <v>90</v>
      </c>
      <c r="D3056" s="277" t="s">
        <v>44</v>
      </c>
      <c r="E3056" s="277" t="s">
        <v>91</v>
      </c>
      <c r="F3056" s="194" t="s">
        <v>2161</v>
      </c>
      <c r="G3056" s="194"/>
      <c r="H3056" s="278" t="s">
        <v>75</v>
      </c>
      <c r="I3056" s="281">
        <v>0.5</v>
      </c>
      <c r="J3056" s="280">
        <v>21.72</v>
      </c>
      <c r="K3056" s="280">
        <v>10.86</v>
      </c>
    </row>
    <row r="3057" spans="2:11" ht="25.5" x14ac:dyDescent="0.2">
      <c r="B3057" s="277" t="s">
        <v>86</v>
      </c>
      <c r="C3057" s="279" t="s">
        <v>120</v>
      </c>
      <c r="D3057" s="277" t="s">
        <v>44</v>
      </c>
      <c r="E3057" s="277" t="s">
        <v>121</v>
      </c>
      <c r="F3057" s="194" t="s">
        <v>2161</v>
      </c>
      <c r="G3057" s="194"/>
      <c r="H3057" s="278" t="s">
        <v>75</v>
      </c>
      <c r="I3057" s="281">
        <v>0.5</v>
      </c>
      <c r="J3057" s="280">
        <v>29.75</v>
      </c>
      <c r="K3057" s="280">
        <v>14.87</v>
      </c>
    </row>
    <row r="3058" spans="2:11" ht="25.5" x14ac:dyDescent="0.2">
      <c r="B3058" s="282" t="s">
        <v>93</v>
      </c>
      <c r="C3058" s="284" t="s">
        <v>2845</v>
      </c>
      <c r="D3058" s="282" t="s">
        <v>2315</v>
      </c>
      <c r="E3058" s="282" t="s">
        <v>2846</v>
      </c>
      <c r="F3058" s="195" t="s">
        <v>94</v>
      </c>
      <c r="G3058" s="195"/>
      <c r="H3058" s="283" t="s">
        <v>1076</v>
      </c>
      <c r="I3058" s="287">
        <v>1</v>
      </c>
      <c r="J3058" s="285">
        <v>148.12</v>
      </c>
      <c r="K3058" s="285">
        <v>148.12</v>
      </c>
    </row>
    <row r="3059" spans="2:11" x14ac:dyDescent="0.2">
      <c r="B3059" s="291"/>
      <c r="C3059" s="291"/>
      <c r="D3059" s="291"/>
      <c r="E3059" s="291"/>
      <c r="F3059" s="291" t="s">
        <v>97</v>
      </c>
      <c r="G3059" s="292">
        <v>9.41</v>
      </c>
      <c r="H3059" s="291" t="s">
        <v>98</v>
      </c>
      <c r="I3059" s="292">
        <v>10.130000000000001</v>
      </c>
      <c r="J3059" s="291" t="s">
        <v>99</v>
      </c>
      <c r="K3059" s="292">
        <v>19.54</v>
      </c>
    </row>
    <row r="3060" spans="2:11" ht="13.5" thickBot="1" x14ac:dyDescent="0.25">
      <c r="B3060" s="291"/>
      <c r="C3060" s="291"/>
      <c r="D3060" s="291"/>
      <c r="E3060" s="291"/>
      <c r="F3060" s="291" t="s">
        <v>100</v>
      </c>
      <c r="G3060" s="292">
        <v>43.46</v>
      </c>
      <c r="H3060" s="291"/>
      <c r="I3060" s="198" t="s">
        <v>101</v>
      </c>
      <c r="J3060" s="198"/>
      <c r="K3060" s="292">
        <v>217.31</v>
      </c>
    </row>
    <row r="3061" spans="2:11" ht="13.5" thickTop="1" x14ac:dyDescent="0.2">
      <c r="B3061" s="276"/>
      <c r="C3061" s="276"/>
      <c r="D3061" s="276"/>
      <c r="E3061" s="276"/>
      <c r="F3061" s="276"/>
      <c r="G3061" s="276"/>
      <c r="H3061" s="276"/>
      <c r="I3061" s="276"/>
      <c r="J3061" s="276"/>
      <c r="K3061" s="276"/>
    </row>
    <row r="3062" spans="2:11" ht="15" x14ac:dyDescent="0.2">
      <c r="B3062" s="268" t="s">
        <v>1964</v>
      </c>
      <c r="C3062" s="270" t="s">
        <v>78</v>
      </c>
      <c r="D3062" s="268" t="s">
        <v>79</v>
      </c>
      <c r="E3062" s="268" t="s">
        <v>24</v>
      </c>
      <c r="F3062" s="196" t="s">
        <v>80</v>
      </c>
      <c r="G3062" s="196"/>
      <c r="H3062" s="269" t="s">
        <v>81</v>
      </c>
      <c r="I3062" s="270" t="s">
        <v>82</v>
      </c>
      <c r="J3062" s="270" t="s">
        <v>83</v>
      </c>
      <c r="K3062" s="270" t="s">
        <v>84</v>
      </c>
    </row>
    <row r="3063" spans="2:11" ht="25.5" x14ac:dyDescent="0.2">
      <c r="B3063" s="271" t="s">
        <v>85</v>
      </c>
      <c r="C3063" s="273" t="s">
        <v>1965</v>
      </c>
      <c r="D3063" s="271" t="s">
        <v>43</v>
      </c>
      <c r="E3063" s="271" t="s">
        <v>1960</v>
      </c>
      <c r="F3063" s="197" t="s">
        <v>89</v>
      </c>
      <c r="G3063" s="197"/>
      <c r="H3063" s="272" t="s">
        <v>47</v>
      </c>
      <c r="I3063" s="275">
        <v>1</v>
      </c>
      <c r="J3063" s="274">
        <v>16.43</v>
      </c>
      <c r="K3063" s="274">
        <v>16.43</v>
      </c>
    </row>
    <row r="3064" spans="2:11" ht="25.5" x14ac:dyDescent="0.2">
      <c r="B3064" s="277" t="s">
        <v>86</v>
      </c>
      <c r="C3064" s="279" t="s">
        <v>120</v>
      </c>
      <c r="D3064" s="277" t="s">
        <v>44</v>
      </c>
      <c r="E3064" s="277" t="s">
        <v>121</v>
      </c>
      <c r="F3064" s="194" t="s">
        <v>2161</v>
      </c>
      <c r="G3064" s="194"/>
      <c r="H3064" s="278" t="s">
        <v>75</v>
      </c>
      <c r="I3064" s="281">
        <v>0.4</v>
      </c>
      <c r="J3064" s="280">
        <v>29.75</v>
      </c>
      <c r="K3064" s="280">
        <v>11.9</v>
      </c>
    </row>
    <row r="3065" spans="2:11" ht="25.5" x14ac:dyDescent="0.2">
      <c r="B3065" s="277" t="s">
        <v>86</v>
      </c>
      <c r="C3065" s="279" t="s">
        <v>122</v>
      </c>
      <c r="D3065" s="277" t="s">
        <v>44</v>
      </c>
      <c r="E3065" s="277" t="s">
        <v>123</v>
      </c>
      <c r="F3065" s="194" t="s">
        <v>2161</v>
      </c>
      <c r="G3065" s="194"/>
      <c r="H3065" s="278" t="s">
        <v>75</v>
      </c>
      <c r="I3065" s="281">
        <v>0.2</v>
      </c>
      <c r="J3065" s="280">
        <v>22.69</v>
      </c>
      <c r="K3065" s="280">
        <v>4.53</v>
      </c>
    </row>
    <row r="3066" spans="2:11" x14ac:dyDescent="0.2">
      <c r="B3066" s="291"/>
      <c r="C3066" s="291"/>
      <c r="D3066" s="291"/>
      <c r="E3066" s="291"/>
      <c r="F3066" s="291" t="s">
        <v>97</v>
      </c>
      <c r="G3066" s="292">
        <v>6.11</v>
      </c>
      <c r="H3066" s="291" t="s">
        <v>98</v>
      </c>
      <c r="I3066" s="292">
        <v>6.57</v>
      </c>
      <c r="J3066" s="291" t="s">
        <v>99</v>
      </c>
      <c r="K3066" s="292">
        <v>12.68</v>
      </c>
    </row>
    <row r="3067" spans="2:11" ht="13.5" thickBot="1" x14ac:dyDescent="0.25">
      <c r="B3067" s="291"/>
      <c r="C3067" s="291"/>
      <c r="D3067" s="291"/>
      <c r="E3067" s="291"/>
      <c r="F3067" s="291" t="s">
        <v>100</v>
      </c>
      <c r="G3067" s="292">
        <v>4.0999999999999996</v>
      </c>
      <c r="H3067" s="291"/>
      <c r="I3067" s="198" t="s">
        <v>101</v>
      </c>
      <c r="J3067" s="198"/>
      <c r="K3067" s="292">
        <v>20.53</v>
      </c>
    </row>
    <row r="3068" spans="2:11" ht="13.5" thickTop="1" x14ac:dyDescent="0.2">
      <c r="B3068" s="276"/>
      <c r="C3068" s="276"/>
      <c r="D3068" s="276"/>
      <c r="E3068" s="276"/>
      <c r="F3068" s="276"/>
      <c r="G3068" s="276"/>
      <c r="H3068" s="276"/>
      <c r="I3068" s="276"/>
      <c r="J3068" s="276"/>
      <c r="K3068" s="276"/>
    </row>
    <row r="3069" spans="2:11" ht="15" x14ac:dyDescent="0.2">
      <c r="B3069" s="268" t="s">
        <v>1966</v>
      </c>
      <c r="C3069" s="270" t="s">
        <v>78</v>
      </c>
      <c r="D3069" s="268" t="s">
        <v>79</v>
      </c>
      <c r="E3069" s="268" t="s">
        <v>24</v>
      </c>
      <c r="F3069" s="196" t="s">
        <v>80</v>
      </c>
      <c r="G3069" s="196"/>
      <c r="H3069" s="269" t="s">
        <v>81</v>
      </c>
      <c r="I3069" s="270" t="s">
        <v>82</v>
      </c>
      <c r="J3069" s="270" t="s">
        <v>83</v>
      </c>
      <c r="K3069" s="270" t="s">
        <v>84</v>
      </c>
    </row>
    <row r="3070" spans="2:11" ht="25.5" x14ac:dyDescent="0.2">
      <c r="B3070" s="271" t="s">
        <v>85</v>
      </c>
      <c r="C3070" s="273" t="s">
        <v>1967</v>
      </c>
      <c r="D3070" s="271" t="s">
        <v>43</v>
      </c>
      <c r="E3070" s="271" t="s">
        <v>1968</v>
      </c>
      <c r="F3070" s="197" t="s">
        <v>89</v>
      </c>
      <c r="G3070" s="197"/>
      <c r="H3070" s="272" t="s">
        <v>48</v>
      </c>
      <c r="I3070" s="275">
        <v>1</v>
      </c>
      <c r="J3070" s="274">
        <v>14.16</v>
      </c>
      <c r="K3070" s="274">
        <v>14.16</v>
      </c>
    </row>
    <row r="3071" spans="2:11" ht="25.5" x14ac:dyDescent="0.2">
      <c r="B3071" s="277" t="s">
        <v>86</v>
      </c>
      <c r="C3071" s="279" t="s">
        <v>90</v>
      </c>
      <c r="D3071" s="277" t="s">
        <v>44</v>
      </c>
      <c r="E3071" s="277" t="s">
        <v>91</v>
      </c>
      <c r="F3071" s="194" t="s">
        <v>2161</v>
      </c>
      <c r="G3071" s="194"/>
      <c r="H3071" s="278" t="s">
        <v>75</v>
      </c>
      <c r="I3071" s="281">
        <v>0.15</v>
      </c>
      <c r="J3071" s="280">
        <v>21.72</v>
      </c>
      <c r="K3071" s="280">
        <v>3.25</v>
      </c>
    </row>
    <row r="3072" spans="2:11" ht="25.5" x14ac:dyDescent="0.2">
      <c r="B3072" s="277" t="s">
        <v>86</v>
      </c>
      <c r="C3072" s="279" t="s">
        <v>120</v>
      </c>
      <c r="D3072" s="277" t="s">
        <v>44</v>
      </c>
      <c r="E3072" s="277" t="s">
        <v>121</v>
      </c>
      <c r="F3072" s="194" t="s">
        <v>2161</v>
      </c>
      <c r="G3072" s="194"/>
      <c r="H3072" s="278" t="s">
        <v>75</v>
      </c>
      <c r="I3072" s="281">
        <v>0.15</v>
      </c>
      <c r="J3072" s="280">
        <v>29.75</v>
      </c>
      <c r="K3072" s="280">
        <v>4.46</v>
      </c>
    </row>
    <row r="3073" spans="2:11" ht="25.5" x14ac:dyDescent="0.2">
      <c r="B3073" s="282" t="s">
        <v>93</v>
      </c>
      <c r="C3073" s="284" t="s">
        <v>2847</v>
      </c>
      <c r="D3073" s="282" t="s">
        <v>2315</v>
      </c>
      <c r="E3073" s="282" t="s">
        <v>2848</v>
      </c>
      <c r="F3073" s="195" t="s">
        <v>94</v>
      </c>
      <c r="G3073" s="195"/>
      <c r="H3073" s="283" t="s">
        <v>1076</v>
      </c>
      <c r="I3073" s="287">
        <v>1</v>
      </c>
      <c r="J3073" s="285">
        <v>6.45</v>
      </c>
      <c r="K3073" s="285">
        <v>6.45</v>
      </c>
    </row>
    <row r="3074" spans="2:11" x14ac:dyDescent="0.2">
      <c r="B3074" s="291"/>
      <c r="C3074" s="291"/>
      <c r="D3074" s="291"/>
      <c r="E3074" s="291"/>
      <c r="F3074" s="291" t="s">
        <v>97</v>
      </c>
      <c r="G3074" s="292">
        <v>2.81</v>
      </c>
      <c r="H3074" s="291" t="s">
        <v>98</v>
      </c>
      <c r="I3074" s="292">
        <v>3.04</v>
      </c>
      <c r="J3074" s="291" t="s">
        <v>99</v>
      </c>
      <c r="K3074" s="292">
        <v>5.85</v>
      </c>
    </row>
    <row r="3075" spans="2:11" ht="13.5" thickBot="1" x14ac:dyDescent="0.25">
      <c r="B3075" s="291"/>
      <c r="C3075" s="291"/>
      <c r="D3075" s="291"/>
      <c r="E3075" s="291"/>
      <c r="F3075" s="291" t="s">
        <v>100</v>
      </c>
      <c r="G3075" s="292">
        <v>3.54</v>
      </c>
      <c r="H3075" s="291"/>
      <c r="I3075" s="198" t="s">
        <v>101</v>
      </c>
      <c r="J3075" s="198"/>
      <c r="K3075" s="292">
        <v>17.7</v>
      </c>
    </row>
    <row r="3076" spans="2:11" ht="13.5" thickTop="1" x14ac:dyDescent="0.2">
      <c r="B3076" s="276"/>
      <c r="C3076" s="276"/>
      <c r="D3076" s="276"/>
      <c r="E3076" s="276"/>
      <c r="F3076" s="276"/>
      <c r="G3076" s="276"/>
      <c r="H3076" s="276"/>
      <c r="I3076" s="276"/>
      <c r="J3076" s="276"/>
      <c r="K3076" s="276"/>
    </row>
    <row r="3077" spans="2:11" ht="15" x14ac:dyDescent="0.2">
      <c r="B3077" s="268" t="s">
        <v>1969</v>
      </c>
      <c r="C3077" s="270" t="s">
        <v>78</v>
      </c>
      <c r="D3077" s="268" t="s">
        <v>79</v>
      </c>
      <c r="E3077" s="268" t="s">
        <v>24</v>
      </c>
      <c r="F3077" s="196" t="s">
        <v>80</v>
      </c>
      <c r="G3077" s="196"/>
      <c r="H3077" s="269" t="s">
        <v>81</v>
      </c>
      <c r="I3077" s="270" t="s">
        <v>82</v>
      </c>
      <c r="J3077" s="270" t="s">
        <v>83</v>
      </c>
      <c r="K3077" s="270" t="s">
        <v>84</v>
      </c>
    </row>
    <row r="3078" spans="2:11" ht="25.5" x14ac:dyDescent="0.2">
      <c r="B3078" s="271" t="s">
        <v>85</v>
      </c>
      <c r="C3078" s="273" t="s">
        <v>1069</v>
      </c>
      <c r="D3078" s="271" t="s">
        <v>44</v>
      </c>
      <c r="E3078" s="271" t="s">
        <v>1070</v>
      </c>
      <c r="F3078" s="197" t="s">
        <v>2205</v>
      </c>
      <c r="G3078" s="197"/>
      <c r="H3078" s="272" t="s">
        <v>48</v>
      </c>
      <c r="I3078" s="275">
        <v>1</v>
      </c>
      <c r="J3078" s="274">
        <v>67.5</v>
      </c>
      <c r="K3078" s="274">
        <v>67.5</v>
      </c>
    </row>
    <row r="3079" spans="2:11" ht="25.5" x14ac:dyDescent="0.2">
      <c r="B3079" s="277" t="s">
        <v>86</v>
      </c>
      <c r="C3079" s="279" t="s">
        <v>122</v>
      </c>
      <c r="D3079" s="277" t="s">
        <v>44</v>
      </c>
      <c r="E3079" s="277" t="s">
        <v>123</v>
      </c>
      <c r="F3079" s="194" t="s">
        <v>2161</v>
      </c>
      <c r="G3079" s="194"/>
      <c r="H3079" s="278" t="s">
        <v>75</v>
      </c>
      <c r="I3079" s="281">
        <v>4.1484699999999999E-2</v>
      </c>
      <c r="J3079" s="280">
        <v>22.69</v>
      </c>
      <c r="K3079" s="280">
        <v>0.94</v>
      </c>
    </row>
    <row r="3080" spans="2:11" ht="25.5" x14ac:dyDescent="0.2">
      <c r="B3080" s="277" t="s">
        <v>86</v>
      </c>
      <c r="C3080" s="279" t="s">
        <v>120</v>
      </c>
      <c r="D3080" s="277" t="s">
        <v>44</v>
      </c>
      <c r="E3080" s="277" t="s">
        <v>121</v>
      </c>
      <c r="F3080" s="194" t="s">
        <v>2161</v>
      </c>
      <c r="G3080" s="194"/>
      <c r="H3080" s="278" t="s">
        <v>75</v>
      </c>
      <c r="I3080" s="281">
        <v>0.37340000000000001</v>
      </c>
      <c r="J3080" s="280">
        <v>29.75</v>
      </c>
      <c r="K3080" s="280">
        <v>11.1</v>
      </c>
    </row>
    <row r="3081" spans="2:11" ht="38.25" x14ac:dyDescent="0.2">
      <c r="B3081" s="282" t="s">
        <v>93</v>
      </c>
      <c r="C3081" s="284" t="s">
        <v>1085</v>
      </c>
      <c r="D3081" s="282" t="s">
        <v>44</v>
      </c>
      <c r="E3081" s="282" t="s">
        <v>1086</v>
      </c>
      <c r="F3081" s="195" t="s">
        <v>94</v>
      </c>
      <c r="G3081" s="195"/>
      <c r="H3081" s="283" t="s">
        <v>48</v>
      </c>
      <c r="I3081" s="287">
        <v>2</v>
      </c>
      <c r="J3081" s="285">
        <v>1.43</v>
      </c>
      <c r="K3081" s="285">
        <v>2.86</v>
      </c>
    </row>
    <row r="3082" spans="2:11" x14ac:dyDescent="0.2">
      <c r="B3082" s="282" t="s">
        <v>93</v>
      </c>
      <c r="C3082" s="284" t="s">
        <v>1083</v>
      </c>
      <c r="D3082" s="282" t="s">
        <v>44</v>
      </c>
      <c r="E3082" s="282" t="s">
        <v>1084</v>
      </c>
      <c r="F3082" s="195" t="s">
        <v>94</v>
      </c>
      <c r="G3082" s="195"/>
      <c r="H3082" s="283" t="s">
        <v>48</v>
      </c>
      <c r="I3082" s="287">
        <v>2</v>
      </c>
      <c r="J3082" s="285">
        <v>0.34</v>
      </c>
      <c r="K3082" s="285">
        <v>0.68</v>
      </c>
    </row>
    <row r="3083" spans="2:11" ht="25.5" x14ac:dyDescent="0.2">
      <c r="B3083" s="282" t="s">
        <v>93</v>
      </c>
      <c r="C3083" s="284" t="s">
        <v>1081</v>
      </c>
      <c r="D3083" s="282" t="s">
        <v>44</v>
      </c>
      <c r="E3083" s="282" t="s">
        <v>1082</v>
      </c>
      <c r="F3083" s="195" t="s">
        <v>94</v>
      </c>
      <c r="G3083" s="195"/>
      <c r="H3083" s="283" t="s">
        <v>48</v>
      </c>
      <c r="I3083" s="287">
        <v>1</v>
      </c>
      <c r="J3083" s="285">
        <v>51.36</v>
      </c>
      <c r="K3083" s="285">
        <v>51.36</v>
      </c>
    </row>
    <row r="3084" spans="2:11" x14ac:dyDescent="0.2">
      <c r="B3084" s="282" t="s">
        <v>93</v>
      </c>
      <c r="C3084" s="284" t="s">
        <v>1087</v>
      </c>
      <c r="D3084" s="282" t="s">
        <v>44</v>
      </c>
      <c r="E3084" s="282" t="s">
        <v>1088</v>
      </c>
      <c r="F3084" s="195" t="s">
        <v>94</v>
      </c>
      <c r="G3084" s="195"/>
      <c r="H3084" s="283" t="s">
        <v>47</v>
      </c>
      <c r="I3084" s="287">
        <v>0.16639999999999999</v>
      </c>
      <c r="J3084" s="285">
        <v>3.4</v>
      </c>
      <c r="K3084" s="285">
        <v>0.56000000000000005</v>
      </c>
    </row>
    <row r="3085" spans="2:11" x14ac:dyDescent="0.2">
      <c r="B3085" s="291"/>
      <c r="C3085" s="291"/>
      <c r="D3085" s="291"/>
      <c r="E3085" s="291"/>
      <c r="F3085" s="291" t="s">
        <v>97</v>
      </c>
      <c r="G3085" s="292">
        <v>4.55</v>
      </c>
      <c r="H3085" s="291" t="s">
        <v>98</v>
      </c>
      <c r="I3085" s="292">
        <v>4.9000000000000004</v>
      </c>
      <c r="J3085" s="291" t="s">
        <v>99</v>
      </c>
      <c r="K3085" s="292">
        <v>9.4499999999999993</v>
      </c>
    </row>
    <row r="3086" spans="2:11" ht="13.5" thickBot="1" x14ac:dyDescent="0.25">
      <c r="B3086" s="291"/>
      <c r="C3086" s="291"/>
      <c r="D3086" s="291"/>
      <c r="E3086" s="291"/>
      <c r="F3086" s="291" t="s">
        <v>100</v>
      </c>
      <c r="G3086" s="292">
        <v>16.87</v>
      </c>
      <c r="H3086" s="291"/>
      <c r="I3086" s="198" t="s">
        <v>101</v>
      </c>
      <c r="J3086" s="198"/>
      <c r="K3086" s="292">
        <v>84.37</v>
      </c>
    </row>
    <row r="3087" spans="2:11" ht="13.5" thickTop="1" x14ac:dyDescent="0.2">
      <c r="B3087" s="276"/>
      <c r="C3087" s="276"/>
      <c r="D3087" s="276"/>
      <c r="E3087" s="276"/>
      <c r="F3087" s="276"/>
      <c r="G3087" s="276"/>
      <c r="H3087" s="276"/>
      <c r="I3087" s="276"/>
      <c r="J3087" s="276"/>
      <c r="K3087" s="276"/>
    </row>
    <row r="3088" spans="2:11" ht="15" x14ac:dyDescent="0.2">
      <c r="B3088" s="268" t="s">
        <v>1970</v>
      </c>
      <c r="C3088" s="270" t="s">
        <v>78</v>
      </c>
      <c r="D3088" s="268" t="s">
        <v>79</v>
      </c>
      <c r="E3088" s="268" t="s">
        <v>24</v>
      </c>
      <c r="F3088" s="196" t="s">
        <v>80</v>
      </c>
      <c r="G3088" s="196"/>
      <c r="H3088" s="269" t="s">
        <v>81</v>
      </c>
      <c r="I3088" s="270" t="s">
        <v>82</v>
      </c>
      <c r="J3088" s="270" t="s">
        <v>83</v>
      </c>
      <c r="K3088" s="270" t="s">
        <v>84</v>
      </c>
    </row>
    <row r="3089" spans="2:11" ht="25.5" customHeight="1" x14ac:dyDescent="0.2">
      <c r="B3089" s="271" t="s">
        <v>85</v>
      </c>
      <c r="C3089" s="273" t="s">
        <v>1971</v>
      </c>
      <c r="D3089" s="271" t="s">
        <v>44</v>
      </c>
      <c r="E3089" s="271" t="s">
        <v>1972</v>
      </c>
      <c r="F3089" s="197" t="s">
        <v>801</v>
      </c>
      <c r="G3089" s="197"/>
      <c r="H3089" s="272" t="s">
        <v>48</v>
      </c>
      <c r="I3089" s="275">
        <v>1</v>
      </c>
      <c r="J3089" s="274">
        <v>8612.73</v>
      </c>
      <c r="K3089" s="274">
        <v>8612.73</v>
      </c>
    </row>
    <row r="3090" spans="2:11" ht="25.5" x14ac:dyDescent="0.2">
      <c r="B3090" s="277" t="s">
        <v>86</v>
      </c>
      <c r="C3090" s="279" t="s">
        <v>120</v>
      </c>
      <c r="D3090" s="277" t="s">
        <v>44</v>
      </c>
      <c r="E3090" s="277" t="s">
        <v>121</v>
      </c>
      <c r="F3090" s="194" t="s">
        <v>2161</v>
      </c>
      <c r="G3090" s="194"/>
      <c r="H3090" s="278" t="s">
        <v>75</v>
      </c>
      <c r="I3090" s="281">
        <v>6.9638</v>
      </c>
      <c r="J3090" s="280">
        <v>29.75</v>
      </c>
      <c r="K3090" s="280">
        <v>207.17</v>
      </c>
    </row>
    <row r="3091" spans="2:11" ht="25.5" x14ac:dyDescent="0.2">
      <c r="B3091" s="277" t="s">
        <v>86</v>
      </c>
      <c r="C3091" s="279" t="s">
        <v>122</v>
      </c>
      <c r="D3091" s="277" t="s">
        <v>44</v>
      </c>
      <c r="E3091" s="277" t="s">
        <v>123</v>
      </c>
      <c r="F3091" s="194" t="s">
        <v>2161</v>
      </c>
      <c r="G3091" s="194"/>
      <c r="H3091" s="278" t="s">
        <v>75</v>
      </c>
      <c r="I3091" s="281">
        <v>6.9638</v>
      </c>
      <c r="J3091" s="280">
        <v>22.69</v>
      </c>
      <c r="K3091" s="280">
        <v>158</v>
      </c>
    </row>
    <row r="3092" spans="2:11" ht="51" x14ac:dyDescent="0.2">
      <c r="B3092" s="282" t="s">
        <v>93</v>
      </c>
      <c r="C3092" s="284" t="s">
        <v>2849</v>
      </c>
      <c r="D3092" s="282" t="s">
        <v>44</v>
      </c>
      <c r="E3092" s="282" t="s">
        <v>2850</v>
      </c>
      <c r="F3092" s="195" t="s">
        <v>94</v>
      </c>
      <c r="G3092" s="195"/>
      <c r="H3092" s="283" t="s">
        <v>48</v>
      </c>
      <c r="I3092" s="287">
        <v>1</v>
      </c>
      <c r="J3092" s="285">
        <v>8247.56</v>
      </c>
      <c r="K3092" s="285">
        <v>8247.56</v>
      </c>
    </row>
    <row r="3093" spans="2:11" x14ac:dyDescent="0.2">
      <c r="B3093" s="291"/>
      <c r="C3093" s="291"/>
      <c r="D3093" s="291"/>
      <c r="E3093" s="291"/>
      <c r="F3093" s="291" t="s">
        <v>97</v>
      </c>
      <c r="G3093" s="292">
        <v>134.02000000000001</v>
      </c>
      <c r="H3093" s="291" t="s">
        <v>98</v>
      </c>
      <c r="I3093" s="292">
        <v>144.1</v>
      </c>
      <c r="J3093" s="291" t="s">
        <v>99</v>
      </c>
      <c r="K3093" s="292">
        <v>278.12</v>
      </c>
    </row>
    <row r="3094" spans="2:11" ht="13.5" thickBot="1" x14ac:dyDescent="0.25">
      <c r="B3094" s="291"/>
      <c r="C3094" s="291"/>
      <c r="D3094" s="291"/>
      <c r="E3094" s="291"/>
      <c r="F3094" s="291" t="s">
        <v>100</v>
      </c>
      <c r="G3094" s="292">
        <v>2153.1799999999998</v>
      </c>
      <c r="H3094" s="291"/>
      <c r="I3094" s="198" t="s">
        <v>101</v>
      </c>
      <c r="J3094" s="198"/>
      <c r="K3094" s="292">
        <v>10765.91</v>
      </c>
    </row>
    <row r="3095" spans="2:11" ht="13.5" thickTop="1" x14ac:dyDescent="0.2">
      <c r="B3095" s="276"/>
      <c r="C3095" s="276"/>
      <c r="D3095" s="276"/>
      <c r="E3095" s="276"/>
      <c r="F3095" s="276"/>
      <c r="G3095" s="276"/>
      <c r="H3095" s="276"/>
      <c r="I3095" s="276"/>
      <c r="J3095" s="276"/>
      <c r="K3095" s="276"/>
    </row>
    <row r="3096" spans="2:11" ht="15" x14ac:dyDescent="0.2">
      <c r="B3096" s="268" t="s">
        <v>1973</v>
      </c>
      <c r="C3096" s="270" t="s">
        <v>78</v>
      </c>
      <c r="D3096" s="268" t="s">
        <v>79</v>
      </c>
      <c r="E3096" s="268" t="s">
        <v>24</v>
      </c>
      <c r="F3096" s="196" t="s">
        <v>80</v>
      </c>
      <c r="G3096" s="196"/>
      <c r="H3096" s="269" t="s">
        <v>81</v>
      </c>
      <c r="I3096" s="270" t="s">
        <v>82</v>
      </c>
      <c r="J3096" s="270" t="s">
        <v>83</v>
      </c>
      <c r="K3096" s="270" t="s">
        <v>84</v>
      </c>
    </row>
    <row r="3097" spans="2:11" ht="38.25" x14ac:dyDescent="0.2">
      <c r="B3097" s="271" t="s">
        <v>85</v>
      </c>
      <c r="C3097" s="273" t="s">
        <v>1974</v>
      </c>
      <c r="D3097" s="271" t="s">
        <v>43</v>
      </c>
      <c r="E3097" s="271" t="s">
        <v>1975</v>
      </c>
      <c r="F3097" s="197" t="s">
        <v>89</v>
      </c>
      <c r="G3097" s="197"/>
      <c r="H3097" s="272" t="s">
        <v>48</v>
      </c>
      <c r="I3097" s="275">
        <v>1</v>
      </c>
      <c r="J3097" s="274">
        <v>2487.65</v>
      </c>
      <c r="K3097" s="274">
        <v>2487.65</v>
      </c>
    </row>
    <row r="3098" spans="2:11" ht="25.5" x14ac:dyDescent="0.2">
      <c r="B3098" s="277" t="s">
        <v>86</v>
      </c>
      <c r="C3098" s="279" t="s">
        <v>120</v>
      </c>
      <c r="D3098" s="277" t="s">
        <v>44</v>
      </c>
      <c r="E3098" s="277" t="s">
        <v>121</v>
      </c>
      <c r="F3098" s="194" t="s">
        <v>2161</v>
      </c>
      <c r="G3098" s="194"/>
      <c r="H3098" s="278" t="s">
        <v>75</v>
      </c>
      <c r="I3098" s="281">
        <v>14</v>
      </c>
      <c r="J3098" s="280">
        <v>29.75</v>
      </c>
      <c r="K3098" s="280">
        <v>416.5</v>
      </c>
    </row>
    <row r="3099" spans="2:11" ht="51" x14ac:dyDescent="0.2">
      <c r="B3099" s="277" t="s">
        <v>86</v>
      </c>
      <c r="C3099" s="279" t="s">
        <v>2851</v>
      </c>
      <c r="D3099" s="277" t="s">
        <v>44</v>
      </c>
      <c r="E3099" s="277" t="s">
        <v>2852</v>
      </c>
      <c r="F3099" s="194" t="s">
        <v>2207</v>
      </c>
      <c r="G3099" s="194"/>
      <c r="H3099" s="278" t="s">
        <v>51</v>
      </c>
      <c r="I3099" s="281">
        <v>2.4E-2</v>
      </c>
      <c r="J3099" s="280">
        <v>555.58000000000004</v>
      </c>
      <c r="K3099" s="280">
        <v>13.33</v>
      </c>
    </row>
    <row r="3100" spans="2:11" ht="25.5" x14ac:dyDescent="0.2">
      <c r="B3100" s="277" t="s">
        <v>86</v>
      </c>
      <c r="C3100" s="279" t="s">
        <v>90</v>
      </c>
      <c r="D3100" s="277" t="s">
        <v>44</v>
      </c>
      <c r="E3100" s="277" t="s">
        <v>91</v>
      </c>
      <c r="F3100" s="194" t="s">
        <v>2161</v>
      </c>
      <c r="G3100" s="194"/>
      <c r="H3100" s="278" t="s">
        <v>75</v>
      </c>
      <c r="I3100" s="281">
        <v>5.2</v>
      </c>
      <c r="J3100" s="280">
        <v>21.72</v>
      </c>
      <c r="K3100" s="280">
        <v>112.94</v>
      </c>
    </row>
    <row r="3101" spans="2:11" ht="25.5" x14ac:dyDescent="0.2">
      <c r="B3101" s="277" t="s">
        <v>86</v>
      </c>
      <c r="C3101" s="279" t="s">
        <v>116</v>
      </c>
      <c r="D3101" s="277" t="s">
        <v>44</v>
      </c>
      <c r="E3101" s="277" t="s">
        <v>117</v>
      </c>
      <c r="F3101" s="194" t="s">
        <v>2161</v>
      </c>
      <c r="G3101" s="194"/>
      <c r="H3101" s="278" t="s">
        <v>75</v>
      </c>
      <c r="I3101" s="281">
        <v>3.5</v>
      </c>
      <c r="J3101" s="280">
        <v>27.11</v>
      </c>
      <c r="K3101" s="280">
        <v>94.88</v>
      </c>
    </row>
    <row r="3102" spans="2:11" ht="25.5" x14ac:dyDescent="0.2">
      <c r="B3102" s="282" t="s">
        <v>93</v>
      </c>
      <c r="C3102" s="284" t="s">
        <v>2853</v>
      </c>
      <c r="D3102" s="282" t="s">
        <v>2315</v>
      </c>
      <c r="E3102" s="282" t="s">
        <v>2854</v>
      </c>
      <c r="F3102" s="195" t="s">
        <v>94</v>
      </c>
      <c r="G3102" s="195"/>
      <c r="H3102" s="283" t="s">
        <v>1076</v>
      </c>
      <c r="I3102" s="287">
        <v>1</v>
      </c>
      <c r="J3102" s="285">
        <v>1850</v>
      </c>
      <c r="K3102" s="285">
        <v>1850</v>
      </c>
    </row>
    <row r="3103" spans="2:11" x14ac:dyDescent="0.2">
      <c r="B3103" s="291"/>
      <c r="C3103" s="291"/>
      <c r="D3103" s="291"/>
      <c r="E3103" s="291"/>
      <c r="F3103" s="291" t="s">
        <v>97</v>
      </c>
      <c r="G3103" s="292">
        <v>233.72</v>
      </c>
      <c r="H3103" s="291" t="s">
        <v>98</v>
      </c>
      <c r="I3103" s="292">
        <v>251.3</v>
      </c>
      <c r="J3103" s="291" t="s">
        <v>99</v>
      </c>
      <c r="K3103" s="292">
        <v>485.02</v>
      </c>
    </row>
    <row r="3104" spans="2:11" ht="13.5" thickBot="1" x14ac:dyDescent="0.25">
      <c r="B3104" s="291"/>
      <c r="C3104" s="291"/>
      <c r="D3104" s="291"/>
      <c r="E3104" s="291"/>
      <c r="F3104" s="291" t="s">
        <v>100</v>
      </c>
      <c r="G3104" s="292">
        <v>621.91</v>
      </c>
      <c r="H3104" s="291"/>
      <c r="I3104" s="198" t="s">
        <v>101</v>
      </c>
      <c r="J3104" s="198"/>
      <c r="K3104" s="292">
        <v>3109.56</v>
      </c>
    </row>
    <row r="3105" spans="2:11" ht="13.5" thickTop="1" x14ac:dyDescent="0.2">
      <c r="B3105" s="276"/>
      <c r="C3105" s="276"/>
      <c r="D3105" s="276"/>
      <c r="E3105" s="276"/>
      <c r="F3105" s="276"/>
      <c r="G3105" s="276"/>
      <c r="H3105" s="276"/>
      <c r="I3105" s="276"/>
      <c r="J3105" s="276"/>
      <c r="K3105" s="276"/>
    </row>
    <row r="3106" spans="2:11" ht="15" x14ac:dyDescent="0.2">
      <c r="B3106" s="268" t="s">
        <v>1976</v>
      </c>
      <c r="C3106" s="270" t="s">
        <v>78</v>
      </c>
      <c r="D3106" s="268" t="s">
        <v>79</v>
      </c>
      <c r="E3106" s="268" t="s">
        <v>24</v>
      </c>
      <c r="F3106" s="196" t="s">
        <v>80</v>
      </c>
      <c r="G3106" s="196"/>
      <c r="H3106" s="269" t="s">
        <v>81</v>
      </c>
      <c r="I3106" s="270" t="s">
        <v>82</v>
      </c>
      <c r="J3106" s="270" t="s">
        <v>83</v>
      </c>
      <c r="K3106" s="270" t="s">
        <v>84</v>
      </c>
    </row>
    <row r="3107" spans="2:11" ht="38.25" x14ac:dyDescent="0.2">
      <c r="B3107" s="271" t="s">
        <v>85</v>
      </c>
      <c r="C3107" s="273" t="s">
        <v>1977</v>
      </c>
      <c r="D3107" s="271" t="s">
        <v>43</v>
      </c>
      <c r="E3107" s="271" t="s">
        <v>1978</v>
      </c>
      <c r="F3107" s="197" t="s">
        <v>89</v>
      </c>
      <c r="G3107" s="197"/>
      <c r="H3107" s="272" t="s">
        <v>48</v>
      </c>
      <c r="I3107" s="275">
        <v>1</v>
      </c>
      <c r="J3107" s="274">
        <v>584.03</v>
      </c>
      <c r="K3107" s="274">
        <v>584.03</v>
      </c>
    </row>
    <row r="3108" spans="2:11" ht="25.5" x14ac:dyDescent="0.2">
      <c r="B3108" s="277" t="s">
        <v>86</v>
      </c>
      <c r="C3108" s="279" t="s">
        <v>90</v>
      </c>
      <c r="D3108" s="277" t="s">
        <v>44</v>
      </c>
      <c r="E3108" s="277" t="s">
        <v>91</v>
      </c>
      <c r="F3108" s="194" t="s">
        <v>2161</v>
      </c>
      <c r="G3108" s="194"/>
      <c r="H3108" s="278" t="s">
        <v>75</v>
      </c>
      <c r="I3108" s="281">
        <v>2.4</v>
      </c>
      <c r="J3108" s="280">
        <v>21.72</v>
      </c>
      <c r="K3108" s="280">
        <v>52.12</v>
      </c>
    </row>
    <row r="3109" spans="2:11" ht="25.5" x14ac:dyDescent="0.2">
      <c r="B3109" s="277" t="s">
        <v>86</v>
      </c>
      <c r="C3109" s="279" t="s">
        <v>116</v>
      </c>
      <c r="D3109" s="277" t="s">
        <v>44</v>
      </c>
      <c r="E3109" s="277" t="s">
        <v>117</v>
      </c>
      <c r="F3109" s="194" t="s">
        <v>2161</v>
      </c>
      <c r="G3109" s="194"/>
      <c r="H3109" s="278" t="s">
        <v>75</v>
      </c>
      <c r="I3109" s="281">
        <v>1.6</v>
      </c>
      <c r="J3109" s="280">
        <v>27.11</v>
      </c>
      <c r="K3109" s="280">
        <v>43.37</v>
      </c>
    </row>
    <row r="3110" spans="2:11" ht="25.5" x14ac:dyDescent="0.2">
      <c r="B3110" s="277" t="s">
        <v>86</v>
      </c>
      <c r="C3110" s="279" t="s">
        <v>120</v>
      </c>
      <c r="D3110" s="277" t="s">
        <v>44</v>
      </c>
      <c r="E3110" s="277" t="s">
        <v>121</v>
      </c>
      <c r="F3110" s="194" t="s">
        <v>2161</v>
      </c>
      <c r="G3110" s="194"/>
      <c r="H3110" s="278" t="s">
        <v>75</v>
      </c>
      <c r="I3110" s="281">
        <v>6.4</v>
      </c>
      <c r="J3110" s="280">
        <v>29.75</v>
      </c>
      <c r="K3110" s="280">
        <v>190.4</v>
      </c>
    </row>
    <row r="3111" spans="2:11" ht="51" x14ac:dyDescent="0.2">
      <c r="B3111" s="277" t="s">
        <v>86</v>
      </c>
      <c r="C3111" s="279" t="s">
        <v>2851</v>
      </c>
      <c r="D3111" s="277" t="s">
        <v>44</v>
      </c>
      <c r="E3111" s="277" t="s">
        <v>2852</v>
      </c>
      <c r="F3111" s="194" t="s">
        <v>2207</v>
      </c>
      <c r="G3111" s="194"/>
      <c r="H3111" s="278" t="s">
        <v>51</v>
      </c>
      <c r="I3111" s="281">
        <v>1.7000000000000001E-2</v>
      </c>
      <c r="J3111" s="280">
        <v>555.58000000000004</v>
      </c>
      <c r="K3111" s="280">
        <v>9.44</v>
      </c>
    </row>
    <row r="3112" spans="2:11" ht="25.5" x14ac:dyDescent="0.2">
      <c r="B3112" s="282" t="s">
        <v>93</v>
      </c>
      <c r="C3112" s="284" t="s">
        <v>2855</v>
      </c>
      <c r="D3112" s="282" t="s">
        <v>2315</v>
      </c>
      <c r="E3112" s="282" t="s">
        <v>2856</v>
      </c>
      <c r="F3112" s="195" t="s">
        <v>94</v>
      </c>
      <c r="G3112" s="195"/>
      <c r="H3112" s="283" t="s">
        <v>1076</v>
      </c>
      <c r="I3112" s="287">
        <v>1</v>
      </c>
      <c r="J3112" s="285">
        <v>288.7</v>
      </c>
      <c r="K3112" s="285">
        <v>288.7</v>
      </c>
    </row>
    <row r="3113" spans="2:11" x14ac:dyDescent="0.2">
      <c r="B3113" s="291"/>
      <c r="C3113" s="291"/>
      <c r="D3113" s="291"/>
      <c r="E3113" s="291"/>
      <c r="F3113" s="291" t="s">
        <v>97</v>
      </c>
      <c r="G3113" s="292">
        <v>107.23</v>
      </c>
      <c r="H3113" s="291" t="s">
        <v>98</v>
      </c>
      <c r="I3113" s="292">
        <v>115.31</v>
      </c>
      <c r="J3113" s="291" t="s">
        <v>99</v>
      </c>
      <c r="K3113" s="292">
        <v>222.54</v>
      </c>
    </row>
    <row r="3114" spans="2:11" ht="13.5" thickBot="1" x14ac:dyDescent="0.25">
      <c r="B3114" s="291"/>
      <c r="C3114" s="291"/>
      <c r="D3114" s="291"/>
      <c r="E3114" s="291"/>
      <c r="F3114" s="291" t="s">
        <v>100</v>
      </c>
      <c r="G3114" s="292">
        <v>146</v>
      </c>
      <c r="H3114" s="291"/>
      <c r="I3114" s="198" t="s">
        <v>101</v>
      </c>
      <c r="J3114" s="198"/>
      <c r="K3114" s="292">
        <v>730.03</v>
      </c>
    </row>
    <row r="3115" spans="2:11" ht="13.5" thickTop="1" x14ac:dyDescent="0.2">
      <c r="B3115" s="276"/>
      <c r="C3115" s="276"/>
      <c r="D3115" s="276"/>
      <c r="E3115" s="276"/>
      <c r="F3115" s="276"/>
      <c r="G3115" s="276"/>
      <c r="H3115" s="276"/>
      <c r="I3115" s="276"/>
      <c r="J3115" s="276"/>
      <c r="K3115" s="276"/>
    </row>
    <row r="3116" spans="2:11" ht="15" x14ac:dyDescent="0.2">
      <c r="B3116" s="268" t="s">
        <v>1979</v>
      </c>
      <c r="C3116" s="270" t="s">
        <v>78</v>
      </c>
      <c r="D3116" s="268" t="s">
        <v>79</v>
      </c>
      <c r="E3116" s="268" t="s">
        <v>24</v>
      </c>
      <c r="F3116" s="196" t="s">
        <v>80</v>
      </c>
      <c r="G3116" s="196"/>
      <c r="H3116" s="269" t="s">
        <v>81</v>
      </c>
      <c r="I3116" s="270" t="s">
        <v>82</v>
      </c>
      <c r="J3116" s="270" t="s">
        <v>83</v>
      </c>
      <c r="K3116" s="270" t="s">
        <v>84</v>
      </c>
    </row>
    <row r="3117" spans="2:11" ht="51" x14ac:dyDescent="0.2">
      <c r="B3117" s="271" t="s">
        <v>85</v>
      </c>
      <c r="C3117" s="273" t="s">
        <v>1980</v>
      </c>
      <c r="D3117" s="271" t="s">
        <v>44</v>
      </c>
      <c r="E3117" s="271" t="s">
        <v>1981</v>
      </c>
      <c r="F3117" s="197" t="s">
        <v>801</v>
      </c>
      <c r="G3117" s="197"/>
      <c r="H3117" s="272" t="s">
        <v>48</v>
      </c>
      <c r="I3117" s="275">
        <v>1</v>
      </c>
      <c r="J3117" s="274">
        <v>870.06</v>
      </c>
      <c r="K3117" s="274">
        <v>870.06</v>
      </c>
    </row>
    <row r="3118" spans="2:11" ht="25.5" x14ac:dyDescent="0.2">
      <c r="B3118" s="277" t="s">
        <v>86</v>
      </c>
      <c r="C3118" s="279" t="s">
        <v>120</v>
      </c>
      <c r="D3118" s="277" t="s">
        <v>44</v>
      </c>
      <c r="E3118" s="277" t="s">
        <v>121</v>
      </c>
      <c r="F3118" s="194" t="s">
        <v>2161</v>
      </c>
      <c r="G3118" s="194"/>
      <c r="H3118" s="278" t="s">
        <v>75</v>
      </c>
      <c r="I3118" s="281">
        <v>2.056</v>
      </c>
      <c r="J3118" s="280">
        <v>29.75</v>
      </c>
      <c r="K3118" s="280">
        <v>61.16</v>
      </c>
    </row>
    <row r="3119" spans="2:11" ht="51" x14ac:dyDescent="0.2">
      <c r="B3119" s="277" t="s">
        <v>86</v>
      </c>
      <c r="C3119" s="279" t="s">
        <v>196</v>
      </c>
      <c r="D3119" s="277" t="s">
        <v>44</v>
      </c>
      <c r="E3119" s="277" t="s">
        <v>197</v>
      </c>
      <c r="F3119" s="194" t="s">
        <v>2207</v>
      </c>
      <c r="G3119" s="194"/>
      <c r="H3119" s="278" t="s">
        <v>51</v>
      </c>
      <c r="I3119" s="281">
        <v>1.89E-2</v>
      </c>
      <c r="J3119" s="280">
        <v>712.63</v>
      </c>
      <c r="K3119" s="280">
        <v>13.46</v>
      </c>
    </row>
    <row r="3120" spans="2:11" ht="25.5" x14ac:dyDescent="0.2">
      <c r="B3120" s="277" t="s">
        <v>86</v>
      </c>
      <c r="C3120" s="279" t="s">
        <v>122</v>
      </c>
      <c r="D3120" s="277" t="s">
        <v>44</v>
      </c>
      <c r="E3120" s="277" t="s">
        <v>123</v>
      </c>
      <c r="F3120" s="194" t="s">
        <v>2161</v>
      </c>
      <c r="G3120" s="194"/>
      <c r="H3120" s="278" t="s">
        <v>75</v>
      </c>
      <c r="I3120" s="281">
        <v>2.056</v>
      </c>
      <c r="J3120" s="280">
        <v>22.69</v>
      </c>
      <c r="K3120" s="280">
        <v>46.65</v>
      </c>
    </row>
    <row r="3121" spans="2:11" ht="38.25" x14ac:dyDescent="0.2">
      <c r="B3121" s="282" t="s">
        <v>93</v>
      </c>
      <c r="C3121" s="284" t="s">
        <v>2857</v>
      </c>
      <c r="D3121" s="282" t="s">
        <v>44</v>
      </c>
      <c r="E3121" s="282" t="s">
        <v>2858</v>
      </c>
      <c r="F3121" s="195" t="s">
        <v>94</v>
      </c>
      <c r="G3121" s="195"/>
      <c r="H3121" s="283" t="s">
        <v>48</v>
      </c>
      <c r="I3121" s="287">
        <v>1</v>
      </c>
      <c r="J3121" s="285">
        <v>748.79</v>
      </c>
      <c r="K3121" s="285">
        <v>748.79</v>
      </c>
    </row>
    <row r="3122" spans="2:11" x14ac:dyDescent="0.2">
      <c r="B3122" s="291"/>
      <c r="C3122" s="291"/>
      <c r="D3122" s="291"/>
      <c r="E3122" s="291"/>
      <c r="F3122" s="291" t="s">
        <v>97</v>
      </c>
      <c r="G3122" s="292">
        <v>41.15</v>
      </c>
      <c r="H3122" s="291" t="s">
        <v>98</v>
      </c>
      <c r="I3122" s="292">
        <v>44.26</v>
      </c>
      <c r="J3122" s="291" t="s">
        <v>99</v>
      </c>
      <c r="K3122" s="292">
        <v>85.41</v>
      </c>
    </row>
    <row r="3123" spans="2:11" ht="13.5" thickBot="1" x14ac:dyDescent="0.25">
      <c r="B3123" s="291"/>
      <c r="C3123" s="291"/>
      <c r="D3123" s="291"/>
      <c r="E3123" s="291"/>
      <c r="F3123" s="291" t="s">
        <v>100</v>
      </c>
      <c r="G3123" s="292">
        <v>217.51</v>
      </c>
      <c r="H3123" s="291"/>
      <c r="I3123" s="198" t="s">
        <v>101</v>
      </c>
      <c r="J3123" s="198"/>
      <c r="K3123" s="292">
        <v>1087.57</v>
      </c>
    </row>
    <row r="3124" spans="2:11" ht="13.5" thickTop="1" x14ac:dyDescent="0.2">
      <c r="B3124" s="276"/>
      <c r="C3124" s="276"/>
      <c r="D3124" s="276"/>
      <c r="E3124" s="276"/>
      <c r="F3124" s="276"/>
      <c r="G3124" s="276"/>
      <c r="H3124" s="276"/>
      <c r="I3124" s="276"/>
      <c r="J3124" s="276"/>
      <c r="K3124" s="276"/>
    </row>
    <row r="3125" spans="2:11" ht="15" x14ac:dyDescent="0.2">
      <c r="B3125" s="268" t="s">
        <v>1982</v>
      </c>
      <c r="C3125" s="270" t="s">
        <v>78</v>
      </c>
      <c r="D3125" s="268" t="s">
        <v>79</v>
      </c>
      <c r="E3125" s="268" t="s">
        <v>24</v>
      </c>
      <c r="F3125" s="196" t="s">
        <v>80</v>
      </c>
      <c r="G3125" s="196"/>
      <c r="H3125" s="269" t="s">
        <v>81</v>
      </c>
      <c r="I3125" s="270" t="s">
        <v>82</v>
      </c>
      <c r="J3125" s="270" t="s">
        <v>83</v>
      </c>
      <c r="K3125" s="270" t="s">
        <v>84</v>
      </c>
    </row>
    <row r="3126" spans="2:11" ht="38.25" x14ac:dyDescent="0.2">
      <c r="B3126" s="271" t="s">
        <v>85</v>
      </c>
      <c r="C3126" s="273" t="s">
        <v>1983</v>
      </c>
      <c r="D3126" s="271" t="s">
        <v>43</v>
      </c>
      <c r="E3126" s="271" t="s">
        <v>1984</v>
      </c>
      <c r="F3126" s="197" t="s">
        <v>89</v>
      </c>
      <c r="G3126" s="197"/>
      <c r="H3126" s="272" t="s">
        <v>48</v>
      </c>
      <c r="I3126" s="275">
        <v>1</v>
      </c>
      <c r="J3126" s="274">
        <v>10308.049999999999</v>
      </c>
      <c r="K3126" s="274">
        <v>10308.049999999999</v>
      </c>
    </row>
    <row r="3127" spans="2:11" ht="25.5" x14ac:dyDescent="0.2">
      <c r="B3127" s="277" t="s">
        <v>86</v>
      </c>
      <c r="C3127" s="279" t="s">
        <v>120</v>
      </c>
      <c r="D3127" s="277" t="s">
        <v>44</v>
      </c>
      <c r="E3127" s="277" t="s">
        <v>121</v>
      </c>
      <c r="F3127" s="194" t="s">
        <v>2161</v>
      </c>
      <c r="G3127" s="194"/>
      <c r="H3127" s="278" t="s">
        <v>75</v>
      </c>
      <c r="I3127" s="281">
        <v>8</v>
      </c>
      <c r="J3127" s="280">
        <v>29.75</v>
      </c>
      <c r="K3127" s="280">
        <v>238</v>
      </c>
    </row>
    <row r="3128" spans="2:11" ht="25.5" x14ac:dyDescent="0.2">
      <c r="B3128" s="277" t="s">
        <v>86</v>
      </c>
      <c r="C3128" s="279" t="s">
        <v>90</v>
      </c>
      <c r="D3128" s="277" t="s">
        <v>44</v>
      </c>
      <c r="E3128" s="277" t="s">
        <v>91</v>
      </c>
      <c r="F3128" s="194" t="s">
        <v>2161</v>
      </c>
      <c r="G3128" s="194"/>
      <c r="H3128" s="278" t="s">
        <v>75</v>
      </c>
      <c r="I3128" s="281">
        <v>8</v>
      </c>
      <c r="J3128" s="280">
        <v>21.72</v>
      </c>
      <c r="K3128" s="280">
        <v>173.76</v>
      </c>
    </row>
    <row r="3129" spans="2:11" ht="25.5" x14ac:dyDescent="0.2">
      <c r="B3129" s="282" t="s">
        <v>93</v>
      </c>
      <c r="C3129" s="284" t="s">
        <v>2859</v>
      </c>
      <c r="D3129" s="282" t="s">
        <v>2315</v>
      </c>
      <c r="E3129" s="282" t="s">
        <v>2860</v>
      </c>
      <c r="F3129" s="195" t="s">
        <v>94</v>
      </c>
      <c r="G3129" s="195"/>
      <c r="H3129" s="283" t="s">
        <v>1076</v>
      </c>
      <c r="I3129" s="287">
        <v>1</v>
      </c>
      <c r="J3129" s="285">
        <v>9896.2900000000009</v>
      </c>
      <c r="K3129" s="285">
        <v>9896.2900000000009</v>
      </c>
    </row>
    <row r="3130" spans="2:11" x14ac:dyDescent="0.2">
      <c r="B3130" s="291"/>
      <c r="C3130" s="291"/>
      <c r="D3130" s="291"/>
      <c r="E3130" s="291"/>
      <c r="F3130" s="291" t="s">
        <v>97</v>
      </c>
      <c r="G3130" s="292">
        <v>150.69</v>
      </c>
      <c r="H3130" s="291" t="s">
        <v>98</v>
      </c>
      <c r="I3130" s="292">
        <v>162.03</v>
      </c>
      <c r="J3130" s="291" t="s">
        <v>99</v>
      </c>
      <c r="K3130" s="292">
        <v>312.72000000000003</v>
      </c>
    </row>
    <row r="3131" spans="2:11" ht="13.5" thickBot="1" x14ac:dyDescent="0.25">
      <c r="B3131" s="291"/>
      <c r="C3131" s="291"/>
      <c r="D3131" s="291"/>
      <c r="E3131" s="291"/>
      <c r="F3131" s="291" t="s">
        <v>100</v>
      </c>
      <c r="G3131" s="292">
        <v>2577.0100000000002</v>
      </c>
      <c r="H3131" s="291"/>
      <c r="I3131" s="198" t="s">
        <v>101</v>
      </c>
      <c r="J3131" s="198"/>
      <c r="K3131" s="292">
        <v>12885.06</v>
      </c>
    </row>
    <row r="3132" spans="2:11" ht="13.5" thickTop="1" x14ac:dyDescent="0.2">
      <c r="B3132" s="276"/>
      <c r="C3132" s="276"/>
      <c r="D3132" s="276"/>
      <c r="E3132" s="276"/>
      <c r="F3132" s="276"/>
      <c r="G3132" s="276"/>
      <c r="H3132" s="276"/>
      <c r="I3132" s="276"/>
      <c r="J3132" s="276"/>
      <c r="K3132" s="276"/>
    </row>
    <row r="3133" spans="2:11" ht="15" x14ac:dyDescent="0.2">
      <c r="B3133" s="268" t="s">
        <v>1986</v>
      </c>
      <c r="C3133" s="270" t="s">
        <v>78</v>
      </c>
      <c r="D3133" s="268" t="s">
        <v>79</v>
      </c>
      <c r="E3133" s="268" t="s">
        <v>24</v>
      </c>
      <c r="F3133" s="196" t="s">
        <v>80</v>
      </c>
      <c r="G3133" s="196"/>
      <c r="H3133" s="269" t="s">
        <v>81</v>
      </c>
      <c r="I3133" s="270" t="s">
        <v>82</v>
      </c>
      <c r="J3133" s="270" t="s">
        <v>83</v>
      </c>
      <c r="K3133" s="270" t="s">
        <v>84</v>
      </c>
    </row>
    <row r="3134" spans="2:11" ht="25.5" x14ac:dyDescent="0.2">
      <c r="B3134" s="271" t="s">
        <v>85</v>
      </c>
      <c r="C3134" s="273" t="s">
        <v>1987</v>
      </c>
      <c r="D3134" s="271" t="s">
        <v>43</v>
      </c>
      <c r="E3134" s="271" t="s">
        <v>1988</v>
      </c>
      <c r="F3134" s="197" t="s">
        <v>89</v>
      </c>
      <c r="G3134" s="197"/>
      <c r="H3134" s="272" t="s">
        <v>48</v>
      </c>
      <c r="I3134" s="275">
        <v>1</v>
      </c>
      <c r="J3134" s="274">
        <v>86.06</v>
      </c>
      <c r="K3134" s="274">
        <v>86.06</v>
      </c>
    </row>
    <row r="3135" spans="2:11" ht="25.5" x14ac:dyDescent="0.2">
      <c r="B3135" s="277" t="s">
        <v>86</v>
      </c>
      <c r="C3135" s="279" t="s">
        <v>122</v>
      </c>
      <c r="D3135" s="277" t="s">
        <v>44</v>
      </c>
      <c r="E3135" s="277" t="s">
        <v>123</v>
      </c>
      <c r="F3135" s="194" t="s">
        <v>2161</v>
      </c>
      <c r="G3135" s="194"/>
      <c r="H3135" s="278" t="s">
        <v>75</v>
      </c>
      <c r="I3135" s="281">
        <v>1.0309999999999999</v>
      </c>
      <c r="J3135" s="280">
        <v>22.69</v>
      </c>
      <c r="K3135" s="280">
        <v>23.39</v>
      </c>
    </row>
    <row r="3136" spans="2:11" ht="25.5" x14ac:dyDescent="0.2">
      <c r="B3136" s="277" t="s">
        <v>86</v>
      </c>
      <c r="C3136" s="279" t="s">
        <v>120</v>
      </c>
      <c r="D3136" s="277" t="s">
        <v>44</v>
      </c>
      <c r="E3136" s="277" t="s">
        <v>121</v>
      </c>
      <c r="F3136" s="194" t="s">
        <v>2161</v>
      </c>
      <c r="G3136" s="194"/>
      <c r="H3136" s="278" t="s">
        <v>75</v>
      </c>
      <c r="I3136" s="281">
        <v>1.0309999999999999</v>
      </c>
      <c r="J3136" s="280">
        <v>29.75</v>
      </c>
      <c r="K3136" s="280">
        <v>30.67</v>
      </c>
    </row>
    <row r="3137" spans="2:11" ht="25.5" x14ac:dyDescent="0.2">
      <c r="B3137" s="282" t="s">
        <v>93</v>
      </c>
      <c r="C3137" s="284" t="s">
        <v>2861</v>
      </c>
      <c r="D3137" s="282" t="s">
        <v>2291</v>
      </c>
      <c r="E3137" s="282" t="s">
        <v>2862</v>
      </c>
      <c r="F3137" s="195" t="s">
        <v>94</v>
      </c>
      <c r="G3137" s="195"/>
      <c r="H3137" s="283" t="s">
        <v>48</v>
      </c>
      <c r="I3137" s="287">
        <v>1</v>
      </c>
      <c r="J3137" s="285">
        <v>31.9</v>
      </c>
      <c r="K3137" s="285">
        <v>31.9</v>
      </c>
    </row>
    <row r="3138" spans="2:11" x14ac:dyDescent="0.2">
      <c r="B3138" s="282" t="s">
        <v>93</v>
      </c>
      <c r="C3138" s="284" t="s">
        <v>2863</v>
      </c>
      <c r="D3138" s="282" t="s">
        <v>2291</v>
      </c>
      <c r="E3138" s="282" t="s">
        <v>2864</v>
      </c>
      <c r="F3138" s="195" t="s">
        <v>94</v>
      </c>
      <c r="G3138" s="195"/>
      <c r="H3138" s="283" t="s">
        <v>47</v>
      </c>
      <c r="I3138" s="287">
        <v>0.1</v>
      </c>
      <c r="J3138" s="285">
        <v>1.06</v>
      </c>
      <c r="K3138" s="285">
        <v>0.1</v>
      </c>
    </row>
    <row r="3139" spans="2:11" x14ac:dyDescent="0.2">
      <c r="B3139" s="291"/>
      <c r="C3139" s="291"/>
      <c r="D3139" s="291"/>
      <c r="E3139" s="291"/>
      <c r="F3139" s="291" t="s">
        <v>97</v>
      </c>
      <c r="G3139" s="292">
        <v>19.829999999999998</v>
      </c>
      <c r="H3139" s="291" t="s">
        <v>98</v>
      </c>
      <c r="I3139" s="292">
        <v>21.33</v>
      </c>
      <c r="J3139" s="291" t="s">
        <v>99</v>
      </c>
      <c r="K3139" s="292">
        <v>41.16</v>
      </c>
    </row>
    <row r="3140" spans="2:11" ht="13.5" thickBot="1" x14ac:dyDescent="0.25">
      <c r="B3140" s="291"/>
      <c r="C3140" s="291"/>
      <c r="D3140" s="291"/>
      <c r="E3140" s="291"/>
      <c r="F3140" s="291" t="s">
        <v>100</v>
      </c>
      <c r="G3140" s="292">
        <v>21.51</v>
      </c>
      <c r="H3140" s="291"/>
      <c r="I3140" s="198" t="s">
        <v>101</v>
      </c>
      <c r="J3140" s="198"/>
      <c r="K3140" s="292">
        <v>107.57</v>
      </c>
    </row>
    <row r="3141" spans="2:11" ht="13.5" thickTop="1" x14ac:dyDescent="0.2">
      <c r="B3141" s="276"/>
      <c r="C3141" s="276"/>
      <c r="D3141" s="276"/>
      <c r="E3141" s="276"/>
      <c r="F3141" s="276"/>
      <c r="G3141" s="276"/>
      <c r="H3141" s="276"/>
      <c r="I3141" s="276"/>
      <c r="J3141" s="276"/>
      <c r="K3141" s="276"/>
    </row>
    <row r="3142" spans="2:11" ht="15" x14ac:dyDescent="0.2">
      <c r="B3142" s="268" t="s">
        <v>1989</v>
      </c>
      <c r="C3142" s="270" t="s">
        <v>78</v>
      </c>
      <c r="D3142" s="268" t="s">
        <v>79</v>
      </c>
      <c r="E3142" s="268" t="s">
        <v>24</v>
      </c>
      <c r="F3142" s="196" t="s">
        <v>80</v>
      </c>
      <c r="G3142" s="196"/>
      <c r="H3142" s="269" t="s">
        <v>81</v>
      </c>
      <c r="I3142" s="270" t="s">
        <v>82</v>
      </c>
      <c r="J3142" s="270" t="s">
        <v>83</v>
      </c>
      <c r="K3142" s="270" t="s">
        <v>84</v>
      </c>
    </row>
    <row r="3143" spans="2:11" ht="38.25" x14ac:dyDescent="0.2">
      <c r="B3143" s="271" t="s">
        <v>85</v>
      </c>
      <c r="C3143" s="273" t="s">
        <v>1990</v>
      </c>
      <c r="D3143" s="271" t="s">
        <v>43</v>
      </c>
      <c r="E3143" s="271" t="s">
        <v>1991</v>
      </c>
      <c r="F3143" s="197" t="s">
        <v>89</v>
      </c>
      <c r="G3143" s="197"/>
      <c r="H3143" s="272" t="s">
        <v>48</v>
      </c>
      <c r="I3143" s="275">
        <v>1</v>
      </c>
      <c r="J3143" s="274">
        <v>220.26</v>
      </c>
      <c r="K3143" s="274">
        <v>220.26</v>
      </c>
    </row>
    <row r="3144" spans="2:11" ht="25.5" x14ac:dyDescent="0.2">
      <c r="B3144" s="277" t="s">
        <v>86</v>
      </c>
      <c r="C3144" s="279" t="s">
        <v>120</v>
      </c>
      <c r="D3144" s="277" t="s">
        <v>44</v>
      </c>
      <c r="E3144" s="277" t="s">
        <v>121</v>
      </c>
      <c r="F3144" s="194" t="s">
        <v>2161</v>
      </c>
      <c r="G3144" s="194"/>
      <c r="H3144" s="278" t="s">
        <v>75</v>
      </c>
      <c r="I3144" s="281">
        <v>0.47320000000000001</v>
      </c>
      <c r="J3144" s="280">
        <v>29.75</v>
      </c>
      <c r="K3144" s="280">
        <v>14.07</v>
      </c>
    </row>
    <row r="3145" spans="2:11" ht="25.5" x14ac:dyDescent="0.2">
      <c r="B3145" s="277" t="s">
        <v>86</v>
      </c>
      <c r="C3145" s="279" t="s">
        <v>122</v>
      </c>
      <c r="D3145" s="277" t="s">
        <v>44</v>
      </c>
      <c r="E3145" s="277" t="s">
        <v>123</v>
      </c>
      <c r="F3145" s="194" t="s">
        <v>2161</v>
      </c>
      <c r="G3145" s="194"/>
      <c r="H3145" s="278" t="s">
        <v>75</v>
      </c>
      <c r="I3145" s="281">
        <v>0.19220000000000001</v>
      </c>
      <c r="J3145" s="280">
        <v>22.69</v>
      </c>
      <c r="K3145" s="280">
        <v>4.3600000000000003</v>
      </c>
    </row>
    <row r="3146" spans="2:11" ht="25.5" x14ac:dyDescent="0.2">
      <c r="B3146" s="282" t="s">
        <v>93</v>
      </c>
      <c r="C3146" s="284" t="s">
        <v>2865</v>
      </c>
      <c r="D3146" s="282" t="s">
        <v>46</v>
      </c>
      <c r="E3146" s="282" t="s">
        <v>2866</v>
      </c>
      <c r="F3146" s="195" t="s">
        <v>94</v>
      </c>
      <c r="G3146" s="195"/>
      <c r="H3146" s="283" t="s">
        <v>48</v>
      </c>
      <c r="I3146" s="287">
        <v>1</v>
      </c>
      <c r="J3146" s="285">
        <v>201.83</v>
      </c>
      <c r="K3146" s="285">
        <v>201.83</v>
      </c>
    </row>
    <row r="3147" spans="2:11" x14ac:dyDescent="0.2">
      <c r="B3147" s="291"/>
      <c r="C3147" s="291"/>
      <c r="D3147" s="291"/>
      <c r="E3147" s="291"/>
      <c r="F3147" s="291" t="s">
        <v>97</v>
      </c>
      <c r="G3147" s="292">
        <v>6.87</v>
      </c>
      <c r="H3147" s="291" t="s">
        <v>98</v>
      </c>
      <c r="I3147" s="292">
        <v>7.4</v>
      </c>
      <c r="J3147" s="291" t="s">
        <v>99</v>
      </c>
      <c r="K3147" s="292">
        <v>14.27</v>
      </c>
    </row>
    <row r="3148" spans="2:11" ht="13.5" thickBot="1" x14ac:dyDescent="0.25">
      <c r="B3148" s="291"/>
      <c r="C3148" s="291"/>
      <c r="D3148" s="291"/>
      <c r="E3148" s="291"/>
      <c r="F3148" s="291" t="s">
        <v>100</v>
      </c>
      <c r="G3148" s="292">
        <v>55.06</v>
      </c>
      <c r="H3148" s="291"/>
      <c r="I3148" s="198" t="s">
        <v>101</v>
      </c>
      <c r="J3148" s="198"/>
      <c r="K3148" s="292">
        <v>275.32</v>
      </c>
    </row>
    <row r="3149" spans="2:11" ht="13.5" thickTop="1" x14ac:dyDescent="0.2">
      <c r="B3149" s="276"/>
      <c r="C3149" s="276"/>
      <c r="D3149" s="276"/>
      <c r="E3149" s="276"/>
      <c r="F3149" s="276"/>
      <c r="G3149" s="276"/>
      <c r="H3149" s="276"/>
      <c r="I3149" s="276"/>
      <c r="J3149" s="276"/>
      <c r="K3149" s="276"/>
    </row>
    <row r="3150" spans="2:11" ht="15" x14ac:dyDescent="0.2">
      <c r="B3150" s="268" t="s">
        <v>1992</v>
      </c>
      <c r="C3150" s="270" t="s">
        <v>78</v>
      </c>
      <c r="D3150" s="268" t="s">
        <v>79</v>
      </c>
      <c r="E3150" s="268" t="s">
        <v>24</v>
      </c>
      <c r="F3150" s="196" t="s">
        <v>80</v>
      </c>
      <c r="G3150" s="196"/>
      <c r="H3150" s="269" t="s">
        <v>81</v>
      </c>
      <c r="I3150" s="270" t="s">
        <v>82</v>
      </c>
      <c r="J3150" s="270" t="s">
        <v>83</v>
      </c>
      <c r="K3150" s="270" t="s">
        <v>84</v>
      </c>
    </row>
    <row r="3151" spans="2:11" ht="38.25" x14ac:dyDescent="0.2">
      <c r="B3151" s="271" t="s">
        <v>85</v>
      </c>
      <c r="C3151" s="273" t="s">
        <v>1993</v>
      </c>
      <c r="D3151" s="271" t="s">
        <v>43</v>
      </c>
      <c r="E3151" s="271" t="s">
        <v>1068</v>
      </c>
      <c r="F3151" s="197" t="s">
        <v>89</v>
      </c>
      <c r="G3151" s="197"/>
      <c r="H3151" s="272" t="s">
        <v>48</v>
      </c>
      <c r="I3151" s="275">
        <v>1</v>
      </c>
      <c r="J3151" s="274">
        <v>186.87</v>
      </c>
      <c r="K3151" s="274">
        <v>186.87</v>
      </c>
    </row>
    <row r="3152" spans="2:11" ht="25.5" x14ac:dyDescent="0.2">
      <c r="B3152" s="277" t="s">
        <v>86</v>
      </c>
      <c r="C3152" s="279" t="s">
        <v>122</v>
      </c>
      <c r="D3152" s="277" t="s">
        <v>44</v>
      </c>
      <c r="E3152" s="277" t="s">
        <v>123</v>
      </c>
      <c r="F3152" s="194" t="s">
        <v>2161</v>
      </c>
      <c r="G3152" s="194"/>
      <c r="H3152" s="278" t="s">
        <v>75</v>
      </c>
      <c r="I3152" s="281">
        <v>0.19220000000000001</v>
      </c>
      <c r="J3152" s="280">
        <v>22.69</v>
      </c>
      <c r="K3152" s="280">
        <v>4.3600000000000003</v>
      </c>
    </row>
    <row r="3153" spans="2:11" ht="25.5" x14ac:dyDescent="0.2">
      <c r="B3153" s="277" t="s">
        <v>86</v>
      </c>
      <c r="C3153" s="279" t="s">
        <v>120</v>
      </c>
      <c r="D3153" s="277" t="s">
        <v>44</v>
      </c>
      <c r="E3153" s="277" t="s">
        <v>121</v>
      </c>
      <c r="F3153" s="194" t="s">
        <v>2161</v>
      </c>
      <c r="G3153" s="194"/>
      <c r="H3153" s="278" t="s">
        <v>75</v>
      </c>
      <c r="I3153" s="281">
        <v>0.47320000000000001</v>
      </c>
      <c r="J3153" s="280">
        <v>29.75</v>
      </c>
      <c r="K3153" s="280">
        <v>14.07</v>
      </c>
    </row>
    <row r="3154" spans="2:11" ht="38.25" x14ac:dyDescent="0.2">
      <c r="B3154" s="282" t="s">
        <v>93</v>
      </c>
      <c r="C3154" s="284" t="s">
        <v>1079</v>
      </c>
      <c r="D3154" s="282" t="s">
        <v>46</v>
      </c>
      <c r="E3154" s="282" t="s">
        <v>1080</v>
      </c>
      <c r="F3154" s="195" t="s">
        <v>94</v>
      </c>
      <c r="G3154" s="195"/>
      <c r="H3154" s="283" t="s">
        <v>48</v>
      </c>
      <c r="I3154" s="287">
        <v>1</v>
      </c>
      <c r="J3154" s="285">
        <v>168.44</v>
      </c>
      <c r="K3154" s="285">
        <v>168.44</v>
      </c>
    </row>
    <row r="3155" spans="2:11" x14ac:dyDescent="0.2">
      <c r="B3155" s="291"/>
      <c r="C3155" s="291"/>
      <c r="D3155" s="291"/>
      <c r="E3155" s="291"/>
      <c r="F3155" s="291" t="s">
        <v>97</v>
      </c>
      <c r="G3155" s="292">
        <v>6.87</v>
      </c>
      <c r="H3155" s="291" t="s">
        <v>98</v>
      </c>
      <c r="I3155" s="292">
        <v>7.4</v>
      </c>
      <c r="J3155" s="291" t="s">
        <v>99</v>
      </c>
      <c r="K3155" s="292">
        <v>14.27</v>
      </c>
    </row>
    <row r="3156" spans="2:11" ht="13.5" thickBot="1" x14ac:dyDescent="0.25">
      <c r="B3156" s="291"/>
      <c r="C3156" s="291"/>
      <c r="D3156" s="291"/>
      <c r="E3156" s="291"/>
      <c r="F3156" s="291" t="s">
        <v>100</v>
      </c>
      <c r="G3156" s="292">
        <v>46.71</v>
      </c>
      <c r="H3156" s="291"/>
      <c r="I3156" s="198" t="s">
        <v>101</v>
      </c>
      <c r="J3156" s="198"/>
      <c r="K3156" s="292">
        <v>233.58</v>
      </c>
    </row>
    <row r="3157" spans="2:11" ht="13.5" thickTop="1" x14ac:dyDescent="0.2">
      <c r="B3157" s="276"/>
      <c r="C3157" s="276"/>
      <c r="D3157" s="276"/>
      <c r="E3157" s="276"/>
      <c r="F3157" s="276"/>
      <c r="G3157" s="276"/>
      <c r="H3157" s="276"/>
      <c r="I3157" s="276"/>
      <c r="J3157" s="276"/>
      <c r="K3157" s="276"/>
    </row>
    <row r="3158" spans="2:11" ht="15" x14ac:dyDescent="0.2">
      <c r="B3158" s="268" t="s">
        <v>1994</v>
      </c>
      <c r="C3158" s="270" t="s">
        <v>78</v>
      </c>
      <c r="D3158" s="268" t="s">
        <v>79</v>
      </c>
      <c r="E3158" s="268" t="s">
        <v>24</v>
      </c>
      <c r="F3158" s="196" t="s">
        <v>80</v>
      </c>
      <c r="G3158" s="196"/>
      <c r="H3158" s="269" t="s">
        <v>81</v>
      </c>
      <c r="I3158" s="270" t="s">
        <v>82</v>
      </c>
      <c r="J3158" s="270" t="s">
        <v>83</v>
      </c>
      <c r="K3158" s="270" t="s">
        <v>84</v>
      </c>
    </row>
    <row r="3159" spans="2:11" ht="89.25" x14ac:dyDescent="0.2">
      <c r="B3159" s="271" t="s">
        <v>85</v>
      </c>
      <c r="C3159" s="273" t="s">
        <v>1995</v>
      </c>
      <c r="D3159" s="271" t="s">
        <v>43</v>
      </c>
      <c r="E3159" s="271" t="s">
        <v>1996</v>
      </c>
      <c r="F3159" s="197" t="s">
        <v>89</v>
      </c>
      <c r="G3159" s="197"/>
      <c r="H3159" s="272" t="s">
        <v>48</v>
      </c>
      <c r="I3159" s="275">
        <v>1</v>
      </c>
      <c r="J3159" s="274">
        <v>158.06</v>
      </c>
      <c r="K3159" s="274">
        <v>158.06</v>
      </c>
    </row>
    <row r="3160" spans="2:11" ht="25.5" x14ac:dyDescent="0.2">
      <c r="B3160" s="277" t="s">
        <v>86</v>
      </c>
      <c r="C3160" s="279" t="s">
        <v>90</v>
      </c>
      <c r="D3160" s="277" t="s">
        <v>44</v>
      </c>
      <c r="E3160" s="277" t="s">
        <v>91</v>
      </c>
      <c r="F3160" s="194" t="s">
        <v>2161</v>
      </c>
      <c r="G3160" s="194"/>
      <c r="H3160" s="278" t="s">
        <v>75</v>
      </c>
      <c r="I3160" s="281">
        <v>2.4</v>
      </c>
      <c r="J3160" s="280">
        <v>21.72</v>
      </c>
      <c r="K3160" s="280">
        <v>52.12</v>
      </c>
    </row>
    <row r="3161" spans="2:11" ht="25.5" x14ac:dyDescent="0.2">
      <c r="B3161" s="277" t="s">
        <v>86</v>
      </c>
      <c r="C3161" s="279" t="s">
        <v>120</v>
      </c>
      <c r="D3161" s="277" t="s">
        <v>44</v>
      </c>
      <c r="E3161" s="277" t="s">
        <v>121</v>
      </c>
      <c r="F3161" s="194" t="s">
        <v>2161</v>
      </c>
      <c r="G3161" s="194"/>
      <c r="H3161" s="278" t="s">
        <v>75</v>
      </c>
      <c r="I3161" s="281">
        <v>2.4</v>
      </c>
      <c r="J3161" s="280">
        <v>29.75</v>
      </c>
      <c r="K3161" s="280">
        <v>71.400000000000006</v>
      </c>
    </row>
    <row r="3162" spans="2:11" ht="25.5" x14ac:dyDescent="0.2">
      <c r="B3162" s="282" t="s">
        <v>93</v>
      </c>
      <c r="C3162" s="284" t="s">
        <v>2867</v>
      </c>
      <c r="D3162" s="282" t="s">
        <v>2441</v>
      </c>
      <c r="E3162" s="282" t="s">
        <v>2868</v>
      </c>
      <c r="F3162" s="195" t="s">
        <v>94</v>
      </c>
      <c r="G3162" s="195"/>
      <c r="H3162" s="283" t="s">
        <v>48</v>
      </c>
      <c r="I3162" s="287">
        <v>1</v>
      </c>
      <c r="J3162" s="285">
        <v>34.54</v>
      </c>
      <c r="K3162" s="285">
        <v>34.54</v>
      </c>
    </row>
    <row r="3163" spans="2:11" x14ac:dyDescent="0.2">
      <c r="B3163" s="291"/>
      <c r="C3163" s="291"/>
      <c r="D3163" s="291"/>
      <c r="E3163" s="291"/>
      <c r="F3163" s="291" t="s">
        <v>97</v>
      </c>
      <c r="G3163" s="292">
        <v>45.2</v>
      </c>
      <c r="H3163" s="291" t="s">
        <v>98</v>
      </c>
      <c r="I3163" s="292">
        <v>48.61</v>
      </c>
      <c r="J3163" s="291" t="s">
        <v>99</v>
      </c>
      <c r="K3163" s="292">
        <v>93.81</v>
      </c>
    </row>
    <row r="3164" spans="2:11" ht="13.5" thickBot="1" x14ac:dyDescent="0.25">
      <c r="B3164" s="291"/>
      <c r="C3164" s="291"/>
      <c r="D3164" s="291"/>
      <c r="E3164" s="291"/>
      <c r="F3164" s="291" t="s">
        <v>100</v>
      </c>
      <c r="G3164" s="292">
        <v>39.51</v>
      </c>
      <c r="H3164" s="291"/>
      <c r="I3164" s="198" t="s">
        <v>101</v>
      </c>
      <c r="J3164" s="198"/>
      <c r="K3164" s="292">
        <v>197.57</v>
      </c>
    </row>
    <row r="3165" spans="2:11" ht="13.5" thickTop="1" x14ac:dyDescent="0.2">
      <c r="B3165" s="276"/>
      <c r="C3165" s="276"/>
      <c r="D3165" s="276"/>
      <c r="E3165" s="276"/>
      <c r="F3165" s="276"/>
      <c r="G3165" s="276"/>
      <c r="H3165" s="276"/>
      <c r="I3165" s="276"/>
      <c r="J3165" s="276"/>
      <c r="K3165" s="276"/>
    </row>
    <row r="3166" spans="2:11" ht="15" x14ac:dyDescent="0.2">
      <c r="B3166" s="268" t="s">
        <v>1997</v>
      </c>
      <c r="C3166" s="270" t="s">
        <v>78</v>
      </c>
      <c r="D3166" s="268" t="s">
        <v>79</v>
      </c>
      <c r="E3166" s="268" t="s">
        <v>24</v>
      </c>
      <c r="F3166" s="196" t="s">
        <v>80</v>
      </c>
      <c r="G3166" s="196"/>
      <c r="H3166" s="269" t="s">
        <v>81</v>
      </c>
      <c r="I3166" s="270" t="s">
        <v>82</v>
      </c>
      <c r="J3166" s="270" t="s">
        <v>83</v>
      </c>
      <c r="K3166" s="270" t="s">
        <v>84</v>
      </c>
    </row>
    <row r="3167" spans="2:11" ht="25.5" x14ac:dyDescent="0.2">
      <c r="B3167" s="271" t="s">
        <v>85</v>
      </c>
      <c r="C3167" s="273" t="s">
        <v>1998</v>
      </c>
      <c r="D3167" s="271" t="s">
        <v>43</v>
      </c>
      <c r="E3167" s="271" t="s">
        <v>1999</v>
      </c>
      <c r="F3167" s="197" t="s">
        <v>89</v>
      </c>
      <c r="G3167" s="197"/>
      <c r="H3167" s="272" t="s">
        <v>48</v>
      </c>
      <c r="I3167" s="275">
        <v>1</v>
      </c>
      <c r="J3167" s="274">
        <v>77.510000000000005</v>
      </c>
      <c r="K3167" s="274">
        <v>77.510000000000005</v>
      </c>
    </row>
    <row r="3168" spans="2:11" ht="25.5" x14ac:dyDescent="0.2">
      <c r="B3168" s="277" t="s">
        <v>86</v>
      </c>
      <c r="C3168" s="279" t="s">
        <v>90</v>
      </c>
      <c r="D3168" s="277" t="s">
        <v>44</v>
      </c>
      <c r="E3168" s="277" t="s">
        <v>91</v>
      </c>
      <c r="F3168" s="194" t="s">
        <v>2161</v>
      </c>
      <c r="G3168" s="194"/>
      <c r="H3168" s="278" t="s">
        <v>75</v>
      </c>
      <c r="I3168" s="281">
        <v>0.5</v>
      </c>
      <c r="J3168" s="280">
        <v>21.72</v>
      </c>
      <c r="K3168" s="280">
        <v>10.86</v>
      </c>
    </row>
    <row r="3169" spans="2:11" ht="25.5" x14ac:dyDescent="0.2">
      <c r="B3169" s="277" t="s">
        <v>86</v>
      </c>
      <c r="C3169" s="279" t="s">
        <v>120</v>
      </c>
      <c r="D3169" s="277" t="s">
        <v>44</v>
      </c>
      <c r="E3169" s="277" t="s">
        <v>121</v>
      </c>
      <c r="F3169" s="194" t="s">
        <v>2161</v>
      </c>
      <c r="G3169" s="194"/>
      <c r="H3169" s="278" t="s">
        <v>75</v>
      </c>
      <c r="I3169" s="281">
        <v>1</v>
      </c>
      <c r="J3169" s="280">
        <v>29.75</v>
      </c>
      <c r="K3169" s="280">
        <v>29.75</v>
      </c>
    </row>
    <row r="3170" spans="2:11" ht="25.5" x14ac:dyDescent="0.2">
      <c r="B3170" s="282" t="s">
        <v>93</v>
      </c>
      <c r="C3170" s="284" t="s">
        <v>2869</v>
      </c>
      <c r="D3170" s="282" t="s">
        <v>2315</v>
      </c>
      <c r="E3170" s="282" t="s">
        <v>2870</v>
      </c>
      <c r="F3170" s="195" t="s">
        <v>94</v>
      </c>
      <c r="G3170" s="195"/>
      <c r="H3170" s="283" t="s">
        <v>1076</v>
      </c>
      <c r="I3170" s="287">
        <v>1</v>
      </c>
      <c r="J3170" s="285">
        <v>36.9</v>
      </c>
      <c r="K3170" s="285">
        <v>36.9</v>
      </c>
    </row>
    <row r="3171" spans="2:11" x14ac:dyDescent="0.2">
      <c r="B3171" s="291"/>
      <c r="C3171" s="291"/>
      <c r="D3171" s="291"/>
      <c r="E3171" s="291"/>
      <c r="F3171" s="291" t="s">
        <v>97</v>
      </c>
      <c r="G3171" s="292">
        <v>15.07</v>
      </c>
      <c r="H3171" s="291" t="s">
        <v>98</v>
      </c>
      <c r="I3171" s="292">
        <v>16.22</v>
      </c>
      <c r="J3171" s="291" t="s">
        <v>99</v>
      </c>
      <c r="K3171" s="292">
        <v>31.29</v>
      </c>
    </row>
    <row r="3172" spans="2:11" ht="13.5" thickBot="1" x14ac:dyDescent="0.25">
      <c r="B3172" s="291"/>
      <c r="C3172" s="291"/>
      <c r="D3172" s="291"/>
      <c r="E3172" s="291"/>
      <c r="F3172" s="291" t="s">
        <v>100</v>
      </c>
      <c r="G3172" s="292">
        <v>19.37</v>
      </c>
      <c r="H3172" s="291"/>
      <c r="I3172" s="198" t="s">
        <v>101</v>
      </c>
      <c r="J3172" s="198"/>
      <c r="K3172" s="292">
        <v>96.88</v>
      </c>
    </row>
    <row r="3173" spans="2:11" ht="13.5" thickTop="1" x14ac:dyDescent="0.2">
      <c r="B3173" s="276"/>
      <c r="C3173" s="276"/>
      <c r="D3173" s="276"/>
      <c r="E3173" s="276"/>
      <c r="F3173" s="276"/>
      <c r="G3173" s="276"/>
      <c r="H3173" s="276"/>
      <c r="I3173" s="276"/>
      <c r="J3173" s="276"/>
      <c r="K3173" s="276"/>
    </row>
    <row r="3174" spans="2:11" ht="15" x14ac:dyDescent="0.2">
      <c r="B3174" s="268" t="s">
        <v>2000</v>
      </c>
      <c r="C3174" s="270" t="s">
        <v>78</v>
      </c>
      <c r="D3174" s="268" t="s">
        <v>79</v>
      </c>
      <c r="E3174" s="268" t="s">
        <v>24</v>
      </c>
      <c r="F3174" s="196" t="s">
        <v>80</v>
      </c>
      <c r="G3174" s="196"/>
      <c r="H3174" s="269" t="s">
        <v>81</v>
      </c>
      <c r="I3174" s="270" t="s">
        <v>82</v>
      </c>
      <c r="J3174" s="270" t="s">
        <v>83</v>
      </c>
      <c r="K3174" s="270" t="s">
        <v>84</v>
      </c>
    </row>
    <row r="3175" spans="2:11" ht="25.5" x14ac:dyDescent="0.2">
      <c r="B3175" s="271" t="s">
        <v>85</v>
      </c>
      <c r="C3175" s="273" t="s">
        <v>2001</v>
      </c>
      <c r="D3175" s="271" t="s">
        <v>43</v>
      </c>
      <c r="E3175" s="271" t="s">
        <v>2002</v>
      </c>
      <c r="F3175" s="197" t="s">
        <v>89</v>
      </c>
      <c r="G3175" s="197"/>
      <c r="H3175" s="272" t="s">
        <v>48</v>
      </c>
      <c r="I3175" s="275">
        <v>1</v>
      </c>
      <c r="J3175" s="274">
        <v>221.98</v>
      </c>
      <c r="K3175" s="274">
        <v>221.98</v>
      </c>
    </row>
    <row r="3176" spans="2:11" ht="25.5" x14ac:dyDescent="0.2">
      <c r="B3176" s="277" t="s">
        <v>86</v>
      </c>
      <c r="C3176" s="279" t="s">
        <v>120</v>
      </c>
      <c r="D3176" s="277" t="s">
        <v>44</v>
      </c>
      <c r="E3176" s="277" t="s">
        <v>121</v>
      </c>
      <c r="F3176" s="194" t="s">
        <v>2161</v>
      </c>
      <c r="G3176" s="194"/>
      <c r="H3176" s="278" t="s">
        <v>75</v>
      </c>
      <c r="I3176" s="281">
        <v>0.3226</v>
      </c>
      <c r="J3176" s="280">
        <v>29.75</v>
      </c>
      <c r="K3176" s="280">
        <v>9.59</v>
      </c>
    </row>
    <row r="3177" spans="2:11" ht="25.5" x14ac:dyDescent="0.2">
      <c r="B3177" s="277" t="s">
        <v>86</v>
      </c>
      <c r="C3177" s="279" t="s">
        <v>122</v>
      </c>
      <c r="D3177" s="277" t="s">
        <v>44</v>
      </c>
      <c r="E3177" s="277" t="s">
        <v>123</v>
      </c>
      <c r="F3177" s="194" t="s">
        <v>2161</v>
      </c>
      <c r="G3177" s="194"/>
      <c r="H3177" s="278" t="s">
        <v>75</v>
      </c>
      <c r="I3177" s="281">
        <v>0.51690000000000003</v>
      </c>
      <c r="J3177" s="280">
        <v>22.69</v>
      </c>
      <c r="K3177" s="280">
        <v>11.72</v>
      </c>
    </row>
    <row r="3178" spans="2:11" ht="51" x14ac:dyDescent="0.2">
      <c r="B3178" s="282" t="s">
        <v>93</v>
      </c>
      <c r="C3178" s="284" t="s">
        <v>1077</v>
      </c>
      <c r="D3178" s="282" t="s">
        <v>2716</v>
      </c>
      <c r="E3178" s="282" t="s">
        <v>2871</v>
      </c>
      <c r="F3178" s="195" t="s">
        <v>94</v>
      </c>
      <c r="G3178" s="195"/>
      <c r="H3178" s="283" t="s">
        <v>1076</v>
      </c>
      <c r="I3178" s="287">
        <v>1</v>
      </c>
      <c r="J3178" s="285">
        <v>200.67</v>
      </c>
      <c r="K3178" s="285">
        <v>200.67</v>
      </c>
    </row>
    <row r="3179" spans="2:11" x14ac:dyDescent="0.2">
      <c r="B3179" s="291"/>
      <c r="C3179" s="291"/>
      <c r="D3179" s="291"/>
      <c r="E3179" s="291"/>
      <c r="F3179" s="291" t="s">
        <v>97</v>
      </c>
      <c r="G3179" s="292">
        <v>7.74</v>
      </c>
      <c r="H3179" s="291" t="s">
        <v>98</v>
      </c>
      <c r="I3179" s="292">
        <v>8.33</v>
      </c>
      <c r="J3179" s="291" t="s">
        <v>99</v>
      </c>
      <c r="K3179" s="292">
        <v>16.07</v>
      </c>
    </row>
    <row r="3180" spans="2:11" ht="13.5" thickBot="1" x14ac:dyDescent="0.25">
      <c r="B3180" s="291"/>
      <c r="C3180" s="291"/>
      <c r="D3180" s="291"/>
      <c r="E3180" s="291"/>
      <c r="F3180" s="291" t="s">
        <v>100</v>
      </c>
      <c r="G3180" s="292">
        <v>55.49</v>
      </c>
      <c r="H3180" s="291"/>
      <c r="I3180" s="198" t="s">
        <v>101</v>
      </c>
      <c r="J3180" s="198"/>
      <c r="K3180" s="292">
        <v>277.47000000000003</v>
      </c>
    </row>
    <row r="3181" spans="2:11" ht="13.5" thickTop="1" x14ac:dyDescent="0.2">
      <c r="B3181" s="276"/>
      <c r="C3181" s="276"/>
      <c r="D3181" s="276"/>
      <c r="E3181" s="276"/>
      <c r="F3181" s="276"/>
      <c r="G3181" s="276"/>
      <c r="H3181" s="276"/>
      <c r="I3181" s="276"/>
      <c r="J3181" s="276"/>
      <c r="K3181" s="276"/>
    </row>
    <row r="3182" spans="2:11" ht="15" x14ac:dyDescent="0.2">
      <c r="B3182" s="268" t="s">
        <v>2003</v>
      </c>
      <c r="C3182" s="270" t="s">
        <v>78</v>
      </c>
      <c r="D3182" s="268" t="s">
        <v>79</v>
      </c>
      <c r="E3182" s="268" t="s">
        <v>24</v>
      </c>
      <c r="F3182" s="196" t="s">
        <v>80</v>
      </c>
      <c r="G3182" s="196"/>
      <c r="H3182" s="269" t="s">
        <v>81</v>
      </c>
      <c r="I3182" s="270" t="s">
        <v>82</v>
      </c>
      <c r="J3182" s="270" t="s">
        <v>83</v>
      </c>
      <c r="K3182" s="270" t="s">
        <v>84</v>
      </c>
    </row>
    <row r="3183" spans="2:11" x14ac:dyDescent="0.2">
      <c r="B3183" s="271" t="s">
        <v>85</v>
      </c>
      <c r="C3183" s="273" t="s">
        <v>2004</v>
      </c>
      <c r="D3183" s="271" t="s">
        <v>43</v>
      </c>
      <c r="E3183" s="271" t="s">
        <v>2005</v>
      </c>
      <c r="F3183" s="197" t="s">
        <v>89</v>
      </c>
      <c r="G3183" s="197"/>
      <c r="H3183" s="272" t="s">
        <v>48</v>
      </c>
      <c r="I3183" s="275">
        <v>1</v>
      </c>
      <c r="J3183" s="274">
        <v>104.36</v>
      </c>
      <c r="K3183" s="274">
        <v>104.36</v>
      </c>
    </row>
    <row r="3184" spans="2:11" ht="25.5" x14ac:dyDescent="0.2">
      <c r="B3184" s="277" t="s">
        <v>86</v>
      </c>
      <c r="C3184" s="279" t="s">
        <v>120</v>
      </c>
      <c r="D3184" s="277" t="s">
        <v>44</v>
      </c>
      <c r="E3184" s="277" t="s">
        <v>121</v>
      </c>
      <c r="F3184" s="194" t="s">
        <v>2161</v>
      </c>
      <c r="G3184" s="194"/>
      <c r="H3184" s="278" t="s">
        <v>75</v>
      </c>
      <c r="I3184" s="281">
        <v>1.3149999999999999</v>
      </c>
      <c r="J3184" s="280">
        <v>29.75</v>
      </c>
      <c r="K3184" s="280">
        <v>39.119999999999997</v>
      </c>
    </row>
    <row r="3185" spans="2:11" ht="25.5" x14ac:dyDescent="0.2">
      <c r="B3185" s="277" t="s">
        <v>86</v>
      </c>
      <c r="C3185" s="279" t="s">
        <v>122</v>
      </c>
      <c r="D3185" s="277" t="s">
        <v>44</v>
      </c>
      <c r="E3185" s="277" t="s">
        <v>123</v>
      </c>
      <c r="F3185" s="194" t="s">
        <v>2161</v>
      </c>
      <c r="G3185" s="194"/>
      <c r="H3185" s="278" t="s">
        <v>75</v>
      </c>
      <c r="I3185" s="281">
        <v>1.754</v>
      </c>
      <c r="J3185" s="280">
        <v>22.69</v>
      </c>
      <c r="K3185" s="280">
        <v>39.79</v>
      </c>
    </row>
    <row r="3186" spans="2:11" ht="25.5" x14ac:dyDescent="0.2">
      <c r="B3186" s="282" t="s">
        <v>93</v>
      </c>
      <c r="C3186" s="284" t="s">
        <v>2872</v>
      </c>
      <c r="D3186" s="282" t="s">
        <v>2291</v>
      </c>
      <c r="E3186" s="282" t="s">
        <v>2873</v>
      </c>
      <c r="F3186" s="195" t="s">
        <v>94</v>
      </c>
      <c r="G3186" s="195"/>
      <c r="H3186" s="283" t="s">
        <v>48</v>
      </c>
      <c r="I3186" s="287">
        <v>1</v>
      </c>
      <c r="J3186" s="285">
        <v>25.45</v>
      </c>
      <c r="K3186" s="285">
        <v>25.45</v>
      </c>
    </row>
    <row r="3187" spans="2:11" x14ac:dyDescent="0.2">
      <c r="B3187" s="291"/>
      <c r="C3187" s="291"/>
      <c r="D3187" s="291"/>
      <c r="E3187" s="291"/>
      <c r="F3187" s="291" t="s">
        <v>97</v>
      </c>
      <c r="G3187" s="292">
        <v>28.78</v>
      </c>
      <c r="H3187" s="291" t="s">
        <v>98</v>
      </c>
      <c r="I3187" s="292">
        <v>30.95</v>
      </c>
      <c r="J3187" s="291" t="s">
        <v>99</v>
      </c>
      <c r="K3187" s="292">
        <v>59.73</v>
      </c>
    </row>
    <row r="3188" spans="2:11" ht="13.5" thickBot="1" x14ac:dyDescent="0.25">
      <c r="B3188" s="291"/>
      <c r="C3188" s="291"/>
      <c r="D3188" s="291"/>
      <c r="E3188" s="291"/>
      <c r="F3188" s="291" t="s">
        <v>100</v>
      </c>
      <c r="G3188" s="292">
        <v>26.09</v>
      </c>
      <c r="H3188" s="291"/>
      <c r="I3188" s="198" t="s">
        <v>101</v>
      </c>
      <c r="J3188" s="198"/>
      <c r="K3188" s="292">
        <v>130.44999999999999</v>
      </c>
    </row>
    <row r="3189" spans="2:11" ht="13.5" thickTop="1" x14ac:dyDescent="0.2">
      <c r="B3189" s="276"/>
      <c r="C3189" s="276"/>
      <c r="D3189" s="276"/>
      <c r="E3189" s="276"/>
      <c r="F3189" s="276"/>
      <c r="G3189" s="276"/>
      <c r="H3189" s="276"/>
      <c r="I3189" s="276"/>
      <c r="J3189" s="276"/>
      <c r="K3189" s="276"/>
    </row>
    <row r="3190" spans="2:11" ht="15" x14ac:dyDescent="0.2">
      <c r="B3190" s="268" t="s">
        <v>2006</v>
      </c>
      <c r="C3190" s="270" t="s">
        <v>78</v>
      </c>
      <c r="D3190" s="268" t="s">
        <v>79</v>
      </c>
      <c r="E3190" s="268" t="s">
        <v>24</v>
      </c>
      <c r="F3190" s="196" t="s">
        <v>80</v>
      </c>
      <c r="G3190" s="196"/>
      <c r="H3190" s="269" t="s">
        <v>81</v>
      </c>
      <c r="I3190" s="270" t="s">
        <v>82</v>
      </c>
      <c r="J3190" s="270" t="s">
        <v>83</v>
      </c>
      <c r="K3190" s="270" t="s">
        <v>84</v>
      </c>
    </row>
    <row r="3191" spans="2:11" ht="25.5" x14ac:dyDescent="0.2">
      <c r="B3191" s="271" t="s">
        <v>85</v>
      </c>
      <c r="C3191" s="273" t="s">
        <v>2007</v>
      </c>
      <c r="D3191" s="271" t="s">
        <v>43</v>
      </c>
      <c r="E3191" s="271" t="s">
        <v>2008</v>
      </c>
      <c r="F3191" s="197" t="s">
        <v>89</v>
      </c>
      <c r="G3191" s="197"/>
      <c r="H3191" s="272" t="s">
        <v>48</v>
      </c>
      <c r="I3191" s="275">
        <v>1</v>
      </c>
      <c r="J3191" s="274">
        <v>37.56</v>
      </c>
      <c r="K3191" s="274">
        <v>37.56</v>
      </c>
    </row>
    <row r="3192" spans="2:11" ht="25.5" x14ac:dyDescent="0.2">
      <c r="B3192" s="277" t="s">
        <v>86</v>
      </c>
      <c r="C3192" s="279" t="s">
        <v>120</v>
      </c>
      <c r="D3192" s="277" t="s">
        <v>44</v>
      </c>
      <c r="E3192" s="277" t="s">
        <v>121</v>
      </c>
      <c r="F3192" s="194" t="s">
        <v>2161</v>
      </c>
      <c r="G3192" s="194"/>
      <c r="H3192" s="278" t="s">
        <v>75</v>
      </c>
      <c r="I3192" s="281">
        <v>0.5</v>
      </c>
      <c r="J3192" s="280">
        <v>29.75</v>
      </c>
      <c r="K3192" s="280">
        <v>14.87</v>
      </c>
    </row>
    <row r="3193" spans="2:11" ht="25.5" x14ac:dyDescent="0.2">
      <c r="B3193" s="277" t="s">
        <v>86</v>
      </c>
      <c r="C3193" s="279" t="s">
        <v>122</v>
      </c>
      <c r="D3193" s="277" t="s">
        <v>44</v>
      </c>
      <c r="E3193" s="277" t="s">
        <v>123</v>
      </c>
      <c r="F3193" s="194" t="s">
        <v>2161</v>
      </c>
      <c r="G3193" s="194"/>
      <c r="H3193" s="278" t="s">
        <v>75</v>
      </c>
      <c r="I3193" s="281">
        <v>1</v>
      </c>
      <c r="J3193" s="280">
        <v>22.69</v>
      </c>
      <c r="K3193" s="280">
        <v>22.69</v>
      </c>
    </row>
    <row r="3194" spans="2:11" x14ac:dyDescent="0.2">
      <c r="B3194" s="291"/>
      <c r="C3194" s="291"/>
      <c r="D3194" s="291"/>
      <c r="E3194" s="291"/>
      <c r="F3194" s="291" t="s">
        <v>97</v>
      </c>
      <c r="G3194" s="292">
        <v>13.58</v>
      </c>
      <c r="H3194" s="291" t="s">
        <v>98</v>
      </c>
      <c r="I3194" s="292">
        <v>14.61</v>
      </c>
      <c r="J3194" s="291" t="s">
        <v>99</v>
      </c>
      <c r="K3194" s="292">
        <v>28.19</v>
      </c>
    </row>
    <row r="3195" spans="2:11" ht="13.5" thickBot="1" x14ac:dyDescent="0.25">
      <c r="B3195" s="291"/>
      <c r="C3195" s="291"/>
      <c r="D3195" s="291"/>
      <c r="E3195" s="291"/>
      <c r="F3195" s="291" t="s">
        <v>100</v>
      </c>
      <c r="G3195" s="292">
        <v>9.39</v>
      </c>
      <c r="H3195" s="291"/>
      <c r="I3195" s="198" t="s">
        <v>101</v>
      </c>
      <c r="J3195" s="198"/>
      <c r="K3195" s="292">
        <v>46.95</v>
      </c>
    </row>
    <row r="3196" spans="2:11" ht="13.5" thickTop="1" x14ac:dyDescent="0.2">
      <c r="B3196" s="276"/>
      <c r="C3196" s="276"/>
      <c r="D3196" s="276"/>
      <c r="E3196" s="276"/>
      <c r="F3196" s="276"/>
      <c r="G3196" s="276"/>
      <c r="H3196" s="276"/>
      <c r="I3196" s="276"/>
      <c r="J3196" s="276"/>
      <c r="K3196" s="276"/>
    </row>
    <row r="3197" spans="2:11" ht="15" x14ac:dyDescent="0.2">
      <c r="B3197" s="268" t="s">
        <v>2012</v>
      </c>
      <c r="C3197" s="270" t="s">
        <v>78</v>
      </c>
      <c r="D3197" s="268" t="s">
        <v>79</v>
      </c>
      <c r="E3197" s="268" t="s">
        <v>24</v>
      </c>
      <c r="F3197" s="196" t="s">
        <v>80</v>
      </c>
      <c r="G3197" s="196"/>
      <c r="H3197" s="269" t="s">
        <v>81</v>
      </c>
      <c r="I3197" s="270" t="s">
        <v>82</v>
      </c>
      <c r="J3197" s="270" t="s">
        <v>83</v>
      </c>
      <c r="K3197" s="270" t="s">
        <v>84</v>
      </c>
    </row>
    <row r="3198" spans="2:11" ht="38.25" x14ac:dyDescent="0.2">
      <c r="B3198" s="271" t="s">
        <v>85</v>
      </c>
      <c r="C3198" s="273" t="s">
        <v>2013</v>
      </c>
      <c r="D3198" s="271" t="s">
        <v>43</v>
      </c>
      <c r="E3198" s="271" t="s">
        <v>2014</v>
      </c>
      <c r="F3198" s="197" t="s">
        <v>89</v>
      </c>
      <c r="G3198" s="197"/>
      <c r="H3198" s="272" t="s">
        <v>48</v>
      </c>
      <c r="I3198" s="275">
        <v>1</v>
      </c>
      <c r="J3198" s="274">
        <v>401.22</v>
      </c>
      <c r="K3198" s="274">
        <v>401.22</v>
      </c>
    </row>
    <row r="3199" spans="2:11" ht="25.5" x14ac:dyDescent="0.2">
      <c r="B3199" s="277" t="s">
        <v>86</v>
      </c>
      <c r="C3199" s="279" t="s">
        <v>120</v>
      </c>
      <c r="D3199" s="277" t="s">
        <v>44</v>
      </c>
      <c r="E3199" s="277" t="s">
        <v>121</v>
      </c>
      <c r="F3199" s="194" t="s">
        <v>2161</v>
      </c>
      <c r="G3199" s="194"/>
      <c r="H3199" s="278" t="s">
        <v>75</v>
      </c>
      <c r="I3199" s="281">
        <v>1.5</v>
      </c>
      <c r="J3199" s="280">
        <v>29.75</v>
      </c>
      <c r="K3199" s="280">
        <v>44.62</v>
      </c>
    </row>
    <row r="3200" spans="2:11" ht="25.5" x14ac:dyDescent="0.2">
      <c r="B3200" s="282" t="s">
        <v>93</v>
      </c>
      <c r="C3200" s="284" t="s">
        <v>2874</v>
      </c>
      <c r="D3200" s="282" t="s">
        <v>2315</v>
      </c>
      <c r="E3200" s="282" t="s">
        <v>2875</v>
      </c>
      <c r="F3200" s="195" t="s">
        <v>94</v>
      </c>
      <c r="G3200" s="195"/>
      <c r="H3200" s="283" t="s">
        <v>1076</v>
      </c>
      <c r="I3200" s="287">
        <v>1</v>
      </c>
      <c r="J3200" s="285">
        <v>356.6</v>
      </c>
      <c r="K3200" s="285">
        <v>356.6</v>
      </c>
    </row>
    <row r="3201" spans="2:11" x14ac:dyDescent="0.2">
      <c r="B3201" s="291"/>
      <c r="C3201" s="291"/>
      <c r="D3201" s="291"/>
      <c r="E3201" s="291"/>
      <c r="F3201" s="291" t="s">
        <v>97</v>
      </c>
      <c r="G3201" s="292">
        <v>16.98</v>
      </c>
      <c r="H3201" s="291" t="s">
        <v>98</v>
      </c>
      <c r="I3201" s="292">
        <v>18.27</v>
      </c>
      <c r="J3201" s="291" t="s">
        <v>99</v>
      </c>
      <c r="K3201" s="292">
        <v>35.25</v>
      </c>
    </row>
    <row r="3202" spans="2:11" ht="13.5" thickBot="1" x14ac:dyDescent="0.25">
      <c r="B3202" s="291"/>
      <c r="C3202" s="291"/>
      <c r="D3202" s="291"/>
      <c r="E3202" s="291"/>
      <c r="F3202" s="291" t="s">
        <v>100</v>
      </c>
      <c r="G3202" s="292">
        <v>100.3</v>
      </c>
      <c r="H3202" s="291"/>
      <c r="I3202" s="198" t="s">
        <v>101</v>
      </c>
      <c r="J3202" s="198"/>
      <c r="K3202" s="292">
        <v>501.52</v>
      </c>
    </row>
    <row r="3203" spans="2:11" ht="13.5" thickTop="1" x14ac:dyDescent="0.2">
      <c r="B3203" s="276"/>
      <c r="C3203" s="276"/>
      <c r="D3203" s="276"/>
      <c r="E3203" s="276"/>
      <c r="F3203" s="276"/>
      <c r="G3203" s="276"/>
      <c r="H3203" s="276"/>
      <c r="I3203" s="276"/>
      <c r="J3203" s="276"/>
      <c r="K3203" s="276"/>
    </row>
    <row r="3204" spans="2:11" ht="15" x14ac:dyDescent="0.2">
      <c r="B3204" s="268" t="s">
        <v>2015</v>
      </c>
      <c r="C3204" s="270" t="s">
        <v>78</v>
      </c>
      <c r="D3204" s="268" t="s">
        <v>79</v>
      </c>
      <c r="E3204" s="268" t="s">
        <v>24</v>
      </c>
      <c r="F3204" s="196" t="s">
        <v>80</v>
      </c>
      <c r="G3204" s="196"/>
      <c r="H3204" s="269" t="s">
        <v>81</v>
      </c>
      <c r="I3204" s="270" t="s">
        <v>82</v>
      </c>
      <c r="J3204" s="270" t="s">
        <v>83</v>
      </c>
      <c r="K3204" s="270" t="s">
        <v>84</v>
      </c>
    </row>
    <row r="3205" spans="2:11" ht="38.25" x14ac:dyDescent="0.2">
      <c r="B3205" s="271" t="s">
        <v>85</v>
      </c>
      <c r="C3205" s="273" t="s">
        <v>2016</v>
      </c>
      <c r="D3205" s="271" t="s">
        <v>44</v>
      </c>
      <c r="E3205" s="271" t="s">
        <v>2017</v>
      </c>
      <c r="F3205" s="197" t="s">
        <v>2625</v>
      </c>
      <c r="G3205" s="197"/>
      <c r="H3205" s="272" t="s">
        <v>48</v>
      </c>
      <c r="I3205" s="275">
        <v>1</v>
      </c>
      <c r="J3205" s="274">
        <v>1046.8699999999999</v>
      </c>
      <c r="K3205" s="274">
        <v>1046.8699999999999</v>
      </c>
    </row>
    <row r="3206" spans="2:11" ht="25.5" x14ac:dyDescent="0.2">
      <c r="B3206" s="277" t="s">
        <v>86</v>
      </c>
      <c r="C3206" s="279" t="s">
        <v>2339</v>
      </c>
      <c r="D3206" s="277" t="s">
        <v>44</v>
      </c>
      <c r="E3206" s="277" t="s">
        <v>2340</v>
      </c>
      <c r="F3206" s="194" t="s">
        <v>2341</v>
      </c>
      <c r="G3206" s="194"/>
      <c r="H3206" s="278" t="s">
        <v>51</v>
      </c>
      <c r="I3206" s="281">
        <v>5.2299999999999999E-2</v>
      </c>
      <c r="J3206" s="280">
        <v>1022.93</v>
      </c>
      <c r="K3206" s="280">
        <v>53.49</v>
      </c>
    </row>
    <row r="3207" spans="2:11" ht="38.25" x14ac:dyDescent="0.2">
      <c r="B3207" s="277" t="s">
        <v>86</v>
      </c>
      <c r="C3207" s="279" t="s">
        <v>130</v>
      </c>
      <c r="D3207" s="277" t="s">
        <v>44</v>
      </c>
      <c r="E3207" s="277" t="s">
        <v>131</v>
      </c>
      <c r="F3207" s="194" t="s">
        <v>2234</v>
      </c>
      <c r="G3207" s="194"/>
      <c r="H3207" s="278" t="s">
        <v>51</v>
      </c>
      <c r="I3207" s="281">
        <v>0.114</v>
      </c>
      <c r="J3207" s="280">
        <v>479.31</v>
      </c>
      <c r="K3207" s="280">
        <v>54.64</v>
      </c>
    </row>
    <row r="3208" spans="2:11" ht="25.5" x14ac:dyDescent="0.2">
      <c r="B3208" s="277" t="s">
        <v>86</v>
      </c>
      <c r="C3208" s="279" t="s">
        <v>116</v>
      </c>
      <c r="D3208" s="277" t="s">
        <v>44</v>
      </c>
      <c r="E3208" s="277" t="s">
        <v>117</v>
      </c>
      <c r="F3208" s="194" t="s">
        <v>2161</v>
      </c>
      <c r="G3208" s="194"/>
      <c r="H3208" s="278" t="s">
        <v>75</v>
      </c>
      <c r="I3208" s="281">
        <v>5.9622999999999999</v>
      </c>
      <c r="J3208" s="280">
        <v>27.11</v>
      </c>
      <c r="K3208" s="280">
        <v>161.63</v>
      </c>
    </row>
    <row r="3209" spans="2:11" ht="38.25" x14ac:dyDescent="0.2">
      <c r="B3209" s="277" t="s">
        <v>86</v>
      </c>
      <c r="C3209" s="279" t="s">
        <v>618</v>
      </c>
      <c r="D3209" s="277" t="s">
        <v>44</v>
      </c>
      <c r="E3209" s="277" t="s">
        <v>619</v>
      </c>
      <c r="F3209" s="194" t="s">
        <v>2207</v>
      </c>
      <c r="G3209" s="194"/>
      <c r="H3209" s="278" t="s">
        <v>51</v>
      </c>
      <c r="I3209" s="281">
        <v>0.1363</v>
      </c>
      <c r="J3209" s="280">
        <v>590.05999999999995</v>
      </c>
      <c r="K3209" s="280">
        <v>80.42</v>
      </c>
    </row>
    <row r="3210" spans="2:11" ht="25.5" x14ac:dyDescent="0.2">
      <c r="B3210" s="277" t="s">
        <v>86</v>
      </c>
      <c r="C3210" s="279" t="s">
        <v>2876</v>
      </c>
      <c r="D3210" s="277" t="s">
        <v>44</v>
      </c>
      <c r="E3210" s="277" t="s">
        <v>2877</v>
      </c>
      <c r="F3210" s="194" t="s">
        <v>2341</v>
      </c>
      <c r="G3210" s="194"/>
      <c r="H3210" s="278" t="s">
        <v>53</v>
      </c>
      <c r="I3210" s="281">
        <v>2.0977999999999999</v>
      </c>
      <c r="J3210" s="280">
        <v>10.02</v>
      </c>
      <c r="K3210" s="280">
        <v>21.01</v>
      </c>
    </row>
    <row r="3211" spans="2:11" ht="38.25" x14ac:dyDescent="0.2">
      <c r="B3211" s="277" t="s">
        <v>86</v>
      </c>
      <c r="C3211" s="279" t="s">
        <v>535</v>
      </c>
      <c r="D3211" s="277" t="s">
        <v>44</v>
      </c>
      <c r="E3211" s="277" t="s">
        <v>536</v>
      </c>
      <c r="F3211" s="194" t="s">
        <v>2207</v>
      </c>
      <c r="G3211" s="194"/>
      <c r="H3211" s="278" t="s">
        <v>51</v>
      </c>
      <c r="I3211" s="281">
        <v>2.8799999999999999E-2</v>
      </c>
      <c r="J3211" s="280">
        <v>501.45</v>
      </c>
      <c r="K3211" s="280">
        <v>14.44</v>
      </c>
    </row>
    <row r="3212" spans="2:11" ht="25.5" x14ac:dyDescent="0.2">
      <c r="B3212" s="277" t="s">
        <v>86</v>
      </c>
      <c r="C3212" s="279" t="s">
        <v>90</v>
      </c>
      <c r="D3212" s="277" t="s">
        <v>44</v>
      </c>
      <c r="E3212" s="277" t="s">
        <v>91</v>
      </c>
      <c r="F3212" s="194" t="s">
        <v>2161</v>
      </c>
      <c r="G3212" s="194"/>
      <c r="H3212" s="278" t="s">
        <v>75</v>
      </c>
      <c r="I3212" s="281">
        <v>4.6847000000000003</v>
      </c>
      <c r="J3212" s="280">
        <v>21.72</v>
      </c>
      <c r="K3212" s="280">
        <v>101.75</v>
      </c>
    </row>
    <row r="3213" spans="2:11" ht="25.5" x14ac:dyDescent="0.2">
      <c r="B3213" s="277" t="s">
        <v>86</v>
      </c>
      <c r="C3213" s="279" t="s">
        <v>200</v>
      </c>
      <c r="D3213" s="277" t="s">
        <v>44</v>
      </c>
      <c r="E3213" s="277" t="s">
        <v>201</v>
      </c>
      <c r="F3213" s="194" t="s">
        <v>2627</v>
      </c>
      <c r="G3213" s="194"/>
      <c r="H3213" s="278" t="s">
        <v>45</v>
      </c>
      <c r="I3213" s="281">
        <v>0.78</v>
      </c>
      <c r="J3213" s="280">
        <v>6.31</v>
      </c>
      <c r="K3213" s="280">
        <v>4.92</v>
      </c>
    </row>
    <row r="3214" spans="2:11" ht="25.5" x14ac:dyDescent="0.2">
      <c r="B3214" s="282" t="s">
        <v>93</v>
      </c>
      <c r="C3214" s="284" t="s">
        <v>2344</v>
      </c>
      <c r="D3214" s="282" t="s">
        <v>44</v>
      </c>
      <c r="E3214" s="282" t="s">
        <v>2345</v>
      </c>
      <c r="F3214" s="195" t="s">
        <v>94</v>
      </c>
      <c r="G3214" s="195"/>
      <c r="H3214" s="283" t="s">
        <v>48</v>
      </c>
      <c r="I3214" s="287">
        <v>17.850000000000001</v>
      </c>
      <c r="J3214" s="285">
        <v>3.42</v>
      </c>
      <c r="K3214" s="285">
        <v>61.04</v>
      </c>
    </row>
    <row r="3215" spans="2:11" ht="25.5" x14ac:dyDescent="0.2">
      <c r="B3215" s="282" t="s">
        <v>93</v>
      </c>
      <c r="C3215" s="284" t="s">
        <v>2878</v>
      </c>
      <c r="D3215" s="282" t="s">
        <v>44</v>
      </c>
      <c r="E3215" s="282" t="s">
        <v>2879</v>
      </c>
      <c r="F3215" s="195" t="s">
        <v>94</v>
      </c>
      <c r="G3215" s="195"/>
      <c r="H3215" s="283" t="s">
        <v>48</v>
      </c>
      <c r="I3215" s="287">
        <v>25.125699999999998</v>
      </c>
      <c r="J3215" s="285">
        <v>5.51</v>
      </c>
      <c r="K3215" s="285">
        <v>138.44</v>
      </c>
    </row>
    <row r="3216" spans="2:11" ht="25.5" x14ac:dyDescent="0.2">
      <c r="B3216" s="282" t="s">
        <v>93</v>
      </c>
      <c r="C3216" s="284" t="s">
        <v>132</v>
      </c>
      <c r="D3216" s="282" t="s">
        <v>44</v>
      </c>
      <c r="E3216" s="282" t="s">
        <v>133</v>
      </c>
      <c r="F3216" s="195" t="s">
        <v>94</v>
      </c>
      <c r="G3216" s="195"/>
      <c r="H3216" s="283" t="s">
        <v>129</v>
      </c>
      <c r="I3216" s="287">
        <v>7.1000000000000004E-3</v>
      </c>
      <c r="J3216" s="285">
        <v>6.87</v>
      </c>
      <c r="K3216" s="285">
        <v>0.04</v>
      </c>
    </row>
    <row r="3217" spans="2:11" ht="38.25" x14ac:dyDescent="0.2">
      <c r="B3217" s="282" t="s">
        <v>93</v>
      </c>
      <c r="C3217" s="284" t="s">
        <v>126</v>
      </c>
      <c r="D3217" s="282" t="s">
        <v>44</v>
      </c>
      <c r="E3217" s="282" t="s">
        <v>599</v>
      </c>
      <c r="F3217" s="195" t="s">
        <v>94</v>
      </c>
      <c r="G3217" s="195"/>
      <c r="H3217" s="283" t="s">
        <v>47</v>
      </c>
      <c r="I3217" s="287">
        <v>0.5796</v>
      </c>
      <c r="J3217" s="285">
        <v>19.43</v>
      </c>
      <c r="K3217" s="285">
        <v>11.26</v>
      </c>
    </row>
    <row r="3218" spans="2:11" ht="25.5" x14ac:dyDescent="0.2">
      <c r="B3218" s="282" t="s">
        <v>93</v>
      </c>
      <c r="C3218" s="284" t="s">
        <v>134</v>
      </c>
      <c r="D3218" s="282" t="s">
        <v>44</v>
      </c>
      <c r="E3218" s="282" t="s">
        <v>135</v>
      </c>
      <c r="F3218" s="195" t="s">
        <v>94</v>
      </c>
      <c r="G3218" s="195"/>
      <c r="H3218" s="283" t="s">
        <v>47</v>
      </c>
      <c r="I3218" s="287">
        <v>0.18479999999999999</v>
      </c>
      <c r="J3218" s="285">
        <v>2.46</v>
      </c>
      <c r="K3218" s="285">
        <v>0.45</v>
      </c>
    </row>
    <row r="3219" spans="2:11" ht="38.25" x14ac:dyDescent="0.2">
      <c r="B3219" s="282" t="s">
        <v>93</v>
      </c>
      <c r="C3219" s="284" t="s">
        <v>2880</v>
      </c>
      <c r="D3219" s="282" t="s">
        <v>44</v>
      </c>
      <c r="E3219" s="282" t="s">
        <v>2881</v>
      </c>
      <c r="F3219" s="195" t="s">
        <v>94</v>
      </c>
      <c r="G3219" s="195"/>
      <c r="H3219" s="283" t="s">
        <v>48</v>
      </c>
      <c r="I3219" s="287">
        <v>1</v>
      </c>
      <c r="J3219" s="285">
        <v>341.93</v>
      </c>
      <c r="K3219" s="285">
        <v>341.93</v>
      </c>
    </row>
    <row r="3220" spans="2:11" ht="25.5" x14ac:dyDescent="0.2">
      <c r="B3220" s="282" t="s">
        <v>93</v>
      </c>
      <c r="C3220" s="284" t="s">
        <v>95</v>
      </c>
      <c r="D3220" s="282" t="s">
        <v>44</v>
      </c>
      <c r="E3220" s="282" t="s">
        <v>96</v>
      </c>
      <c r="F3220" s="195" t="s">
        <v>94</v>
      </c>
      <c r="G3220" s="195"/>
      <c r="H3220" s="283" t="s">
        <v>47</v>
      </c>
      <c r="I3220" s="287">
        <v>0.15540000000000001</v>
      </c>
      <c r="J3220" s="285">
        <v>7.04</v>
      </c>
      <c r="K3220" s="285">
        <v>1.0900000000000001</v>
      </c>
    </row>
    <row r="3221" spans="2:11" x14ac:dyDescent="0.2">
      <c r="B3221" s="282" t="s">
        <v>93</v>
      </c>
      <c r="C3221" s="284" t="s">
        <v>202</v>
      </c>
      <c r="D3221" s="282" t="s">
        <v>44</v>
      </c>
      <c r="E3221" s="282" t="s">
        <v>203</v>
      </c>
      <c r="F3221" s="195" t="s">
        <v>94</v>
      </c>
      <c r="G3221" s="195"/>
      <c r="H3221" s="283" t="s">
        <v>53</v>
      </c>
      <c r="I3221" s="287">
        <v>1.6400000000000001E-2</v>
      </c>
      <c r="J3221" s="285">
        <v>20.11</v>
      </c>
      <c r="K3221" s="285">
        <v>0.32</v>
      </c>
    </row>
    <row r="3222" spans="2:11" x14ac:dyDescent="0.2">
      <c r="B3222" s="291"/>
      <c r="C3222" s="291"/>
      <c r="D3222" s="291"/>
      <c r="E3222" s="291"/>
      <c r="F3222" s="291" t="s">
        <v>97</v>
      </c>
      <c r="G3222" s="292">
        <v>115.71</v>
      </c>
      <c r="H3222" s="291" t="s">
        <v>98</v>
      </c>
      <c r="I3222" s="292">
        <v>124.43</v>
      </c>
      <c r="J3222" s="291" t="s">
        <v>99</v>
      </c>
      <c r="K3222" s="292">
        <v>240.14</v>
      </c>
    </row>
    <row r="3223" spans="2:11" ht="13.5" thickBot="1" x14ac:dyDescent="0.25">
      <c r="B3223" s="291"/>
      <c r="C3223" s="291"/>
      <c r="D3223" s="291"/>
      <c r="E3223" s="291"/>
      <c r="F3223" s="291" t="s">
        <v>100</v>
      </c>
      <c r="G3223" s="292">
        <v>261.70999999999998</v>
      </c>
      <c r="H3223" s="291"/>
      <c r="I3223" s="198" t="s">
        <v>101</v>
      </c>
      <c r="J3223" s="198"/>
      <c r="K3223" s="292">
        <v>1308.58</v>
      </c>
    </row>
    <row r="3224" spans="2:11" ht="13.5" thickTop="1" x14ac:dyDescent="0.2">
      <c r="B3224" s="276"/>
      <c r="C3224" s="276"/>
      <c r="D3224" s="276"/>
      <c r="E3224" s="276"/>
      <c r="F3224" s="276"/>
      <c r="G3224" s="276"/>
      <c r="H3224" s="276"/>
      <c r="I3224" s="276"/>
      <c r="J3224" s="276"/>
      <c r="K3224" s="276"/>
    </row>
    <row r="3225" spans="2:11" ht="15" x14ac:dyDescent="0.2">
      <c r="B3225" s="268" t="s">
        <v>2018</v>
      </c>
      <c r="C3225" s="270" t="s">
        <v>78</v>
      </c>
      <c r="D3225" s="268" t="s">
        <v>79</v>
      </c>
      <c r="E3225" s="268" t="s">
        <v>24</v>
      </c>
      <c r="F3225" s="196" t="s">
        <v>80</v>
      </c>
      <c r="G3225" s="196"/>
      <c r="H3225" s="269" t="s">
        <v>81</v>
      </c>
      <c r="I3225" s="270" t="s">
        <v>82</v>
      </c>
      <c r="J3225" s="270" t="s">
        <v>83</v>
      </c>
      <c r="K3225" s="270" t="s">
        <v>84</v>
      </c>
    </row>
    <row r="3226" spans="2:11" ht="25.5" x14ac:dyDescent="0.2">
      <c r="B3226" s="271" t="s">
        <v>85</v>
      </c>
      <c r="C3226" s="273" t="s">
        <v>934</v>
      </c>
      <c r="D3226" s="271" t="s">
        <v>44</v>
      </c>
      <c r="E3226" s="271" t="s">
        <v>935</v>
      </c>
      <c r="F3226" s="197" t="s">
        <v>2206</v>
      </c>
      <c r="G3226" s="197"/>
      <c r="H3226" s="272" t="s">
        <v>48</v>
      </c>
      <c r="I3226" s="275">
        <v>1</v>
      </c>
      <c r="J3226" s="274">
        <v>100.71</v>
      </c>
      <c r="K3226" s="274">
        <v>100.71</v>
      </c>
    </row>
    <row r="3227" spans="2:11" ht="25.5" x14ac:dyDescent="0.2">
      <c r="B3227" s="277" t="s">
        <v>86</v>
      </c>
      <c r="C3227" s="279" t="s">
        <v>122</v>
      </c>
      <c r="D3227" s="277" t="s">
        <v>44</v>
      </c>
      <c r="E3227" s="277" t="s">
        <v>123</v>
      </c>
      <c r="F3227" s="194" t="s">
        <v>2161</v>
      </c>
      <c r="G3227" s="194"/>
      <c r="H3227" s="278" t="s">
        <v>75</v>
      </c>
      <c r="I3227" s="281">
        <v>0.38819999999999999</v>
      </c>
      <c r="J3227" s="280">
        <v>22.69</v>
      </c>
      <c r="K3227" s="280">
        <v>8.8000000000000007</v>
      </c>
    </row>
    <row r="3228" spans="2:11" ht="25.5" x14ac:dyDescent="0.2">
      <c r="B3228" s="277" t="s">
        <v>86</v>
      </c>
      <c r="C3228" s="279" t="s">
        <v>120</v>
      </c>
      <c r="D3228" s="277" t="s">
        <v>44</v>
      </c>
      <c r="E3228" s="277" t="s">
        <v>121</v>
      </c>
      <c r="F3228" s="194" t="s">
        <v>2161</v>
      </c>
      <c r="G3228" s="194"/>
      <c r="H3228" s="278" t="s">
        <v>75</v>
      </c>
      <c r="I3228" s="281">
        <v>0.38819999999999999</v>
      </c>
      <c r="J3228" s="280">
        <v>29.75</v>
      </c>
      <c r="K3228" s="280">
        <v>11.54</v>
      </c>
    </row>
    <row r="3229" spans="2:11" ht="38.25" x14ac:dyDescent="0.2">
      <c r="B3229" s="282" t="s">
        <v>93</v>
      </c>
      <c r="C3229" s="284" t="s">
        <v>1007</v>
      </c>
      <c r="D3229" s="282" t="s">
        <v>44</v>
      </c>
      <c r="E3229" s="282" t="s">
        <v>1008</v>
      </c>
      <c r="F3229" s="195" t="s">
        <v>94</v>
      </c>
      <c r="G3229" s="195"/>
      <c r="H3229" s="283" t="s">
        <v>48</v>
      </c>
      <c r="I3229" s="287">
        <v>1</v>
      </c>
      <c r="J3229" s="285">
        <v>80.37</v>
      </c>
      <c r="K3229" s="285">
        <v>80.37</v>
      </c>
    </row>
    <row r="3230" spans="2:11" x14ac:dyDescent="0.2">
      <c r="B3230" s="291"/>
      <c r="C3230" s="291"/>
      <c r="D3230" s="291"/>
      <c r="E3230" s="291"/>
      <c r="F3230" s="291" t="s">
        <v>97</v>
      </c>
      <c r="G3230" s="292">
        <v>7.46</v>
      </c>
      <c r="H3230" s="291" t="s">
        <v>98</v>
      </c>
      <c r="I3230" s="292">
        <v>8.0399999999999991</v>
      </c>
      <c r="J3230" s="291" t="s">
        <v>99</v>
      </c>
      <c r="K3230" s="292">
        <v>15.5</v>
      </c>
    </row>
    <row r="3231" spans="2:11" ht="13.5" thickBot="1" x14ac:dyDescent="0.25">
      <c r="B3231" s="291"/>
      <c r="C3231" s="291"/>
      <c r="D3231" s="291"/>
      <c r="E3231" s="291"/>
      <c r="F3231" s="291" t="s">
        <v>100</v>
      </c>
      <c r="G3231" s="292">
        <v>25.17</v>
      </c>
      <c r="H3231" s="291"/>
      <c r="I3231" s="198" t="s">
        <v>101</v>
      </c>
      <c r="J3231" s="198"/>
      <c r="K3231" s="292">
        <v>125.88</v>
      </c>
    </row>
    <row r="3232" spans="2:11" ht="13.5" thickTop="1" x14ac:dyDescent="0.2">
      <c r="B3232" s="276"/>
      <c r="C3232" s="276"/>
      <c r="D3232" s="276"/>
      <c r="E3232" s="276"/>
      <c r="F3232" s="276"/>
      <c r="G3232" s="276"/>
      <c r="H3232" s="276"/>
      <c r="I3232" s="276"/>
      <c r="J3232" s="276"/>
      <c r="K3232" s="276"/>
    </row>
    <row r="3233" spans="2:11" ht="15" x14ac:dyDescent="0.2">
      <c r="B3233" s="268" t="s">
        <v>2019</v>
      </c>
      <c r="C3233" s="270" t="s">
        <v>78</v>
      </c>
      <c r="D3233" s="268" t="s">
        <v>79</v>
      </c>
      <c r="E3233" s="268" t="s">
        <v>24</v>
      </c>
      <c r="F3233" s="196" t="s">
        <v>80</v>
      </c>
      <c r="G3233" s="196"/>
      <c r="H3233" s="269" t="s">
        <v>81</v>
      </c>
      <c r="I3233" s="270" t="s">
        <v>82</v>
      </c>
      <c r="J3233" s="270" t="s">
        <v>83</v>
      </c>
      <c r="K3233" s="270" t="s">
        <v>84</v>
      </c>
    </row>
    <row r="3234" spans="2:11" ht="25.5" x14ac:dyDescent="0.2">
      <c r="B3234" s="271" t="s">
        <v>85</v>
      </c>
      <c r="C3234" s="273" t="s">
        <v>2020</v>
      </c>
      <c r="D3234" s="271" t="s">
        <v>44</v>
      </c>
      <c r="E3234" s="271" t="s">
        <v>2021</v>
      </c>
      <c r="F3234" s="197" t="s">
        <v>2206</v>
      </c>
      <c r="G3234" s="197"/>
      <c r="H3234" s="272" t="s">
        <v>48</v>
      </c>
      <c r="I3234" s="275">
        <v>1</v>
      </c>
      <c r="J3234" s="274">
        <v>152.85</v>
      </c>
      <c r="K3234" s="274">
        <v>152.85</v>
      </c>
    </row>
    <row r="3235" spans="2:11" ht="25.5" x14ac:dyDescent="0.2">
      <c r="B3235" s="277" t="s">
        <v>86</v>
      </c>
      <c r="C3235" s="279" t="s">
        <v>122</v>
      </c>
      <c r="D3235" s="277" t="s">
        <v>44</v>
      </c>
      <c r="E3235" s="277" t="s">
        <v>123</v>
      </c>
      <c r="F3235" s="194" t="s">
        <v>2161</v>
      </c>
      <c r="G3235" s="194"/>
      <c r="H3235" s="278" t="s">
        <v>75</v>
      </c>
      <c r="I3235" s="281">
        <v>0.1346</v>
      </c>
      <c r="J3235" s="280">
        <v>22.69</v>
      </c>
      <c r="K3235" s="280">
        <v>3.05</v>
      </c>
    </row>
    <row r="3236" spans="2:11" ht="25.5" x14ac:dyDescent="0.2">
      <c r="B3236" s="277" t="s">
        <v>86</v>
      </c>
      <c r="C3236" s="279" t="s">
        <v>120</v>
      </c>
      <c r="D3236" s="277" t="s">
        <v>44</v>
      </c>
      <c r="E3236" s="277" t="s">
        <v>121</v>
      </c>
      <c r="F3236" s="194" t="s">
        <v>2161</v>
      </c>
      <c r="G3236" s="194"/>
      <c r="H3236" s="278" t="s">
        <v>75</v>
      </c>
      <c r="I3236" s="281">
        <v>0.1346</v>
      </c>
      <c r="J3236" s="280">
        <v>29.75</v>
      </c>
      <c r="K3236" s="280">
        <v>4</v>
      </c>
    </row>
    <row r="3237" spans="2:11" ht="38.25" x14ac:dyDescent="0.2">
      <c r="B3237" s="282" t="s">
        <v>93</v>
      </c>
      <c r="C3237" s="284" t="s">
        <v>2882</v>
      </c>
      <c r="D3237" s="282" t="s">
        <v>44</v>
      </c>
      <c r="E3237" s="282" t="s">
        <v>2883</v>
      </c>
      <c r="F3237" s="195" t="s">
        <v>94</v>
      </c>
      <c r="G3237" s="195"/>
      <c r="H3237" s="283" t="s">
        <v>48</v>
      </c>
      <c r="I3237" s="287">
        <v>1</v>
      </c>
      <c r="J3237" s="285">
        <v>145.80000000000001</v>
      </c>
      <c r="K3237" s="285">
        <v>145.80000000000001</v>
      </c>
    </row>
    <row r="3238" spans="2:11" x14ac:dyDescent="0.2">
      <c r="B3238" s="291"/>
      <c r="C3238" s="291"/>
      <c r="D3238" s="291"/>
      <c r="E3238" s="291"/>
      <c r="F3238" s="291" t="s">
        <v>97</v>
      </c>
      <c r="G3238" s="292">
        <v>2.58</v>
      </c>
      <c r="H3238" s="291" t="s">
        <v>98</v>
      </c>
      <c r="I3238" s="292">
        <v>2.79</v>
      </c>
      <c r="J3238" s="291" t="s">
        <v>99</v>
      </c>
      <c r="K3238" s="292">
        <v>5.37</v>
      </c>
    </row>
    <row r="3239" spans="2:11" ht="13.5" thickBot="1" x14ac:dyDescent="0.25">
      <c r="B3239" s="291"/>
      <c r="C3239" s="291"/>
      <c r="D3239" s="291"/>
      <c r="E3239" s="291"/>
      <c r="F3239" s="291" t="s">
        <v>100</v>
      </c>
      <c r="G3239" s="292">
        <v>38.21</v>
      </c>
      <c r="H3239" s="291"/>
      <c r="I3239" s="198" t="s">
        <v>101</v>
      </c>
      <c r="J3239" s="198"/>
      <c r="K3239" s="292">
        <v>191.06</v>
      </c>
    </row>
    <row r="3240" spans="2:11" ht="13.5" thickTop="1" x14ac:dyDescent="0.2">
      <c r="B3240" s="276"/>
      <c r="C3240" s="276"/>
      <c r="D3240" s="276"/>
      <c r="E3240" s="276"/>
      <c r="F3240" s="276"/>
      <c r="G3240" s="276"/>
      <c r="H3240" s="276"/>
      <c r="I3240" s="276"/>
      <c r="J3240" s="276"/>
      <c r="K3240" s="276"/>
    </row>
    <row r="3241" spans="2:11" ht="15" x14ac:dyDescent="0.2">
      <c r="B3241" s="268" t="s">
        <v>2022</v>
      </c>
      <c r="C3241" s="270" t="s">
        <v>78</v>
      </c>
      <c r="D3241" s="268" t="s">
        <v>79</v>
      </c>
      <c r="E3241" s="268" t="s">
        <v>24</v>
      </c>
      <c r="F3241" s="196" t="s">
        <v>80</v>
      </c>
      <c r="G3241" s="196"/>
      <c r="H3241" s="269" t="s">
        <v>81</v>
      </c>
      <c r="I3241" s="270" t="s">
        <v>82</v>
      </c>
      <c r="J3241" s="270" t="s">
        <v>83</v>
      </c>
      <c r="K3241" s="270" t="s">
        <v>84</v>
      </c>
    </row>
    <row r="3242" spans="2:11" ht="25.5" x14ac:dyDescent="0.2">
      <c r="B3242" s="271" t="s">
        <v>85</v>
      </c>
      <c r="C3242" s="273" t="s">
        <v>2023</v>
      </c>
      <c r="D3242" s="271" t="s">
        <v>44</v>
      </c>
      <c r="E3242" s="271" t="s">
        <v>2024</v>
      </c>
      <c r="F3242" s="197" t="s">
        <v>2206</v>
      </c>
      <c r="G3242" s="197"/>
      <c r="H3242" s="272" t="s">
        <v>48</v>
      </c>
      <c r="I3242" s="275">
        <v>1</v>
      </c>
      <c r="J3242" s="274">
        <v>182.58</v>
      </c>
      <c r="K3242" s="274">
        <v>182.58</v>
      </c>
    </row>
    <row r="3243" spans="2:11" ht="25.5" x14ac:dyDescent="0.2">
      <c r="B3243" s="277" t="s">
        <v>86</v>
      </c>
      <c r="C3243" s="279" t="s">
        <v>120</v>
      </c>
      <c r="D3243" s="277" t="s">
        <v>44</v>
      </c>
      <c r="E3243" s="277" t="s">
        <v>121</v>
      </c>
      <c r="F3243" s="194" t="s">
        <v>2161</v>
      </c>
      <c r="G3243" s="194"/>
      <c r="H3243" s="278" t="s">
        <v>75</v>
      </c>
      <c r="I3243" s="281">
        <v>0.16669999999999999</v>
      </c>
      <c r="J3243" s="280">
        <v>29.75</v>
      </c>
      <c r="K3243" s="280">
        <v>4.95</v>
      </c>
    </row>
    <row r="3244" spans="2:11" ht="25.5" x14ac:dyDescent="0.2">
      <c r="B3244" s="277" t="s">
        <v>86</v>
      </c>
      <c r="C3244" s="279" t="s">
        <v>122</v>
      </c>
      <c r="D3244" s="277" t="s">
        <v>44</v>
      </c>
      <c r="E3244" s="277" t="s">
        <v>123</v>
      </c>
      <c r="F3244" s="194" t="s">
        <v>2161</v>
      </c>
      <c r="G3244" s="194"/>
      <c r="H3244" s="278" t="s">
        <v>75</v>
      </c>
      <c r="I3244" s="281">
        <v>0.16669999999999999</v>
      </c>
      <c r="J3244" s="280">
        <v>22.69</v>
      </c>
      <c r="K3244" s="280">
        <v>3.78</v>
      </c>
    </row>
    <row r="3245" spans="2:11" x14ac:dyDescent="0.2">
      <c r="B3245" s="282" t="s">
        <v>93</v>
      </c>
      <c r="C3245" s="284" t="s">
        <v>2884</v>
      </c>
      <c r="D3245" s="282" t="s">
        <v>44</v>
      </c>
      <c r="E3245" s="282" t="s">
        <v>2885</v>
      </c>
      <c r="F3245" s="195" t="s">
        <v>94</v>
      </c>
      <c r="G3245" s="195"/>
      <c r="H3245" s="283" t="s">
        <v>47</v>
      </c>
      <c r="I3245" s="287">
        <v>3</v>
      </c>
      <c r="J3245" s="285">
        <v>57.95</v>
      </c>
      <c r="K3245" s="285">
        <v>173.85</v>
      </c>
    </row>
    <row r="3246" spans="2:11" x14ac:dyDescent="0.2">
      <c r="B3246" s="291"/>
      <c r="C3246" s="291"/>
      <c r="D3246" s="291"/>
      <c r="E3246" s="291"/>
      <c r="F3246" s="291" t="s">
        <v>97</v>
      </c>
      <c r="G3246" s="292">
        <v>3.2</v>
      </c>
      <c r="H3246" s="291" t="s">
        <v>98</v>
      </c>
      <c r="I3246" s="292">
        <v>3.45</v>
      </c>
      <c r="J3246" s="291" t="s">
        <v>99</v>
      </c>
      <c r="K3246" s="292">
        <v>6.65</v>
      </c>
    </row>
    <row r="3247" spans="2:11" ht="13.5" thickBot="1" x14ac:dyDescent="0.25">
      <c r="B3247" s="291"/>
      <c r="C3247" s="291"/>
      <c r="D3247" s="291"/>
      <c r="E3247" s="291"/>
      <c r="F3247" s="291" t="s">
        <v>100</v>
      </c>
      <c r="G3247" s="292">
        <v>45.64</v>
      </c>
      <c r="H3247" s="291"/>
      <c r="I3247" s="198" t="s">
        <v>101</v>
      </c>
      <c r="J3247" s="198"/>
      <c r="K3247" s="292">
        <v>228.22</v>
      </c>
    </row>
    <row r="3248" spans="2:11" ht="13.5" thickTop="1" x14ac:dyDescent="0.2">
      <c r="B3248" s="276"/>
      <c r="C3248" s="276"/>
      <c r="D3248" s="276"/>
      <c r="E3248" s="276"/>
      <c r="F3248" s="276"/>
      <c r="G3248" s="276"/>
      <c r="H3248" s="276"/>
      <c r="I3248" s="276"/>
      <c r="J3248" s="276"/>
      <c r="K3248" s="276"/>
    </row>
    <row r="3249" spans="2:11" ht="15" x14ac:dyDescent="0.2">
      <c r="B3249" s="268" t="s">
        <v>2025</v>
      </c>
      <c r="C3249" s="270" t="s">
        <v>78</v>
      </c>
      <c r="D3249" s="268" t="s">
        <v>79</v>
      </c>
      <c r="E3249" s="268" t="s">
        <v>24</v>
      </c>
      <c r="F3249" s="196" t="s">
        <v>80</v>
      </c>
      <c r="G3249" s="196"/>
      <c r="H3249" s="269" t="s">
        <v>81</v>
      </c>
      <c r="I3249" s="270" t="s">
        <v>82</v>
      </c>
      <c r="J3249" s="270" t="s">
        <v>83</v>
      </c>
      <c r="K3249" s="270" t="s">
        <v>84</v>
      </c>
    </row>
    <row r="3250" spans="2:11" ht="25.5" x14ac:dyDescent="0.2">
      <c r="B3250" s="271" t="s">
        <v>85</v>
      </c>
      <c r="C3250" s="273" t="s">
        <v>2026</v>
      </c>
      <c r="D3250" s="271" t="s">
        <v>44</v>
      </c>
      <c r="E3250" s="271" t="s">
        <v>2027</v>
      </c>
      <c r="F3250" s="197" t="s">
        <v>2206</v>
      </c>
      <c r="G3250" s="197"/>
      <c r="H3250" s="272" t="s">
        <v>48</v>
      </c>
      <c r="I3250" s="275">
        <v>1</v>
      </c>
      <c r="J3250" s="274">
        <v>28.2</v>
      </c>
      <c r="K3250" s="274">
        <v>28.2</v>
      </c>
    </row>
    <row r="3251" spans="2:11" ht="25.5" x14ac:dyDescent="0.2">
      <c r="B3251" s="277" t="s">
        <v>86</v>
      </c>
      <c r="C3251" s="279" t="s">
        <v>122</v>
      </c>
      <c r="D3251" s="277" t="s">
        <v>44</v>
      </c>
      <c r="E3251" s="277" t="s">
        <v>123</v>
      </c>
      <c r="F3251" s="194" t="s">
        <v>2161</v>
      </c>
      <c r="G3251" s="194"/>
      <c r="H3251" s="278" t="s">
        <v>75</v>
      </c>
      <c r="I3251" s="281">
        <v>0.1905</v>
      </c>
      <c r="J3251" s="280">
        <v>22.69</v>
      </c>
      <c r="K3251" s="280">
        <v>4.32</v>
      </c>
    </row>
    <row r="3252" spans="2:11" ht="25.5" x14ac:dyDescent="0.2">
      <c r="B3252" s="277" t="s">
        <v>86</v>
      </c>
      <c r="C3252" s="279" t="s">
        <v>120</v>
      </c>
      <c r="D3252" s="277" t="s">
        <v>44</v>
      </c>
      <c r="E3252" s="277" t="s">
        <v>121</v>
      </c>
      <c r="F3252" s="194" t="s">
        <v>2161</v>
      </c>
      <c r="G3252" s="194"/>
      <c r="H3252" s="278" t="s">
        <v>75</v>
      </c>
      <c r="I3252" s="281">
        <v>0.1905</v>
      </c>
      <c r="J3252" s="280">
        <v>29.75</v>
      </c>
      <c r="K3252" s="280">
        <v>5.66</v>
      </c>
    </row>
    <row r="3253" spans="2:11" ht="38.25" x14ac:dyDescent="0.2">
      <c r="B3253" s="282" t="s">
        <v>93</v>
      </c>
      <c r="C3253" s="284" t="s">
        <v>2886</v>
      </c>
      <c r="D3253" s="282" t="s">
        <v>44</v>
      </c>
      <c r="E3253" s="282" t="s">
        <v>2887</v>
      </c>
      <c r="F3253" s="195" t="s">
        <v>94</v>
      </c>
      <c r="G3253" s="195"/>
      <c r="H3253" s="283" t="s">
        <v>48</v>
      </c>
      <c r="I3253" s="287">
        <v>2</v>
      </c>
      <c r="J3253" s="285">
        <v>0.25</v>
      </c>
      <c r="K3253" s="285">
        <v>0.5</v>
      </c>
    </row>
    <row r="3254" spans="2:11" ht="38.25" x14ac:dyDescent="0.2">
      <c r="B3254" s="282" t="s">
        <v>93</v>
      </c>
      <c r="C3254" s="284" t="s">
        <v>1085</v>
      </c>
      <c r="D3254" s="282" t="s">
        <v>44</v>
      </c>
      <c r="E3254" s="282" t="s">
        <v>1086</v>
      </c>
      <c r="F3254" s="195" t="s">
        <v>94</v>
      </c>
      <c r="G3254" s="195"/>
      <c r="H3254" s="283" t="s">
        <v>48</v>
      </c>
      <c r="I3254" s="287">
        <v>2</v>
      </c>
      <c r="J3254" s="285">
        <v>1.43</v>
      </c>
      <c r="K3254" s="285">
        <v>2.86</v>
      </c>
    </row>
    <row r="3255" spans="2:11" ht="38.25" x14ac:dyDescent="0.2">
      <c r="B3255" s="282" t="s">
        <v>93</v>
      </c>
      <c r="C3255" s="284" t="s">
        <v>2888</v>
      </c>
      <c r="D3255" s="282" t="s">
        <v>44</v>
      </c>
      <c r="E3255" s="282" t="s">
        <v>2889</v>
      </c>
      <c r="F3255" s="195" t="s">
        <v>94</v>
      </c>
      <c r="G3255" s="195"/>
      <c r="H3255" s="283" t="s">
        <v>48</v>
      </c>
      <c r="I3255" s="287">
        <v>1</v>
      </c>
      <c r="J3255" s="285">
        <v>14.86</v>
      </c>
      <c r="K3255" s="285">
        <v>14.86</v>
      </c>
    </row>
    <row r="3256" spans="2:11" x14ac:dyDescent="0.2">
      <c r="B3256" s="291"/>
      <c r="C3256" s="291"/>
      <c r="D3256" s="291"/>
      <c r="E3256" s="291"/>
      <c r="F3256" s="291" t="s">
        <v>97</v>
      </c>
      <c r="G3256" s="292">
        <v>3.66</v>
      </c>
      <c r="H3256" s="291" t="s">
        <v>98</v>
      </c>
      <c r="I3256" s="292">
        <v>3.94</v>
      </c>
      <c r="J3256" s="291" t="s">
        <v>99</v>
      </c>
      <c r="K3256" s="292">
        <v>7.6</v>
      </c>
    </row>
    <row r="3257" spans="2:11" ht="13.5" thickBot="1" x14ac:dyDescent="0.25">
      <c r="B3257" s="291"/>
      <c r="C3257" s="291"/>
      <c r="D3257" s="291"/>
      <c r="E3257" s="291"/>
      <c r="F3257" s="291" t="s">
        <v>100</v>
      </c>
      <c r="G3257" s="292">
        <v>7.05</v>
      </c>
      <c r="H3257" s="291"/>
      <c r="I3257" s="198" t="s">
        <v>101</v>
      </c>
      <c r="J3257" s="198"/>
      <c r="K3257" s="292">
        <v>35.25</v>
      </c>
    </row>
    <row r="3258" spans="2:11" ht="13.5" thickTop="1" x14ac:dyDescent="0.2">
      <c r="B3258" s="276"/>
      <c r="C3258" s="276"/>
      <c r="D3258" s="276"/>
      <c r="E3258" s="276"/>
      <c r="F3258" s="276"/>
      <c r="G3258" s="276"/>
      <c r="H3258" s="276"/>
      <c r="I3258" s="276"/>
      <c r="J3258" s="276"/>
      <c r="K3258" s="276"/>
    </row>
    <row r="3259" spans="2:11" ht="15" x14ac:dyDescent="0.2">
      <c r="B3259" s="268" t="s">
        <v>2028</v>
      </c>
      <c r="C3259" s="270" t="s">
        <v>78</v>
      </c>
      <c r="D3259" s="268" t="s">
        <v>79</v>
      </c>
      <c r="E3259" s="268" t="s">
        <v>24</v>
      </c>
      <c r="F3259" s="196" t="s">
        <v>80</v>
      </c>
      <c r="G3259" s="196"/>
      <c r="H3259" s="269" t="s">
        <v>81</v>
      </c>
      <c r="I3259" s="270" t="s">
        <v>82</v>
      </c>
      <c r="J3259" s="270" t="s">
        <v>83</v>
      </c>
      <c r="K3259" s="270" t="s">
        <v>84</v>
      </c>
    </row>
    <row r="3260" spans="2:11" ht="25.5" x14ac:dyDescent="0.2">
      <c r="B3260" s="271" t="s">
        <v>85</v>
      </c>
      <c r="C3260" s="273" t="s">
        <v>2029</v>
      </c>
      <c r="D3260" s="271" t="s">
        <v>44</v>
      </c>
      <c r="E3260" s="271" t="s">
        <v>2030</v>
      </c>
      <c r="F3260" s="197" t="s">
        <v>2206</v>
      </c>
      <c r="G3260" s="197"/>
      <c r="H3260" s="272" t="s">
        <v>48</v>
      </c>
      <c r="I3260" s="275">
        <v>1</v>
      </c>
      <c r="J3260" s="274">
        <v>127.91</v>
      </c>
      <c r="K3260" s="274">
        <v>127.91</v>
      </c>
    </row>
    <row r="3261" spans="2:11" ht="25.5" x14ac:dyDescent="0.2">
      <c r="B3261" s="277" t="s">
        <v>86</v>
      </c>
      <c r="C3261" s="279" t="s">
        <v>120</v>
      </c>
      <c r="D3261" s="277" t="s">
        <v>44</v>
      </c>
      <c r="E3261" s="277" t="s">
        <v>121</v>
      </c>
      <c r="F3261" s="194" t="s">
        <v>2161</v>
      </c>
      <c r="G3261" s="194"/>
      <c r="H3261" s="278" t="s">
        <v>75</v>
      </c>
      <c r="I3261" s="281">
        <v>1.1811</v>
      </c>
      <c r="J3261" s="280">
        <v>29.75</v>
      </c>
      <c r="K3261" s="280">
        <v>35.130000000000003</v>
      </c>
    </row>
    <row r="3262" spans="2:11" ht="25.5" x14ac:dyDescent="0.2">
      <c r="B3262" s="277" t="s">
        <v>86</v>
      </c>
      <c r="C3262" s="279" t="s">
        <v>122</v>
      </c>
      <c r="D3262" s="277" t="s">
        <v>44</v>
      </c>
      <c r="E3262" s="277" t="s">
        <v>123</v>
      </c>
      <c r="F3262" s="194" t="s">
        <v>2161</v>
      </c>
      <c r="G3262" s="194"/>
      <c r="H3262" s="278" t="s">
        <v>75</v>
      </c>
      <c r="I3262" s="281">
        <v>1.1811</v>
      </c>
      <c r="J3262" s="280">
        <v>22.69</v>
      </c>
      <c r="K3262" s="280">
        <v>26.79</v>
      </c>
    </row>
    <row r="3263" spans="2:11" ht="38.25" x14ac:dyDescent="0.2">
      <c r="B3263" s="282" t="s">
        <v>93</v>
      </c>
      <c r="C3263" s="284" t="s">
        <v>182</v>
      </c>
      <c r="D3263" s="282" t="s">
        <v>44</v>
      </c>
      <c r="E3263" s="282" t="s">
        <v>183</v>
      </c>
      <c r="F3263" s="195" t="s">
        <v>94</v>
      </c>
      <c r="G3263" s="195"/>
      <c r="H3263" s="283" t="s">
        <v>48</v>
      </c>
      <c r="I3263" s="287">
        <v>4</v>
      </c>
      <c r="J3263" s="285">
        <v>0.36</v>
      </c>
      <c r="K3263" s="285">
        <v>1.44</v>
      </c>
    </row>
    <row r="3264" spans="2:11" ht="38.25" x14ac:dyDescent="0.2">
      <c r="B3264" s="282" t="s">
        <v>93</v>
      </c>
      <c r="C3264" s="284" t="s">
        <v>1085</v>
      </c>
      <c r="D3264" s="282" t="s">
        <v>44</v>
      </c>
      <c r="E3264" s="282" t="s">
        <v>1086</v>
      </c>
      <c r="F3264" s="195" t="s">
        <v>94</v>
      </c>
      <c r="G3264" s="195"/>
      <c r="H3264" s="283" t="s">
        <v>48</v>
      </c>
      <c r="I3264" s="287">
        <v>4</v>
      </c>
      <c r="J3264" s="285">
        <v>1.43</v>
      </c>
      <c r="K3264" s="285">
        <v>5.72</v>
      </c>
    </row>
    <row r="3265" spans="2:11" ht="25.5" x14ac:dyDescent="0.2">
      <c r="B3265" s="282" t="s">
        <v>93</v>
      </c>
      <c r="C3265" s="284" t="s">
        <v>2890</v>
      </c>
      <c r="D3265" s="282" t="s">
        <v>44</v>
      </c>
      <c r="E3265" s="282" t="s">
        <v>2891</v>
      </c>
      <c r="F3265" s="195" t="s">
        <v>94</v>
      </c>
      <c r="G3265" s="195"/>
      <c r="H3265" s="283" t="s">
        <v>48</v>
      </c>
      <c r="I3265" s="287">
        <v>1</v>
      </c>
      <c r="J3265" s="285">
        <v>58.83</v>
      </c>
      <c r="K3265" s="285">
        <v>58.83</v>
      </c>
    </row>
    <row r="3266" spans="2:11" x14ac:dyDescent="0.2">
      <c r="B3266" s="291"/>
      <c r="C3266" s="291"/>
      <c r="D3266" s="291"/>
      <c r="E3266" s="291"/>
      <c r="F3266" s="291" t="s">
        <v>97</v>
      </c>
      <c r="G3266" s="292">
        <v>22.72</v>
      </c>
      <c r="H3266" s="291" t="s">
        <v>98</v>
      </c>
      <c r="I3266" s="292">
        <v>24.44</v>
      </c>
      <c r="J3266" s="291" t="s">
        <v>99</v>
      </c>
      <c r="K3266" s="292">
        <v>47.16</v>
      </c>
    </row>
    <row r="3267" spans="2:11" ht="13.5" thickBot="1" x14ac:dyDescent="0.25">
      <c r="B3267" s="291"/>
      <c r="C3267" s="291"/>
      <c r="D3267" s="291"/>
      <c r="E3267" s="291"/>
      <c r="F3267" s="291" t="s">
        <v>100</v>
      </c>
      <c r="G3267" s="292">
        <v>31.97</v>
      </c>
      <c r="H3267" s="291"/>
      <c r="I3267" s="198" t="s">
        <v>101</v>
      </c>
      <c r="J3267" s="198"/>
      <c r="K3267" s="292">
        <v>159.88</v>
      </c>
    </row>
    <row r="3268" spans="2:11" ht="13.5" thickTop="1" x14ac:dyDescent="0.2">
      <c r="B3268" s="276"/>
      <c r="C3268" s="276"/>
      <c r="D3268" s="276"/>
      <c r="E3268" s="276"/>
      <c r="F3268" s="276"/>
      <c r="G3268" s="276"/>
      <c r="H3268" s="276"/>
      <c r="I3268" s="276"/>
      <c r="J3268" s="276"/>
      <c r="K3268" s="276"/>
    </row>
    <row r="3269" spans="2:11" ht="15" x14ac:dyDescent="0.2">
      <c r="B3269" s="268" t="s">
        <v>2031</v>
      </c>
      <c r="C3269" s="270" t="s">
        <v>78</v>
      </c>
      <c r="D3269" s="268" t="s">
        <v>79</v>
      </c>
      <c r="E3269" s="268" t="s">
        <v>24</v>
      </c>
      <c r="F3269" s="196" t="s">
        <v>80</v>
      </c>
      <c r="G3269" s="196"/>
      <c r="H3269" s="269" t="s">
        <v>81</v>
      </c>
      <c r="I3269" s="270" t="s">
        <v>82</v>
      </c>
      <c r="J3269" s="270" t="s">
        <v>83</v>
      </c>
      <c r="K3269" s="270" t="s">
        <v>84</v>
      </c>
    </row>
    <row r="3270" spans="2:11" ht="25.5" x14ac:dyDescent="0.2">
      <c r="B3270" s="271" t="s">
        <v>85</v>
      </c>
      <c r="C3270" s="273" t="s">
        <v>2032</v>
      </c>
      <c r="D3270" s="271" t="s">
        <v>44</v>
      </c>
      <c r="E3270" s="271" t="s">
        <v>2033</v>
      </c>
      <c r="F3270" s="197" t="s">
        <v>2794</v>
      </c>
      <c r="G3270" s="197"/>
      <c r="H3270" s="272" t="s">
        <v>48</v>
      </c>
      <c r="I3270" s="275">
        <v>1</v>
      </c>
      <c r="J3270" s="274">
        <v>25.43</v>
      </c>
      <c r="K3270" s="274">
        <v>25.43</v>
      </c>
    </row>
    <row r="3271" spans="2:11" ht="25.5" x14ac:dyDescent="0.2">
      <c r="B3271" s="277" t="s">
        <v>86</v>
      </c>
      <c r="C3271" s="279" t="s">
        <v>122</v>
      </c>
      <c r="D3271" s="277" t="s">
        <v>44</v>
      </c>
      <c r="E3271" s="277" t="s">
        <v>123</v>
      </c>
      <c r="F3271" s="194" t="s">
        <v>2161</v>
      </c>
      <c r="G3271" s="194"/>
      <c r="H3271" s="278" t="s">
        <v>75</v>
      </c>
      <c r="I3271" s="281">
        <v>0.31929999999999997</v>
      </c>
      <c r="J3271" s="280">
        <v>22.69</v>
      </c>
      <c r="K3271" s="280">
        <v>7.24</v>
      </c>
    </row>
    <row r="3272" spans="2:11" ht="25.5" x14ac:dyDescent="0.2">
      <c r="B3272" s="277" t="s">
        <v>86</v>
      </c>
      <c r="C3272" s="279" t="s">
        <v>120</v>
      </c>
      <c r="D3272" s="277" t="s">
        <v>44</v>
      </c>
      <c r="E3272" s="277" t="s">
        <v>121</v>
      </c>
      <c r="F3272" s="194" t="s">
        <v>2161</v>
      </c>
      <c r="G3272" s="194"/>
      <c r="H3272" s="278" t="s">
        <v>75</v>
      </c>
      <c r="I3272" s="281">
        <v>0.31929999999999997</v>
      </c>
      <c r="J3272" s="280">
        <v>29.75</v>
      </c>
      <c r="K3272" s="280">
        <v>9.49</v>
      </c>
    </row>
    <row r="3273" spans="2:11" ht="25.5" x14ac:dyDescent="0.2">
      <c r="B3273" s="282" t="s">
        <v>93</v>
      </c>
      <c r="C3273" s="284" t="s">
        <v>2892</v>
      </c>
      <c r="D3273" s="282" t="s">
        <v>44</v>
      </c>
      <c r="E3273" s="282" t="s">
        <v>2893</v>
      </c>
      <c r="F3273" s="195" t="s">
        <v>94</v>
      </c>
      <c r="G3273" s="195"/>
      <c r="H3273" s="283" t="s">
        <v>48</v>
      </c>
      <c r="I3273" s="287">
        <v>1</v>
      </c>
      <c r="J3273" s="285">
        <v>8.6999999999999993</v>
      </c>
      <c r="K3273" s="285">
        <v>8.6999999999999993</v>
      </c>
    </row>
    <row r="3274" spans="2:11" x14ac:dyDescent="0.2">
      <c r="B3274" s="291"/>
      <c r="C3274" s="291"/>
      <c r="D3274" s="291"/>
      <c r="E3274" s="291"/>
      <c r="F3274" s="291" t="s">
        <v>97</v>
      </c>
      <c r="G3274" s="292">
        <v>6.13</v>
      </c>
      <c r="H3274" s="291" t="s">
        <v>98</v>
      </c>
      <c r="I3274" s="292">
        <v>6.61</v>
      </c>
      <c r="J3274" s="291" t="s">
        <v>99</v>
      </c>
      <c r="K3274" s="292">
        <v>12.74</v>
      </c>
    </row>
    <row r="3275" spans="2:11" ht="13.5" thickBot="1" x14ac:dyDescent="0.25">
      <c r="B3275" s="291"/>
      <c r="C3275" s="291"/>
      <c r="D3275" s="291"/>
      <c r="E3275" s="291"/>
      <c r="F3275" s="291" t="s">
        <v>100</v>
      </c>
      <c r="G3275" s="292">
        <v>6.35</v>
      </c>
      <c r="H3275" s="291"/>
      <c r="I3275" s="198" t="s">
        <v>101</v>
      </c>
      <c r="J3275" s="198"/>
      <c r="K3275" s="292">
        <v>31.78</v>
      </c>
    </row>
    <row r="3276" spans="2:11" ht="13.5" thickTop="1" x14ac:dyDescent="0.2">
      <c r="B3276" s="276"/>
      <c r="C3276" s="276"/>
      <c r="D3276" s="276"/>
      <c r="E3276" s="276"/>
      <c r="F3276" s="276"/>
      <c r="G3276" s="276"/>
      <c r="H3276" s="276"/>
      <c r="I3276" s="276"/>
      <c r="J3276" s="276"/>
      <c r="K3276" s="276"/>
    </row>
    <row r="3277" spans="2:11" ht="15" x14ac:dyDescent="0.2">
      <c r="B3277" s="268" t="s">
        <v>2034</v>
      </c>
      <c r="C3277" s="270" t="s">
        <v>78</v>
      </c>
      <c r="D3277" s="268" t="s">
        <v>79</v>
      </c>
      <c r="E3277" s="268" t="s">
        <v>24</v>
      </c>
      <c r="F3277" s="196" t="s">
        <v>80</v>
      </c>
      <c r="G3277" s="196"/>
      <c r="H3277" s="269" t="s">
        <v>81</v>
      </c>
      <c r="I3277" s="270" t="s">
        <v>82</v>
      </c>
      <c r="J3277" s="270" t="s">
        <v>83</v>
      </c>
      <c r="K3277" s="270" t="s">
        <v>84</v>
      </c>
    </row>
    <row r="3278" spans="2:11" x14ac:dyDescent="0.2">
      <c r="B3278" s="271" t="s">
        <v>85</v>
      </c>
      <c r="C3278" s="273" t="s">
        <v>2035</v>
      </c>
      <c r="D3278" s="271" t="s">
        <v>43</v>
      </c>
      <c r="E3278" s="271" t="s">
        <v>2036</v>
      </c>
      <c r="F3278" s="197" t="s">
        <v>89</v>
      </c>
      <c r="G3278" s="197"/>
      <c r="H3278" s="272" t="s">
        <v>47</v>
      </c>
      <c r="I3278" s="275">
        <v>1</v>
      </c>
      <c r="J3278" s="274">
        <v>41.28</v>
      </c>
      <c r="K3278" s="274">
        <v>41.28</v>
      </c>
    </row>
    <row r="3279" spans="2:11" ht="25.5" x14ac:dyDescent="0.2">
      <c r="B3279" s="277" t="s">
        <v>86</v>
      </c>
      <c r="C3279" s="279" t="s">
        <v>122</v>
      </c>
      <c r="D3279" s="277" t="s">
        <v>44</v>
      </c>
      <c r="E3279" s="277" t="s">
        <v>123</v>
      </c>
      <c r="F3279" s="194" t="s">
        <v>2161</v>
      </c>
      <c r="G3279" s="194"/>
      <c r="H3279" s="278" t="s">
        <v>75</v>
      </c>
      <c r="I3279" s="281">
        <v>3.5999999999999997E-2</v>
      </c>
      <c r="J3279" s="280">
        <v>22.69</v>
      </c>
      <c r="K3279" s="280">
        <v>0.81</v>
      </c>
    </row>
    <row r="3280" spans="2:11" ht="25.5" x14ac:dyDescent="0.2">
      <c r="B3280" s="277" t="s">
        <v>86</v>
      </c>
      <c r="C3280" s="279" t="s">
        <v>120</v>
      </c>
      <c r="D3280" s="277" t="s">
        <v>44</v>
      </c>
      <c r="E3280" s="277" t="s">
        <v>121</v>
      </c>
      <c r="F3280" s="194" t="s">
        <v>2161</v>
      </c>
      <c r="G3280" s="194"/>
      <c r="H3280" s="278" t="s">
        <v>75</v>
      </c>
      <c r="I3280" s="281">
        <v>3.5999999999999997E-2</v>
      </c>
      <c r="J3280" s="280">
        <v>29.75</v>
      </c>
      <c r="K3280" s="280">
        <v>1.07</v>
      </c>
    </row>
    <row r="3281" spans="2:11" x14ac:dyDescent="0.2">
      <c r="B3281" s="282" t="s">
        <v>93</v>
      </c>
      <c r="C3281" s="284" t="s">
        <v>2894</v>
      </c>
      <c r="D3281" s="282" t="s">
        <v>2291</v>
      </c>
      <c r="E3281" s="282" t="s">
        <v>2895</v>
      </c>
      <c r="F3281" s="195" t="s">
        <v>94</v>
      </c>
      <c r="G3281" s="195"/>
      <c r="H3281" s="283" t="s">
        <v>47</v>
      </c>
      <c r="I3281" s="287">
        <v>1</v>
      </c>
      <c r="J3281" s="285">
        <v>39.4</v>
      </c>
      <c r="K3281" s="285">
        <v>39.4</v>
      </c>
    </row>
    <row r="3282" spans="2:11" x14ac:dyDescent="0.2">
      <c r="B3282" s="291"/>
      <c r="C3282" s="291"/>
      <c r="D3282" s="291"/>
      <c r="E3282" s="291"/>
      <c r="F3282" s="291" t="s">
        <v>97</v>
      </c>
      <c r="G3282" s="292">
        <v>0.68</v>
      </c>
      <c r="H3282" s="291" t="s">
        <v>98</v>
      </c>
      <c r="I3282" s="292">
        <v>0.75</v>
      </c>
      <c r="J3282" s="291" t="s">
        <v>99</v>
      </c>
      <c r="K3282" s="292">
        <v>1.43</v>
      </c>
    </row>
    <row r="3283" spans="2:11" ht="13.5" thickBot="1" x14ac:dyDescent="0.25">
      <c r="B3283" s="291"/>
      <c r="C3283" s="291"/>
      <c r="D3283" s="291"/>
      <c r="E3283" s="291"/>
      <c r="F3283" s="291" t="s">
        <v>100</v>
      </c>
      <c r="G3283" s="292">
        <v>10.32</v>
      </c>
      <c r="H3283" s="291"/>
      <c r="I3283" s="198" t="s">
        <v>101</v>
      </c>
      <c r="J3283" s="198"/>
      <c r="K3283" s="292">
        <v>51.6</v>
      </c>
    </row>
    <row r="3284" spans="2:11" ht="13.5" thickTop="1" x14ac:dyDescent="0.2">
      <c r="B3284" s="276"/>
      <c r="C3284" s="276"/>
      <c r="D3284" s="276"/>
      <c r="E3284" s="276"/>
      <c r="F3284" s="276"/>
      <c r="G3284" s="276"/>
      <c r="H3284" s="276"/>
      <c r="I3284" s="276"/>
      <c r="J3284" s="276"/>
      <c r="K3284" s="276"/>
    </row>
    <row r="3285" spans="2:11" ht="15" x14ac:dyDescent="0.2">
      <c r="B3285" s="268" t="s">
        <v>2037</v>
      </c>
      <c r="C3285" s="270" t="s">
        <v>78</v>
      </c>
      <c r="D3285" s="268" t="s">
        <v>79</v>
      </c>
      <c r="E3285" s="268" t="s">
        <v>24</v>
      </c>
      <c r="F3285" s="196" t="s">
        <v>80</v>
      </c>
      <c r="G3285" s="196"/>
      <c r="H3285" s="269" t="s">
        <v>81</v>
      </c>
      <c r="I3285" s="270" t="s">
        <v>82</v>
      </c>
      <c r="J3285" s="270" t="s">
        <v>83</v>
      </c>
      <c r="K3285" s="270" t="s">
        <v>84</v>
      </c>
    </row>
    <row r="3286" spans="2:11" x14ac:dyDescent="0.2">
      <c r="B3286" s="271" t="s">
        <v>85</v>
      </c>
      <c r="C3286" s="273" t="s">
        <v>2038</v>
      </c>
      <c r="D3286" s="271" t="s">
        <v>43</v>
      </c>
      <c r="E3286" s="271" t="s">
        <v>2039</v>
      </c>
      <c r="F3286" s="197" t="s">
        <v>89</v>
      </c>
      <c r="G3286" s="197"/>
      <c r="H3286" s="272" t="s">
        <v>47</v>
      </c>
      <c r="I3286" s="275">
        <v>1</v>
      </c>
      <c r="J3286" s="274">
        <v>56.88</v>
      </c>
      <c r="K3286" s="274">
        <v>56.88</v>
      </c>
    </row>
    <row r="3287" spans="2:11" ht="25.5" x14ac:dyDescent="0.2">
      <c r="B3287" s="277" t="s">
        <v>86</v>
      </c>
      <c r="C3287" s="279" t="s">
        <v>122</v>
      </c>
      <c r="D3287" s="277" t="s">
        <v>44</v>
      </c>
      <c r="E3287" s="277" t="s">
        <v>123</v>
      </c>
      <c r="F3287" s="194" t="s">
        <v>2161</v>
      </c>
      <c r="G3287" s="194"/>
      <c r="H3287" s="278" t="s">
        <v>75</v>
      </c>
      <c r="I3287" s="281">
        <v>3.5999999999999997E-2</v>
      </c>
      <c r="J3287" s="280">
        <v>22.69</v>
      </c>
      <c r="K3287" s="280">
        <v>0.81</v>
      </c>
    </row>
    <row r="3288" spans="2:11" ht="25.5" x14ac:dyDescent="0.2">
      <c r="B3288" s="277" t="s">
        <v>86</v>
      </c>
      <c r="C3288" s="279" t="s">
        <v>120</v>
      </c>
      <c r="D3288" s="277" t="s">
        <v>44</v>
      </c>
      <c r="E3288" s="277" t="s">
        <v>121</v>
      </c>
      <c r="F3288" s="194" t="s">
        <v>2161</v>
      </c>
      <c r="G3288" s="194"/>
      <c r="H3288" s="278" t="s">
        <v>75</v>
      </c>
      <c r="I3288" s="281">
        <v>3.5999999999999997E-2</v>
      </c>
      <c r="J3288" s="280">
        <v>29.75</v>
      </c>
      <c r="K3288" s="280">
        <v>1.07</v>
      </c>
    </row>
    <row r="3289" spans="2:11" x14ac:dyDescent="0.2">
      <c r="B3289" s="282" t="s">
        <v>93</v>
      </c>
      <c r="C3289" s="284" t="s">
        <v>2896</v>
      </c>
      <c r="D3289" s="282" t="s">
        <v>44</v>
      </c>
      <c r="E3289" s="282" t="s">
        <v>2897</v>
      </c>
      <c r="F3289" s="195" t="s">
        <v>94</v>
      </c>
      <c r="G3289" s="195"/>
      <c r="H3289" s="283" t="s">
        <v>47</v>
      </c>
      <c r="I3289" s="287">
        <v>1</v>
      </c>
      <c r="J3289" s="285">
        <v>55</v>
      </c>
      <c r="K3289" s="285">
        <v>55</v>
      </c>
    </row>
    <row r="3290" spans="2:11" x14ac:dyDescent="0.2">
      <c r="B3290" s="291"/>
      <c r="C3290" s="291"/>
      <c r="D3290" s="291"/>
      <c r="E3290" s="291"/>
      <c r="F3290" s="291" t="s">
        <v>97</v>
      </c>
      <c r="G3290" s="292">
        <v>0.68</v>
      </c>
      <c r="H3290" s="291" t="s">
        <v>98</v>
      </c>
      <c r="I3290" s="292">
        <v>0.75</v>
      </c>
      <c r="J3290" s="291" t="s">
        <v>99</v>
      </c>
      <c r="K3290" s="292">
        <v>1.43</v>
      </c>
    </row>
    <row r="3291" spans="2:11" ht="13.5" thickBot="1" x14ac:dyDescent="0.25">
      <c r="B3291" s="291"/>
      <c r="C3291" s="291"/>
      <c r="D3291" s="291"/>
      <c r="E3291" s="291"/>
      <c r="F3291" s="291" t="s">
        <v>100</v>
      </c>
      <c r="G3291" s="292">
        <v>14.22</v>
      </c>
      <c r="H3291" s="291"/>
      <c r="I3291" s="198" t="s">
        <v>101</v>
      </c>
      <c r="J3291" s="198"/>
      <c r="K3291" s="292">
        <v>71.099999999999994</v>
      </c>
    </row>
    <row r="3292" spans="2:11" ht="13.5" thickTop="1" x14ac:dyDescent="0.2">
      <c r="B3292" s="276"/>
      <c r="C3292" s="276"/>
      <c r="D3292" s="276"/>
      <c r="E3292" s="276"/>
      <c r="F3292" s="276"/>
      <c r="G3292" s="276"/>
      <c r="H3292" s="276"/>
      <c r="I3292" s="276"/>
      <c r="J3292" s="276"/>
      <c r="K3292" s="276"/>
    </row>
    <row r="3293" spans="2:11" ht="15" x14ac:dyDescent="0.2">
      <c r="B3293" s="268" t="s">
        <v>2040</v>
      </c>
      <c r="C3293" s="270" t="s">
        <v>78</v>
      </c>
      <c r="D3293" s="268" t="s">
        <v>79</v>
      </c>
      <c r="E3293" s="268" t="s">
        <v>24</v>
      </c>
      <c r="F3293" s="196" t="s">
        <v>80</v>
      </c>
      <c r="G3293" s="196"/>
      <c r="H3293" s="269" t="s">
        <v>81</v>
      </c>
      <c r="I3293" s="270" t="s">
        <v>82</v>
      </c>
      <c r="J3293" s="270" t="s">
        <v>83</v>
      </c>
      <c r="K3293" s="270" t="s">
        <v>84</v>
      </c>
    </row>
    <row r="3294" spans="2:11" ht="25.5" x14ac:dyDescent="0.2">
      <c r="B3294" s="271" t="s">
        <v>85</v>
      </c>
      <c r="C3294" s="273" t="s">
        <v>2041</v>
      </c>
      <c r="D3294" s="271" t="s">
        <v>44</v>
      </c>
      <c r="E3294" s="271" t="s">
        <v>2042</v>
      </c>
      <c r="F3294" s="197" t="s">
        <v>2206</v>
      </c>
      <c r="G3294" s="197"/>
      <c r="H3294" s="272" t="s">
        <v>48</v>
      </c>
      <c r="I3294" s="275">
        <v>1</v>
      </c>
      <c r="J3294" s="274">
        <v>59</v>
      </c>
      <c r="K3294" s="274">
        <v>59</v>
      </c>
    </row>
    <row r="3295" spans="2:11" ht="25.5" x14ac:dyDescent="0.2">
      <c r="B3295" s="277" t="s">
        <v>86</v>
      </c>
      <c r="C3295" s="279" t="s">
        <v>122</v>
      </c>
      <c r="D3295" s="277" t="s">
        <v>44</v>
      </c>
      <c r="E3295" s="277" t="s">
        <v>123</v>
      </c>
      <c r="F3295" s="194" t="s">
        <v>2161</v>
      </c>
      <c r="G3295" s="194"/>
      <c r="H3295" s="278" t="s">
        <v>75</v>
      </c>
      <c r="I3295" s="281">
        <v>0.74529999999999996</v>
      </c>
      <c r="J3295" s="280">
        <v>22.69</v>
      </c>
      <c r="K3295" s="280">
        <v>16.91</v>
      </c>
    </row>
    <row r="3296" spans="2:11" ht="25.5" x14ac:dyDescent="0.2">
      <c r="B3296" s="277" t="s">
        <v>86</v>
      </c>
      <c r="C3296" s="279" t="s">
        <v>120</v>
      </c>
      <c r="D3296" s="277" t="s">
        <v>44</v>
      </c>
      <c r="E3296" s="277" t="s">
        <v>121</v>
      </c>
      <c r="F3296" s="194" t="s">
        <v>2161</v>
      </c>
      <c r="G3296" s="194"/>
      <c r="H3296" s="278" t="s">
        <v>75</v>
      </c>
      <c r="I3296" s="281">
        <v>0.74529999999999996</v>
      </c>
      <c r="J3296" s="280">
        <v>29.75</v>
      </c>
      <c r="K3296" s="280">
        <v>22.17</v>
      </c>
    </row>
    <row r="3297" spans="2:11" x14ac:dyDescent="0.2">
      <c r="B3297" s="282" t="s">
        <v>93</v>
      </c>
      <c r="C3297" s="284" t="s">
        <v>2898</v>
      </c>
      <c r="D3297" s="282" t="s">
        <v>44</v>
      </c>
      <c r="E3297" s="282" t="s">
        <v>2899</v>
      </c>
      <c r="F3297" s="195" t="s">
        <v>94</v>
      </c>
      <c r="G3297" s="195"/>
      <c r="H3297" s="283" t="s">
        <v>47</v>
      </c>
      <c r="I3297" s="287">
        <v>3</v>
      </c>
      <c r="J3297" s="285">
        <v>6.64</v>
      </c>
      <c r="K3297" s="285">
        <v>19.920000000000002</v>
      </c>
    </row>
    <row r="3298" spans="2:11" x14ac:dyDescent="0.2">
      <c r="B3298" s="291"/>
      <c r="C3298" s="291"/>
      <c r="D3298" s="291"/>
      <c r="E3298" s="291"/>
      <c r="F3298" s="291" t="s">
        <v>97</v>
      </c>
      <c r="G3298" s="292">
        <v>14.34</v>
      </c>
      <c r="H3298" s="291" t="s">
        <v>98</v>
      </c>
      <c r="I3298" s="292">
        <v>15.42</v>
      </c>
      <c r="J3298" s="291" t="s">
        <v>99</v>
      </c>
      <c r="K3298" s="292">
        <v>29.76</v>
      </c>
    </row>
    <row r="3299" spans="2:11" ht="13.5" thickBot="1" x14ac:dyDescent="0.25">
      <c r="B3299" s="291"/>
      <c r="C3299" s="291"/>
      <c r="D3299" s="291"/>
      <c r="E3299" s="291"/>
      <c r="F3299" s="291" t="s">
        <v>100</v>
      </c>
      <c r="G3299" s="292">
        <v>14.75</v>
      </c>
      <c r="H3299" s="291"/>
      <c r="I3299" s="198" t="s">
        <v>101</v>
      </c>
      <c r="J3299" s="198"/>
      <c r="K3299" s="292">
        <v>73.75</v>
      </c>
    </row>
    <row r="3300" spans="2:11" ht="13.5" thickTop="1" x14ac:dyDescent="0.2">
      <c r="B3300" s="276"/>
      <c r="C3300" s="276"/>
      <c r="D3300" s="276"/>
      <c r="E3300" s="276"/>
      <c r="F3300" s="276"/>
      <c r="G3300" s="276"/>
      <c r="H3300" s="276"/>
      <c r="I3300" s="276"/>
      <c r="J3300" s="276"/>
      <c r="K3300" s="276"/>
    </row>
    <row r="3301" spans="2:11" ht="15" x14ac:dyDescent="0.2">
      <c r="B3301" s="268" t="s">
        <v>2043</v>
      </c>
      <c r="C3301" s="270" t="s">
        <v>78</v>
      </c>
      <c r="D3301" s="268" t="s">
        <v>79</v>
      </c>
      <c r="E3301" s="268" t="s">
        <v>24</v>
      </c>
      <c r="F3301" s="196" t="s">
        <v>80</v>
      </c>
      <c r="G3301" s="196"/>
      <c r="H3301" s="269" t="s">
        <v>81</v>
      </c>
      <c r="I3301" s="270" t="s">
        <v>82</v>
      </c>
      <c r="J3301" s="270" t="s">
        <v>83</v>
      </c>
      <c r="K3301" s="270" t="s">
        <v>84</v>
      </c>
    </row>
    <row r="3302" spans="2:11" ht="25.5" x14ac:dyDescent="0.2">
      <c r="B3302" s="271" t="s">
        <v>85</v>
      </c>
      <c r="C3302" s="273" t="s">
        <v>2044</v>
      </c>
      <c r="D3302" s="271" t="s">
        <v>44</v>
      </c>
      <c r="E3302" s="271" t="s">
        <v>2045</v>
      </c>
      <c r="F3302" s="197" t="s">
        <v>2205</v>
      </c>
      <c r="G3302" s="197"/>
      <c r="H3302" s="272" t="s">
        <v>48</v>
      </c>
      <c r="I3302" s="275">
        <v>1</v>
      </c>
      <c r="J3302" s="274">
        <v>6.78</v>
      </c>
      <c r="K3302" s="274">
        <v>6.78</v>
      </c>
    </row>
    <row r="3303" spans="2:11" ht="25.5" x14ac:dyDescent="0.2">
      <c r="B3303" s="277" t="s">
        <v>86</v>
      </c>
      <c r="C3303" s="279" t="s">
        <v>120</v>
      </c>
      <c r="D3303" s="277" t="s">
        <v>44</v>
      </c>
      <c r="E3303" s="277" t="s">
        <v>121</v>
      </c>
      <c r="F3303" s="194" t="s">
        <v>2161</v>
      </c>
      <c r="G3303" s="194"/>
      <c r="H3303" s="278" t="s">
        <v>75</v>
      </c>
      <c r="I3303" s="281">
        <v>6.1899999999999997E-2</v>
      </c>
      <c r="J3303" s="280">
        <v>29.75</v>
      </c>
      <c r="K3303" s="280">
        <v>1.84</v>
      </c>
    </row>
    <row r="3304" spans="2:11" ht="25.5" x14ac:dyDescent="0.2">
      <c r="B3304" s="277" t="s">
        <v>86</v>
      </c>
      <c r="C3304" s="279" t="s">
        <v>122</v>
      </c>
      <c r="D3304" s="277" t="s">
        <v>44</v>
      </c>
      <c r="E3304" s="277" t="s">
        <v>123</v>
      </c>
      <c r="F3304" s="194" t="s">
        <v>2161</v>
      </c>
      <c r="G3304" s="194"/>
      <c r="H3304" s="278" t="s">
        <v>75</v>
      </c>
      <c r="I3304" s="281">
        <v>6.8770999999999997E-3</v>
      </c>
      <c r="J3304" s="280">
        <v>22.69</v>
      </c>
      <c r="K3304" s="280">
        <v>0.15</v>
      </c>
    </row>
    <row r="3305" spans="2:11" ht="25.5" x14ac:dyDescent="0.2">
      <c r="B3305" s="282" t="s">
        <v>93</v>
      </c>
      <c r="C3305" s="284" t="s">
        <v>2226</v>
      </c>
      <c r="D3305" s="282" t="s">
        <v>44</v>
      </c>
      <c r="E3305" s="282" t="s">
        <v>2227</v>
      </c>
      <c r="F3305" s="195" t="s">
        <v>94</v>
      </c>
      <c r="G3305" s="195"/>
      <c r="H3305" s="283" t="s">
        <v>48</v>
      </c>
      <c r="I3305" s="287">
        <v>1</v>
      </c>
      <c r="J3305" s="285">
        <v>4.79</v>
      </c>
      <c r="K3305" s="285">
        <v>4.79</v>
      </c>
    </row>
    <row r="3306" spans="2:11" x14ac:dyDescent="0.2">
      <c r="B3306" s="291"/>
      <c r="C3306" s="291"/>
      <c r="D3306" s="291"/>
      <c r="E3306" s="291"/>
      <c r="F3306" s="291" t="s">
        <v>97</v>
      </c>
      <c r="G3306" s="292">
        <v>0.75</v>
      </c>
      <c r="H3306" s="291" t="s">
        <v>98</v>
      </c>
      <c r="I3306" s="292">
        <v>0.81</v>
      </c>
      <c r="J3306" s="291" t="s">
        <v>99</v>
      </c>
      <c r="K3306" s="292">
        <v>1.56</v>
      </c>
    </row>
    <row r="3307" spans="2:11" ht="13.5" thickBot="1" x14ac:dyDescent="0.25">
      <c r="B3307" s="291"/>
      <c r="C3307" s="291"/>
      <c r="D3307" s="291"/>
      <c r="E3307" s="291"/>
      <c r="F3307" s="291" t="s">
        <v>100</v>
      </c>
      <c r="G3307" s="292">
        <v>1.69</v>
      </c>
      <c r="H3307" s="291"/>
      <c r="I3307" s="198" t="s">
        <v>101</v>
      </c>
      <c r="J3307" s="198"/>
      <c r="K3307" s="292">
        <v>8.4700000000000006</v>
      </c>
    </row>
    <row r="3308" spans="2:11" ht="13.5" thickTop="1" x14ac:dyDescent="0.2">
      <c r="B3308" s="276"/>
      <c r="C3308" s="276"/>
      <c r="D3308" s="276"/>
      <c r="E3308" s="276"/>
      <c r="F3308" s="276"/>
      <c r="G3308" s="276"/>
      <c r="H3308" s="276"/>
      <c r="I3308" s="276"/>
      <c r="J3308" s="276"/>
      <c r="K3308" s="276"/>
    </row>
    <row r="3309" spans="2:11" ht="15" x14ac:dyDescent="0.2">
      <c r="B3309" s="268" t="s">
        <v>2046</v>
      </c>
      <c r="C3309" s="270" t="s">
        <v>78</v>
      </c>
      <c r="D3309" s="268" t="s">
        <v>79</v>
      </c>
      <c r="E3309" s="268" t="s">
        <v>24</v>
      </c>
      <c r="F3309" s="196" t="s">
        <v>80</v>
      </c>
      <c r="G3309" s="196"/>
      <c r="H3309" s="269" t="s">
        <v>81</v>
      </c>
      <c r="I3309" s="270" t="s">
        <v>82</v>
      </c>
      <c r="J3309" s="270" t="s">
        <v>83</v>
      </c>
      <c r="K3309" s="270" t="s">
        <v>84</v>
      </c>
    </row>
    <row r="3310" spans="2:11" ht="38.25" x14ac:dyDescent="0.2">
      <c r="B3310" s="271" t="s">
        <v>85</v>
      </c>
      <c r="C3310" s="273" t="s">
        <v>2047</v>
      </c>
      <c r="D3310" s="271" t="s">
        <v>44</v>
      </c>
      <c r="E3310" s="271" t="s">
        <v>2048</v>
      </c>
      <c r="F3310" s="197" t="s">
        <v>2900</v>
      </c>
      <c r="G3310" s="197"/>
      <c r="H3310" s="272" t="s">
        <v>47</v>
      </c>
      <c r="I3310" s="275">
        <v>1</v>
      </c>
      <c r="J3310" s="274">
        <v>32.28</v>
      </c>
      <c r="K3310" s="274">
        <v>32.28</v>
      </c>
    </row>
    <row r="3311" spans="2:11" ht="38.25" x14ac:dyDescent="0.2">
      <c r="B3311" s="277" t="s">
        <v>86</v>
      </c>
      <c r="C3311" s="279" t="s">
        <v>2901</v>
      </c>
      <c r="D3311" s="277" t="s">
        <v>44</v>
      </c>
      <c r="E3311" s="277" t="s">
        <v>2902</v>
      </c>
      <c r="F3311" s="194" t="s">
        <v>2903</v>
      </c>
      <c r="G3311" s="194"/>
      <c r="H3311" s="278" t="s">
        <v>47</v>
      </c>
      <c r="I3311" s="281">
        <v>1</v>
      </c>
      <c r="J3311" s="280">
        <v>27.49</v>
      </c>
      <c r="K3311" s="280">
        <v>27.49</v>
      </c>
    </row>
    <row r="3312" spans="2:11" ht="38.25" x14ac:dyDescent="0.2">
      <c r="B3312" s="277" t="s">
        <v>86</v>
      </c>
      <c r="C3312" s="279" t="s">
        <v>2904</v>
      </c>
      <c r="D3312" s="277" t="s">
        <v>44</v>
      </c>
      <c r="E3312" s="277" t="s">
        <v>2905</v>
      </c>
      <c r="F3312" s="194" t="s">
        <v>2833</v>
      </c>
      <c r="G3312" s="194"/>
      <c r="H3312" s="278" t="s">
        <v>47</v>
      </c>
      <c r="I3312" s="281">
        <v>1</v>
      </c>
      <c r="J3312" s="280">
        <v>4.79</v>
      </c>
      <c r="K3312" s="280">
        <v>4.79</v>
      </c>
    </row>
    <row r="3313" spans="2:11" x14ac:dyDescent="0.2">
      <c r="B3313" s="291"/>
      <c r="C3313" s="291"/>
      <c r="D3313" s="291"/>
      <c r="E3313" s="291"/>
      <c r="F3313" s="291" t="s">
        <v>97</v>
      </c>
      <c r="G3313" s="292">
        <v>1.52</v>
      </c>
      <c r="H3313" s="291" t="s">
        <v>98</v>
      </c>
      <c r="I3313" s="292">
        <v>1.64</v>
      </c>
      <c r="J3313" s="291" t="s">
        <v>99</v>
      </c>
      <c r="K3313" s="292">
        <v>3.16</v>
      </c>
    </row>
    <row r="3314" spans="2:11" ht="13.5" thickBot="1" x14ac:dyDescent="0.25">
      <c r="B3314" s="291"/>
      <c r="C3314" s="291"/>
      <c r="D3314" s="291"/>
      <c r="E3314" s="291"/>
      <c r="F3314" s="291" t="s">
        <v>100</v>
      </c>
      <c r="G3314" s="292">
        <v>8.07</v>
      </c>
      <c r="H3314" s="291"/>
      <c r="I3314" s="198" t="s">
        <v>101</v>
      </c>
      <c r="J3314" s="198"/>
      <c r="K3314" s="292">
        <v>40.35</v>
      </c>
    </row>
    <row r="3315" spans="2:11" ht="13.5" thickTop="1" x14ac:dyDescent="0.2">
      <c r="B3315" s="276"/>
      <c r="C3315" s="276"/>
      <c r="D3315" s="276"/>
      <c r="E3315" s="276"/>
      <c r="F3315" s="276"/>
      <c r="G3315" s="276"/>
      <c r="H3315" s="276"/>
      <c r="I3315" s="276"/>
      <c r="J3315" s="276"/>
      <c r="K3315" s="276"/>
    </row>
    <row r="3316" spans="2:11" ht="15" x14ac:dyDescent="0.2">
      <c r="B3316" s="268" t="s">
        <v>2049</v>
      </c>
      <c r="C3316" s="270" t="s">
        <v>78</v>
      </c>
      <c r="D3316" s="268" t="s">
        <v>79</v>
      </c>
      <c r="E3316" s="268" t="s">
        <v>24</v>
      </c>
      <c r="F3316" s="196" t="s">
        <v>80</v>
      </c>
      <c r="G3316" s="196"/>
      <c r="H3316" s="269" t="s">
        <v>81</v>
      </c>
      <c r="I3316" s="270" t="s">
        <v>82</v>
      </c>
      <c r="J3316" s="270" t="s">
        <v>83</v>
      </c>
      <c r="K3316" s="270" t="s">
        <v>84</v>
      </c>
    </row>
    <row r="3317" spans="2:11" ht="38.25" x14ac:dyDescent="0.2">
      <c r="B3317" s="271" t="s">
        <v>85</v>
      </c>
      <c r="C3317" s="273" t="s">
        <v>2050</v>
      </c>
      <c r="D3317" s="271" t="s">
        <v>44</v>
      </c>
      <c r="E3317" s="271" t="s">
        <v>2051</v>
      </c>
      <c r="F3317" s="197" t="s">
        <v>2900</v>
      </c>
      <c r="G3317" s="197"/>
      <c r="H3317" s="272" t="s">
        <v>47</v>
      </c>
      <c r="I3317" s="275">
        <v>1</v>
      </c>
      <c r="J3317" s="274">
        <v>50.31</v>
      </c>
      <c r="K3317" s="274">
        <v>50.31</v>
      </c>
    </row>
    <row r="3318" spans="2:11" ht="38.25" x14ac:dyDescent="0.2">
      <c r="B3318" s="277" t="s">
        <v>86</v>
      </c>
      <c r="C3318" s="279" t="s">
        <v>2904</v>
      </c>
      <c r="D3318" s="277" t="s">
        <v>44</v>
      </c>
      <c r="E3318" s="277" t="s">
        <v>2905</v>
      </c>
      <c r="F3318" s="194" t="s">
        <v>2833</v>
      </c>
      <c r="G3318" s="194"/>
      <c r="H3318" s="278" t="s">
        <v>47</v>
      </c>
      <c r="I3318" s="281">
        <v>1</v>
      </c>
      <c r="J3318" s="280">
        <v>4.79</v>
      </c>
      <c r="K3318" s="280">
        <v>4.79</v>
      </c>
    </row>
    <row r="3319" spans="2:11" ht="38.25" x14ac:dyDescent="0.2">
      <c r="B3319" s="277" t="s">
        <v>86</v>
      </c>
      <c r="C3319" s="279" t="s">
        <v>2906</v>
      </c>
      <c r="D3319" s="277" t="s">
        <v>44</v>
      </c>
      <c r="E3319" s="277" t="s">
        <v>2907</v>
      </c>
      <c r="F3319" s="194" t="s">
        <v>2903</v>
      </c>
      <c r="G3319" s="194"/>
      <c r="H3319" s="278" t="s">
        <v>47</v>
      </c>
      <c r="I3319" s="281">
        <v>1</v>
      </c>
      <c r="J3319" s="280">
        <v>45.52</v>
      </c>
      <c r="K3319" s="280">
        <v>45.52</v>
      </c>
    </row>
    <row r="3320" spans="2:11" x14ac:dyDescent="0.2">
      <c r="B3320" s="291"/>
      <c r="C3320" s="291"/>
      <c r="D3320" s="291"/>
      <c r="E3320" s="291"/>
      <c r="F3320" s="291" t="s">
        <v>97</v>
      </c>
      <c r="G3320" s="292">
        <v>1.69</v>
      </c>
      <c r="H3320" s="291" t="s">
        <v>98</v>
      </c>
      <c r="I3320" s="292">
        <v>1.83</v>
      </c>
      <c r="J3320" s="291" t="s">
        <v>99</v>
      </c>
      <c r="K3320" s="292">
        <v>3.52</v>
      </c>
    </row>
    <row r="3321" spans="2:11" ht="13.5" thickBot="1" x14ac:dyDescent="0.25">
      <c r="B3321" s="291"/>
      <c r="C3321" s="291"/>
      <c r="D3321" s="291"/>
      <c r="E3321" s="291"/>
      <c r="F3321" s="291" t="s">
        <v>100</v>
      </c>
      <c r="G3321" s="292">
        <v>12.57</v>
      </c>
      <c r="H3321" s="291"/>
      <c r="I3321" s="198" t="s">
        <v>101</v>
      </c>
      <c r="J3321" s="198"/>
      <c r="K3321" s="292">
        <v>62.88</v>
      </c>
    </row>
    <row r="3322" spans="2:11" ht="13.5" thickTop="1" x14ac:dyDescent="0.2">
      <c r="B3322" s="276"/>
      <c r="C3322" s="276"/>
      <c r="D3322" s="276"/>
      <c r="E3322" s="276"/>
      <c r="F3322" s="276"/>
      <c r="G3322" s="276"/>
      <c r="H3322" s="276"/>
      <c r="I3322" s="276"/>
      <c r="J3322" s="276"/>
      <c r="K3322" s="276"/>
    </row>
    <row r="3323" spans="2:11" ht="15" x14ac:dyDescent="0.2">
      <c r="B3323" s="268" t="s">
        <v>2052</v>
      </c>
      <c r="C3323" s="270" t="s">
        <v>78</v>
      </c>
      <c r="D3323" s="268" t="s">
        <v>79</v>
      </c>
      <c r="E3323" s="268" t="s">
        <v>24</v>
      </c>
      <c r="F3323" s="196" t="s">
        <v>80</v>
      </c>
      <c r="G3323" s="196"/>
      <c r="H3323" s="269" t="s">
        <v>81</v>
      </c>
      <c r="I3323" s="270" t="s">
        <v>82</v>
      </c>
      <c r="J3323" s="270" t="s">
        <v>83</v>
      </c>
      <c r="K3323" s="270" t="s">
        <v>84</v>
      </c>
    </row>
    <row r="3324" spans="2:11" ht="38.25" x14ac:dyDescent="0.2">
      <c r="B3324" s="271" t="s">
        <v>85</v>
      </c>
      <c r="C3324" s="273" t="s">
        <v>2053</v>
      </c>
      <c r="D3324" s="271" t="s">
        <v>44</v>
      </c>
      <c r="E3324" s="271" t="s">
        <v>2054</v>
      </c>
      <c r="F3324" s="197" t="s">
        <v>2900</v>
      </c>
      <c r="G3324" s="197"/>
      <c r="H3324" s="272" t="s">
        <v>47</v>
      </c>
      <c r="I3324" s="275">
        <v>1</v>
      </c>
      <c r="J3324" s="274">
        <v>63.37</v>
      </c>
      <c r="K3324" s="274">
        <v>63.37</v>
      </c>
    </row>
    <row r="3325" spans="2:11" ht="38.25" x14ac:dyDescent="0.2">
      <c r="B3325" s="277" t="s">
        <v>86</v>
      </c>
      <c r="C3325" s="279" t="s">
        <v>2908</v>
      </c>
      <c r="D3325" s="277" t="s">
        <v>44</v>
      </c>
      <c r="E3325" s="277" t="s">
        <v>2909</v>
      </c>
      <c r="F3325" s="194" t="s">
        <v>2903</v>
      </c>
      <c r="G3325" s="194"/>
      <c r="H3325" s="278" t="s">
        <v>47</v>
      </c>
      <c r="I3325" s="281">
        <v>1</v>
      </c>
      <c r="J3325" s="280">
        <v>58.58</v>
      </c>
      <c r="K3325" s="280">
        <v>58.58</v>
      </c>
    </row>
    <row r="3326" spans="2:11" ht="38.25" x14ac:dyDescent="0.2">
      <c r="B3326" s="277" t="s">
        <v>86</v>
      </c>
      <c r="C3326" s="279" t="s">
        <v>2904</v>
      </c>
      <c r="D3326" s="277" t="s">
        <v>44</v>
      </c>
      <c r="E3326" s="277" t="s">
        <v>2905</v>
      </c>
      <c r="F3326" s="194" t="s">
        <v>2833</v>
      </c>
      <c r="G3326" s="194"/>
      <c r="H3326" s="278" t="s">
        <v>47</v>
      </c>
      <c r="I3326" s="281">
        <v>1</v>
      </c>
      <c r="J3326" s="280">
        <v>4.79</v>
      </c>
      <c r="K3326" s="280">
        <v>4.79</v>
      </c>
    </row>
    <row r="3327" spans="2:11" x14ac:dyDescent="0.2">
      <c r="B3327" s="291"/>
      <c r="C3327" s="291"/>
      <c r="D3327" s="291"/>
      <c r="E3327" s="291"/>
      <c r="F3327" s="291" t="s">
        <v>97</v>
      </c>
      <c r="G3327" s="292">
        <v>1.87</v>
      </c>
      <c r="H3327" s="291" t="s">
        <v>98</v>
      </c>
      <c r="I3327" s="292">
        <v>2.02</v>
      </c>
      <c r="J3327" s="291" t="s">
        <v>99</v>
      </c>
      <c r="K3327" s="292">
        <v>3.89</v>
      </c>
    </row>
    <row r="3328" spans="2:11" ht="13.5" thickBot="1" x14ac:dyDescent="0.25">
      <c r="B3328" s="291"/>
      <c r="C3328" s="291"/>
      <c r="D3328" s="291"/>
      <c r="E3328" s="291"/>
      <c r="F3328" s="291" t="s">
        <v>100</v>
      </c>
      <c r="G3328" s="292">
        <v>15.84</v>
      </c>
      <c r="H3328" s="291"/>
      <c r="I3328" s="198" t="s">
        <v>101</v>
      </c>
      <c r="J3328" s="198"/>
      <c r="K3328" s="292">
        <v>79.209999999999994</v>
      </c>
    </row>
    <row r="3329" spans="2:11" ht="13.5" thickTop="1" x14ac:dyDescent="0.2">
      <c r="B3329" s="276"/>
      <c r="C3329" s="276"/>
      <c r="D3329" s="276"/>
      <c r="E3329" s="276"/>
      <c r="F3329" s="276"/>
      <c r="G3329" s="276"/>
      <c r="H3329" s="276"/>
      <c r="I3329" s="276"/>
      <c r="J3329" s="276"/>
      <c r="K3329" s="276"/>
    </row>
    <row r="3330" spans="2:11" ht="15" x14ac:dyDescent="0.2">
      <c r="B3330" s="268" t="s">
        <v>2055</v>
      </c>
      <c r="C3330" s="270" t="s">
        <v>78</v>
      </c>
      <c r="D3330" s="268" t="s">
        <v>79</v>
      </c>
      <c r="E3330" s="268" t="s">
        <v>24</v>
      </c>
      <c r="F3330" s="196" t="s">
        <v>80</v>
      </c>
      <c r="G3330" s="196"/>
      <c r="H3330" s="269" t="s">
        <v>81</v>
      </c>
      <c r="I3330" s="270" t="s">
        <v>82</v>
      </c>
      <c r="J3330" s="270" t="s">
        <v>83</v>
      </c>
      <c r="K3330" s="270" t="s">
        <v>84</v>
      </c>
    </row>
    <row r="3331" spans="2:11" ht="38.25" x14ac:dyDescent="0.2">
      <c r="B3331" s="271" t="s">
        <v>85</v>
      </c>
      <c r="C3331" s="273" t="s">
        <v>2056</v>
      </c>
      <c r="D3331" s="271" t="s">
        <v>44</v>
      </c>
      <c r="E3331" s="271" t="s">
        <v>2057</v>
      </c>
      <c r="F3331" s="197" t="s">
        <v>2900</v>
      </c>
      <c r="G3331" s="197"/>
      <c r="H3331" s="272" t="s">
        <v>47</v>
      </c>
      <c r="I3331" s="275">
        <v>1</v>
      </c>
      <c r="J3331" s="274">
        <v>76.78</v>
      </c>
      <c r="K3331" s="274">
        <v>76.78</v>
      </c>
    </row>
    <row r="3332" spans="2:11" ht="38.25" x14ac:dyDescent="0.2">
      <c r="B3332" s="277" t="s">
        <v>86</v>
      </c>
      <c r="C3332" s="279" t="s">
        <v>2904</v>
      </c>
      <c r="D3332" s="277" t="s">
        <v>44</v>
      </c>
      <c r="E3332" s="277" t="s">
        <v>2905</v>
      </c>
      <c r="F3332" s="194" t="s">
        <v>2833</v>
      </c>
      <c r="G3332" s="194"/>
      <c r="H3332" s="278" t="s">
        <v>47</v>
      </c>
      <c r="I3332" s="281">
        <v>1</v>
      </c>
      <c r="J3332" s="280">
        <v>4.79</v>
      </c>
      <c r="K3332" s="280">
        <v>4.79</v>
      </c>
    </row>
    <row r="3333" spans="2:11" ht="38.25" x14ac:dyDescent="0.2">
      <c r="B3333" s="277" t="s">
        <v>86</v>
      </c>
      <c r="C3333" s="279" t="s">
        <v>2910</v>
      </c>
      <c r="D3333" s="277" t="s">
        <v>44</v>
      </c>
      <c r="E3333" s="277" t="s">
        <v>2911</v>
      </c>
      <c r="F3333" s="194" t="s">
        <v>2903</v>
      </c>
      <c r="G3333" s="194"/>
      <c r="H3333" s="278" t="s">
        <v>47</v>
      </c>
      <c r="I3333" s="281">
        <v>1</v>
      </c>
      <c r="J3333" s="280">
        <v>71.989999999999995</v>
      </c>
      <c r="K3333" s="280">
        <v>71.989999999999995</v>
      </c>
    </row>
    <row r="3334" spans="2:11" x14ac:dyDescent="0.2">
      <c r="B3334" s="291"/>
      <c r="C3334" s="291"/>
      <c r="D3334" s="291"/>
      <c r="E3334" s="291"/>
      <c r="F3334" s="291" t="s">
        <v>97</v>
      </c>
      <c r="G3334" s="292">
        <v>2.04</v>
      </c>
      <c r="H3334" s="291" t="s">
        <v>98</v>
      </c>
      <c r="I3334" s="292">
        <v>2.21</v>
      </c>
      <c r="J3334" s="291" t="s">
        <v>99</v>
      </c>
      <c r="K3334" s="292">
        <v>4.25</v>
      </c>
    </row>
    <row r="3335" spans="2:11" ht="13.5" thickBot="1" x14ac:dyDescent="0.25">
      <c r="B3335" s="291"/>
      <c r="C3335" s="291"/>
      <c r="D3335" s="291"/>
      <c r="E3335" s="291"/>
      <c r="F3335" s="291" t="s">
        <v>100</v>
      </c>
      <c r="G3335" s="292">
        <v>19.190000000000001</v>
      </c>
      <c r="H3335" s="291"/>
      <c r="I3335" s="198" t="s">
        <v>101</v>
      </c>
      <c r="J3335" s="198"/>
      <c r="K3335" s="292">
        <v>95.97</v>
      </c>
    </row>
    <row r="3336" spans="2:11" ht="13.5" thickTop="1" x14ac:dyDescent="0.2">
      <c r="B3336" s="276"/>
      <c r="C3336" s="276"/>
      <c r="D3336" s="276"/>
      <c r="E3336" s="276"/>
      <c r="F3336" s="276"/>
      <c r="G3336" s="276"/>
      <c r="H3336" s="276"/>
      <c r="I3336" s="276"/>
      <c r="J3336" s="276"/>
      <c r="K3336" s="276"/>
    </row>
    <row r="3337" spans="2:11" ht="15" x14ac:dyDescent="0.2">
      <c r="B3337" s="268" t="s">
        <v>2058</v>
      </c>
      <c r="C3337" s="270" t="s">
        <v>78</v>
      </c>
      <c r="D3337" s="268" t="s">
        <v>79</v>
      </c>
      <c r="E3337" s="268" t="s">
        <v>24</v>
      </c>
      <c r="F3337" s="196" t="s">
        <v>80</v>
      </c>
      <c r="G3337" s="196"/>
      <c r="H3337" s="269" t="s">
        <v>81</v>
      </c>
      <c r="I3337" s="270" t="s">
        <v>82</v>
      </c>
      <c r="J3337" s="270" t="s">
        <v>83</v>
      </c>
      <c r="K3337" s="270" t="s">
        <v>84</v>
      </c>
    </row>
    <row r="3338" spans="2:11" ht="25.5" x14ac:dyDescent="0.2">
      <c r="B3338" s="271" t="s">
        <v>85</v>
      </c>
      <c r="C3338" s="273" t="s">
        <v>2059</v>
      </c>
      <c r="D3338" s="271" t="s">
        <v>43</v>
      </c>
      <c r="E3338" s="271" t="s">
        <v>2060</v>
      </c>
      <c r="F3338" s="197" t="s">
        <v>89</v>
      </c>
      <c r="G3338" s="197"/>
      <c r="H3338" s="272" t="s">
        <v>47</v>
      </c>
      <c r="I3338" s="275">
        <v>1</v>
      </c>
      <c r="J3338" s="274">
        <v>16.66</v>
      </c>
      <c r="K3338" s="274">
        <v>16.66</v>
      </c>
    </row>
    <row r="3339" spans="2:11" ht="25.5" x14ac:dyDescent="0.2">
      <c r="B3339" s="277" t="s">
        <v>86</v>
      </c>
      <c r="C3339" s="279" t="s">
        <v>90</v>
      </c>
      <c r="D3339" s="277" t="s">
        <v>44</v>
      </c>
      <c r="E3339" s="277" t="s">
        <v>91</v>
      </c>
      <c r="F3339" s="194" t="s">
        <v>2161</v>
      </c>
      <c r="G3339" s="194"/>
      <c r="H3339" s="278" t="s">
        <v>75</v>
      </c>
      <c r="I3339" s="281">
        <v>0.11</v>
      </c>
      <c r="J3339" s="280">
        <v>21.72</v>
      </c>
      <c r="K3339" s="280">
        <v>2.38</v>
      </c>
    </row>
    <row r="3340" spans="2:11" ht="25.5" x14ac:dyDescent="0.2">
      <c r="B3340" s="277" t="s">
        <v>86</v>
      </c>
      <c r="C3340" s="279" t="s">
        <v>120</v>
      </c>
      <c r="D3340" s="277" t="s">
        <v>44</v>
      </c>
      <c r="E3340" s="277" t="s">
        <v>121</v>
      </c>
      <c r="F3340" s="194" t="s">
        <v>2161</v>
      </c>
      <c r="G3340" s="194"/>
      <c r="H3340" s="278" t="s">
        <v>75</v>
      </c>
      <c r="I3340" s="281">
        <v>0.11</v>
      </c>
      <c r="J3340" s="280">
        <v>29.75</v>
      </c>
      <c r="K3340" s="280">
        <v>3.27</v>
      </c>
    </row>
    <row r="3341" spans="2:11" x14ac:dyDescent="0.2">
      <c r="B3341" s="282" t="s">
        <v>93</v>
      </c>
      <c r="C3341" s="284" t="s">
        <v>2912</v>
      </c>
      <c r="D3341" s="282" t="s">
        <v>2315</v>
      </c>
      <c r="E3341" s="282" t="s">
        <v>2913</v>
      </c>
      <c r="F3341" s="195" t="s">
        <v>94</v>
      </c>
      <c r="G3341" s="195"/>
      <c r="H3341" s="283" t="s">
        <v>2483</v>
      </c>
      <c r="I3341" s="287">
        <v>1.02</v>
      </c>
      <c r="J3341" s="285">
        <v>10.8</v>
      </c>
      <c r="K3341" s="285">
        <v>11.01</v>
      </c>
    </row>
    <row r="3342" spans="2:11" x14ac:dyDescent="0.2">
      <c r="B3342" s="291"/>
      <c r="C3342" s="291"/>
      <c r="D3342" s="291"/>
      <c r="E3342" s="291"/>
      <c r="F3342" s="291" t="s">
        <v>97</v>
      </c>
      <c r="G3342" s="292">
        <v>2.06</v>
      </c>
      <c r="H3342" s="291" t="s">
        <v>98</v>
      </c>
      <c r="I3342" s="292">
        <v>2.23</v>
      </c>
      <c r="J3342" s="291" t="s">
        <v>99</v>
      </c>
      <c r="K3342" s="292">
        <v>4.29</v>
      </c>
    </row>
    <row r="3343" spans="2:11" ht="13.5" thickBot="1" x14ac:dyDescent="0.25">
      <c r="B3343" s="291"/>
      <c r="C3343" s="291"/>
      <c r="D3343" s="291"/>
      <c r="E3343" s="291"/>
      <c r="F3343" s="291" t="s">
        <v>100</v>
      </c>
      <c r="G3343" s="292">
        <v>4.16</v>
      </c>
      <c r="H3343" s="291"/>
      <c r="I3343" s="198" t="s">
        <v>101</v>
      </c>
      <c r="J3343" s="198"/>
      <c r="K3343" s="292">
        <v>20.82</v>
      </c>
    </row>
    <row r="3344" spans="2:11" ht="13.5" thickTop="1" x14ac:dyDescent="0.2">
      <c r="B3344" s="276"/>
      <c r="C3344" s="276"/>
      <c r="D3344" s="276"/>
      <c r="E3344" s="276"/>
      <c r="F3344" s="276"/>
      <c r="G3344" s="276"/>
      <c r="H3344" s="276"/>
      <c r="I3344" s="276"/>
      <c r="J3344" s="276"/>
      <c r="K3344" s="276"/>
    </row>
    <row r="3345" spans="2:11" ht="15" x14ac:dyDescent="0.2">
      <c r="B3345" s="268" t="s">
        <v>2061</v>
      </c>
      <c r="C3345" s="270" t="s">
        <v>78</v>
      </c>
      <c r="D3345" s="268" t="s">
        <v>79</v>
      </c>
      <c r="E3345" s="268" t="s">
        <v>24</v>
      </c>
      <c r="F3345" s="196" t="s">
        <v>80</v>
      </c>
      <c r="G3345" s="196"/>
      <c r="H3345" s="269" t="s">
        <v>81</v>
      </c>
      <c r="I3345" s="270" t="s">
        <v>82</v>
      </c>
      <c r="J3345" s="270" t="s">
        <v>83</v>
      </c>
      <c r="K3345" s="270" t="s">
        <v>84</v>
      </c>
    </row>
    <row r="3346" spans="2:11" ht="25.5" x14ac:dyDescent="0.2">
      <c r="B3346" s="271" t="s">
        <v>85</v>
      </c>
      <c r="C3346" s="273" t="s">
        <v>2062</v>
      </c>
      <c r="D3346" s="271" t="s">
        <v>43</v>
      </c>
      <c r="E3346" s="271" t="s">
        <v>2063</v>
      </c>
      <c r="F3346" s="197" t="s">
        <v>89</v>
      </c>
      <c r="G3346" s="197"/>
      <c r="H3346" s="272" t="s">
        <v>48</v>
      </c>
      <c r="I3346" s="275">
        <v>1</v>
      </c>
      <c r="J3346" s="274">
        <v>832.99</v>
      </c>
      <c r="K3346" s="274">
        <v>832.99</v>
      </c>
    </row>
    <row r="3347" spans="2:11" ht="25.5" x14ac:dyDescent="0.2">
      <c r="B3347" s="277" t="s">
        <v>86</v>
      </c>
      <c r="C3347" s="279" t="s">
        <v>537</v>
      </c>
      <c r="D3347" s="277" t="s">
        <v>44</v>
      </c>
      <c r="E3347" s="277" t="s">
        <v>2253</v>
      </c>
      <c r="F3347" s="194" t="s">
        <v>2161</v>
      </c>
      <c r="G3347" s="194"/>
      <c r="H3347" s="278" t="s">
        <v>75</v>
      </c>
      <c r="I3347" s="281">
        <v>1.556</v>
      </c>
      <c r="J3347" s="280">
        <v>25.53</v>
      </c>
      <c r="K3347" s="280">
        <v>39.72</v>
      </c>
    </row>
    <row r="3348" spans="2:11" ht="25.5" x14ac:dyDescent="0.2">
      <c r="B3348" s="277" t="s">
        <v>86</v>
      </c>
      <c r="C3348" s="279" t="s">
        <v>102</v>
      </c>
      <c r="D3348" s="277" t="s">
        <v>44</v>
      </c>
      <c r="E3348" s="277" t="s">
        <v>103</v>
      </c>
      <c r="F3348" s="194" t="s">
        <v>2161</v>
      </c>
      <c r="G3348" s="194"/>
      <c r="H3348" s="278" t="s">
        <v>75</v>
      </c>
      <c r="I3348" s="281">
        <v>1.3149999999999999</v>
      </c>
      <c r="J3348" s="280">
        <v>22.08</v>
      </c>
      <c r="K3348" s="280">
        <v>29.03</v>
      </c>
    </row>
    <row r="3349" spans="2:11" ht="38.25" x14ac:dyDescent="0.2">
      <c r="B3349" s="282" t="s">
        <v>93</v>
      </c>
      <c r="C3349" s="284" t="s">
        <v>2914</v>
      </c>
      <c r="D3349" s="282" t="s">
        <v>44</v>
      </c>
      <c r="E3349" s="282" t="s">
        <v>2915</v>
      </c>
      <c r="F3349" s="195" t="s">
        <v>94</v>
      </c>
      <c r="G3349" s="195"/>
      <c r="H3349" s="283" t="s">
        <v>45</v>
      </c>
      <c r="I3349" s="287">
        <v>1.46</v>
      </c>
      <c r="J3349" s="285">
        <v>450.31</v>
      </c>
      <c r="K3349" s="285">
        <v>657.45</v>
      </c>
    </row>
    <row r="3350" spans="2:11" x14ac:dyDescent="0.2">
      <c r="B3350" s="282" t="s">
        <v>93</v>
      </c>
      <c r="C3350" s="284" t="s">
        <v>2456</v>
      </c>
      <c r="D3350" s="282" t="s">
        <v>2291</v>
      </c>
      <c r="E3350" s="282" t="s">
        <v>2457</v>
      </c>
      <c r="F3350" s="195" t="s">
        <v>94</v>
      </c>
      <c r="G3350" s="195"/>
      <c r="H3350" s="283" t="s">
        <v>53</v>
      </c>
      <c r="I3350" s="287">
        <v>0.06</v>
      </c>
      <c r="J3350" s="285">
        <v>21.9</v>
      </c>
      <c r="K3350" s="285">
        <v>1.31</v>
      </c>
    </row>
    <row r="3351" spans="2:11" x14ac:dyDescent="0.2">
      <c r="B3351" s="282" t="s">
        <v>93</v>
      </c>
      <c r="C3351" s="284" t="s">
        <v>2450</v>
      </c>
      <c r="D3351" s="282" t="s">
        <v>2291</v>
      </c>
      <c r="E3351" s="282" t="s">
        <v>2451</v>
      </c>
      <c r="F3351" s="195" t="s">
        <v>94</v>
      </c>
      <c r="G3351" s="195"/>
      <c r="H3351" s="283" t="s">
        <v>47</v>
      </c>
      <c r="I3351" s="287">
        <v>3.16</v>
      </c>
      <c r="J3351" s="285">
        <v>33.380000000000003</v>
      </c>
      <c r="K3351" s="285">
        <v>105.48</v>
      </c>
    </row>
    <row r="3352" spans="2:11" x14ac:dyDescent="0.2">
      <c r="B3352" s="291"/>
      <c r="C3352" s="291"/>
      <c r="D3352" s="291"/>
      <c r="E3352" s="291"/>
      <c r="F3352" s="291" t="s">
        <v>97</v>
      </c>
      <c r="G3352" s="292">
        <v>24.82</v>
      </c>
      <c r="H3352" s="291" t="s">
        <v>98</v>
      </c>
      <c r="I3352" s="292">
        <v>26.7</v>
      </c>
      <c r="J3352" s="291" t="s">
        <v>99</v>
      </c>
      <c r="K3352" s="292">
        <v>51.52</v>
      </c>
    </row>
    <row r="3353" spans="2:11" ht="13.5" thickBot="1" x14ac:dyDescent="0.25">
      <c r="B3353" s="291"/>
      <c r="C3353" s="291"/>
      <c r="D3353" s="291"/>
      <c r="E3353" s="291"/>
      <c r="F3353" s="291" t="s">
        <v>100</v>
      </c>
      <c r="G3353" s="292">
        <v>208.24</v>
      </c>
      <c r="H3353" s="291"/>
      <c r="I3353" s="198" t="s">
        <v>101</v>
      </c>
      <c r="J3353" s="198"/>
      <c r="K3353" s="292">
        <v>1041.23</v>
      </c>
    </row>
    <row r="3354" spans="2:11" ht="13.5" thickTop="1" x14ac:dyDescent="0.2">
      <c r="B3354" s="276"/>
      <c r="C3354" s="276"/>
      <c r="D3354" s="276"/>
      <c r="E3354" s="276"/>
      <c r="F3354" s="276"/>
      <c r="G3354" s="276"/>
      <c r="H3354" s="276"/>
      <c r="I3354" s="276"/>
      <c r="J3354" s="276"/>
      <c r="K3354" s="276"/>
    </row>
    <row r="3355" spans="2:11" ht="15" x14ac:dyDescent="0.2">
      <c r="B3355" s="268" t="s">
        <v>2064</v>
      </c>
      <c r="C3355" s="270" t="s">
        <v>78</v>
      </c>
      <c r="D3355" s="268" t="s">
        <v>79</v>
      </c>
      <c r="E3355" s="268" t="s">
        <v>24</v>
      </c>
      <c r="F3355" s="196" t="s">
        <v>80</v>
      </c>
      <c r="G3355" s="196"/>
      <c r="H3355" s="269" t="s">
        <v>81</v>
      </c>
      <c r="I3355" s="270" t="s">
        <v>82</v>
      </c>
      <c r="J3355" s="270" t="s">
        <v>83</v>
      </c>
      <c r="K3355" s="270" t="s">
        <v>84</v>
      </c>
    </row>
    <row r="3356" spans="2:11" ht="25.5" x14ac:dyDescent="0.2">
      <c r="B3356" s="271" t="s">
        <v>85</v>
      </c>
      <c r="C3356" s="273" t="s">
        <v>2065</v>
      </c>
      <c r="D3356" s="271" t="s">
        <v>43</v>
      </c>
      <c r="E3356" s="271" t="s">
        <v>2066</v>
      </c>
      <c r="F3356" s="197" t="s">
        <v>89</v>
      </c>
      <c r="G3356" s="197"/>
      <c r="H3356" s="272" t="s">
        <v>48</v>
      </c>
      <c r="I3356" s="275">
        <v>1</v>
      </c>
      <c r="J3356" s="274">
        <v>986.23</v>
      </c>
      <c r="K3356" s="274">
        <v>986.23</v>
      </c>
    </row>
    <row r="3357" spans="2:11" ht="25.5" x14ac:dyDescent="0.2">
      <c r="B3357" s="277" t="s">
        <v>86</v>
      </c>
      <c r="C3357" s="279" t="s">
        <v>2916</v>
      </c>
      <c r="D3357" s="277" t="s">
        <v>44</v>
      </c>
      <c r="E3357" s="277" t="s">
        <v>2917</v>
      </c>
      <c r="F3357" s="194" t="s">
        <v>2161</v>
      </c>
      <c r="G3357" s="194"/>
      <c r="H3357" s="278" t="s">
        <v>75</v>
      </c>
      <c r="I3357" s="281">
        <v>2.371</v>
      </c>
      <c r="J3357" s="280">
        <v>21.06</v>
      </c>
      <c r="K3357" s="280">
        <v>49.93</v>
      </c>
    </row>
    <row r="3358" spans="2:11" ht="25.5" x14ac:dyDescent="0.2">
      <c r="B3358" s="277" t="s">
        <v>86</v>
      </c>
      <c r="C3358" s="279" t="s">
        <v>2918</v>
      </c>
      <c r="D3358" s="277" t="s">
        <v>44</v>
      </c>
      <c r="E3358" s="277" t="s">
        <v>2919</v>
      </c>
      <c r="F3358" s="194" t="s">
        <v>2161</v>
      </c>
      <c r="G3358" s="194"/>
      <c r="H3358" s="278" t="s">
        <v>75</v>
      </c>
      <c r="I3358" s="281">
        <v>2.371</v>
      </c>
      <c r="J3358" s="280">
        <v>29.91</v>
      </c>
      <c r="K3358" s="280">
        <v>70.91</v>
      </c>
    </row>
    <row r="3359" spans="2:11" ht="25.5" x14ac:dyDescent="0.2">
      <c r="B3359" s="282" t="s">
        <v>93</v>
      </c>
      <c r="C3359" s="284" t="s">
        <v>2920</v>
      </c>
      <c r="D3359" s="282" t="s">
        <v>2291</v>
      </c>
      <c r="E3359" s="282" t="s">
        <v>2921</v>
      </c>
      <c r="F3359" s="195" t="s">
        <v>94</v>
      </c>
      <c r="G3359" s="195"/>
      <c r="H3359" s="283" t="s">
        <v>48</v>
      </c>
      <c r="I3359" s="287">
        <v>1</v>
      </c>
      <c r="J3359" s="285">
        <v>865.39</v>
      </c>
      <c r="K3359" s="285">
        <v>865.39</v>
      </c>
    </row>
    <row r="3360" spans="2:11" x14ac:dyDescent="0.2">
      <c r="B3360" s="291"/>
      <c r="C3360" s="291"/>
      <c r="D3360" s="291"/>
      <c r="E3360" s="291"/>
      <c r="F3360" s="291" t="s">
        <v>97</v>
      </c>
      <c r="G3360" s="292">
        <v>45.34</v>
      </c>
      <c r="H3360" s="291" t="s">
        <v>98</v>
      </c>
      <c r="I3360" s="292">
        <v>48.75</v>
      </c>
      <c r="J3360" s="291" t="s">
        <v>99</v>
      </c>
      <c r="K3360" s="292">
        <v>94.09</v>
      </c>
    </row>
    <row r="3361" spans="2:11" ht="13.5" thickBot="1" x14ac:dyDescent="0.25">
      <c r="B3361" s="291"/>
      <c r="C3361" s="291"/>
      <c r="D3361" s="291"/>
      <c r="E3361" s="291"/>
      <c r="F3361" s="291" t="s">
        <v>100</v>
      </c>
      <c r="G3361" s="292">
        <v>246.55</v>
      </c>
      <c r="H3361" s="291"/>
      <c r="I3361" s="198" t="s">
        <v>101</v>
      </c>
      <c r="J3361" s="198"/>
      <c r="K3361" s="292">
        <v>1232.78</v>
      </c>
    </row>
    <row r="3362" spans="2:11" ht="13.5" thickTop="1" x14ac:dyDescent="0.2">
      <c r="B3362" s="276"/>
      <c r="C3362" s="276"/>
      <c r="D3362" s="276"/>
      <c r="E3362" s="276"/>
      <c r="F3362" s="276"/>
      <c r="G3362" s="276"/>
      <c r="H3362" s="276"/>
      <c r="I3362" s="276"/>
      <c r="J3362" s="276"/>
      <c r="K3362" s="276"/>
    </row>
    <row r="3363" spans="2:11" ht="15" x14ac:dyDescent="0.2">
      <c r="B3363" s="268" t="s">
        <v>2067</v>
      </c>
      <c r="C3363" s="270" t="s">
        <v>78</v>
      </c>
      <c r="D3363" s="268" t="s">
        <v>79</v>
      </c>
      <c r="E3363" s="268" t="s">
        <v>24</v>
      </c>
      <c r="F3363" s="196" t="s">
        <v>80</v>
      </c>
      <c r="G3363" s="196"/>
      <c r="H3363" s="269" t="s">
        <v>81</v>
      </c>
      <c r="I3363" s="270" t="s">
        <v>82</v>
      </c>
      <c r="J3363" s="270" t="s">
        <v>83</v>
      </c>
      <c r="K3363" s="270" t="s">
        <v>84</v>
      </c>
    </row>
    <row r="3364" spans="2:11" ht="25.5" x14ac:dyDescent="0.2">
      <c r="B3364" s="271" t="s">
        <v>85</v>
      </c>
      <c r="C3364" s="273" t="s">
        <v>2068</v>
      </c>
      <c r="D3364" s="271" t="s">
        <v>43</v>
      </c>
      <c r="E3364" s="271" t="s">
        <v>2069</v>
      </c>
      <c r="F3364" s="197" t="s">
        <v>89</v>
      </c>
      <c r="G3364" s="197"/>
      <c r="H3364" s="272" t="s">
        <v>48</v>
      </c>
      <c r="I3364" s="275">
        <v>1</v>
      </c>
      <c r="J3364" s="274">
        <v>1207.7</v>
      </c>
      <c r="K3364" s="274">
        <v>1207.7</v>
      </c>
    </row>
    <row r="3365" spans="2:11" ht="25.5" x14ac:dyDescent="0.2">
      <c r="B3365" s="277" t="s">
        <v>86</v>
      </c>
      <c r="C3365" s="279" t="s">
        <v>2918</v>
      </c>
      <c r="D3365" s="277" t="s">
        <v>44</v>
      </c>
      <c r="E3365" s="277" t="s">
        <v>2919</v>
      </c>
      <c r="F3365" s="194" t="s">
        <v>2161</v>
      </c>
      <c r="G3365" s="194"/>
      <c r="H3365" s="278" t="s">
        <v>75</v>
      </c>
      <c r="I3365" s="281">
        <v>15.342000000000001</v>
      </c>
      <c r="J3365" s="280">
        <v>29.91</v>
      </c>
      <c r="K3365" s="280">
        <v>458.87</v>
      </c>
    </row>
    <row r="3366" spans="2:11" ht="25.5" x14ac:dyDescent="0.2">
      <c r="B3366" s="277" t="s">
        <v>86</v>
      </c>
      <c r="C3366" s="279" t="s">
        <v>2916</v>
      </c>
      <c r="D3366" s="277" t="s">
        <v>44</v>
      </c>
      <c r="E3366" s="277" t="s">
        <v>2917</v>
      </c>
      <c r="F3366" s="194" t="s">
        <v>2161</v>
      </c>
      <c r="G3366" s="194"/>
      <c r="H3366" s="278" t="s">
        <v>75</v>
      </c>
      <c r="I3366" s="281">
        <v>2.371</v>
      </c>
      <c r="J3366" s="280">
        <v>21.06</v>
      </c>
      <c r="K3366" s="280">
        <v>49.93</v>
      </c>
    </row>
    <row r="3367" spans="2:11" ht="25.5" x14ac:dyDescent="0.2">
      <c r="B3367" s="282" t="s">
        <v>93</v>
      </c>
      <c r="C3367" s="284" t="s">
        <v>2922</v>
      </c>
      <c r="D3367" s="282" t="s">
        <v>2291</v>
      </c>
      <c r="E3367" s="282" t="s">
        <v>2923</v>
      </c>
      <c r="F3367" s="195" t="s">
        <v>94</v>
      </c>
      <c r="G3367" s="195"/>
      <c r="H3367" s="283" t="s">
        <v>48</v>
      </c>
      <c r="I3367" s="287">
        <v>1</v>
      </c>
      <c r="J3367" s="285">
        <v>698.9</v>
      </c>
      <c r="K3367" s="285">
        <v>698.9</v>
      </c>
    </row>
    <row r="3368" spans="2:11" x14ac:dyDescent="0.2">
      <c r="B3368" s="291"/>
      <c r="C3368" s="291"/>
      <c r="D3368" s="291"/>
      <c r="E3368" s="291"/>
      <c r="F3368" s="291" t="s">
        <v>97</v>
      </c>
      <c r="G3368" s="292">
        <v>193.22</v>
      </c>
      <c r="H3368" s="291" t="s">
        <v>98</v>
      </c>
      <c r="I3368" s="292">
        <v>207.77</v>
      </c>
      <c r="J3368" s="291" t="s">
        <v>99</v>
      </c>
      <c r="K3368" s="292">
        <v>400.99</v>
      </c>
    </row>
    <row r="3369" spans="2:11" ht="13.5" thickBot="1" x14ac:dyDescent="0.25">
      <c r="B3369" s="291"/>
      <c r="C3369" s="291"/>
      <c r="D3369" s="291"/>
      <c r="E3369" s="291"/>
      <c r="F3369" s="291" t="s">
        <v>100</v>
      </c>
      <c r="G3369" s="292">
        <v>301.92</v>
      </c>
      <c r="H3369" s="291"/>
      <c r="I3369" s="198" t="s">
        <v>101</v>
      </c>
      <c r="J3369" s="198"/>
      <c r="K3369" s="292">
        <v>1509.62</v>
      </c>
    </row>
    <row r="3370" spans="2:11" ht="13.5" thickTop="1" x14ac:dyDescent="0.2">
      <c r="B3370" s="276"/>
      <c r="C3370" s="276"/>
      <c r="D3370" s="276"/>
      <c r="E3370" s="276"/>
      <c r="F3370" s="276"/>
      <c r="G3370" s="276"/>
      <c r="H3370" s="276"/>
      <c r="I3370" s="276"/>
      <c r="J3370" s="276"/>
      <c r="K3370" s="276"/>
    </row>
    <row r="3371" spans="2:11" ht="15" x14ac:dyDescent="0.2">
      <c r="B3371" s="268" t="s">
        <v>2070</v>
      </c>
      <c r="C3371" s="270" t="s">
        <v>78</v>
      </c>
      <c r="D3371" s="268" t="s">
        <v>79</v>
      </c>
      <c r="E3371" s="268" t="s">
        <v>24</v>
      </c>
      <c r="F3371" s="196" t="s">
        <v>80</v>
      </c>
      <c r="G3371" s="196"/>
      <c r="H3371" s="269" t="s">
        <v>81</v>
      </c>
      <c r="I3371" s="270" t="s">
        <v>82</v>
      </c>
      <c r="J3371" s="270" t="s">
        <v>83</v>
      </c>
      <c r="K3371" s="270" t="s">
        <v>84</v>
      </c>
    </row>
    <row r="3372" spans="2:11" ht="38.25" x14ac:dyDescent="0.2">
      <c r="B3372" s="271" t="s">
        <v>85</v>
      </c>
      <c r="C3372" s="273" t="s">
        <v>64</v>
      </c>
      <c r="D3372" s="271" t="s">
        <v>44</v>
      </c>
      <c r="E3372" s="271" t="s">
        <v>65</v>
      </c>
      <c r="F3372" s="197" t="s">
        <v>2408</v>
      </c>
      <c r="G3372" s="197"/>
      <c r="H3372" s="272" t="s">
        <v>45</v>
      </c>
      <c r="I3372" s="275">
        <v>1</v>
      </c>
      <c r="J3372" s="274">
        <v>730.53</v>
      </c>
      <c r="K3372" s="274">
        <v>730.53</v>
      </c>
    </row>
    <row r="3373" spans="2:11" ht="25.5" x14ac:dyDescent="0.2">
      <c r="B3373" s="277" t="s">
        <v>86</v>
      </c>
      <c r="C3373" s="279" t="s">
        <v>116</v>
      </c>
      <c r="D3373" s="277" t="s">
        <v>44</v>
      </c>
      <c r="E3373" s="277" t="s">
        <v>117</v>
      </c>
      <c r="F3373" s="194" t="s">
        <v>2161</v>
      </c>
      <c r="G3373" s="194"/>
      <c r="H3373" s="278" t="s">
        <v>75</v>
      </c>
      <c r="I3373" s="281">
        <v>0.3826</v>
      </c>
      <c r="J3373" s="280">
        <v>27.11</v>
      </c>
      <c r="K3373" s="280">
        <v>10.37</v>
      </c>
    </row>
    <row r="3374" spans="2:11" ht="25.5" x14ac:dyDescent="0.2">
      <c r="B3374" s="277" t="s">
        <v>86</v>
      </c>
      <c r="C3374" s="279" t="s">
        <v>90</v>
      </c>
      <c r="D3374" s="277" t="s">
        <v>44</v>
      </c>
      <c r="E3374" s="277" t="s">
        <v>91</v>
      </c>
      <c r="F3374" s="194" t="s">
        <v>2161</v>
      </c>
      <c r="G3374" s="194"/>
      <c r="H3374" s="278" t="s">
        <v>75</v>
      </c>
      <c r="I3374" s="281">
        <v>0.191</v>
      </c>
      <c r="J3374" s="280">
        <v>21.72</v>
      </c>
      <c r="K3374" s="280">
        <v>4.1399999999999997</v>
      </c>
    </row>
    <row r="3375" spans="2:11" ht="38.25" x14ac:dyDescent="0.2">
      <c r="B3375" s="282" t="s">
        <v>93</v>
      </c>
      <c r="C3375" s="284" t="s">
        <v>184</v>
      </c>
      <c r="D3375" s="282" t="s">
        <v>44</v>
      </c>
      <c r="E3375" s="282" t="s">
        <v>185</v>
      </c>
      <c r="F3375" s="195" t="s">
        <v>94</v>
      </c>
      <c r="G3375" s="195"/>
      <c r="H3375" s="283" t="s">
        <v>47</v>
      </c>
      <c r="I3375" s="287">
        <v>6.8503999999999996</v>
      </c>
      <c r="J3375" s="285">
        <v>34.39</v>
      </c>
      <c r="K3375" s="285">
        <v>235.58</v>
      </c>
    </row>
    <row r="3376" spans="2:11" ht="38.25" x14ac:dyDescent="0.2">
      <c r="B3376" s="282" t="s">
        <v>93</v>
      </c>
      <c r="C3376" s="284" t="s">
        <v>182</v>
      </c>
      <c r="D3376" s="282" t="s">
        <v>44</v>
      </c>
      <c r="E3376" s="282" t="s">
        <v>183</v>
      </c>
      <c r="F3376" s="195" t="s">
        <v>94</v>
      </c>
      <c r="G3376" s="195"/>
      <c r="H3376" s="283" t="s">
        <v>48</v>
      </c>
      <c r="I3376" s="287">
        <v>4.8166000000000002</v>
      </c>
      <c r="J3376" s="285">
        <v>0.36</v>
      </c>
      <c r="K3376" s="285">
        <v>1.73</v>
      </c>
    </row>
    <row r="3377" spans="2:11" ht="38.25" x14ac:dyDescent="0.2">
      <c r="B3377" s="282" t="s">
        <v>93</v>
      </c>
      <c r="C3377" s="284" t="s">
        <v>186</v>
      </c>
      <c r="D3377" s="282" t="s">
        <v>44</v>
      </c>
      <c r="E3377" s="282" t="s">
        <v>790</v>
      </c>
      <c r="F3377" s="195" t="s">
        <v>94</v>
      </c>
      <c r="G3377" s="195"/>
      <c r="H3377" s="283" t="s">
        <v>48</v>
      </c>
      <c r="I3377" s="287">
        <v>0.54730000000000001</v>
      </c>
      <c r="J3377" s="285">
        <v>819.38</v>
      </c>
      <c r="K3377" s="285">
        <v>448.44</v>
      </c>
    </row>
    <row r="3378" spans="2:11" ht="25.5" x14ac:dyDescent="0.2">
      <c r="B3378" s="282" t="s">
        <v>93</v>
      </c>
      <c r="C3378" s="284" t="s">
        <v>176</v>
      </c>
      <c r="D3378" s="282" t="s">
        <v>44</v>
      </c>
      <c r="E3378" s="282" t="s">
        <v>177</v>
      </c>
      <c r="F3378" s="195" t="s">
        <v>94</v>
      </c>
      <c r="G3378" s="195"/>
      <c r="H3378" s="283" t="s">
        <v>178</v>
      </c>
      <c r="I3378" s="287">
        <v>0.88290000000000002</v>
      </c>
      <c r="J3378" s="285">
        <v>34.29</v>
      </c>
      <c r="K3378" s="285">
        <v>30.27</v>
      </c>
    </row>
    <row r="3379" spans="2:11" x14ac:dyDescent="0.2">
      <c r="B3379" s="291"/>
      <c r="C3379" s="291"/>
      <c r="D3379" s="291"/>
      <c r="E3379" s="291"/>
      <c r="F3379" s="291" t="s">
        <v>97</v>
      </c>
      <c r="G3379" s="292">
        <v>5.28</v>
      </c>
      <c r="H3379" s="291" t="s">
        <v>98</v>
      </c>
      <c r="I3379" s="292">
        <v>5.68</v>
      </c>
      <c r="J3379" s="291" t="s">
        <v>99</v>
      </c>
      <c r="K3379" s="292">
        <v>10.96</v>
      </c>
    </row>
    <row r="3380" spans="2:11" ht="13.5" thickBot="1" x14ac:dyDescent="0.25">
      <c r="B3380" s="291"/>
      <c r="C3380" s="291"/>
      <c r="D3380" s="291"/>
      <c r="E3380" s="291"/>
      <c r="F3380" s="291" t="s">
        <v>100</v>
      </c>
      <c r="G3380" s="292">
        <v>182.63</v>
      </c>
      <c r="H3380" s="291"/>
      <c r="I3380" s="198" t="s">
        <v>101</v>
      </c>
      <c r="J3380" s="198"/>
      <c r="K3380" s="292">
        <v>913.16</v>
      </c>
    </row>
    <row r="3381" spans="2:11" ht="13.5" thickTop="1" x14ac:dyDescent="0.2">
      <c r="B3381" s="276"/>
      <c r="C3381" s="276"/>
      <c r="D3381" s="276"/>
      <c r="E3381" s="276"/>
      <c r="F3381" s="276"/>
      <c r="G3381" s="276"/>
      <c r="H3381" s="276"/>
      <c r="I3381" s="276"/>
      <c r="J3381" s="276"/>
      <c r="K3381" s="276"/>
    </row>
    <row r="3382" spans="2:11" ht="15" x14ac:dyDescent="0.2">
      <c r="B3382" s="268" t="s">
        <v>2071</v>
      </c>
      <c r="C3382" s="270" t="s">
        <v>78</v>
      </c>
      <c r="D3382" s="268" t="s">
        <v>79</v>
      </c>
      <c r="E3382" s="268" t="s">
        <v>24</v>
      </c>
      <c r="F3382" s="196" t="s">
        <v>80</v>
      </c>
      <c r="G3382" s="196"/>
      <c r="H3382" s="269" t="s">
        <v>81</v>
      </c>
      <c r="I3382" s="270" t="s">
        <v>82</v>
      </c>
      <c r="J3382" s="270" t="s">
        <v>83</v>
      </c>
      <c r="K3382" s="270" t="s">
        <v>84</v>
      </c>
    </row>
    <row r="3383" spans="2:11" ht="63.75" x14ac:dyDescent="0.2">
      <c r="B3383" s="271" t="s">
        <v>85</v>
      </c>
      <c r="C3383" s="273" t="s">
        <v>2072</v>
      </c>
      <c r="D3383" s="271" t="s">
        <v>43</v>
      </c>
      <c r="E3383" s="271" t="s">
        <v>2073</v>
      </c>
      <c r="F3383" s="197" t="s">
        <v>89</v>
      </c>
      <c r="G3383" s="197"/>
      <c r="H3383" s="272" t="s">
        <v>53</v>
      </c>
      <c r="I3383" s="275">
        <v>1</v>
      </c>
      <c r="J3383" s="274">
        <v>64.78</v>
      </c>
      <c r="K3383" s="274">
        <v>64.78</v>
      </c>
    </row>
    <row r="3384" spans="2:11" ht="25.5" x14ac:dyDescent="0.2">
      <c r="B3384" s="277" t="s">
        <v>86</v>
      </c>
      <c r="C3384" s="279" t="s">
        <v>210</v>
      </c>
      <c r="D3384" s="277" t="s">
        <v>44</v>
      </c>
      <c r="E3384" s="277" t="s">
        <v>211</v>
      </c>
      <c r="F3384" s="194" t="s">
        <v>2161</v>
      </c>
      <c r="G3384" s="194"/>
      <c r="H3384" s="278" t="s">
        <v>75</v>
      </c>
      <c r="I3384" s="281">
        <v>0.1</v>
      </c>
      <c r="J3384" s="280">
        <v>28.79</v>
      </c>
      <c r="K3384" s="280">
        <v>2.87</v>
      </c>
    </row>
    <row r="3385" spans="2:11" ht="25.5" x14ac:dyDescent="0.2">
      <c r="B3385" s="277" t="s">
        <v>86</v>
      </c>
      <c r="C3385" s="279" t="s">
        <v>2433</v>
      </c>
      <c r="D3385" s="277" t="s">
        <v>44</v>
      </c>
      <c r="E3385" s="277" t="s">
        <v>2434</v>
      </c>
      <c r="F3385" s="194" t="s">
        <v>2161</v>
      </c>
      <c r="G3385" s="194"/>
      <c r="H3385" s="278" t="s">
        <v>75</v>
      </c>
      <c r="I3385" s="281">
        <v>0.5</v>
      </c>
      <c r="J3385" s="280">
        <v>27.39</v>
      </c>
      <c r="K3385" s="280">
        <v>13.69</v>
      </c>
    </row>
    <row r="3386" spans="2:11" ht="25.5" x14ac:dyDescent="0.2">
      <c r="B3386" s="277" t="s">
        <v>86</v>
      </c>
      <c r="C3386" s="279" t="s">
        <v>90</v>
      </c>
      <c r="D3386" s="277" t="s">
        <v>44</v>
      </c>
      <c r="E3386" s="277" t="s">
        <v>91</v>
      </c>
      <c r="F3386" s="194" t="s">
        <v>2161</v>
      </c>
      <c r="G3386" s="194"/>
      <c r="H3386" s="278" t="s">
        <v>75</v>
      </c>
      <c r="I3386" s="281">
        <v>0.5</v>
      </c>
      <c r="J3386" s="280">
        <v>21.72</v>
      </c>
      <c r="K3386" s="280">
        <v>10.86</v>
      </c>
    </row>
    <row r="3387" spans="2:11" ht="25.5" x14ac:dyDescent="0.2">
      <c r="B3387" s="282" t="s">
        <v>93</v>
      </c>
      <c r="C3387" s="284" t="s">
        <v>2924</v>
      </c>
      <c r="D3387" s="282" t="s">
        <v>44</v>
      </c>
      <c r="E3387" s="282" t="s">
        <v>2925</v>
      </c>
      <c r="F3387" s="195" t="s">
        <v>94</v>
      </c>
      <c r="G3387" s="195"/>
      <c r="H3387" s="283" t="s">
        <v>53</v>
      </c>
      <c r="I3387" s="287">
        <v>2.5000000000000001E-2</v>
      </c>
      <c r="J3387" s="285">
        <v>8.02</v>
      </c>
      <c r="K3387" s="285">
        <v>0.2</v>
      </c>
    </row>
    <row r="3388" spans="2:11" ht="38.25" x14ac:dyDescent="0.2">
      <c r="B3388" s="282" t="s">
        <v>93</v>
      </c>
      <c r="C3388" s="284" t="s">
        <v>2926</v>
      </c>
      <c r="D3388" s="282" t="s">
        <v>2441</v>
      </c>
      <c r="E3388" s="282" t="s">
        <v>2927</v>
      </c>
      <c r="F3388" s="195" t="s">
        <v>94</v>
      </c>
      <c r="G3388" s="195"/>
      <c r="H3388" s="283" t="s">
        <v>48</v>
      </c>
      <c r="I3388" s="287">
        <v>0.04</v>
      </c>
      <c r="J3388" s="285">
        <v>142</v>
      </c>
      <c r="K3388" s="285">
        <v>5.68</v>
      </c>
    </row>
    <row r="3389" spans="2:11" ht="38.25" x14ac:dyDescent="0.2">
      <c r="B3389" s="282" t="s">
        <v>93</v>
      </c>
      <c r="C3389" s="284" t="s">
        <v>2928</v>
      </c>
      <c r="D3389" s="282" t="s">
        <v>2441</v>
      </c>
      <c r="E3389" s="282" t="s">
        <v>2929</v>
      </c>
      <c r="F3389" s="195" t="s">
        <v>94</v>
      </c>
      <c r="G3389" s="195"/>
      <c r="H3389" s="283" t="s">
        <v>53</v>
      </c>
      <c r="I3389" s="287">
        <v>1</v>
      </c>
      <c r="J3389" s="285">
        <v>11.350899999999999</v>
      </c>
      <c r="K3389" s="285">
        <v>11.35</v>
      </c>
    </row>
    <row r="3390" spans="2:11" ht="25.5" x14ac:dyDescent="0.2">
      <c r="B3390" s="282" t="s">
        <v>93</v>
      </c>
      <c r="C3390" s="284" t="s">
        <v>2930</v>
      </c>
      <c r="D3390" s="282" t="s">
        <v>2441</v>
      </c>
      <c r="E3390" s="282" t="s">
        <v>2931</v>
      </c>
      <c r="F3390" s="195" t="s">
        <v>94</v>
      </c>
      <c r="G3390" s="195"/>
      <c r="H3390" s="283" t="s">
        <v>48</v>
      </c>
      <c r="I3390" s="287">
        <v>0.06</v>
      </c>
      <c r="J3390" s="285">
        <v>333.04579999999999</v>
      </c>
      <c r="K3390" s="285">
        <v>19.98</v>
      </c>
    </row>
    <row r="3391" spans="2:11" ht="25.5" x14ac:dyDescent="0.2">
      <c r="B3391" s="282" t="s">
        <v>93</v>
      </c>
      <c r="C3391" s="284" t="s">
        <v>2932</v>
      </c>
      <c r="D3391" s="282" t="s">
        <v>44</v>
      </c>
      <c r="E3391" s="282" t="s">
        <v>2933</v>
      </c>
      <c r="F3391" s="195" t="s">
        <v>94</v>
      </c>
      <c r="G3391" s="195"/>
      <c r="H3391" s="283" t="s">
        <v>167</v>
      </c>
      <c r="I3391" s="287">
        <v>3.5000000000000001E-3</v>
      </c>
      <c r="J3391" s="285">
        <v>44.15</v>
      </c>
      <c r="K3391" s="285">
        <v>0.15</v>
      </c>
    </row>
    <row r="3392" spans="2:11" x14ac:dyDescent="0.2">
      <c r="B3392" s="291"/>
      <c r="C3392" s="291"/>
      <c r="D3392" s="291"/>
      <c r="E3392" s="291"/>
      <c r="F3392" s="291" t="s">
        <v>97</v>
      </c>
      <c r="G3392" s="292">
        <v>9.84</v>
      </c>
      <c r="H3392" s="291" t="s">
        <v>98</v>
      </c>
      <c r="I3392" s="292">
        <v>10.6</v>
      </c>
      <c r="J3392" s="291" t="s">
        <v>99</v>
      </c>
      <c r="K3392" s="292">
        <v>20.440000000000001</v>
      </c>
    </row>
    <row r="3393" spans="2:11" ht="13.5" thickBot="1" x14ac:dyDescent="0.25">
      <c r="B3393" s="291"/>
      <c r="C3393" s="291"/>
      <c r="D3393" s="291"/>
      <c r="E3393" s="291"/>
      <c r="F3393" s="291" t="s">
        <v>100</v>
      </c>
      <c r="G3393" s="292">
        <v>16.190000000000001</v>
      </c>
      <c r="H3393" s="291"/>
      <c r="I3393" s="198" t="s">
        <v>101</v>
      </c>
      <c r="J3393" s="198"/>
      <c r="K3393" s="292">
        <v>80.97</v>
      </c>
    </row>
    <row r="3394" spans="2:11" ht="13.5" thickTop="1" x14ac:dyDescent="0.2">
      <c r="B3394" s="276"/>
      <c r="C3394" s="276"/>
      <c r="D3394" s="276"/>
      <c r="E3394" s="276"/>
      <c r="F3394" s="276"/>
      <c r="G3394" s="276"/>
      <c r="H3394" s="276"/>
      <c r="I3394" s="276"/>
      <c r="J3394" s="276"/>
      <c r="K3394" s="276"/>
    </row>
    <row r="3395" spans="2:11" ht="15" x14ac:dyDescent="0.2">
      <c r="B3395" s="268" t="s">
        <v>2074</v>
      </c>
      <c r="C3395" s="270" t="s">
        <v>78</v>
      </c>
      <c r="D3395" s="268" t="s">
        <v>79</v>
      </c>
      <c r="E3395" s="268" t="s">
        <v>24</v>
      </c>
      <c r="F3395" s="196" t="s">
        <v>80</v>
      </c>
      <c r="G3395" s="196"/>
      <c r="H3395" s="269" t="s">
        <v>81</v>
      </c>
      <c r="I3395" s="270" t="s">
        <v>82</v>
      </c>
      <c r="J3395" s="270" t="s">
        <v>83</v>
      </c>
      <c r="K3395" s="270" t="s">
        <v>84</v>
      </c>
    </row>
    <row r="3396" spans="2:11" ht="25.5" x14ac:dyDescent="0.2">
      <c r="B3396" s="271" t="s">
        <v>85</v>
      </c>
      <c r="C3396" s="273" t="s">
        <v>2075</v>
      </c>
      <c r="D3396" s="271" t="s">
        <v>43</v>
      </c>
      <c r="E3396" s="271" t="s">
        <v>2076</v>
      </c>
      <c r="F3396" s="197" t="s">
        <v>89</v>
      </c>
      <c r="G3396" s="197"/>
      <c r="H3396" s="272" t="s">
        <v>48</v>
      </c>
      <c r="I3396" s="275">
        <v>1</v>
      </c>
      <c r="J3396" s="274">
        <v>139.38</v>
      </c>
      <c r="K3396" s="274">
        <v>139.38</v>
      </c>
    </row>
    <row r="3397" spans="2:11" ht="25.5" x14ac:dyDescent="0.2">
      <c r="B3397" s="277" t="s">
        <v>86</v>
      </c>
      <c r="C3397" s="279" t="s">
        <v>2934</v>
      </c>
      <c r="D3397" s="277" t="s">
        <v>44</v>
      </c>
      <c r="E3397" s="277" t="s">
        <v>2935</v>
      </c>
      <c r="F3397" s="194" t="s">
        <v>2161</v>
      </c>
      <c r="G3397" s="194"/>
      <c r="H3397" s="278" t="s">
        <v>75</v>
      </c>
      <c r="I3397" s="281">
        <v>0.41199999999999998</v>
      </c>
      <c r="J3397" s="280">
        <v>26.42</v>
      </c>
      <c r="K3397" s="280">
        <v>10.88</v>
      </c>
    </row>
    <row r="3398" spans="2:11" ht="25.5" x14ac:dyDescent="0.2">
      <c r="B3398" s="277" t="s">
        <v>86</v>
      </c>
      <c r="C3398" s="279" t="s">
        <v>161</v>
      </c>
      <c r="D3398" s="277" t="s">
        <v>44</v>
      </c>
      <c r="E3398" s="277" t="s">
        <v>162</v>
      </c>
      <c r="F3398" s="194" t="s">
        <v>2161</v>
      </c>
      <c r="G3398" s="194"/>
      <c r="H3398" s="278" t="s">
        <v>75</v>
      </c>
      <c r="I3398" s="281">
        <v>0.41199999999999998</v>
      </c>
      <c r="J3398" s="280">
        <v>22.66</v>
      </c>
      <c r="K3398" s="280">
        <v>9.33</v>
      </c>
    </row>
    <row r="3399" spans="2:11" x14ac:dyDescent="0.2">
      <c r="B3399" s="282" t="s">
        <v>93</v>
      </c>
      <c r="C3399" s="284" t="s">
        <v>2936</v>
      </c>
      <c r="D3399" s="282" t="s">
        <v>2291</v>
      </c>
      <c r="E3399" s="282" t="s">
        <v>2937</v>
      </c>
      <c r="F3399" s="195" t="s">
        <v>94</v>
      </c>
      <c r="G3399" s="195"/>
      <c r="H3399" s="283" t="s">
        <v>47</v>
      </c>
      <c r="I3399" s="287">
        <v>1.05</v>
      </c>
      <c r="J3399" s="285">
        <v>113.5</v>
      </c>
      <c r="K3399" s="285">
        <v>119.17</v>
      </c>
    </row>
    <row r="3400" spans="2:11" x14ac:dyDescent="0.2">
      <c r="B3400" s="291"/>
      <c r="C3400" s="291"/>
      <c r="D3400" s="291"/>
      <c r="E3400" s="291"/>
      <c r="F3400" s="291" t="s">
        <v>97</v>
      </c>
      <c r="G3400" s="292">
        <v>7.52</v>
      </c>
      <c r="H3400" s="291" t="s">
        <v>98</v>
      </c>
      <c r="I3400" s="292">
        <v>8.1</v>
      </c>
      <c r="J3400" s="291" t="s">
        <v>99</v>
      </c>
      <c r="K3400" s="292">
        <v>15.62</v>
      </c>
    </row>
    <row r="3401" spans="2:11" ht="13.5" thickBot="1" x14ac:dyDescent="0.25">
      <c r="B3401" s="291"/>
      <c r="C3401" s="291"/>
      <c r="D3401" s="291"/>
      <c r="E3401" s="291"/>
      <c r="F3401" s="291" t="s">
        <v>100</v>
      </c>
      <c r="G3401" s="292">
        <v>34.840000000000003</v>
      </c>
      <c r="H3401" s="291"/>
      <c r="I3401" s="198" t="s">
        <v>101</v>
      </c>
      <c r="J3401" s="198"/>
      <c r="K3401" s="292">
        <v>174.22</v>
      </c>
    </row>
    <row r="3402" spans="2:11" ht="13.5" thickTop="1" x14ac:dyDescent="0.2">
      <c r="B3402" s="276"/>
      <c r="C3402" s="276"/>
      <c r="D3402" s="276"/>
      <c r="E3402" s="276"/>
      <c r="F3402" s="276"/>
      <c r="G3402" s="276"/>
      <c r="H3402" s="276"/>
      <c r="I3402" s="276"/>
      <c r="J3402" s="276"/>
      <c r="K3402" s="276"/>
    </row>
    <row r="3403" spans="2:11" ht="15" x14ac:dyDescent="0.2">
      <c r="B3403" s="268" t="s">
        <v>2077</v>
      </c>
      <c r="C3403" s="270" t="s">
        <v>78</v>
      </c>
      <c r="D3403" s="268" t="s">
        <v>79</v>
      </c>
      <c r="E3403" s="268" t="s">
        <v>24</v>
      </c>
      <c r="F3403" s="196" t="s">
        <v>80</v>
      </c>
      <c r="G3403" s="196"/>
      <c r="H3403" s="269" t="s">
        <v>81</v>
      </c>
      <c r="I3403" s="270" t="s">
        <v>82</v>
      </c>
      <c r="J3403" s="270" t="s">
        <v>83</v>
      </c>
      <c r="K3403" s="270" t="s">
        <v>84</v>
      </c>
    </row>
    <row r="3404" spans="2:11" x14ac:dyDescent="0.2">
      <c r="B3404" s="271" t="s">
        <v>85</v>
      </c>
      <c r="C3404" s="273" t="s">
        <v>2078</v>
      </c>
      <c r="D3404" s="271" t="s">
        <v>43</v>
      </c>
      <c r="E3404" s="271" t="s">
        <v>2079</v>
      </c>
      <c r="F3404" s="197" t="s">
        <v>89</v>
      </c>
      <c r="G3404" s="197"/>
      <c r="H3404" s="272" t="s">
        <v>48</v>
      </c>
      <c r="I3404" s="275">
        <v>1</v>
      </c>
      <c r="J3404" s="274">
        <v>93.16</v>
      </c>
      <c r="K3404" s="274">
        <v>93.16</v>
      </c>
    </row>
    <row r="3405" spans="2:11" ht="25.5" x14ac:dyDescent="0.2">
      <c r="B3405" s="277" t="s">
        <v>86</v>
      </c>
      <c r="C3405" s="279" t="s">
        <v>120</v>
      </c>
      <c r="D3405" s="277" t="s">
        <v>44</v>
      </c>
      <c r="E3405" s="277" t="s">
        <v>121</v>
      </c>
      <c r="F3405" s="194" t="s">
        <v>2161</v>
      </c>
      <c r="G3405" s="194"/>
      <c r="H3405" s="278" t="s">
        <v>75</v>
      </c>
      <c r="I3405" s="281">
        <v>0.4</v>
      </c>
      <c r="J3405" s="280">
        <v>29.75</v>
      </c>
      <c r="K3405" s="280">
        <v>11.9</v>
      </c>
    </row>
    <row r="3406" spans="2:11" ht="25.5" x14ac:dyDescent="0.2">
      <c r="B3406" s="277" t="s">
        <v>86</v>
      </c>
      <c r="C3406" s="279" t="s">
        <v>90</v>
      </c>
      <c r="D3406" s="277" t="s">
        <v>44</v>
      </c>
      <c r="E3406" s="277" t="s">
        <v>91</v>
      </c>
      <c r="F3406" s="194" t="s">
        <v>2161</v>
      </c>
      <c r="G3406" s="194"/>
      <c r="H3406" s="278" t="s">
        <v>75</v>
      </c>
      <c r="I3406" s="281">
        <v>0.4</v>
      </c>
      <c r="J3406" s="280">
        <v>21.72</v>
      </c>
      <c r="K3406" s="280">
        <v>8.68</v>
      </c>
    </row>
    <row r="3407" spans="2:11" x14ac:dyDescent="0.2">
      <c r="B3407" s="282" t="s">
        <v>93</v>
      </c>
      <c r="C3407" s="284" t="s">
        <v>2938</v>
      </c>
      <c r="D3407" s="282" t="s">
        <v>2315</v>
      </c>
      <c r="E3407" s="282" t="s">
        <v>2939</v>
      </c>
      <c r="F3407" s="195" t="s">
        <v>94</v>
      </c>
      <c r="G3407" s="195"/>
      <c r="H3407" s="283" t="s">
        <v>1076</v>
      </c>
      <c r="I3407" s="287">
        <v>1</v>
      </c>
      <c r="J3407" s="285">
        <v>72.58</v>
      </c>
      <c r="K3407" s="285">
        <v>72.58</v>
      </c>
    </row>
    <row r="3408" spans="2:11" x14ac:dyDescent="0.2">
      <c r="B3408" s="291"/>
      <c r="C3408" s="291"/>
      <c r="D3408" s="291"/>
      <c r="E3408" s="291"/>
      <c r="F3408" s="291" t="s">
        <v>97</v>
      </c>
      <c r="G3408" s="292">
        <v>7.53</v>
      </c>
      <c r="H3408" s="291" t="s">
        <v>98</v>
      </c>
      <c r="I3408" s="292">
        <v>8.1</v>
      </c>
      <c r="J3408" s="291" t="s">
        <v>99</v>
      </c>
      <c r="K3408" s="292">
        <v>15.63</v>
      </c>
    </row>
    <row r="3409" spans="2:11" ht="13.5" thickBot="1" x14ac:dyDescent="0.25">
      <c r="B3409" s="291"/>
      <c r="C3409" s="291"/>
      <c r="D3409" s="291"/>
      <c r="E3409" s="291"/>
      <c r="F3409" s="291" t="s">
        <v>100</v>
      </c>
      <c r="G3409" s="292">
        <v>23.29</v>
      </c>
      <c r="H3409" s="291"/>
      <c r="I3409" s="198" t="s">
        <v>101</v>
      </c>
      <c r="J3409" s="198"/>
      <c r="K3409" s="292">
        <v>116.45</v>
      </c>
    </row>
    <row r="3410" spans="2:11" ht="13.5" thickTop="1" x14ac:dyDescent="0.2">
      <c r="B3410" s="276"/>
      <c r="C3410" s="276"/>
      <c r="D3410" s="276"/>
      <c r="E3410" s="276"/>
      <c r="F3410" s="276"/>
      <c r="G3410" s="276"/>
      <c r="H3410" s="276"/>
      <c r="I3410" s="276"/>
      <c r="J3410" s="276"/>
      <c r="K3410" s="276"/>
    </row>
    <row r="3411" spans="2:11" ht="15" x14ac:dyDescent="0.2">
      <c r="B3411" s="268" t="s">
        <v>2080</v>
      </c>
      <c r="C3411" s="270" t="s">
        <v>78</v>
      </c>
      <c r="D3411" s="268" t="s">
        <v>79</v>
      </c>
      <c r="E3411" s="268" t="s">
        <v>24</v>
      </c>
      <c r="F3411" s="196" t="s">
        <v>80</v>
      </c>
      <c r="G3411" s="196"/>
      <c r="H3411" s="269" t="s">
        <v>81</v>
      </c>
      <c r="I3411" s="270" t="s">
        <v>82</v>
      </c>
      <c r="J3411" s="270" t="s">
        <v>83</v>
      </c>
      <c r="K3411" s="270" t="s">
        <v>84</v>
      </c>
    </row>
    <row r="3412" spans="2:11" ht="25.5" x14ac:dyDescent="0.2">
      <c r="B3412" s="271" t="s">
        <v>85</v>
      </c>
      <c r="C3412" s="273" t="s">
        <v>2081</v>
      </c>
      <c r="D3412" s="271" t="s">
        <v>43</v>
      </c>
      <c r="E3412" s="271" t="s">
        <v>2082</v>
      </c>
      <c r="F3412" s="197" t="s">
        <v>89</v>
      </c>
      <c r="G3412" s="197"/>
      <c r="H3412" s="272" t="s">
        <v>48</v>
      </c>
      <c r="I3412" s="275">
        <v>1</v>
      </c>
      <c r="J3412" s="274">
        <v>2.81</v>
      </c>
      <c r="K3412" s="274">
        <v>2.81</v>
      </c>
    </row>
    <row r="3413" spans="2:11" ht="25.5" x14ac:dyDescent="0.2">
      <c r="B3413" s="277" t="s">
        <v>86</v>
      </c>
      <c r="C3413" s="279" t="s">
        <v>120</v>
      </c>
      <c r="D3413" s="277" t="s">
        <v>44</v>
      </c>
      <c r="E3413" s="277" t="s">
        <v>121</v>
      </c>
      <c r="F3413" s="194" t="s">
        <v>2161</v>
      </c>
      <c r="G3413" s="194"/>
      <c r="H3413" s="278" t="s">
        <v>75</v>
      </c>
      <c r="I3413" s="281">
        <v>0.05</v>
      </c>
      <c r="J3413" s="280">
        <v>29.75</v>
      </c>
      <c r="K3413" s="280">
        <v>1.48</v>
      </c>
    </row>
    <row r="3414" spans="2:11" ht="25.5" x14ac:dyDescent="0.2">
      <c r="B3414" s="277" t="s">
        <v>86</v>
      </c>
      <c r="C3414" s="279" t="s">
        <v>90</v>
      </c>
      <c r="D3414" s="277" t="s">
        <v>44</v>
      </c>
      <c r="E3414" s="277" t="s">
        <v>91</v>
      </c>
      <c r="F3414" s="194" t="s">
        <v>2161</v>
      </c>
      <c r="G3414" s="194"/>
      <c r="H3414" s="278" t="s">
        <v>75</v>
      </c>
      <c r="I3414" s="281">
        <v>0.05</v>
      </c>
      <c r="J3414" s="280">
        <v>21.72</v>
      </c>
      <c r="K3414" s="280">
        <v>1.08</v>
      </c>
    </row>
    <row r="3415" spans="2:11" x14ac:dyDescent="0.2">
      <c r="B3415" s="282" t="s">
        <v>93</v>
      </c>
      <c r="C3415" s="284" t="s">
        <v>2745</v>
      </c>
      <c r="D3415" s="282" t="s">
        <v>44</v>
      </c>
      <c r="E3415" s="282" t="s">
        <v>2746</v>
      </c>
      <c r="F3415" s="195" t="s">
        <v>94</v>
      </c>
      <c r="G3415" s="195"/>
      <c r="H3415" s="283" t="s">
        <v>48</v>
      </c>
      <c r="I3415" s="287">
        <v>1</v>
      </c>
      <c r="J3415" s="285">
        <v>0.25</v>
      </c>
      <c r="K3415" s="285">
        <v>0.25</v>
      </c>
    </row>
    <row r="3416" spans="2:11" x14ac:dyDescent="0.2">
      <c r="B3416" s="291"/>
      <c r="C3416" s="291"/>
      <c r="D3416" s="291"/>
      <c r="E3416" s="291"/>
      <c r="F3416" s="291" t="s">
        <v>97</v>
      </c>
      <c r="G3416" s="292">
        <v>0.93</v>
      </c>
      <c r="H3416" s="291" t="s">
        <v>98</v>
      </c>
      <c r="I3416" s="292">
        <v>1.01</v>
      </c>
      <c r="J3416" s="291" t="s">
        <v>99</v>
      </c>
      <c r="K3416" s="292">
        <v>1.94</v>
      </c>
    </row>
    <row r="3417" spans="2:11" ht="13.5" thickBot="1" x14ac:dyDescent="0.25">
      <c r="B3417" s="291"/>
      <c r="C3417" s="291"/>
      <c r="D3417" s="291"/>
      <c r="E3417" s="291"/>
      <c r="F3417" s="291" t="s">
        <v>100</v>
      </c>
      <c r="G3417" s="292">
        <v>0.7</v>
      </c>
      <c r="H3417" s="291"/>
      <c r="I3417" s="198" t="s">
        <v>101</v>
      </c>
      <c r="J3417" s="198"/>
      <c r="K3417" s="292">
        <v>3.51</v>
      </c>
    </row>
    <row r="3418" spans="2:11" ht="13.5" thickTop="1" x14ac:dyDescent="0.2">
      <c r="B3418" s="276"/>
      <c r="C3418" s="276"/>
      <c r="D3418" s="276"/>
      <c r="E3418" s="276"/>
      <c r="F3418" s="276"/>
      <c r="G3418" s="276"/>
      <c r="H3418" s="276"/>
      <c r="I3418" s="276"/>
      <c r="J3418" s="276"/>
      <c r="K3418" s="276"/>
    </row>
    <row r="3419" spans="2:11" ht="15" x14ac:dyDescent="0.2">
      <c r="B3419" s="268" t="s">
        <v>2083</v>
      </c>
      <c r="C3419" s="270" t="s">
        <v>78</v>
      </c>
      <c r="D3419" s="268" t="s">
        <v>79</v>
      </c>
      <c r="E3419" s="268" t="s">
        <v>24</v>
      </c>
      <c r="F3419" s="196" t="s">
        <v>80</v>
      </c>
      <c r="G3419" s="196"/>
      <c r="H3419" s="269" t="s">
        <v>81</v>
      </c>
      <c r="I3419" s="270" t="s">
        <v>82</v>
      </c>
      <c r="J3419" s="270" t="s">
        <v>83</v>
      </c>
      <c r="K3419" s="270" t="s">
        <v>84</v>
      </c>
    </row>
    <row r="3420" spans="2:11" ht="38.25" x14ac:dyDescent="0.2">
      <c r="B3420" s="271" t="s">
        <v>85</v>
      </c>
      <c r="C3420" s="273" t="s">
        <v>2084</v>
      </c>
      <c r="D3420" s="271" t="s">
        <v>44</v>
      </c>
      <c r="E3420" s="271" t="s">
        <v>2085</v>
      </c>
      <c r="F3420" s="197" t="s">
        <v>2833</v>
      </c>
      <c r="G3420" s="197"/>
      <c r="H3420" s="272" t="s">
        <v>47</v>
      </c>
      <c r="I3420" s="275">
        <v>1</v>
      </c>
      <c r="J3420" s="274">
        <v>25.15</v>
      </c>
      <c r="K3420" s="274">
        <v>25.15</v>
      </c>
    </row>
    <row r="3421" spans="2:11" ht="25.5" x14ac:dyDescent="0.2">
      <c r="B3421" s="277" t="s">
        <v>86</v>
      </c>
      <c r="C3421" s="279" t="s">
        <v>114</v>
      </c>
      <c r="D3421" s="277" t="s">
        <v>44</v>
      </c>
      <c r="E3421" s="277" t="s">
        <v>115</v>
      </c>
      <c r="F3421" s="194" t="s">
        <v>2161</v>
      </c>
      <c r="G3421" s="194"/>
      <c r="H3421" s="278" t="s">
        <v>75</v>
      </c>
      <c r="I3421" s="281">
        <v>0.26129999999999998</v>
      </c>
      <c r="J3421" s="280">
        <v>26.39</v>
      </c>
      <c r="K3421" s="280">
        <v>6.89</v>
      </c>
    </row>
    <row r="3422" spans="2:11" ht="25.5" x14ac:dyDescent="0.2">
      <c r="B3422" s="277" t="s">
        <v>86</v>
      </c>
      <c r="C3422" s="279" t="s">
        <v>198</v>
      </c>
      <c r="D3422" s="277" t="s">
        <v>44</v>
      </c>
      <c r="E3422" s="277" t="s">
        <v>199</v>
      </c>
      <c r="F3422" s="194" t="s">
        <v>2161</v>
      </c>
      <c r="G3422" s="194"/>
      <c r="H3422" s="278" t="s">
        <v>75</v>
      </c>
      <c r="I3422" s="281">
        <v>5.9400000000000001E-2</v>
      </c>
      <c r="J3422" s="280">
        <v>21.7</v>
      </c>
      <c r="K3422" s="280">
        <v>1.28</v>
      </c>
    </row>
    <row r="3423" spans="2:11" ht="25.5" x14ac:dyDescent="0.2">
      <c r="B3423" s="282" t="s">
        <v>93</v>
      </c>
      <c r="C3423" s="284" t="s">
        <v>2940</v>
      </c>
      <c r="D3423" s="282" t="s">
        <v>44</v>
      </c>
      <c r="E3423" s="282" t="s">
        <v>2941</v>
      </c>
      <c r="F3423" s="195" t="s">
        <v>94</v>
      </c>
      <c r="G3423" s="195"/>
      <c r="H3423" s="283" t="s">
        <v>48</v>
      </c>
      <c r="I3423" s="287">
        <v>1.7857000000000001</v>
      </c>
      <c r="J3423" s="285">
        <v>1.35</v>
      </c>
      <c r="K3423" s="285">
        <v>2.41</v>
      </c>
    </row>
    <row r="3424" spans="2:11" x14ac:dyDescent="0.2">
      <c r="B3424" s="282" t="s">
        <v>93</v>
      </c>
      <c r="C3424" s="284" t="s">
        <v>1087</v>
      </c>
      <c r="D3424" s="282" t="s">
        <v>44</v>
      </c>
      <c r="E3424" s="282" t="s">
        <v>1088</v>
      </c>
      <c r="F3424" s="195" t="s">
        <v>94</v>
      </c>
      <c r="G3424" s="195"/>
      <c r="H3424" s="283" t="s">
        <v>47</v>
      </c>
      <c r="I3424" s="287">
        <v>0.89290000000000003</v>
      </c>
      <c r="J3424" s="285">
        <v>3.4</v>
      </c>
      <c r="K3424" s="285">
        <v>3.03</v>
      </c>
    </row>
    <row r="3425" spans="2:11" x14ac:dyDescent="0.2">
      <c r="B3425" s="282" t="s">
        <v>93</v>
      </c>
      <c r="C3425" s="284" t="s">
        <v>2942</v>
      </c>
      <c r="D3425" s="282" t="s">
        <v>44</v>
      </c>
      <c r="E3425" s="282" t="s">
        <v>2943</v>
      </c>
      <c r="F3425" s="195" t="s">
        <v>94</v>
      </c>
      <c r="G3425" s="195"/>
      <c r="H3425" s="283" t="s">
        <v>47</v>
      </c>
      <c r="I3425" s="287">
        <v>0.22320000000000001</v>
      </c>
      <c r="J3425" s="285">
        <v>7.14</v>
      </c>
      <c r="K3425" s="285">
        <v>1.59</v>
      </c>
    </row>
    <row r="3426" spans="2:11" x14ac:dyDescent="0.2">
      <c r="B3426" s="282" t="s">
        <v>93</v>
      </c>
      <c r="C3426" s="284" t="s">
        <v>1083</v>
      </c>
      <c r="D3426" s="282" t="s">
        <v>44</v>
      </c>
      <c r="E3426" s="282" t="s">
        <v>1084</v>
      </c>
      <c r="F3426" s="195" t="s">
        <v>94</v>
      </c>
      <c r="G3426" s="195"/>
      <c r="H3426" s="283" t="s">
        <v>48</v>
      </c>
      <c r="I3426" s="287">
        <v>5.625</v>
      </c>
      <c r="J3426" s="285">
        <v>0.34</v>
      </c>
      <c r="K3426" s="285">
        <v>1.91</v>
      </c>
    </row>
    <row r="3427" spans="2:11" ht="38.25" x14ac:dyDescent="0.2">
      <c r="B3427" s="282" t="s">
        <v>93</v>
      </c>
      <c r="C3427" s="284" t="s">
        <v>1085</v>
      </c>
      <c r="D3427" s="282" t="s">
        <v>44</v>
      </c>
      <c r="E3427" s="282" t="s">
        <v>1086</v>
      </c>
      <c r="F3427" s="195" t="s">
        <v>94</v>
      </c>
      <c r="G3427" s="195"/>
      <c r="H3427" s="283" t="s">
        <v>48</v>
      </c>
      <c r="I3427" s="287">
        <v>5.625</v>
      </c>
      <c r="J3427" s="285">
        <v>1.43</v>
      </c>
      <c r="K3427" s="285">
        <v>8.0399999999999991</v>
      </c>
    </row>
    <row r="3428" spans="2:11" x14ac:dyDescent="0.2">
      <c r="B3428" s="291"/>
      <c r="C3428" s="291"/>
      <c r="D3428" s="291"/>
      <c r="E3428" s="291"/>
      <c r="F3428" s="291" t="s">
        <v>97</v>
      </c>
      <c r="G3428" s="292">
        <v>3.07</v>
      </c>
      <c r="H3428" s="291" t="s">
        <v>98</v>
      </c>
      <c r="I3428" s="292">
        <v>3.32</v>
      </c>
      <c r="J3428" s="291" t="s">
        <v>99</v>
      </c>
      <c r="K3428" s="292">
        <v>6.39</v>
      </c>
    </row>
    <row r="3429" spans="2:11" ht="13.5" thickBot="1" x14ac:dyDescent="0.25">
      <c r="B3429" s="291"/>
      <c r="C3429" s="291"/>
      <c r="D3429" s="291"/>
      <c r="E3429" s="291"/>
      <c r="F3429" s="291" t="s">
        <v>100</v>
      </c>
      <c r="G3429" s="292">
        <v>6.28</v>
      </c>
      <c r="H3429" s="291"/>
      <c r="I3429" s="198" t="s">
        <v>101</v>
      </c>
      <c r="J3429" s="198"/>
      <c r="K3429" s="292">
        <v>31.43</v>
      </c>
    </row>
    <row r="3430" spans="2:11" ht="13.5" thickTop="1" x14ac:dyDescent="0.2">
      <c r="B3430" s="276"/>
      <c r="C3430" s="276"/>
      <c r="D3430" s="276"/>
      <c r="E3430" s="276"/>
      <c r="F3430" s="276"/>
      <c r="G3430" s="276"/>
      <c r="H3430" s="276"/>
      <c r="I3430" s="276"/>
      <c r="J3430" s="276"/>
      <c r="K3430" s="276"/>
    </row>
    <row r="3431" spans="2:11" ht="15" x14ac:dyDescent="0.2">
      <c r="B3431" s="268" t="s">
        <v>2086</v>
      </c>
      <c r="C3431" s="270" t="s">
        <v>78</v>
      </c>
      <c r="D3431" s="268" t="s">
        <v>79</v>
      </c>
      <c r="E3431" s="268" t="s">
        <v>24</v>
      </c>
      <c r="F3431" s="196" t="s">
        <v>80</v>
      </c>
      <c r="G3431" s="196"/>
      <c r="H3431" s="269" t="s">
        <v>81</v>
      </c>
      <c r="I3431" s="270" t="s">
        <v>82</v>
      </c>
      <c r="J3431" s="270" t="s">
        <v>83</v>
      </c>
      <c r="K3431" s="270" t="s">
        <v>84</v>
      </c>
    </row>
    <row r="3432" spans="2:11" x14ac:dyDescent="0.2">
      <c r="B3432" s="271" t="s">
        <v>85</v>
      </c>
      <c r="C3432" s="273" t="s">
        <v>2087</v>
      </c>
      <c r="D3432" s="271" t="s">
        <v>43</v>
      </c>
      <c r="E3432" s="271" t="s">
        <v>2088</v>
      </c>
      <c r="F3432" s="197" t="s">
        <v>89</v>
      </c>
      <c r="G3432" s="197"/>
      <c r="H3432" s="272" t="s">
        <v>48</v>
      </c>
      <c r="I3432" s="275">
        <v>1</v>
      </c>
      <c r="J3432" s="274">
        <v>6346.98</v>
      </c>
      <c r="K3432" s="274">
        <v>6346.98</v>
      </c>
    </row>
    <row r="3433" spans="2:11" ht="25.5" x14ac:dyDescent="0.2">
      <c r="B3433" s="277" t="s">
        <v>86</v>
      </c>
      <c r="C3433" s="279" t="s">
        <v>161</v>
      </c>
      <c r="D3433" s="277" t="s">
        <v>44</v>
      </c>
      <c r="E3433" s="277" t="s">
        <v>162</v>
      </c>
      <c r="F3433" s="194" t="s">
        <v>2161</v>
      </c>
      <c r="G3433" s="194"/>
      <c r="H3433" s="278" t="s">
        <v>75</v>
      </c>
      <c r="I3433" s="281">
        <v>1.6910000000000001</v>
      </c>
      <c r="J3433" s="280">
        <v>22.66</v>
      </c>
      <c r="K3433" s="280">
        <v>38.31</v>
      </c>
    </row>
    <row r="3434" spans="2:11" ht="25.5" x14ac:dyDescent="0.2">
      <c r="B3434" s="277" t="s">
        <v>86</v>
      </c>
      <c r="C3434" s="279" t="s">
        <v>2934</v>
      </c>
      <c r="D3434" s="277" t="s">
        <v>44</v>
      </c>
      <c r="E3434" s="277" t="s">
        <v>2935</v>
      </c>
      <c r="F3434" s="194" t="s">
        <v>2161</v>
      </c>
      <c r="G3434" s="194"/>
      <c r="H3434" s="278" t="s">
        <v>75</v>
      </c>
      <c r="I3434" s="281">
        <v>1.6910000000000001</v>
      </c>
      <c r="J3434" s="280">
        <v>26.42</v>
      </c>
      <c r="K3434" s="280">
        <v>44.67</v>
      </c>
    </row>
    <row r="3435" spans="2:11" x14ac:dyDescent="0.2">
      <c r="B3435" s="282" t="s">
        <v>93</v>
      </c>
      <c r="C3435" s="284" t="s">
        <v>2944</v>
      </c>
      <c r="D3435" s="282" t="s">
        <v>2291</v>
      </c>
      <c r="E3435" s="282" t="s">
        <v>2945</v>
      </c>
      <c r="F3435" s="195" t="s">
        <v>94</v>
      </c>
      <c r="G3435" s="195"/>
      <c r="H3435" s="283" t="s">
        <v>48</v>
      </c>
      <c r="I3435" s="287">
        <v>1</v>
      </c>
      <c r="J3435" s="285">
        <v>6264</v>
      </c>
      <c r="K3435" s="285">
        <v>6264</v>
      </c>
    </row>
    <row r="3436" spans="2:11" x14ac:dyDescent="0.2">
      <c r="B3436" s="291"/>
      <c r="C3436" s="291"/>
      <c r="D3436" s="291"/>
      <c r="E3436" s="291"/>
      <c r="F3436" s="291" t="s">
        <v>97</v>
      </c>
      <c r="G3436" s="292">
        <v>30.89</v>
      </c>
      <c r="H3436" s="291" t="s">
        <v>98</v>
      </c>
      <c r="I3436" s="292">
        <v>33.229999999999997</v>
      </c>
      <c r="J3436" s="291" t="s">
        <v>99</v>
      </c>
      <c r="K3436" s="292">
        <v>64.12</v>
      </c>
    </row>
    <row r="3437" spans="2:11" ht="13.5" thickBot="1" x14ac:dyDescent="0.25">
      <c r="B3437" s="291"/>
      <c r="C3437" s="291"/>
      <c r="D3437" s="291"/>
      <c r="E3437" s="291"/>
      <c r="F3437" s="291" t="s">
        <v>100</v>
      </c>
      <c r="G3437" s="292">
        <v>1586.74</v>
      </c>
      <c r="H3437" s="291"/>
      <c r="I3437" s="198" t="s">
        <v>101</v>
      </c>
      <c r="J3437" s="198"/>
      <c r="K3437" s="292">
        <v>7933.72</v>
      </c>
    </row>
    <row r="3438" spans="2:11" ht="13.5" thickTop="1" x14ac:dyDescent="0.2">
      <c r="B3438" s="276"/>
      <c r="C3438" s="276"/>
      <c r="D3438" s="276"/>
      <c r="E3438" s="276"/>
      <c r="F3438" s="276"/>
      <c r="G3438" s="276"/>
      <c r="H3438" s="276"/>
      <c r="I3438" s="276"/>
      <c r="J3438" s="276"/>
      <c r="K3438" s="276"/>
    </row>
    <row r="3439" spans="2:11" ht="15" x14ac:dyDescent="0.2">
      <c r="B3439" s="268" t="s">
        <v>2089</v>
      </c>
      <c r="C3439" s="270" t="s">
        <v>78</v>
      </c>
      <c r="D3439" s="268" t="s">
        <v>79</v>
      </c>
      <c r="E3439" s="268" t="s">
        <v>24</v>
      </c>
      <c r="F3439" s="196" t="s">
        <v>80</v>
      </c>
      <c r="G3439" s="196"/>
      <c r="H3439" s="269" t="s">
        <v>81</v>
      </c>
      <c r="I3439" s="270" t="s">
        <v>82</v>
      </c>
      <c r="J3439" s="270" t="s">
        <v>83</v>
      </c>
      <c r="K3439" s="270" t="s">
        <v>84</v>
      </c>
    </row>
    <row r="3440" spans="2:11" x14ac:dyDescent="0.2">
      <c r="B3440" s="271" t="s">
        <v>85</v>
      </c>
      <c r="C3440" s="273" t="s">
        <v>2090</v>
      </c>
      <c r="D3440" s="271" t="s">
        <v>43</v>
      </c>
      <c r="E3440" s="271" t="s">
        <v>2091</v>
      </c>
      <c r="F3440" s="197" t="s">
        <v>89</v>
      </c>
      <c r="G3440" s="197"/>
      <c r="H3440" s="272" t="s">
        <v>48</v>
      </c>
      <c r="I3440" s="275">
        <v>1</v>
      </c>
      <c r="J3440" s="274">
        <v>7571.36</v>
      </c>
      <c r="K3440" s="274">
        <v>7571.36</v>
      </c>
    </row>
    <row r="3441" spans="2:11" ht="25.5" x14ac:dyDescent="0.2">
      <c r="B3441" s="277" t="s">
        <v>86</v>
      </c>
      <c r="C3441" s="279" t="s">
        <v>2934</v>
      </c>
      <c r="D3441" s="277" t="s">
        <v>44</v>
      </c>
      <c r="E3441" s="277" t="s">
        <v>2935</v>
      </c>
      <c r="F3441" s="194" t="s">
        <v>2161</v>
      </c>
      <c r="G3441" s="194"/>
      <c r="H3441" s="278" t="s">
        <v>75</v>
      </c>
      <c r="I3441" s="281">
        <v>3.1859999999999999</v>
      </c>
      <c r="J3441" s="280">
        <v>26.42</v>
      </c>
      <c r="K3441" s="280">
        <v>84.17</v>
      </c>
    </row>
    <row r="3442" spans="2:11" ht="25.5" x14ac:dyDescent="0.2">
      <c r="B3442" s="277" t="s">
        <v>86</v>
      </c>
      <c r="C3442" s="279" t="s">
        <v>161</v>
      </c>
      <c r="D3442" s="277" t="s">
        <v>44</v>
      </c>
      <c r="E3442" s="277" t="s">
        <v>162</v>
      </c>
      <c r="F3442" s="194" t="s">
        <v>2161</v>
      </c>
      <c r="G3442" s="194"/>
      <c r="H3442" s="278" t="s">
        <v>75</v>
      </c>
      <c r="I3442" s="281">
        <v>3.1859999999999999</v>
      </c>
      <c r="J3442" s="280">
        <v>22.66</v>
      </c>
      <c r="K3442" s="280">
        <v>72.19</v>
      </c>
    </row>
    <row r="3443" spans="2:11" ht="25.5" x14ac:dyDescent="0.2">
      <c r="B3443" s="282" t="s">
        <v>93</v>
      </c>
      <c r="C3443" s="284" t="s">
        <v>2946</v>
      </c>
      <c r="D3443" s="282" t="s">
        <v>2291</v>
      </c>
      <c r="E3443" s="282" t="s">
        <v>2947</v>
      </c>
      <c r="F3443" s="195" t="s">
        <v>94</v>
      </c>
      <c r="G3443" s="195"/>
      <c r="H3443" s="283" t="s">
        <v>48</v>
      </c>
      <c r="I3443" s="287">
        <v>1</v>
      </c>
      <c r="J3443" s="285">
        <v>7415</v>
      </c>
      <c r="K3443" s="285">
        <v>7415</v>
      </c>
    </row>
    <row r="3444" spans="2:11" x14ac:dyDescent="0.2">
      <c r="B3444" s="291"/>
      <c r="C3444" s="291"/>
      <c r="D3444" s="291"/>
      <c r="E3444" s="291"/>
      <c r="F3444" s="291" t="s">
        <v>97</v>
      </c>
      <c r="G3444" s="292">
        <v>58.21</v>
      </c>
      <c r="H3444" s="291" t="s">
        <v>98</v>
      </c>
      <c r="I3444" s="292">
        <v>62.59</v>
      </c>
      <c r="J3444" s="291" t="s">
        <v>99</v>
      </c>
      <c r="K3444" s="292">
        <v>120.8</v>
      </c>
    </row>
    <row r="3445" spans="2:11" ht="13.5" thickBot="1" x14ac:dyDescent="0.25">
      <c r="B3445" s="291"/>
      <c r="C3445" s="291"/>
      <c r="D3445" s="291"/>
      <c r="E3445" s="291"/>
      <c r="F3445" s="291" t="s">
        <v>100</v>
      </c>
      <c r="G3445" s="292">
        <v>1892.84</v>
      </c>
      <c r="H3445" s="291"/>
      <c r="I3445" s="198" t="s">
        <v>101</v>
      </c>
      <c r="J3445" s="198"/>
      <c r="K3445" s="292">
        <v>9464.2000000000007</v>
      </c>
    </row>
    <row r="3446" spans="2:11" ht="13.5" thickTop="1" x14ac:dyDescent="0.2">
      <c r="B3446" s="276"/>
      <c r="C3446" s="276"/>
      <c r="D3446" s="276"/>
      <c r="E3446" s="276"/>
      <c r="F3446" s="276"/>
      <c r="G3446" s="276"/>
      <c r="H3446" s="276"/>
      <c r="I3446" s="276"/>
      <c r="J3446" s="276"/>
      <c r="K3446" s="276"/>
    </row>
    <row r="3447" spans="2:11" ht="15" x14ac:dyDescent="0.2">
      <c r="B3447" s="268" t="s">
        <v>2092</v>
      </c>
      <c r="C3447" s="270" t="s">
        <v>78</v>
      </c>
      <c r="D3447" s="268" t="s">
        <v>79</v>
      </c>
      <c r="E3447" s="268" t="s">
        <v>24</v>
      </c>
      <c r="F3447" s="196" t="s">
        <v>80</v>
      </c>
      <c r="G3447" s="196"/>
      <c r="H3447" s="269" t="s">
        <v>81</v>
      </c>
      <c r="I3447" s="270" t="s">
        <v>82</v>
      </c>
      <c r="J3447" s="270" t="s">
        <v>83</v>
      </c>
      <c r="K3447" s="270" t="s">
        <v>84</v>
      </c>
    </row>
    <row r="3448" spans="2:11" x14ac:dyDescent="0.2">
      <c r="B3448" s="271" t="s">
        <v>85</v>
      </c>
      <c r="C3448" s="273" t="s">
        <v>2093</v>
      </c>
      <c r="D3448" s="271" t="s">
        <v>43</v>
      </c>
      <c r="E3448" s="271" t="s">
        <v>2094</v>
      </c>
      <c r="F3448" s="197" t="s">
        <v>89</v>
      </c>
      <c r="G3448" s="197"/>
      <c r="H3448" s="272" t="s">
        <v>48</v>
      </c>
      <c r="I3448" s="275">
        <v>1</v>
      </c>
      <c r="J3448" s="274">
        <v>3170.98</v>
      </c>
      <c r="K3448" s="274">
        <v>3170.98</v>
      </c>
    </row>
    <row r="3449" spans="2:11" ht="25.5" x14ac:dyDescent="0.2">
      <c r="B3449" s="277" t="s">
        <v>86</v>
      </c>
      <c r="C3449" s="279" t="s">
        <v>161</v>
      </c>
      <c r="D3449" s="277" t="s">
        <v>44</v>
      </c>
      <c r="E3449" s="277" t="s">
        <v>162</v>
      </c>
      <c r="F3449" s="194" t="s">
        <v>2161</v>
      </c>
      <c r="G3449" s="194"/>
      <c r="H3449" s="278" t="s">
        <v>75</v>
      </c>
      <c r="I3449" s="281">
        <v>5.1550000000000002</v>
      </c>
      <c r="J3449" s="280">
        <v>22.66</v>
      </c>
      <c r="K3449" s="280">
        <v>116.81</v>
      </c>
    </row>
    <row r="3450" spans="2:11" ht="25.5" x14ac:dyDescent="0.2">
      <c r="B3450" s="277" t="s">
        <v>86</v>
      </c>
      <c r="C3450" s="279" t="s">
        <v>2918</v>
      </c>
      <c r="D3450" s="277" t="s">
        <v>44</v>
      </c>
      <c r="E3450" s="277" t="s">
        <v>2919</v>
      </c>
      <c r="F3450" s="194" t="s">
        <v>2161</v>
      </c>
      <c r="G3450" s="194"/>
      <c r="H3450" s="278" t="s">
        <v>75</v>
      </c>
      <c r="I3450" s="281">
        <v>5.1550000000000002</v>
      </c>
      <c r="J3450" s="280">
        <v>29.91</v>
      </c>
      <c r="K3450" s="280">
        <v>154.18</v>
      </c>
    </row>
    <row r="3451" spans="2:11" x14ac:dyDescent="0.2">
      <c r="B3451" s="282" t="s">
        <v>93</v>
      </c>
      <c r="C3451" s="284" t="s">
        <v>2948</v>
      </c>
      <c r="D3451" s="282" t="s">
        <v>2291</v>
      </c>
      <c r="E3451" s="282" t="s">
        <v>2949</v>
      </c>
      <c r="F3451" s="195" t="s">
        <v>94</v>
      </c>
      <c r="G3451" s="195"/>
      <c r="H3451" s="283" t="s">
        <v>48</v>
      </c>
      <c r="I3451" s="287">
        <v>1</v>
      </c>
      <c r="J3451" s="285">
        <v>2899.99</v>
      </c>
      <c r="K3451" s="285">
        <v>2899.99</v>
      </c>
    </row>
    <row r="3452" spans="2:11" x14ac:dyDescent="0.2">
      <c r="B3452" s="291"/>
      <c r="C3452" s="291"/>
      <c r="D3452" s="291"/>
      <c r="E3452" s="291"/>
      <c r="F3452" s="291" t="s">
        <v>97</v>
      </c>
      <c r="G3452" s="292">
        <v>99.83</v>
      </c>
      <c r="H3452" s="291" t="s">
        <v>98</v>
      </c>
      <c r="I3452" s="292">
        <v>107.34</v>
      </c>
      <c r="J3452" s="291" t="s">
        <v>99</v>
      </c>
      <c r="K3452" s="292">
        <v>207.17</v>
      </c>
    </row>
    <row r="3453" spans="2:11" ht="13.5" thickBot="1" x14ac:dyDescent="0.25">
      <c r="B3453" s="291"/>
      <c r="C3453" s="291"/>
      <c r="D3453" s="291"/>
      <c r="E3453" s="291"/>
      <c r="F3453" s="291" t="s">
        <v>100</v>
      </c>
      <c r="G3453" s="292">
        <v>792.74</v>
      </c>
      <c r="H3453" s="291"/>
      <c r="I3453" s="198" t="s">
        <v>101</v>
      </c>
      <c r="J3453" s="198"/>
      <c r="K3453" s="292">
        <v>3963.72</v>
      </c>
    </row>
    <row r="3454" spans="2:11" ht="13.5" thickTop="1" x14ac:dyDescent="0.2">
      <c r="B3454" s="276"/>
      <c r="C3454" s="276"/>
      <c r="D3454" s="276"/>
      <c r="E3454" s="276"/>
      <c r="F3454" s="276"/>
      <c r="G3454" s="276"/>
      <c r="H3454" s="276"/>
      <c r="I3454" s="276"/>
      <c r="J3454" s="276"/>
      <c r="K3454" s="276"/>
    </row>
    <row r="3455" spans="2:11" ht="15" x14ac:dyDescent="0.2">
      <c r="B3455" s="268" t="s">
        <v>2095</v>
      </c>
      <c r="C3455" s="270" t="s">
        <v>78</v>
      </c>
      <c r="D3455" s="268" t="s">
        <v>79</v>
      </c>
      <c r="E3455" s="268" t="s">
        <v>24</v>
      </c>
      <c r="F3455" s="196" t="s">
        <v>80</v>
      </c>
      <c r="G3455" s="196"/>
      <c r="H3455" s="269" t="s">
        <v>81</v>
      </c>
      <c r="I3455" s="270" t="s">
        <v>82</v>
      </c>
      <c r="J3455" s="270" t="s">
        <v>83</v>
      </c>
      <c r="K3455" s="270" t="s">
        <v>84</v>
      </c>
    </row>
    <row r="3456" spans="2:11" ht="25.5" x14ac:dyDescent="0.2">
      <c r="B3456" s="271" t="s">
        <v>85</v>
      </c>
      <c r="C3456" s="273" t="s">
        <v>2096</v>
      </c>
      <c r="D3456" s="271" t="s">
        <v>43</v>
      </c>
      <c r="E3456" s="271" t="s">
        <v>2097</v>
      </c>
      <c r="F3456" s="197" t="s">
        <v>89</v>
      </c>
      <c r="G3456" s="197"/>
      <c r="H3456" s="272" t="s">
        <v>48</v>
      </c>
      <c r="I3456" s="275">
        <v>1</v>
      </c>
      <c r="J3456" s="274">
        <v>6092.43</v>
      </c>
      <c r="K3456" s="274">
        <v>6092.43</v>
      </c>
    </row>
    <row r="3457" spans="2:11" ht="25.5" x14ac:dyDescent="0.2">
      <c r="B3457" s="277" t="s">
        <v>86</v>
      </c>
      <c r="C3457" s="279" t="s">
        <v>161</v>
      </c>
      <c r="D3457" s="277" t="s">
        <v>44</v>
      </c>
      <c r="E3457" s="277" t="s">
        <v>162</v>
      </c>
      <c r="F3457" s="194" t="s">
        <v>2161</v>
      </c>
      <c r="G3457" s="194"/>
      <c r="H3457" s="278" t="s">
        <v>75</v>
      </c>
      <c r="I3457" s="281">
        <v>31.782</v>
      </c>
      <c r="J3457" s="280">
        <v>22.66</v>
      </c>
      <c r="K3457" s="280">
        <v>720.18</v>
      </c>
    </row>
    <row r="3458" spans="2:11" ht="25.5" x14ac:dyDescent="0.2">
      <c r="B3458" s="277" t="s">
        <v>86</v>
      </c>
      <c r="C3458" s="279" t="s">
        <v>2918</v>
      </c>
      <c r="D3458" s="277" t="s">
        <v>44</v>
      </c>
      <c r="E3458" s="277" t="s">
        <v>2919</v>
      </c>
      <c r="F3458" s="194" t="s">
        <v>2161</v>
      </c>
      <c r="G3458" s="194"/>
      <c r="H3458" s="278" t="s">
        <v>75</v>
      </c>
      <c r="I3458" s="281">
        <v>28.494</v>
      </c>
      <c r="J3458" s="280">
        <v>29.91</v>
      </c>
      <c r="K3458" s="280">
        <v>852.25</v>
      </c>
    </row>
    <row r="3459" spans="2:11" ht="25.5" x14ac:dyDescent="0.2">
      <c r="B3459" s="282" t="s">
        <v>93</v>
      </c>
      <c r="C3459" s="284" t="s">
        <v>2950</v>
      </c>
      <c r="D3459" s="282" t="s">
        <v>2291</v>
      </c>
      <c r="E3459" s="282" t="s">
        <v>2097</v>
      </c>
      <c r="F3459" s="195" t="s">
        <v>94</v>
      </c>
      <c r="G3459" s="195"/>
      <c r="H3459" s="283" t="s">
        <v>48</v>
      </c>
      <c r="I3459" s="287">
        <v>1</v>
      </c>
      <c r="J3459" s="285">
        <v>4520</v>
      </c>
      <c r="K3459" s="285">
        <v>4520</v>
      </c>
    </row>
    <row r="3460" spans="2:11" x14ac:dyDescent="0.2">
      <c r="B3460" s="291"/>
      <c r="C3460" s="291"/>
      <c r="D3460" s="291"/>
      <c r="E3460" s="291"/>
      <c r="F3460" s="291" t="s">
        <v>97</v>
      </c>
      <c r="G3460" s="292">
        <v>578.02</v>
      </c>
      <c r="H3460" s="291" t="s">
        <v>98</v>
      </c>
      <c r="I3460" s="292">
        <v>621.49</v>
      </c>
      <c r="J3460" s="291" t="s">
        <v>99</v>
      </c>
      <c r="K3460" s="292">
        <v>1199.51</v>
      </c>
    </row>
    <row r="3461" spans="2:11" ht="13.5" thickBot="1" x14ac:dyDescent="0.25">
      <c r="B3461" s="291"/>
      <c r="C3461" s="291"/>
      <c r="D3461" s="291"/>
      <c r="E3461" s="291"/>
      <c r="F3461" s="291" t="s">
        <v>100</v>
      </c>
      <c r="G3461" s="292">
        <v>1523.1</v>
      </c>
      <c r="H3461" s="291"/>
      <c r="I3461" s="198" t="s">
        <v>101</v>
      </c>
      <c r="J3461" s="198"/>
      <c r="K3461" s="292">
        <v>7615.53</v>
      </c>
    </row>
    <row r="3462" spans="2:11" ht="13.5" thickTop="1" x14ac:dyDescent="0.2">
      <c r="B3462" s="276"/>
      <c r="C3462" s="276"/>
      <c r="D3462" s="276"/>
      <c r="E3462" s="276"/>
      <c r="F3462" s="276"/>
      <c r="G3462" s="276"/>
      <c r="H3462" s="276"/>
      <c r="I3462" s="276"/>
      <c r="J3462" s="276"/>
      <c r="K3462" s="276"/>
    </row>
    <row r="3463" spans="2:11" ht="15" x14ac:dyDescent="0.2">
      <c r="B3463" s="268" t="s">
        <v>2098</v>
      </c>
      <c r="C3463" s="270" t="s">
        <v>78</v>
      </c>
      <c r="D3463" s="268" t="s">
        <v>79</v>
      </c>
      <c r="E3463" s="268" t="s">
        <v>24</v>
      </c>
      <c r="F3463" s="196" t="s">
        <v>80</v>
      </c>
      <c r="G3463" s="196"/>
      <c r="H3463" s="269" t="s">
        <v>81</v>
      </c>
      <c r="I3463" s="270" t="s">
        <v>82</v>
      </c>
      <c r="J3463" s="270" t="s">
        <v>83</v>
      </c>
      <c r="K3463" s="270" t="s">
        <v>84</v>
      </c>
    </row>
    <row r="3464" spans="2:11" ht="25.5" x14ac:dyDescent="0.2">
      <c r="B3464" s="271" t="s">
        <v>85</v>
      </c>
      <c r="C3464" s="273" t="s">
        <v>2099</v>
      </c>
      <c r="D3464" s="271" t="s">
        <v>43</v>
      </c>
      <c r="E3464" s="271" t="s">
        <v>2100</v>
      </c>
      <c r="F3464" s="197" t="s">
        <v>89</v>
      </c>
      <c r="G3464" s="197"/>
      <c r="H3464" s="272" t="s">
        <v>48</v>
      </c>
      <c r="I3464" s="275">
        <v>1</v>
      </c>
      <c r="J3464" s="274">
        <v>3894.94</v>
      </c>
      <c r="K3464" s="274">
        <v>3894.94</v>
      </c>
    </row>
    <row r="3465" spans="2:11" ht="25.5" x14ac:dyDescent="0.2">
      <c r="B3465" s="277" t="s">
        <v>86</v>
      </c>
      <c r="C3465" s="279" t="s">
        <v>120</v>
      </c>
      <c r="D3465" s="277" t="s">
        <v>44</v>
      </c>
      <c r="E3465" s="277" t="s">
        <v>121</v>
      </c>
      <c r="F3465" s="194" t="s">
        <v>2161</v>
      </c>
      <c r="G3465" s="194"/>
      <c r="H3465" s="278" t="s">
        <v>75</v>
      </c>
      <c r="I3465" s="281">
        <v>2.1920000000000002</v>
      </c>
      <c r="J3465" s="280">
        <v>29.75</v>
      </c>
      <c r="K3465" s="280">
        <v>65.209999999999994</v>
      </c>
    </row>
    <row r="3466" spans="2:11" ht="25.5" x14ac:dyDescent="0.2">
      <c r="B3466" s="277" t="s">
        <v>86</v>
      </c>
      <c r="C3466" s="279" t="s">
        <v>122</v>
      </c>
      <c r="D3466" s="277" t="s">
        <v>44</v>
      </c>
      <c r="E3466" s="277" t="s">
        <v>123</v>
      </c>
      <c r="F3466" s="194" t="s">
        <v>2161</v>
      </c>
      <c r="G3466" s="194"/>
      <c r="H3466" s="278" t="s">
        <v>75</v>
      </c>
      <c r="I3466" s="281">
        <v>2.1920000000000002</v>
      </c>
      <c r="J3466" s="280">
        <v>22.69</v>
      </c>
      <c r="K3466" s="280">
        <v>49.73</v>
      </c>
    </row>
    <row r="3467" spans="2:11" ht="25.5" x14ac:dyDescent="0.2">
      <c r="B3467" s="282" t="s">
        <v>93</v>
      </c>
      <c r="C3467" s="284" t="s">
        <v>2951</v>
      </c>
      <c r="D3467" s="282" t="s">
        <v>2291</v>
      </c>
      <c r="E3467" s="282" t="s">
        <v>2952</v>
      </c>
      <c r="F3467" s="195" t="s">
        <v>94</v>
      </c>
      <c r="G3467" s="195"/>
      <c r="H3467" s="283" t="s">
        <v>48</v>
      </c>
      <c r="I3467" s="287">
        <v>1</v>
      </c>
      <c r="J3467" s="285">
        <v>3780</v>
      </c>
      <c r="K3467" s="285">
        <v>3780</v>
      </c>
    </row>
    <row r="3468" spans="2:11" x14ac:dyDescent="0.2">
      <c r="B3468" s="291"/>
      <c r="C3468" s="291"/>
      <c r="D3468" s="291"/>
      <c r="E3468" s="291"/>
      <c r="F3468" s="291" t="s">
        <v>97</v>
      </c>
      <c r="G3468" s="292">
        <v>42.18</v>
      </c>
      <c r="H3468" s="291" t="s">
        <v>98</v>
      </c>
      <c r="I3468" s="292">
        <v>45.36</v>
      </c>
      <c r="J3468" s="291" t="s">
        <v>99</v>
      </c>
      <c r="K3468" s="292">
        <v>87.54</v>
      </c>
    </row>
    <row r="3469" spans="2:11" ht="13.5" thickBot="1" x14ac:dyDescent="0.25">
      <c r="B3469" s="291"/>
      <c r="C3469" s="291"/>
      <c r="D3469" s="291"/>
      <c r="E3469" s="291"/>
      <c r="F3469" s="291" t="s">
        <v>100</v>
      </c>
      <c r="G3469" s="292">
        <v>973.73</v>
      </c>
      <c r="H3469" s="291"/>
      <c r="I3469" s="198" t="s">
        <v>101</v>
      </c>
      <c r="J3469" s="198"/>
      <c r="K3469" s="292">
        <v>4868.67</v>
      </c>
    </row>
    <row r="3470" spans="2:11" ht="13.5" thickTop="1" x14ac:dyDescent="0.2">
      <c r="B3470" s="276"/>
      <c r="C3470" s="276"/>
      <c r="D3470" s="276"/>
      <c r="E3470" s="276"/>
      <c r="F3470" s="276"/>
      <c r="G3470" s="276"/>
      <c r="H3470" s="276"/>
      <c r="I3470" s="276"/>
      <c r="J3470" s="276"/>
      <c r="K3470" s="276"/>
    </row>
    <row r="3471" spans="2:11" ht="15" x14ac:dyDescent="0.2">
      <c r="B3471" s="268" t="s">
        <v>2101</v>
      </c>
      <c r="C3471" s="270" t="s">
        <v>78</v>
      </c>
      <c r="D3471" s="268" t="s">
        <v>79</v>
      </c>
      <c r="E3471" s="268" t="s">
        <v>24</v>
      </c>
      <c r="F3471" s="196" t="s">
        <v>80</v>
      </c>
      <c r="G3471" s="196"/>
      <c r="H3471" s="269" t="s">
        <v>81</v>
      </c>
      <c r="I3471" s="270" t="s">
        <v>82</v>
      </c>
      <c r="J3471" s="270" t="s">
        <v>83</v>
      </c>
      <c r="K3471" s="270" t="s">
        <v>84</v>
      </c>
    </row>
    <row r="3472" spans="2:11" x14ac:dyDescent="0.2">
      <c r="B3472" s="271" t="s">
        <v>85</v>
      </c>
      <c r="C3472" s="273" t="s">
        <v>2102</v>
      </c>
      <c r="D3472" s="271" t="s">
        <v>43</v>
      </c>
      <c r="E3472" s="271" t="s">
        <v>2103</v>
      </c>
      <c r="F3472" s="197" t="s">
        <v>89</v>
      </c>
      <c r="G3472" s="197"/>
      <c r="H3472" s="272" t="s">
        <v>48</v>
      </c>
      <c r="I3472" s="275">
        <v>1</v>
      </c>
      <c r="J3472" s="274">
        <v>256.69</v>
      </c>
      <c r="K3472" s="274">
        <v>256.69</v>
      </c>
    </row>
    <row r="3473" spans="2:11" ht="25.5" x14ac:dyDescent="0.2">
      <c r="B3473" s="277" t="s">
        <v>86</v>
      </c>
      <c r="C3473" s="279" t="s">
        <v>161</v>
      </c>
      <c r="D3473" s="277" t="s">
        <v>44</v>
      </c>
      <c r="E3473" s="277" t="s">
        <v>162</v>
      </c>
      <c r="F3473" s="194" t="s">
        <v>2161</v>
      </c>
      <c r="G3473" s="194"/>
      <c r="H3473" s="278" t="s">
        <v>75</v>
      </c>
      <c r="I3473" s="281">
        <v>1.0309999999999999</v>
      </c>
      <c r="J3473" s="280">
        <v>22.66</v>
      </c>
      <c r="K3473" s="280">
        <v>23.36</v>
      </c>
    </row>
    <row r="3474" spans="2:11" ht="25.5" x14ac:dyDescent="0.2">
      <c r="B3474" s="277" t="s">
        <v>86</v>
      </c>
      <c r="C3474" s="279" t="s">
        <v>2918</v>
      </c>
      <c r="D3474" s="277" t="s">
        <v>44</v>
      </c>
      <c r="E3474" s="277" t="s">
        <v>2919</v>
      </c>
      <c r="F3474" s="194" t="s">
        <v>2161</v>
      </c>
      <c r="G3474" s="194"/>
      <c r="H3474" s="278" t="s">
        <v>75</v>
      </c>
      <c r="I3474" s="281">
        <v>1.0309999999999999</v>
      </c>
      <c r="J3474" s="280">
        <v>29.91</v>
      </c>
      <c r="K3474" s="280">
        <v>30.83</v>
      </c>
    </row>
    <row r="3475" spans="2:11" x14ac:dyDescent="0.2">
      <c r="B3475" s="282" t="s">
        <v>93</v>
      </c>
      <c r="C3475" s="284" t="s">
        <v>2953</v>
      </c>
      <c r="D3475" s="282" t="s">
        <v>2291</v>
      </c>
      <c r="E3475" s="282" t="s">
        <v>2103</v>
      </c>
      <c r="F3475" s="195" t="s">
        <v>94</v>
      </c>
      <c r="G3475" s="195"/>
      <c r="H3475" s="283" t="s">
        <v>48</v>
      </c>
      <c r="I3475" s="287">
        <v>1</v>
      </c>
      <c r="J3475" s="285">
        <v>202.5</v>
      </c>
      <c r="K3475" s="285">
        <v>202.5</v>
      </c>
    </row>
    <row r="3476" spans="2:11" x14ac:dyDescent="0.2">
      <c r="B3476" s="291"/>
      <c r="C3476" s="291"/>
      <c r="D3476" s="291"/>
      <c r="E3476" s="291"/>
      <c r="F3476" s="291" t="s">
        <v>97</v>
      </c>
      <c r="G3476" s="292">
        <v>19.96</v>
      </c>
      <c r="H3476" s="291" t="s">
        <v>98</v>
      </c>
      <c r="I3476" s="292">
        <v>21.47</v>
      </c>
      <c r="J3476" s="291" t="s">
        <v>99</v>
      </c>
      <c r="K3476" s="292">
        <v>41.43</v>
      </c>
    </row>
    <row r="3477" spans="2:11" ht="13.5" thickBot="1" x14ac:dyDescent="0.25">
      <c r="B3477" s="291"/>
      <c r="C3477" s="291"/>
      <c r="D3477" s="291"/>
      <c r="E3477" s="291"/>
      <c r="F3477" s="291" t="s">
        <v>100</v>
      </c>
      <c r="G3477" s="292">
        <v>64.17</v>
      </c>
      <c r="H3477" s="291"/>
      <c r="I3477" s="198" t="s">
        <v>101</v>
      </c>
      <c r="J3477" s="198"/>
      <c r="K3477" s="292">
        <v>320.86</v>
      </c>
    </row>
    <row r="3478" spans="2:11" ht="13.5" thickTop="1" x14ac:dyDescent="0.2">
      <c r="B3478" s="276"/>
      <c r="C3478" s="276"/>
      <c r="D3478" s="276"/>
      <c r="E3478" s="276"/>
      <c r="F3478" s="276"/>
      <c r="G3478" s="276"/>
      <c r="H3478" s="276"/>
      <c r="I3478" s="276"/>
      <c r="J3478" s="276"/>
      <c r="K3478" s="276"/>
    </row>
    <row r="3479" spans="2:11" ht="15" x14ac:dyDescent="0.2">
      <c r="B3479" s="268" t="s">
        <v>960</v>
      </c>
      <c r="C3479" s="270" t="s">
        <v>78</v>
      </c>
      <c r="D3479" s="268" t="s">
        <v>79</v>
      </c>
      <c r="E3479" s="268" t="s">
        <v>24</v>
      </c>
      <c r="F3479" s="196" t="s">
        <v>80</v>
      </c>
      <c r="G3479" s="196"/>
      <c r="H3479" s="269" t="s">
        <v>81</v>
      </c>
      <c r="I3479" s="270" t="s">
        <v>82</v>
      </c>
      <c r="J3479" s="270" t="s">
        <v>83</v>
      </c>
      <c r="K3479" s="270" t="s">
        <v>84</v>
      </c>
    </row>
    <row r="3480" spans="2:11" ht="25.5" x14ac:dyDescent="0.2">
      <c r="B3480" s="271" t="s">
        <v>85</v>
      </c>
      <c r="C3480" s="273" t="s">
        <v>2104</v>
      </c>
      <c r="D3480" s="271" t="s">
        <v>43</v>
      </c>
      <c r="E3480" s="271" t="s">
        <v>2105</v>
      </c>
      <c r="F3480" s="197" t="s">
        <v>89</v>
      </c>
      <c r="G3480" s="197"/>
      <c r="H3480" s="272" t="s">
        <v>48</v>
      </c>
      <c r="I3480" s="275">
        <v>1</v>
      </c>
      <c r="J3480" s="274">
        <v>13.32</v>
      </c>
      <c r="K3480" s="274">
        <v>13.32</v>
      </c>
    </row>
    <row r="3481" spans="2:11" ht="25.5" x14ac:dyDescent="0.2">
      <c r="B3481" s="277" t="s">
        <v>86</v>
      </c>
      <c r="C3481" s="279" t="s">
        <v>112</v>
      </c>
      <c r="D3481" s="277" t="s">
        <v>44</v>
      </c>
      <c r="E3481" s="277" t="s">
        <v>2350</v>
      </c>
      <c r="F3481" s="194" t="s">
        <v>2161</v>
      </c>
      <c r="G3481" s="194"/>
      <c r="H3481" s="278" t="s">
        <v>75</v>
      </c>
      <c r="I3481" s="281">
        <v>0.27600000000000002</v>
      </c>
      <c r="J3481" s="280">
        <v>28.38</v>
      </c>
      <c r="K3481" s="280">
        <v>7.83</v>
      </c>
    </row>
    <row r="3482" spans="2:11" ht="25.5" x14ac:dyDescent="0.2">
      <c r="B3482" s="277" t="s">
        <v>86</v>
      </c>
      <c r="C3482" s="279" t="s">
        <v>161</v>
      </c>
      <c r="D3482" s="277" t="s">
        <v>44</v>
      </c>
      <c r="E3482" s="277" t="s">
        <v>162</v>
      </c>
      <c r="F3482" s="194" t="s">
        <v>2161</v>
      </c>
      <c r="G3482" s="194"/>
      <c r="H3482" s="278" t="s">
        <v>75</v>
      </c>
      <c r="I3482" s="281">
        <v>0.128</v>
      </c>
      <c r="J3482" s="280">
        <v>22.66</v>
      </c>
      <c r="K3482" s="280">
        <v>2.9</v>
      </c>
    </row>
    <row r="3483" spans="2:11" ht="25.5" x14ac:dyDescent="0.2">
      <c r="B3483" s="282" t="s">
        <v>93</v>
      </c>
      <c r="C3483" s="284" t="s">
        <v>2954</v>
      </c>
      <c r="D3483" s="282" t="s">
        <v>2291</v>
      </c>
      <c r="E3483" s="282" t="s">
        <v>2955</v>
      </c>
      <c r="F3483" s="195" t="s">
        <v>94</v>
      </c>
      <c r="G3483" s="195"/>
      <c r="H3483" s="283" t="s">
        <v>48</v>
      </c>
      <c r="I3483" s="287">
        <v>1</v>
      </c>
      <c r="J3483" s="285">
        <v>2.59</v>
      </c>
      <c r="K3483" s="285">
        <v>2.59</v>
      </c>
    </row>
    <row r="3484" spans="2:11" x14ac:dyDescent="0.2">
      <c r="B3484" s="291"/>
      <c r="C3484" s="291"/>
      <c r="D3484" s="291"/>
      <c r="E3484" s="291"/>
      <c r="F3484" s="291" t="s">
        <v>97</v>
      </c>
      <c r="G3484" s="292">
        <v>4.12</v>
      </c>
      <c r="H3484" s="291" t="s">
        <v>98</v>
      </c>
      <c r="I3484" s="292">
        <v>4.43</v>
      </c>
      <c r="J3484" s="291" t="s">
        <v>99</v>
      </c>
      <c r="K3484" s="292">
        <v>8.5500000000000007</v>
      </c>
    </row>
    <row r="3485" spans="2:11" ht="13.5" thickBot="1" x14ac:dyDescent="0.25">
      <c r="B3485" s="291"/>
      <c r="C3485" s="291"/>
      <c r="D3485" s="291"/>
      <c r="E3485" s="291"/>
      <c r="F3485" s="291" t="s">
        <v>100</v>
      </c>
      <c r="G3485" s="292">
        <v>3.33</v>
      </c>
      <c r="H3485" s="291"/>
      <c r="I3485" s="198" t="s">
        <v>101</v>
      </c>
      <c r="J3485" s="198"/>
      <c r="K3485" s="292">
        <v>16.649999999999999</v>
      </c>
    </row>
    <row r="3486" spans="2:11" ht="13.5" thickTop="1" x14ac:dyDescent="0.2">
      <c r="B3486" s="276"/>
      <c r="C3486" s="276"/>
      <c r="D3486" s="276"/>
      <c r="E3486" s="276"/>
      <c r="F3486" s="276"/>
      <c r="G3486" s="276"/>
      <c r="H3486" s="276"/>
      <c r="I3486" s="276"/>
      <c r="J3486" s="276"/>
      <c r="K3486" s="276"/>
    </row>
    <row r="3487" spans="2:11" ht="15" x14ac:dyDescent="0.2">
      <c r="B3487" s="268" t="s">
        <v>2110</v>
      </c>
      <c r="C3487" s="270" t="s">
        <v>78</v>
      </c>
      <c r="D3487" s="268" t="s">
        <v>79</v>
      </c>
      <c r="E3487" s="268" t="s">
        <v>24</v>
      </c>
      <c r="F3487" s="196" t="s">
        <v>80</v>
      </c>
      <c r="G3487" s="196"/>
      <c r="H3487" s="269" t="s">
        <v>81</v>
      </c>
      <c r="I3487" s="270" t="s">
        <v>82</v>
      </c>
      <c r="J3487" s="270" t="s">
        <v>83</v>
      </c>
      <c r="K3487" s="270" t="s">
        <v>84</v>
      </c>
    </row>
    <row r="3488" spans="2:11" ht="25.5" x14ac:dyDescent="0.2">
      <c r="B3488" s="271" t="s">
        <v>85</v>
      </c>
      <c r="C3488" s="273" t="s">
        <v>2111</v>
      </c>
      <c r="D3488" s="271" t="s">
        <v>44</v>
      </c>
      <c r="E3488" s="271" t="s">
        <v>2112</v>
      </c>
      <c r="F3488" s="197" t="s">
        <v>1078</v>
      </c>
      <c r="G3488" s="197"/>
      <c r="H3488" s="272" t="s">
        <v>48</v>
      </c>
      <c r="I3488" s="275">
        <v>1</v>
      </c>
      <c r="J3488" s="274">
        <v>51.1</v>
      </c>
      <c r="K3488" s="274">
        <v>51.1</v>
      </c>
    </row>
    <row r="3489" spans="2:11" ht="25.5" x14ac:dyDescent="0.2">
      <c r="B3489" s="277" t="s">
        <v>86</v>
      </c>
      <c r="C3489" s="279" t="s">
        <v>122</v>
      </c>
      <c r="D3489" s="277" t="s">
        <v>44</v>
      </c>
      <c r="E3489" s="277" t="s">
        <v>123</v>
      </c>
      <c r="F3489" s="194" t="s">
        <v>2161</v>
      </c>
      <c r="G3489" s="194"/>
      <c r="H3489" s="278" t="s">
        <v>75</v>
      </c>
      <c r="I3489" s="281">
        <v>0.3237912</v>
      </c>
      <c r="J3489" s="280">
        <v>22.69</v>
      </c>
      <c r="K3489" s="280">
        <v>7.34</v>
      </c>
    </row>
    <row r="3490" spans="2:11" ht="25.5" x14ac:dyDescent="0.2">
      <c r="B3490" s="277" t="s">
        <v>86</v>
      </c>
      <c r="C3490" s="279" t="s">
        <v>120</v>
      </c>
      <c r="D3490" s="277" t="s">
        <v>44</v>
      </c>
      <c r="E3490" s="277" t="s">
        <v>121</v>
      </c>
      <c r="F3490" s="194" t="s">
        <v>2161</v>
      </c>
      <c r="G3490" s="194"/>
      <c r="H3490" s="278" t="s">
        <v>75</v>
      </c>
      <c r="I3490" s="281">
        <v>0.43172159999999998</v>
      </c>
      <c r="J3490" s="280">
        <v>29.75</v>
      </c>
      <c r="K3490" s="280">
        <v>12.84</v>
      </c>
    </row>
    <row r="3491" spans="2:11" ht="25.5" x14ac:dyDescent="0.2">
      <c r="B3491" s="282" t="s">
        <v>93</v>
      </c>
      <c r="C3491" s="284" t="s">
        <v>2956</v>
      </c>
      <c r="D3491" s="282" t="s">
        <v>44</v>
      </c>
      <c r="E3491" s="282" t="s">
        <v>2957</v>
      </c>
      <c r="F3491" s="195" t="s">
        <v>94</v>
      </c>
      <c r="G3491" s="195"/>
      <c r="H3491" s="283" t="s">
        <v>48</v>
      </c>
      <c r="I3491" s="287">
        <v>1</v>
      </c>
      <c r="J3491" s="285">
        <v>30.92</v>
      </c>
      <c r="K3491" s="285">
        <v>30.92</v>
      </c>
    </row>
    <row r="3492" spans="2:11" x14ac:dyDescent="0.2">
      <c r="B3492" s="291"/>
      <c r="C3492" s="291"/>
      <c r="D3492" s="291"/>
      <c r="E3492" s="291"/>
      <c r="F3492" s="291" t="s">
        <v>97</v>
      </c>
      <c r="G3492" s="292">
        <v>7.44</v>
      </c>
      <c r="H3492" s="291" t="s">
        <v>98</v>
      </c>
      <c r="I3492" s="292">
        <v>8.02</v>
      </c>
      <c r="J3492" s="291" t="s">
        <v>99</v>
      </c>
      <c r="K3492" s="292">
        <v>15.46</v>
      </c>
    </row>
    <row r="3493" spans="2:11" ht="13.5" thickBot="1" x14ac:dyDescent="0.25">
      <c r="B3493" s="291"/>
      <c r="C3493" s="291"/>
      <c r="D3493" s="291"/>
      <c r="E3493" s="291"/>
      <c r="F3493" s="291" t="s">
        <v>100</v>
      </c>
      <c r="G3493" s="292">
        <v>12.77</v>
      </c>
      <c r="H3493" s="291"/>
      <c r="I3493" s="198" t="s">
        <v>101</v>
      </c>
      <c r="J3493" s="198"/>
      <c r="K3493" s="292">
        <v>63.87</v>
      </c>
    </row>
    <row r="3494" spans="2:11" ht="13.5" thickTop="1" x14ac:dyDescent="0.2">
      <c r="B3494" s="276"/>
      <c r="C3494" s="276"/>
      <c r="D3494" s="276"/>
      <c r="E3494" s="276"/>
      <c r="F3494" s="276"/>
      <c r="G3494" s="276"/>
      <c r="H3494" s="276"/>
      <c r="I3494" s="276"/>
      <c r="J3494" s="276"/>
      <c r="K3494" s="276"/>
    </row>
    <row r="3495" spans="2:11" ht="15" x14ac:dyDescent="0.2">
      <c r="B3495" s="268" t="s">
        <v>2115</v>
      </c>
      <c r="C3495" s="270" t="s">
        <v>78</v>
      </c>
      <c r="D3495" s="268" t="s">
        <v>79</v>
      </c>
      <c r="E3495" s="268" t="s">
        <v>24</v>
      </c>
      <c r="F3495" s="196" t="s">
        <v>80</v>
      </c>
      <c r="G3495" s="196"/>
      <c r="H3495" s="269" t="s">
        <v>81</v>
      </c>
      <c r="I3495" s="270" t="s">
        <v>82</v>
      </c>
      <c r="J3495" s="270" t="s">
        <v>83</v>
      </c>
      <c r="K3495" s="270" t="s">
        <v>84</v>
      </c>
    </row>
    <row r="3496" spans="2:11" ht="25.5" x14ac:dyDescent="0.2">
      <c r="B3496" s="271" t="s">
        <v>85</v>
      </c>
      <c r="C3496" s="273" t="s">
        <v>2116</v>
      </c>
      <c r="D3496" s="271" t="s">
        <v>43</v>
      </c>
      <c r="E3496" s="271" t="s">
        <v>2117</v>
      </c>
      <c r="F3496" s="197" t="s">
        <v>89</v>
      </c>
      <c r="G3496" s="197"/>
      <c r="H3496" s="272" t="s">
        <v>48</v>
      </c>
      <c r="I3496" s="275">
        <v>1</v>
      </c>
      <c r="J3496" s="274">
        <v>32.69</v>
      </c>
      <c r="K3496" s="274">
        <v>32.69</v>
      </c>
    </row>
    <row r="3497" spans="2:11" ht="25.5" x14ac:dyDescent="0.2">
      <c r="B3497" s="277" t="s">
        <v>86</v>
      </c>
      <c r="C3497" s="279" t="s">
        <v>90</v>
      </c>
      <c r="D3497" s="277" t="s">
        <v>44</v>
      </c>
      <c r="E3497" s="277" t="s">
        <v>91</v>
      </c>
      <c r="F3497" s="194" t="s">
        <v>2161</v>
      </c>
      <c r="G3497" s="194"/>
      <c r="H3497" s="278" t="s">
        <v>75</v>
      </c>
      <c r="I3497" s="281">
        <v>0.2</v>
      </c>
      <c r="J3497" s="280">
        <v>21.72</v>
      </c>
      <c r="K3497" s="280">
        <v>4.34</v>
      </c>
    </row>
    <row r="3498" spans="2:11" ht="25.5" x14ac:dyDescent="0.2">
      <c r="B3498" s="277" t="s">
        <v>86</v>
      </c>
      <c r="C3498" s="279" t="s">
        <v>120</v>
      </c>
      <c r="D3498" s="277" t="s">
        <v>44</v>
      </c>
      <c r="E3498" s="277" t="s">
        <v>121</v>
      </c>
      <c r="F3498" s="194" t="s">
        <v>2161</v>
      </c>
      <c r="G3498" s="194"/>
      <c r="H3498" s="278" t="s">
        <v>75</v>
      </c>
      <c r="I3498" s="281">
        <v>0.2</v>
      </c>
      <c r="J3498" s="280">
        <v>29.75</v>
      </c>
      <c r="K3498" s="280">
        <v>5.95</v>
      </c>
    </row>
    <row r="3499" spans="2:11" ht="25.5" x14ac:dyDescent="0.2">
      <c r="B3499" s="282" t="s">
        <v>93</v>
      </c>
      <c r="C3499" s="284" t="s">
        <v>2958</v>
      </c>
      <c r="D3499" s="282" t="s">
        <v>2315</v>
      </c>
      <c r="E3499" s="282" t="s">
        <v>2959</v>
      </c>
      <c r="F3499" s="195" t="s">
        <v>94</v>
      </c>
      <c r="G3499" s="195"/>
      <c r="H3499" s="283" t="s">
        <v>1076</v>
      </c>
      <c r="I3499" s="287">
        <v>1</v>
      </c>
      <c r="J3499" s="285">
        <v>22.4</v>
      </c>
      <c r="K3499" s="285">
        <v>22.4</v>
      </c>
    </row>
    <row r="3500" spans="2:11" x14ac:dyDescent="0.2">
      <c r="B3500" s="291"/>
      <c r="C3500" s="291"/>
      <c r="D3500" s="291"/>
      <c r="E3500" s="291"/>
      <c r="F3500" s="291" t="s">
        <v>97</v>
      </c>
      <c r="G3500" s="292">
        <v>3.76</v>
      </c>
      <c r="H3500" s="291" t="s">
        <v>98</v>
      </c>
      <c r="I3500" s="292">
        <v>4.05</v>
      </c>
      <c r="J3500" s="291" t="s">
        <v>99</v>
      </c>
      <c r="K3500" s="292">
        <v>7.81</v>
      </c>
    </row>
    <row r="3501" spans="2:11" ht="13.5" thickBot="1" x14ac:dyDescent="0.25">
      <c r="B3501" s="291"/>
      <c r="C3501" s="291"/>
      <c r="D3501" s="291"/>
      <c r="E3501" s="291"/>
      <c r="F3501" s="291" t="s">
        <v>100</v>
      </c>
      <c r="G3501" s="292">
        <v>8.17</v>
      </c>
      <c r="H3501" s="291"/>
      <c r="I3501" s="198" t="s">
        <v>101</v>
      </c>
      <c r="J3501" s="198"/>
      <c r="K3501" s="292">
        <v>40.86</v>
      </c>
    </row>
    <row r="3502" spans="2:11" ht="13.5" thickTop="1" x14ac:dyDescent="0.2">
      <c r="B3502" s="276"/>
      <c r="C3502" s="276"/>
      <c r="D3502" s="276"/>
      <c r="E3502" s="276"/>
      <c r="F3502" s="276"/>
      <c r="G3502" s="276"/>
      <c r="H3502" s="276"/>
      <c r="I3502" s="276"/>
      <c r="J3502" s="276"/>
      <c r="K3502" s="276"/>
    </row>
    <row r="3503" spans="2:11" ht="15" x14ac:dyDescent="0.2">
      <c r="B3503" s="268" t="s">
        <v>2118</v>
      </c>
      <c r="C3503" s="270" t="s">
        <v>78</v>
      </c>
      <c r="D3503" s="268" t="s">
        <v>79</v>
      </c>
      <c r="E3503" s="268" t="s">
        <v>24</v>
      </c>
      <c r="F3503" s="196" t="s">
        <v>80</v>
      </c>
      <c r="G3503" s="196"/>
      <c r="H3503" s="269" t="s">
        <v>81</v>
      </c>
      <c r="I3503" s="270" t="s">
        <v>82</v>
      </c>
      <c r="J3503" s="270" t="s">
        <v>83</v>
      </c>
      <c r="K3503" s="270" t="s">
        <v>84</v>
      </c>
    </row>
    <row r="3504" spans="2:11" ht="38.25" x14ac:dyDescent="0.2">
      <c r="B3504" s="271" t="s">
        <v>85</v>
      </c>
      <c r="C3504" s="273" t="s">
        <v>2119</v>
      </c>
      <c r="D3504" s="271" t="s">
        <v>43</v>
      </c>
      <c r="E3504" s="271" t="s">
        <v>2120</v>
      </c>
      <c r="F3504" s="197" t="s">
        <v>89</v>
      </c>
      <c r="G3504" s="197"/>
      <c r="H3504" s="272" t="s">
        <v>48</v>
      </c>
      <c r="I3504" s="275">
        <v>1</v>
      </c>
      <c r="J3504" s="274">
        <v>80.92</v>
      </c>
      <c r="K3504" s="274">
        <v>80.92</v>
      </c>
    </row>
    <row r="3505" spans="2:11" ht="25.5" x14ac:dyDescent="0.2">
      <c r="B3505" s="277" t="s">
        <v>86</v>
      </c>
      <c r="C3505" s="279" t="s">
        <v>90</v>
      </c>
      <c r="D3505" s="277" t="s">
        <v>44</v>
      </c>
      <c r="E3505" s="277" t="s">
        <v>91</v>
      </c>
      <c r="F3505" s="194" t="s">
        <v>2161</v>
      </c>
      <c r="G3505" s="194"/>
      <c r="H3505" s="278" t="s">
        <v>75</v>
      </c>
      <c r="I3505" s="281">
        <v>0.3</v>
      </c>
      <c r="J3505" s="280">
        <v>21.72</v>
      </c>
      <c r="K3505" s="280">
        <v>6.51</v>
      </c>
    </row>
    <row r="3506" spans="2:11" ht="25.5" x14ac:dyDescent="0.2">
      <c r="B3506" s="277" t="s">
        <v>86</v>
      </c>
      <c r="C3506" s="279" t="s">
        <v>120</v>
      </c>
      <c r="D3506" s="277" t="s">
        <v>44</v>
      </c>
      <c r="E3506" s="277" t="s">
        <v>121</v>
      </c>
      <c r="F3506" s="194" t="s">
        <v>2161</v>
      </c>
      <c r="G3506" s="194"/>
      <c r="H3506" s="278" t="s">
        <v>75</v>
      </c>
      <c r="I3506" s="281">
        <v>0.3</v>
      </c>
      <c r="J3506" s="280">
        <v>29.75</v>
      </c>
      <c r="K3506" s="280">
        <v>8.92</v>
      </c>
    </row>
    <row r="3507" spans="2:11" ht="25.5" x14ac:dyDescent="0.2">
      <c r="B3507" s="282" t="s">
        <v>93</v>
      </c>
      <c r="C3507" s="284" t="s">
        <v>2960</v>
      </c>
      <c r="D3507" s="282" t="s">
        <v>2315</v>
      </c>
      <c r="E3507" s="282" t="s">
        <v>2961</v>
      </c>
      <c r="F3507" s="195" t="s">
        <v>94</v>
      </c>
      <c r="G3507" s="195"/>
      <c r="H3507" s="283" t="s">
        <v>1076</v>
      </c>
      <c r="I3507" s="287">
        <v>1</v>
      </c>
      <c r="J3507" s="285">
        <v>62.51</v>
      </c>
      <c r="K3507" s="285">
        <v>62.51</v>
      </c>
    </row>
    <row r="3508" spans="2:11" x14ac:dyDescent="0.2">
      <c r="B3508" s="282" t="s">
        <v>93</v>
      </c>
      <c r="C3508" s="284" t="s">
        <v>2962</v>
      </c>
      <c r="D3508" s="282" t="s">
        <v>2315</v>
      </c>
      <c r="E3508" s="282" t="s">
        <v>2963</v>
      </c>
      <c r="F3508" s="195" t="s">
        <v>94</v>
      </c>
      <c r="G3508" s="195"/>
      <c r="H3508" s="283" t="s">
        <v>2964</v>
      </c>
      <c r="I3508" s="287">
        <v>0.6</v>
      </c>
      <c r="J3508" s="285">
        <v>4.9800000000000004</v>
      </c>
      <c r="K3508" s="285">
        <v>2.98</v>
      </c>
    </row>
    <row r="3509" spans="2:11" x14ac:dyDescent="0.2">
      <c r="B3509" s="291"/>
      <c r="C3509" s="291"/>
      <c r="D3509" s="291"/>
      <c r="E3509" s="291"/>
      <c r="F3509" s="291" t="s">
        <v>97</v>
      </c>
      <c r="G3509" s="292">
        <v>5.64</v>
      </c>
      <c r="H3509" s="291" t="s">
        <v>98</v>
      </c>
      <c r="I3509" s="292">
        <v>6.08</v>
      </c>
      <c r="J3509" s="291" t="s">
        <v>99</v>
      </c>
      <c r="K3509" s="292">
        <v>11.72</v>
      </c>
    </row>
    <row r="3510" spans="2:11" ht="13.5" thickBot="1" x14ac:dyDescent="0.25">
      <c r="B3510" s="291"/>
      <c r="C3510" s="291"/>
      <c r="D3510" s="291"/>
      <c r="E3510" s="291"/>
      <c r="F3510" s="291" t="s">
        <v>100</v>
      </c>
      <c r="G3510" s="292">
        <v>20.23</v>
      </c>
      <c r="H3510" s="291"/>
      <c r="I3510" s="198" t="s">
        <v>101</v>
      </c>
      <c r="J3510" s="198"/>
      <c r="K3510" s="292">
        <v>101.15</v>
      </c>
    </row>
    <row r="3511" spans="2:11" ht="13.5" thickTop="1" x14ac:dyDescent="0.2">
      <c r="B3511" s="276"/>
      <c r="C3511" s="276"/>
      <c r="D3511" s="276"/>
      <c r="E3511" s="276"/>
      <c r="F3511" s="276"/>
      <c r="G3511" s="276"/>
      <c r="H3511" s="276"/>
      <c r="I3511" s="276"/>
      <c r="J3511" s="276"/>
      <c r="K3511" s="276"/>
    </row>
    <row r="3512" spans="2:11" ht="15" x14ac:dyDescent="0.2">
      <c r="B3512" s="268" t="s">
        <v>2121</v>
      </c>
      <c r="C3512" s="270" t="s">
        <v>78</v>
      </c>
      <c r="D3512" s="268" t="s">
        <v>79</v>
      </c>
      <c r="E3512" s="268" t="s">
        <v>24</v>
      </c>
      <c r="F3512" s="196" t="s">
        <v>80</v>
      </c>
      <c r="G3512" s="196"/>
      <c r="H3512" s="269" t="s">
        <v>81</v>
      </c>
      <c r="I3512" s="270" t="s">
        <v>82</v>
      </c>
      <c r="J3512" s="270" t="s">
        <v>83</v>
      </c>
      <c r="K3512" s="270" t="s">
        <v>84</v>
      </c>
    </row>
    <row r="3513" spans="2:11" ht="25.5" x14ac:dyDescent="0.2">
      <c r="B3513" s="271" t="s">
        <v>85</v>
      </c>
      <c r="C3513" s="273" t="s">
        <v>2122</v>
      </c>
      <c r="D3513" s="271" t="s">
        <v>43</v>
      </c>
      <c r="E3513" s="271" t="s">
        <v>2123</v>
      </c>
      <c r="F3513" s="197" t="s">
        <v>89</v>
      </c>
      <c r="G3513" s="197"/>
      <c r="H3513" s="272" t="s">
        <v>48</v>
      </c>
      <c r="I3513" s="275">
        <v>1</v>
      </c>
      <c r="J3513" s="274">
        <v>15.79</v>
      </c>
      <c r="K3513" s="274">
        <v>15.79</v>
      </c>
    </row>
    <row r="3514" spans="2:11" ht="25.5" x14ac:dyDescent="0.2">
      <c r="B3514" s="277" t="s">
        <v>86</v>
      </c>
      <c r="C3514" s="279" t="s">
        <v>120</v>
      </c>
      <c r="D3514" s="277" t="s">
        <v>44</v>
      </c>
      <c r="E3514" s="277" t="s">
        <v>121</v>
      </c>
      <c r="F3514" s="194" t="s">
        <v>2161</v>
      </c>
      <c r="G3514" s="194"/>
      <c r="H3514" s="278" t="s">
        <v>75</v>
      </c>
      <c r="I3514" s="281">
        <v>0.2</v>
      </c>
      <c r="J3514" s="280">
        <v>29.75</v>
      </c>
      <c r="K3514" s="280">
        <v>5.95</v>
      </c>
    </row>
    <row r="3515" spans="2:11" ht="25.5" x14ac:dyDescent="0.2">
      <c r="B3515" s="277" t="s">
        <v>86</v>
      </c>
      <c r="C3515" s="279" t="s">
        <v>90</v>
      </c>
      <c r="D3515" s="277" t="s">
        <v>44</v>
      </c>
      <c r="E3515" s="277" t="s">
        <v>91</v>
      </c>
      <c r="F3515" s="194" t="s">
        <v>2161</v>
      </c>
      <c r="G3515" s="194"/>
      <c r="H3515" s="278" t="s">
        <v>75</v>
      </c>
      <c r="I3515" s="281">
        <v>0.2</v>
      </c>
      <c r="J3515" s="280">
        <v>21.72</v>
      </c>
      <c r="K3515" s="280">
        <v>4.34</v>
      </c>
    </row>
    <row r="3516" spans="2:11" ht="25.5" x14ac:dyDescent="0.2">
      <c r="B3516" s="282" t="s">
        <v>93</v>
      </c>
      <c r="C3516" s="284" t="s">
        <v>2965</v>
      </c>
      <c r="D3516" s="282" t="s">
        <v>2315</v>
      </c>
      <c r="E3516" s="282" t="s">
        <v>2966</v>
      </c>
      <c r="F3516" s="195" t="s">
        <v>94</v>
      </c>
      <c r="G3516" s="195"/>
      <c r="H3516" s="283" t="s">
        <v>1076</v>
      </c>
      <c r="I3516" s="287">
        <v>1</v>
      </c>
      <c r="J3516" s="285">
        <v>5.5</v>
      </c>
      <c r="K3516" s="285">
        <v>5.5</v>
      </c>
    </row>
    <row r="3517" spans="2:11" x14ac:dyDescent="0.2">
      <c r="B3517" s="291"/>
      <c r="C3517" s="291"/>
      <c r="D3517" s="291"/>
      <c r="E3517" s="291"/>
      <c r="F3517" s="291" t="s">
        <v>97</v>
      </c>
      <c r="G3517" s="292">
        <v>3.76</v>
      </c>
      <c r="H3517" s="291" t="s">
        <v>98</v>
      </c>
      <c r="I3517" s="292">
        <v>4.05</v>
      </c>
      <c r="J3517" s="291" t="s">
        <v>99</v>
      </c>
      <c r="K3517" s="292">
        <v>7.81</v>
      </c>
    </row>
    <row r="3518" spans="2:11" ht="13.5" thickBot="1" x14ac:dyDescent="0.25">
      <c r="B3518" s="291"/>
      <c r="C3518" s="291"/>
      <c r="D3518" s="291"/>
      <c r="E3518" s="291"/>
      <c r="F3518" s="291" t="s">
        <v>100</v>
      </c>
      <c r="G3518" s="292">
        <v>3.94</v>
      </c>
      <c r="H3518" s="291"/>
      <c r="I3518" s="198" t="s">
        <v>101</v>
      </c>
      <c r="J3518" s="198"/>
      <c r="K3518" s="292">
        <v>19.73</v>
      </c>
    </row>
    <row r="3519" spans="2:11" ht="13.5" thickTop="1" x14ac:dyDescent="0.2">
      <c r="B3519" s="276"/>
      <c r="C3519" s="276"/>
      <c r="D3519" s="276"/>
      <c r="E3519" s="276"/>
      <c r="F3519" s="276"/>
      <c r="G3519" s="276"/>
      <c r="H3519" s="276"/>
      <c r="I3519" s="276"/>
      <c r="J3519" s="276"/>
      <c r="K3519" s="276"/>
    </row>
    <row r="3520" spans="2:11" ht="15" x14ac:dyDescent="0.2">
      <c r="B3520" s="268" t="s">
        <v>2124</v>
      </c>
      <c r="C3520" s="270" t="s">
        <v>78</v>
      </c>
      <c r="D3520" s="268" t="s">
        <v>79</v>
      </c>
      <c r="E3520" s="268" t="s">
        <v>24</v>
      </c>
      <c r="F3520" s="196" t="s">
        <v>80</v>
      </c>
      <c r="G3520" s="196"/>
      <c r="H3520" s="269" t="s">
        <v>81</v>
      </c>
      <c r="I3520" s="270" t="s">
        <v>82</v>
      </c>
      <c r="J3520" s="270" t="s">
        <v>83</v>
      </c>
      <c r="K3520" s="270" t="s">
        <v>84</v>
      </c>
    </row>
    <row r="3521" spans="2:11" x14ac:dyDescent="0.2">
      <c r="B3521" s="271" t="s">
        <v>85</v>
      </c>
      <c r="C3521" s="273" t="s">
        <v>2125</v>
      </c>
      <c r="D3521" s="271" t="s">
        <v>43</v>
      </c>
      <c r="E3521" s="271" t="s">
        <v>2126</v>
      </c>
      <c r="F3521" s="197" t="s">
        <v>89</v>
      </c>
      <c r="G3521" s="197"/>
      <c r="H3521" s="272" t="s">
        <v>48</v>
      </c>
      <c r="I3521" s="275">
        <v>1</v>
      </c>
      <c r="J3521" s="274">
        <v>10.49</v>
      </c>
      <c r="K3521" s="274">
        <v>10.49</v>
      </c>
    </row>
    <row r="3522" spans="2:11" ht="25.5" x14ac:dyDescent="0.2">
      <c r="B3522" s="277" t="s">
        <v>86</v>
      </c>
      <c r="C3522" s="279" t="s">
        <v>120</v>
      </c>
      <c r="D3522" s="277" t="s">
        <v>44</v>
      </c>
      <c r="E3522" s="277" t="s">
        <v>121</v>
      </c>
      <c r="F3522" s="194" t="s">
        <v>2161</v>
      </c>
      <c r="G3522" s="194"/>
      <c r="H3522" s="278" t="s">
        <v>75</v>
      </c>
      <c r="I3522" s="281">
        <v>0.14399999999999999</v>
      </c>
      <c r="J3522" s="280">
        <v>29.75</v>
      </c>
      <c r="K3522" s="280">
        <v>4.28</v>
      </c>
    </row>
    <row r="3523" spans="2:11" ht="25.5" x14ac:dyDescent="0.2">
      <c r="B3523" s="277" t="s">
        <v>86</v>
      </c>
      <c r="C3523" s="279" t="s">
        <v>122</v>
      </c>
      <c r="D3523" s="277" t="s">
        <v>44</v>
      </c>
      <c r="E3523" s="277" t="s">
        <v>123</v>
      </c>
      <c r="F3523" s="194" t="s">
        <v>2161</v>
      </c>
      <c r="G3523" s="194"/>
      <c r="H3523" s="278" t="s">
        <v>75</v>
      </c>
      <c r="I3523" s="281">
        <v>0.14399999999999999</v>
      </c>
      <c r="J3523" s="280">
        <v>22.69</v>
      </c>
      <c r="K3523" s="280">
        <v>3.26</v>
      </c>
    </row>
    <row r="3524" spans="2:11" ht="25.5" x14ac:dyDescent="0.2">
      <c r="B3524" s="282" t="s">
        <v>93</v>
      </c>
      <c r="C3524" s="284" t="s">
        <v>2967</v>
      </c>
      <c r="D3524" s="282" t="s">
        <v>2291</v>
      </c>
      <c r="E3524" s="282" t="s">
        <v>2968</v>
      </c>
      <c r="F3524" s="195" t="s">
        <v>94</v>
      </c>
      <c r="G3524" s="195"/>
      <c r="H3524" s="283" t="s">
        <v>48</v>
      </c>
      <c r="I3524" s="287">
        <v>1</v>
      </c>
      <c r="J3524" s="285">
        <v>2.95</v>
      </c>
      <c r="K3524" s="285">
        <v>2.95</v>
      </c>
    </row>
    <row r="3525" spans="2:11" x14ac:dyDescent="0.2">
      <c r="B3525" s="291"/>
      <c r="C3525" s="291"/>
      <c r="D3525" s="291"/>
      <c r="E3525" s="291"/>
      <c r="F3525" s="291" t="s">
        <v>97</v>
      </c>
      <c r="G3525" s="292">
        <v>2.76</v>
      </c>
      <c r="H3525" s="291" t="s">
        <v>98</v>
      </c>
      <c r="I3525" s="292">
        <v>2.98</v>
      </c>
      <c r="J3525" s="291" t="s">
        <v>99</v>
      </c>
      <c r="K3525" s="292">
        <v>5.74</v>
      </c>
    </row>
    <row r="3526" spans="2:11" ht="13.5" thickBot="1" x14ac:dyDescent="0.25">
      <c r="B3526" s="291"/>
      <c r="C3526" s="291"/>
      <c r="D3526" s="291"/>
      <c r="E3526" s="291"/>
      <c r="F3526" s="291" t="s">
        <v>100</v>
      </c>
      <c r="G3526" s="292">
        <v>2.62</v>
      </c>
      <c r="H3526" s="291"/>
      <c r="I3526" s="198" t="s">
        <v>101</v>
      </c>
      <c r="J3526" s="198"/>
      <c r="K3526" s="292">
        <v>13.11</v>
      </c>
    </row>
    <row r="3527" spans="2:11" ht="13.5" thickTop="1" x14ac:dyDescent="0.2">
      <c r="B3527" s="276"/>
      <c r="C3527" s="276"/>
      <c r="D3527" s="276"/>
      <c r="E3527" s="276"/>
      <c r="F3527" s="276"/>
      <c r="G3527" s="276"/>
      <c r="H3527" s="276"/>
      <c r="I3527" s="276"/>
      <c r="J3527" s="276"/>
      <c r="K3527" s="276"/>
    </row>
    <row r="3528" spans="2:11" ht="15" x14ac:dyDescent="0.2">
      <c r="B3528" s="268" t="s">
        <v>2127</v>
      </c>
      <c r="C3528" s="270" t="s">
        <v>78</v>
      </c>
      <c r="D3528" s="268" t="s">
        <v>79</v>
      </c>
      <c r="E3528" s="268" t="s">
        <v>24</v>
      </c>
      <c r="F3528" s="196" t="s">
        <v>80</v>
      </c>
      <c r="G3528" s="196"/>
      <c r="H3528" s="269" t="s">
        <v>81</v>
      </c>
      <c r="I3528" s="270" t="s">
        <v>82</v>
      </c>
      <c r="J3528" s="270" t="s">
        <v>83</v>
      </c>
      <c r="K3528" s="270" t="s">
        <v>84</v>
      </c>
    </row>
    <row r="3529" spans="2:11" ht="25.5" x14ac:dyDescent="0.2">
      <c r="B3529" s="271" t="s">
        <v>85</v>
      </c>
      <c r="C3529" s="273" t="s">
        <v>2128</v>
      </c>
      <c r="D3529" s="271" t="s">
        <v>43</v>
      </c>
      <c r="E3529" s="271" t="s">
        <v>2129</v>
      </c>
      <c r="F3529" s="197" t="s">
        <v>89</v>
      </c>
      <c r="G3529" s="197"/>
      <c r="H3529" s="272" t="s">
        <v>48</v>
      </c>
      <c r="I3529" s="275">
        <v>1</v>
      </c>
      <c r="J3529" s="274">
        <v>20.309999999999999</v>
      </c>
      <c r="K3529" s="274">
        <v>20.309999999999999</v>
      </c>
    </row>
    <row r="3530" spans="2:11" ht="25.5" x14ac:dyDescent="0.2">
      <c r="B3530" s="277" t="s">
        <v>86</v>
      </c>
      <c r="C3530" s="279" t="s">
        <v>120</v>
      </c>
      <c r="D3530" s="277" t="s">
        <v>44</v>
      </c>
      <c r="E3530" s="277" t="s">
        <v>121</v>
      </c>
      <c r="F3530" s="194" t="s">
        <v>2161</v>
      </c>
      <c r="G3530" s="194"/>
      <c r="H3530" s="278" t="s">
        <v>75</v>
      </c>
      <c r="I3530" s="281">
        <v>0.35</v>
      </c>
      <c r="J3530" s="280">
        <v>29.75</v>
      </c>
      <c r="K3530" s="280">
        <v>10.41</v>
      </c>
    </row>
    <row r="3531" spans="2:11" ht="25.5" x14ac:dyDescent="0.2">
      <c r="B3531" s="277" t="s">
        <v>86</v>
      </c>
      <c r="C3531" s="279" t="s">
        <v>90</v>
      </c>
      <c r="D3531" s="277" t="s">
        <v>44</v>
      </c>
      <c r="E3531" s="277" t="s">
        <v>91</v>
      </c>
      <c r="F3531" s="194" t="s">
        <v>2161</v>
      </c>
      <c r="G3531" s="194"/>
      <c r="H3531" s="278" t="s">
        <v>75</v>
      </c>
      <c r="I3531" s="281">
        <v>0.35</v>
      </c>
      <c r="J3531" s="280">
        <v>21.72</v>
      </c>
      <c r="K3531" s="280">
        <v>7.6</v>
      </c>
    </row>
    <row r="3532" spans="2:11" ht="25.5" x14ac:dyDescent="0.2">
      <c r="B3532" s="282" t="s">
        <v>93</v>
      </c>
      <c r="C3532" s="284" t="s">
        <v>2969</v>
      </c>
      <c r="D3532" s="282" t="s">
        <v>2315</v>
      </c>
      <c r="E3532" s="282" t="s">
        <v>2970</v>
      </c>
      <c r="F3532" s="195" t="s">
        <v>94</v>
      </c>
      <c r="G3532" s="195"/>
      <c r="H3532" s="283" t="s">
        <v>1076</v>
      </c>
      <c r="I3532" s="287">
        <v>1</v>
      </c>
      <c r="J3532" s="285">
        <v>2.2999999999999998</v>
      </c>
      <c r="K3532" s="285">
        <v>2.2999999999999998</v>
      </c>
    </row>
    <row r="3533" spans="2:11" x14ac:dyDescent="0.2">
      <c r="B3533" s="291"/>
      <c r="C3533" s="291"/>
      <c r="D3533" s="291"/>
      <c r="E3533" s="291"/>
      <c r="F3533" s="291" t="s">
        <v>97</v>
      </c>
      <c r="G3533" s="292">
        <v>6.58</v>
      </c>
      <c r="H3533" s="291" t="s">
        <v>98</v>
      </c>
      <c r="I3533" s="292">
        <v>7.09</v>
      </c>
      <c r="J3533" s="291" t="s">
        <v>99</v>
      </c>
      <c r="K3533" s="292">
        <v>13.67</v>
      </c>
    </row>
    <row r="3534" spans="2:11" ht="13.5" thickBot="1" x14ac:dyDescent="0.25">
      <c r="B3534" s="291"/>
      <c r="C3534" s="291"/>
      <c r="D3534" s="291"/>
      <c r="E3534" s="291"/>
      <c r="F3534" s="291" t="s">
        <v>100</v>
      </c>
      <c r="G3534" s="292">
        <v>5.07</v>
      </c>
      <c r="H3534" s="291"/>
      <c r="I3534" s="198" t="s">
        <v>101</v>
      </c>
      <c r="J3534" s="198"/>
      <c r="K3534" s="292">
        <v>25.38</v>
      </c>
    </row>
    <row r="3535" spans="2:11" ht="13.5" thickTop="1" x14ac:dyDescent="0.2">
      <c r="B3535" s="276"/>
      <c r="C3535" s="276"/>
      <c r="D3535" s="276"/>
      <c r="E3535" s="276"/>
      <c r="F3535" s="276"/>
      <c r="G3535" s="276"/>
      <c r="H3535" s="276"/>
      <c r="I3535" s="276"/>
      <c r="J3535" s="276"/>
      <c r="K3535" s="276"/>
    </row>
    <row r="3536" spans="2:11" ht="15" x14ac:dyDescent="0.2">
      <c r="B3536" s="268" t="s">
        <v>2134</v>
      </c>
      <c r="C3536" s="270" t="s">
        <v>78</v>
      </c>
      <c r="D3536" s="268" t="s">
        <v>79</v>
      </c>
      <c r="E3536" s="268" t="s">
        <v>24</v>
      </c>
      <c r="F3536" s="196" t="s">
        <v>80</v>
      </c>
      <c r="G3536" s="196"/>
      <c r="H3536" s="269" t="s">
        <v>81</v>
      </c>
      <c r="I3536" s="270" t="s">
        <v>82</v>
      </c>
      <c r="J3536" s="270" t="s">
        <v>83</v>
      </c>
      <c r="K3536" s="270" t="s">
        <v>84</v>
      </c>
    </row>
    <row r="3537" spans="2:11" x14ac:dyDescent="0.2">
      <c r="B3537" s="271" t="s">
        <v>85</v>
      </c>
      <c r="C3537" s="273" t="s">
        <v>2135</v>
      </c>
      <c r="D3537" s="271" t="s">
        <v>43</v>
      </c>
      <c r="E3537" s="271" t="s">
        <v>2136</v>
      </c>
      <c r="F3537" s="197" t="s">
        <v>89</v>
      </c>
      <c r="G3537" s="197"/>
      <c r="H3537" s="272" t="s">
        <v>48</v>
      </c>
      <c r="I3537" s="275">
        <v>1</v>
      </c>
      <c r="J3537" s="274">
        <v>10.48</v>
      </c>
      <c r="K3537" s="274">
        <v>10.48</v>
      </c>
    </row>
    <row r="3538" spans="2:11" ht="25.5" x14ac:dyDescent="0.2">
      <c r="B3538" s="277" t="s">
        <v>86</v>
      </c>
      <c r="C3538" s="279" t="s">
        <v>120</v>
      </c>
      <c r="D3538" s="277" t="s">
        <v>44</v>
      </c>
      <c r="E3538" s="277" t="s">
        <v>121</v>
      </c>
      <c r="F3538" s="194" t="s">
        <v>2161</v>
      </c>
      <c r="G3538" s="194"/>
      <c r="H3538" s="278" t="s">
        <v>75</v>
      </c>
      <c r="I3538" s="281">
        <v>0.2</v>
      </c>
      <c r="J3538" s="280">
        <v>29.75</v>
      </c>
      <c r="K3538" s="280">
        <v>5.95</v>
      </c>
    </row>
    <row r="3539" spans="2:11" ht="25.5" x14ac:dyDescent="0.2">
      <c r="B3539" s="277" t="s">
        <v>86</v>
      </c>
      <c r="C3539" s="279" t="s">
        <v>122</v>
      </c>
      <c r="D3539" s="277" t="s">
        <v>44</v>
      </c>
      <c r="E3539" s="277" t="s">
        <v>123</v>
      </c>
      <c r="F3539" s="194" t="s">
        <v>2161</v>
      </c>
      <c r="G3539" s="194"/>
      <c r="H3539" s="278" t="s">
        <v>75</v>
      </c>
      <c r="I3539" s="281">
        <v>0.2</v>
      </c>
      <c r="J3539" s="280">
        <v>22.69</v>
      </c>
      <c r="K3539" s="280">
        <v>4.53</v>
      </c>
    </row>
    <row r="3540" spans="2:11" x14ac:dyDescent="0.2">
      <c r="B3540" s="291"/>
      <c r="C3540" s="291"/>
      <c r="D3540" s="291"/>
      <c r="E3540" s="291"/>
      <c r="F3540" s="291" t="s">
        <v>97</v>
      </c>
      <c r="G3540" s="292">
        <v>3.84</v>
      </c>
      <c r="H3540" s="291" t="s">
        <v>98</v>
      </c>
      <c r="I3540" s="292">
        <v>4.1399999999999997</v>
      </c>
      <c r="J3540" s="291" t="s">
        <v>99</v>
      </c>
      <c r="K3540" s="292">
        <v>7.98</v>
      </c>
    </row>
    <row r="3541" spans="2:11" ht="13.5" thickBot="1" x14ac:dyDescent="0.25">
      <c r="B3541" s="291"/>
      <c r="C3541" s="291"/>
      <c r="D3541" s="291"/>
      <c r="E3541" s="291"/>
      <c r="F3541" s="291" t="s">
        <v>100</v>
      </c>
      <c r="G3541" s="292">
        <v>2.62</v>
      </c>
      <c r="H3541" s="291"/>
      <c r="I3541" s="198" t="s">
        <v>101</v>
      </c>
      <c r="J3541" s="198"/>
      <c r="K3541" s="292">
        <v>13.1</v>
      </c>
    </row>
    <row r="3542" spans="2:11" ht="13.5" thickTop="1" x14ac:dyDescent="0.2">
      <c r="B3542" s="276"/>
      <c r="C3542" s="276"/>
      <c r="D3542" s="276"/>
      <c r="E3542" s="276"/>
      <c r="F3542" s="276"/>
      <c r="G3542" s="276"/>
      <c r="H3542" s="276"/>
      <c r="I3542" s="276"/>
      <c r="J3542" s="276"/>
      <c r="K3542" s="276"/>
    </row>
    <row r="3543" spans="2:11" ht="15" x14ac:dyDescent="0.2">
      <c r="B3543" s="268" t="s">
        <v>2140</v>
      </c>
      <c r="C3543" s="270" t="s">
        <v>78</v>
      </c>
      <c r="D3543" s="268" t="s">
        <v>79</v>
      </c>
      <c r="E3543" s="268" t="s">
        <v>24</v>
      </c>
      <c r="F3543" s="196" t="s">
        <v>80</v>
      </c>
      <c r="G3543" s="196"/>
      <c r="H3543" s="269" t="s">
        <v>81</v>
      </c>
      <c r="I3543" s="270" t="s">
        <v>82</v>
      </c>
      <c r="J3543" s="270" t="s">
        <v>83</v>
      </c>
      <c r="K3543" s="270" t="s">
        <v>84</v>
      </c>
    </row>
    <row r="3544" spans="2:11" ht="25.5" x14ac:dyDescent="0.2">
      <c r="B3544" s="271" t="s">
        <v>85</v>
      </c>
      <c r="C3544" s="273" t="s">
        <v>2141</v>
      </c>
      <c r="D3544" s="271" t="s">
        <v>44</v>
      </c>
      <c r="E3544" s="271" t="s">
        <v>2142</v>
      </c>
      <c r="F3544" s="197" t="s">
        <v>2971</v>
      </c>
      <c r="G3544" s="197"/>
      <c r="H3544" s="272" t="s">
        <v>45</v>
      </c>
      <c r="I3544" s="275">
        <v>1</v>
      </c>
      <c r="J3544" s="274">
        <v>168.11</v>
      </c>
      <c r="K3544" s="274">
        <v>168.11</v>
      </c>
    </row>
    <row r="3545" spans="2:11" ht="25.5" x14ac:dyDescent="0.2">
      <c r="B3545" s="277" t="s">
        <v>86</v>
      </c>
      <c r="C3545" s="279" t="s">
        <v>116</v>
      </c>
      <c r="D3545" s="277" t="s">
        <v>44</v>
      </c>
      <c r="E3545" s="277" t="s">
        <v>117</v>
      </c>
      <c r="F3545" s="194" t="s">
        <v>2161</v>
      </c>
      <c r="G3545" s="194"/>
      <c r="H3545" s="278" t="s">
        <v>75</v>
      </c>
      <c r="I3545" s="281">
        <v>0.63900000000000001</v>
      </c>
      <c r="J3545" s="280">
        <v>27.11</v>
      </c>
      <c r="K3545" s="280">
        <v>17.32</v>
      </c>
    </row>
    <row r="3546" spans="2:11" ht="25.5" x14ac:dyDescent="0.2">
      <c r="B3546" s="277" t="s">
        <v>86</v>
      </c>
      <c r="C3546" s="279" t="s">
        <v>90</v>
      </c>
      <c r="D3546" s="277" t="s">
        <v>44</v>
      </c>
      <c r="E3546" s="277" t="s">
        <v>91</v>
      </c>
      <c r="F3546" s="194" t="s">
        <v>2161</v>
      </c>
      <c r="G3546" s="194"/>
      <c r="H3546" s="278" t="s">
        <v>75</v>
      </c>
      <c r="I3546" s="281">
        <v>1.2789999999999999</v>
      </c>
      <c r="J3546" s="280">
        <v>21.72</v>
      </c>
      <c r="K3546" s="280">
        <v>27.77</v>
      </c>
    </row>
    <row r="3547" spans="2:11" ht="38.25" x14ac:dyDescent="0.2">
      <c r="B3547" s="282" t="s">
        <v>93</v>
      </c>
      <c r="C3547" s="284" t="s">
        <v>2972</v>
      </c>
      <c r="D3547" s="282" t="s">
        <v>44</v>
      </c>
      <c r="E3547" s="282" t="s">
        <v>2973</v>
      </c>
      <c r="F3547" s="195" t="s">
        <v>94</v>
      </c>
      <c r="G3547" s="195"/>
      <c r="H3547" s="283" t="s">
        <v>48</v>
      </c>
      <c r="I3547" s="287">
        <v>6.4375</v>
      </c>
      <c r="J3547" s="285">
        <v>16.68</v>
      </c>
      <c r="K3547" s="285">
        <v>107.37</v>
      </c>
    </row>
    <row r="3548" spans="2:11" x14ac:dyDescent="0.2">
      <c r="B3548" s="282" t="s">
        <v>93</v>
      </c>
      <c r="C3548" s="284" t="s">
        <v>2974</v>
      </c>
      <c r="D3548" s="282" t="s">
        <v>44</v>
      </c>
      <c r="E3548" s="282" t="s">
        <v>2975</v>
      </c>
      <c r="F3548" s="195" t="s">
        <v>94</v>
      </c>
      <c r="G3548" s="195"/>
      <c r="H3548" s="283" t="s">
        <v>53</v>
      </c>
      <c r="I3548" s="287">
        <v>8.6199999999999992</v>
      </c>
      <c r="J3548" s="285">
        <v>1.67</v>
      </c>
      <c r="K3548" s="285">
        <v>14.39</v>
      </c>
    </row>
    <row r="3549" spans="2:11" x14ac:dyDescent="0.2">
      <c r="B3549" s="282" t="s">
        <v>93</v>
      </c>
      <c r="C3549" s="284" t="s">
        <v>471</v>
      </c>
      <c r="D3549" s="282" t="s">
        <v>44</v>
      </c>
      <c r="E3549" s="282" t="s">
        <v>472</v>
      </c>
      <c r="F3549" s="195" t="s">
        <v>94</v>
      </c>
      <c r="G3549" s="195"/>
      <c r="H3549" s="283" t="s">
        <v>53</v>
      </c>
      <c r="I3549" s="287">
        <v>0.24</v>
      </c>
      <c r="J3549" s="285">
        <v>5.28</v>
      </c>
      <c r="K3549" s="285">
        <v>1.26</v>
      </c>
    </row>
    <row r="3550" spans="2:11" x14ac:dyDescent="0.2">
      <c r="B3550" s="291"/>
      <c r="C3550" s="291"/>
      <c r="D3550" s="291"/>
      <c r="E3550" s="291"/>
      <c r="F3550" s="291" t="s">
        <v>97</v>
      </c>
      <c r="G3550" s="292">
        <v>16.03</v>
      </c>
      <c r="H3550" s="291" t="s">
        <v>98</v>
      </c>
      <c r="I3550" s="292">
        <v>17.239999999999998</v>
      </c>
      <c r="J3550" s="291" t="s">
        <v>99</v>
      </c>
      <c r="K3550" s="292">
        <v>33.270000000000003</v>
      </c>
    </row>
    <row r="3551" spans="2:11" ht="13.5" thickBot="1" x14ac:dyDescent="0.25">
      <c r="B3551" s="291"/>
      <c r="C3551" s="291"/>
      <c r="D3551" s="291"/>
      <c r="E3551" s="291"/>
      <c r="F3551" s="291" t="s">
        <v>100</v>
      </c>
      <c r="G3551" s="292">
        <v>42.02</v>
      </c>
      <c r="H3551" s="291"/>
      <c r="I3551" s="198" t="s">
        <v>101</v>
      </c>
      <c r="J3551" s="198"/>
      <c r="K3551" s="292">
        <v>210.13</v>
      </c>
    </row>
    <row r="3552" spans="2:11" ht="13.5" thickTop="1" x14ac:dyDescent="0.2">
      <c r="B3552" s="276"/>
      <c r="C3552" s="276"/>
      <c r="D3552" s="276"/>
      <c r="E3552" s="276"/>
      <c r="F3552" s="276"/>
      <c r="G3552" s="276"/>
      <c r="H3552" s="276"/>
      <c r="I3552" s="276"/>
      <c r="J3552" s="276"/>
      <c r="K3552" s="276"/>
    </row>
    <row r="3553" spans="2:11" ht="15" x14ac:dyDescent="0.2">
      <c r="B3553" s="268" t="s">
        <v>2145</v>
      </c>
      <c r="C3553" s="270" t="s">
        <v>78</v>
      </c>
      <c r="D3553" s="268" t="s">
        <v>79</v>
      </c>
      <c r="E3553" s="268" t="s">
        <v>24</v>
      </c>
      <c r="F3553" s="196" t="s">
        <v>80</v>
      </c>
      <c r="G3553" s="196"/>
      <c r="H3553" s="269" t="s">
        <v>81</v>
      </c>
      <c r="I3553" s="270" t="s">
        <v>82</v>
      </c>
      <c r="J3553" s="270" t="s">
        <v>83</v>
      </c>
      <c r="K3553" s="270" t="s">
        <v>84</v>
      </c>
    </row>
    <row r="3554" spans="2:11" ht="25.5" x14ac:dyDescent="0.2">
      <c r="B3554" s="271" t="s">
        <v>85</v>
      </c>
      <c r="C3554" s="273" t="s">
        <v>782</v>
      </c>
      <c r="D3554" s="271" t="s">
        <v>44</v>
      </c>
      <c r="E3554" s="271" t="s">
        <v>783</v>
      </c>
      <c r="F3554" s="197" t="s">
        <v>836</v>
      </c>
      <c r="G3554" s="197"/>
      <c r="H3554" s="272" t="s">
        <v>45</v>
      </c>
      <c r="I3554" s="275">
        <v>1</v>
      </c>
      <c r="J3554" s="274">
        <v>14.22</v>
      </c>
      <c r="K3554" s="274">
        <v>14.22</v>
      </c>
    </row>
    <row r="3555" spans="2:11" ht="25.5" x14ac:dyDescent="0.2">
      <c r="B3555" s="277" t="s">
        <v>86</v>
      </c>
      <c r="C3555" s="279" t="s">
        <v>90</v>
      </c>
      <c r="D3555" s="277" t="s">
        <v>44</v>
      </c>
      <c r="E3555" s="277" t="s">
        <v>91</v>
      </c>
      <c r="F3555" s="194" t="s">
        <v>2161</v>
      </c>
      <c r="G3555" s="194"/>
      <c r="H3555" s="278" t="s">
        <v>75</v>
      </c>
      <c r="I3555" s="281">
        <v>0.1386</v>
      </c>
      <c r="J3555" s="280">
        <v>21.72</v>
      </c>
      <c r="K3555" s="280">
        <v>3.01</v>
      </c>
    </row>
    <row r="3556" spans="2:11" ht="25.5" x14ac:dyDescent="0.2">
      <c r="B3556" s="277" t="s">
        <v>86</v>
      </c>
      <c r="C3556" s="279" t="s">
        <v>832</v>
      </c>
      <c r="D3556" s="277" t="s">
        <v>44</v>
      </c>
      <c r="E3556" s="277" t="s">
        <v>833</v>
      </c>
      <c r="F3556" s="194" t="s">
        <v>2161</v>
      </c>
      <c r="G3556" s="194"/>
      <c r="H3556" s="278" t="s">
        <v>75</v>
      </c>
      <c r="I3556" s="281">
        <v>2.7699999999999999E-2</v>
      </c>
      <c r="J3556" s="280">
        <v>25.81</v>
      </c>
      <c r="K3556" s="280">
        <v>0.71</v>
      </c>
    </row>
    <row r="3557" spans="2:11" ht="25.5" x14ac:dyDescent="0.2">
      <c r="B3557" s="282" t="s">
        <v>93</v>
      </c>
      <c r="C3557" s="284" t="s">
        <v>834</v>
      </c>
      <c r="D3557" s="282" t="s">
        <v>44</v>
      </c>
      <c r="E3557" s="282" t="s">
        <v>835</v>
      </c>
      <c r="F3557" s="195" t="s">
        <v>94</v>
      </c>
      <c r="G3557" s="195"/>
      <c r="H3557" s="283" t="s">
        <v>45</v>
      </c>
      <c r="I3557" s="287">
        <v>1</v>
      </c>
      <c r="J3557" s="285">
        <v>10.5</v>
      </c>
      <c r="K3557" s="285">
        <v>10.5</v>
      </c>
    </row>
    <row r="3558" spans="2:11" x14ac:dyDescent="0.2">
      <c r="B3558" s="291"/>
      <c r="C3558" s="291"/>
      <c r="D3558" s="291"/>
      <c r="E3558" s="291"/>
      <c r="F3558" s="291" t="s">
        <v>97</v>
      </c>
      <c r="G3558" s="292">
        <v>1.3</v>
      </c>
      <c r="H3558" s="291" t="s">
        <v>98</v>
      </c>
      <c r="I3558" s="292">
        <v>1.4</v>
      </c>
      <c r="J3558" s="291" t="s">
        <v>99</v>
      </c>
      <c r="K3558" s="292">
        <v>2.7</v>
      </c>
    </row>
    <row r="3559" spans="2:11" ht="13.5" thickBot="1" x14ac:dyDescent="0.25">
      <c r="B3559" s="291"/>
      <c r="C3559" s="291"/>
      <c r="D3559" s="291"/>
      <c r="E3559" s="291"/>
      <c r="F3559" s="291" t="s">
        <v>100</v>
      </c>
      <c r="G3559" s="292">
        <v>3.55</v>
      </c>
      <c r="H3559" s="291"/>
      <c r="I3559" s="198" t="s">
        <v>101</v>
      </c>
      <c r="J3559" s="198"/>
      <c r="K3559" s="292">
        <v>17.77</v>
      </c>
    </row>
    <row r="3560" spans="2:11" ht="13.5" thickTop="1" x14ac:dyDescent="0.2">
      <c r="B3560" s="276"/>
      <c r="C3560" s="276"/>
      <c r="D3560" s="276"/>
      <c r="E3560" s="276"/>
      <c r="F3560" s="276"/>
      <c r="G3560" s="276"/>
      <c r="H3560" s="276"/>
      <c r="I3560" s="276"/>
      <c r="J3560" s="276"/>
      <c r="K3560" s="276"/>
    </row>
    <row r="3561" spans="2:11" ht="15" x14ac:dyDescent="0.2">
      <c r="B3561" s="268" t="s">
        <v>2148</v>
      </c>
      <c r="C3561" s="270" t="s">
        <v>78</v>
      </c>
      <c r="D3561" s="268" t="s">
        <v>79</v>
      </c>
      <c r="E3561" s="268" t="s">
        <v>24</v>
      </c>
      <c r="F3561" s="196" t="s">
        <v>80</v>
      </c>
      <c r="G3561" s="196"/>
      <c r="H3561" s="269" t="s">
        <v>81</v>
      </c>
      <c r="I3561" s="270" t="s">
        <v>82</v>
      </c>
      <c r="J3561" s="270" t="s">
        <v>83</v>
      </c>
      <c r="K3561" s="270" t="s">
        <v>84</v>
      </c>
    </row>
    <row r="3562" spans="2:11" ht="25.5" x14ac:dyDescent="0.2">
      <c r="B3562" s="271" t="s">
        <v>85</v>
      </c>
      <c r="C3562" s="273" t="s">
        <v>2149</v>
      </c>
      <c r="D3562" s="271" t="s">
        <v>43</v>
      </c>
      <c r="E3562" s="271" t="s">
        <v>2150</v>
      </c>
      <c r="F3562" s="197" t="s">
        <v>89</v>
      </c>
      <c r="G3562" s="197"/>
      <c r="H3562" s="272" t="s">
        <v>48</v>
      </c>
      <c r="I3562" s="275">
        <v>1</v>
      </c>
      <c r="J3562" s="274">
        <v>100.41</v>
      </c>
      <c r="K3562" s="274">
        <v>100.41</v>
      </c>
    </row>
    <row r="3563" spans="2:11" ht="25.5" x14ac:dyDescent="0.2">
      <c r="B3563" s="277" t="s">
        <v>86</v>
      </c>
      <c r="C3563" s="279" t="s">
        <v>116</v>
      </c>
      <c r="D3563" s="277" t="s">
        <v>44</v>
      </c>
      <c r="E3563" s="277" t="s">
        <v>117</v>
      </c>
      <c r="F3563" s="194" t="s">
        <v>2161</v>
      </c>
      <c r="G3563" s="194"/>
      <c r="H3563" s="278" t="s">
        <v>75</v>
      </c>
      <c r="I3563" s="281">
        <v>0.25</v>
      </c>
      <c r="J3563" s="280">
        <v>27.11</v>
      </c>
      <c r="K3563" s="280">
        <v>6.77</v>
      </c>
    </row>
    <row r="3564" spans="2:11" x14ac:dyDescent="0.2">
      <c r="B3564" s="282" t="s">
        <v>93</v>
      </c>
      <c r="C3564" s="284" t="s">
        <v>2976</v>
      </c>
      <c r="D3564" s="282" t="s">
        <v>2315</v>
      </c>
      <c r="E3564" s="282" t="s">
        <v>2977</v>
      </c>
      <c r="F3564" s="195" t="s">
        <v>94</v>
      </c>
      <c r="G3564" s="195"/>
      <c r="H3564" s="283" t="s">
        <v>1076</v>
      </c>
      <c r="I3564" s="287">
        <v>1</v>
      </c>
      <c r="J3564" s="285">
        <v>93.64</v>
      </c>
      <c r="K3564" s="285">
        <v>93.64</v>
      </c>
    </row>
    <row r="3565" spans="2:11" x14ac:dyDescent="0.2">
      <c r="B3565" s="291"/>
      <c r="C3565" s="291"/>
      <c r="D3565" s="291"/>
      <c r="E3565" s="291"/>
      <c r="F3565" s="291" t="s">
        <v>97</v>
      </c>
      <c r="G3565" s="292">
        <v>2.5099999999999998</v>
      </c>
      <c r="H3565" s="291" t="s">
        <v>98</v>
      </c>
      <c r="I3565" s="292">
        <v>2.71</v>
      </c>
      <c r="J3565" s="291" t="s">
        <v>99</v>
      </c>
      <c r="K3565" s="292">
        <v>5.22</v>
      </c>
    </row>
    <row r="3566" spans="2:11" ht="13.5" thickBot="1" x14ac:dyDescent="0.25">
      <c r="B3566" s="291"/>
      <c r="C3566" s="291"/>
      <c r="D3566" s="291"/>
      <c r="E3566" s="291"/>
      <c r="F3566" s="291" t="s">
        <v>100</v>
      </c>
      <c r="G3566" s="292">
        <v>25.1</v>
      </c>
      <c r="H3566" s="291"/>
      <c r="I3566" s="198" t="s">
        <v>101</v>
      </c>
      <c r="J3566" s="198"/>
      <c r="K3566" s="292">
        <v>125.51</v>
      </c>
    </row>
    <row r="3567" spans="2:11" ht="13.5" thickTop="1" x14ac:dyDescent="0.2">
      <c r="B3567" s="276"/>
      <c r="C3567" s="276"/>
      <c r="D3567" s="276"/>
      <c r="E3567" s="276"/>
      <c r="F3567" s="276"/>
      <c r="G3567" s="276"/>
      <c r="H3567" s="276"/>
      <c r="I3567" s="276"/>
      <c r="J3567" s="276"/>
      <c r="K3567" s="276"/>
    </row>
    <row r="3568" spans="2:11" ht="15" x14ac:dyDescent="0.2">
      <c r="B3568" s="268" t="s">
        <v>2151</v>
      </c>
      <c r="C3568" s="270" t="s">
        <v>78</v>
      </c>
      <c r="D3568" s="268" t="s">
        <v>79</v>
      </c>
      <c r="E3568" s="268" t="s">
        <v>24</v>
      </c>
      <c r="F3568" s="196" t="s">
        <v>80</v>
      </c>
      <c r="G3568" s="196"/>
      <c r="H3568" s="269" t="s">
        <v>81</v>
      </c>
      <c r="I3568" s="270" t="s">
        <v>82</v>
      </c>
      <c r="J3568" s="270" t="s">
        <v>83</v>
      </c>
      <c r="K3568" s="270" t="s">
        <v>84</v>
      </c>
    </row>
    <row r="3569" spans="2:11" x14ac:dyDescent="0.2">
      <c r="B3569" s="271" t="s">
        <v>85</v>
      </c>
      <c r="C3569" s="273" t="s">
        <v>2152</v>
      </c>
      <c r="D3569" s="271" t="s">
        <v>43</v>
      </c>
      <c r="E3569" s="271" t="s">
        <v>2153</v>
      </c>
      <c r="F3569" s="197" t="s">
        <v>89</v>
      </c>
      <c r="G3569" s="197"/>
      <c r="H3569" s="272" t="s">
        <v>47</v>
      </c>
      <c r="I3569" s="275">
        <v>1</v>
      </c>
      <c r="J3569" s="274">
        <v>744.38</v>
      </c>
      <c r="K3569" s="274">
        <v>744.38</v>
      </c>
    </row>
    <row r="3570" spans="2:11" ht="25.5" x14ac:dyDescent="0.2">
      <c r="B3570" s="282" t="s">
        <v>93</v>
      </c>
      <c r="C3570" s="284" t="s">
        <v>2978</v>
      </c>
      <c r="D3570" s="282" t="s">
        <v>2716</v>
      </c>
      <c r="E3570" s="282" t="s">
        <v>2979</v>
      </c>
      <c r="F3570" s="195" t="s">
        <v>94</v>
      </c>
      <c r="G3570" s="195"/>
      <c r="H3570" s="283" t="s">
        <v>2483</v>
      </c>
      <c r="I3570" s="287">
        <v>1</v>
      </c>
      <c r="J3570" s="285">
        <v>744.38</v>
      </c>
      <c r="K3570" s="285">
        <v>744.38</v>
      </c>
    </row>
    <row r="3571" spans="2:11" x14ac:dyDescent="0.2">
      <c r="B3571" s="291"/>
      <c r="C3571" s="291"/>
      <c r="D3571" s="291"/>
      <c r="E3571" s="291"/>
      <c r="F3571" s="291" t="s">
        <v>97</v>
      </c>
      <c r="G3571" s="292">
        <v>0</v>
      </c>
      <c r="H3571" s="291" t="s">
        <v>98</v>
      </c>
      <c r="I3571" s="292">
        <v>0</v>
      </c>
      <c r="J3571" s="291" t="s">
        <v>99</v>
      </c>
      <c r="K3571" s="292">
        <v>0</v>
      </c>
    </row>
    <row r="3572" spans="2:11" ht="13.5" thickBot="1" x14ac:dyDescent="0.25">
      <c r="B3572" s="291"/>
      <c r="C3572" s="291"/>
      <c r="D3572" s="291"/>
      <c r="E3572" s="291"/>
      <c r="F3572" s="291" t="s">
        <v>100</v>
      </c>
      <c r="G3572" s="292">
        <v>186.09</v>
      </c>
      <c r="H3572" s="291"/>
      <c r="I3572" s="198" t="s">
        <v>101</v>
      </c>
      <c r="J3572" s="198"/>
      <c r="K3572" s="292">
        <v>930.47</v>
      </c>
    </row>
    <row r="3573" spans="2:11" ht="13.5" thickTop="1" x14ac:dyDescent="0.2">
      <c r="B3573" s="276"/>
      <c r="C3573" s="276"/>
      <c r="D3573" s="276"/>
      <c r="E3573" s="276"/>
      <c r="F3573" s="276"/>
      <c r="G3573" s="276"/>
      <c r="H3573" s="276"/>
      <c r="I3573" s="276"/>
      <c r="J3573" s="276"/>
      <c r="K3573" s="276"/>
    </row>
    <row r="3574" spans="2:11" ht="15" x14ac:dyDescent="0.2">
      <c r="B3574" s="268" t="s">
        <v>2155</v>
      </c>
      <c r="C3574" s="270" t="s">
        <v>78</v>
      </c>
      <c r="D3574" s="268" t="s">
        <v>79</v>
      </c>
      <c r="E3574" s="268" t="s">
        <v>24</v>
      </c>
      <c r="F3574" s="196" t="s">
        <v>80</v>
      </c>
      <c r="G3574" s="196"/>
      <c r="H3574" s="269" t="s">
        <v>81</v>
      </c>
      <c r="I3574" s="270" t="s">
        <v>82</v>
      </c>
      <c r="J3574" s="270" t="s">
        <v>83</v>
      </c>
      <c r="K3574" s="270" t="s">
        <v>84</v>
      </c>
    </row>
    <row r="3575" spans="2:11" ht="38.25" x14ac:dyDescent="0.2">
      <c r="B3575" s="271" t="s">
        <v>85</v>
      </c>
      <c r="C3575" s="273" t="s">
        <v>3333</v>
      </c>
      <c r="D3575" s="271" t="s">
        <v>46</v>
      </c>
      <c r="E3575" s="271" t="s">
        <v>3334</v>
      </c>
      <c r="F3575" s="197">
        <v>20</v>
      </c>
      <c r="G3575" s="197"/>
      <c r="H3575" s="272" t="s">
        <v>47</v>
      </c>
      <c r="I3575" s="275">
        <v>1</v>
      </c>
      <c r="J3575" s="274">
        <v>752.8</v>
      </c>
      <c r="K3575" s="274">
        <v>752.8</v>
      </c>
    </row>
    <row r="3576" spans="2:11" ht="38.25" x14ac:dyDescent="0.2">
      <c r="B3576" s="277" t="s">
        <v>86</v>
      </c>
      <c r="C3576" s="279" t="s">
        <v>3346</v>
      </c>
      <c r="D3576" s="277" t="s">
        <v>46</v>
      </c>
      <c r="E3576" s="277" t="s">
        <v>3347</v>
      </c>
      <c r="F3576" s="194">
        <v>6</v>
      </c>
      <c r="G3576" s="194"/>
      <c r="H3576" s="278" t="s">
        <v>53</v>
      </c>
      <c r="I3576" s="281">
        <v>5.34</v>
      </c>
      <c r="J3576" s="280">
        <v>11.16</v>
      </c>
      <c r="K3576" s="280">
        <v>59.59</v>
      </c>
    </row>
    <row r="3577" spans="2:11" ht="38.25" x14ac:dyDescent="0.2">
      <c r="B3577" s="277" t="s">
        <v>86</v>
      </c>
      <c r="C3577" s="279" t="s">
        <v>3348</v>
      </c>
      <c r="D3577" s="277" t="s">
        <v>46</v>
      </c>
      <c r="E3577" s="277" t="s">
        <v>3349</v>
      </c>
      <c r="F3577" s="194">
        <v>15</v>
      </c>
      <c r="G3577" s="194"/>
      <c r="H3577" s="278" t="s">
        <v>45</v>
      </c>
      <c r="I3577" s="281">
        <v>4.1500000000000004</v>
      </c>
      <c r="J3577" s="280">
        <v>7.32</v>
      </c>
      <c r="K3577" s="280">
        <v>30.37</v>
      </c>
    </row>
    <row r="3578" spans="2:11" ht="38.25" x14ac:dyDescent="0.2">
      <c r="B3578" s="277" t="s">
        <v>86</v>
      </c>
      <c r="C3578" s="279" t="s">
        <v>3350</v>
      </c>
      <c r="D3578" s="277" t="s">
        <v>46</v>
      </c>
      <c r="E3578" s="277" t="s">
        <v>3351</v>
      </c>
      <c r="F3578" s="194">
        <v>6</v>
      </c>
      <c r="G3578" s="194"/>
      <c r="H3578" s="278" t="s">
        <v>53</v>
      </c>
      <c r="I3578" s="281">
        <v>1.9025000000000001</v>
      </c>
      <c r="J3578" s="280">
        <v>13.89</v>
      </c>
      <c r="K3578" s="280">
        <v>26.42</v>
      </c>
    </row>
    <row r="3579" spans="2:11" ht="38.25" x14ac:dyDescent="0.2">
      <c r="B3579" s="277" t="s">
        <v>86</v>
      </c>
      <c r="C3579" s="279" t="s">
        <v>3352</v>
      </c>
      <c r="D3579" s="277" t="s">
        <v>46</v>
      </c>
      <c r="E3579" s="277" t="s">
        <v>3353</v>
      </c>
      <c r="F3579" s="194">
        <v>6</v>
      </c>
      <c r="G3579" s="194"/>
      <c r="H3579" s="278" t="s">
        <v>51</v>
      </c>
      <c r="I3579" s="281">
        <v>3.5000000000000003E-2</v>
      </c>
      <c r="J3579" s="280">
        <v>136.75</v>
      </c>
      <c r="K3579" s="280">
        <v>4.78</v>
      </c>
    </row>
    <row r="3580" spans="2:11" ht="38.25" x14ac:dyDescent="0.2">
      <c r="B3580" s="277" t="s">
        <v>86</v>
      </c>
      <c r="C3580" s="279" t="s">
        <v>3354</v>
      </c>
      <c r="D3580" s="277" t="s">
        <v>46</v>
      </c>
      <c r="E3580" s="277" t="s">
        <v>3355</v>
      </c>
      <c r="F3580" s="194">
        <v>6</v>
      </c>
      <c r="G3580" s="194"/>
      <c r="H3580" s="278" t="s">
        <v>45</v>
      </c>
      <c r="I3580" s="281">
        <v>0.23499999999999999</v>
      </c>
      <c r="J3580" s="280">
        <v>108.73</v>
      </c>
      <c r="K3580" s="280">
        <v>25.55</v>
      </c>
    </row>
    <row r="3581" spans="2:11" ht="38.25" x14ac:dyDescent="0.2">
      <c r="B3581" s="277" t="s">
        <v>86</v>
      </c>
      <c r="C3581" s="279" t="s">
        <v>3356</v>
      </c>
      <c r="D3581" s="277" t="s">
        <v>46</v>
      </c>
      <c r="E3581" s="277" t="s">
        <v>3357</v>
      </c>
      <c r="F3581" s="194">
        <v>4</v>
      </c>
      <c r="G3581" s="194"/>
      <c r="H3581" s="278" t="s">
        <v>45</v>
      </c>
      <c r="I3581" s="281">
        <v>0.37030000000000002</v>
      </c>
      <c r="J3581" s="280">
        <v>31.11</v>
      </c>
      <c r="K3581" s="280">
        <v>11.52</v>
      </c>
    </row>
    <row r="3582" spans="2:11" ht="38.25" x14ac:dyDescent="0.2">
      <c r="B3582" s="277" t="s">
        <v>86</v>
      </c>
      <c r="C3582" s="279" t="s">
        <v>3358</v>
      </c>
      <c r="D3582" s="277" t="s">
        <v>46</v>
      </c>
      <c r="E3582" s="277" t="s">
        <v>3359</v>
      </c>
      <c r="F3582" s="194">
        <v>7</v>
      </c>
      <c r="G3582" s="194"/>
      <c r="H3582" s="278" t="s">
        <v>45</v>
      </c>
      <c r="I3582" s="281">
        <v>0.45</v>
      </c>
      <c r="J3582" s="280">
        <v>21.1</v>
      </c>
      <c r="K3582" s="280">
        <v>9.49</v>
      </c>
    </row>
    <row r="3583" spans="2:11" ht="38.25" x14ac:dyDescent="0.2">
      <c r="B3583" s="277" t="s">
        <v>86</v>
      </c>
      <c r="C3583" s="279" t="s">
        <v>3360</v>
      </c>
      <c r="D3583" s="277" t="s">
        <v>46</v>
      </c>
      <c r="E3583" s="277" t="s">
        <v>3361</v>
      </c>
      <c r="F3583" s="194">
        <v>3</v>
      </c>
      <c r="G3583" s="194"/>
      <c r="H3583" s="278" t="s">
        <v>48</v>
      </c>
      <c r="I3583" s="281">
        <v>0.4</v>
      </c>
      <c r="J3583" s="280">
        <v>58.28</v>
      </c>
      <c r="K3583" s="280">
        <v>23.31</v>
      </c>
    </row>
    <row r="3584" spans="2:11" ht="38.25" x14ac:dyDescent="0.2">
      <c r="B3584" s="277" t="s">
        <v>86</v>
      </c>
      <c r="C3584" s="279" t="s">
        <v>3362</v>
      </c>
      <c r="D3584" s="277" t="s">
        <v>46</v>
      </c>
      <c r="E3584" s="277" t="s">
        <v>3363</v>
      </c>
      <c r="F3584" s="194">
        <v>6</v>
      </c>
      <c r="G3584" s="194"/>
      <c r="H3584" s="278" t="s">
        <v>45</v>
      </c>
      <c r="I3584" s="281">
        <v>1.01</v>
      </c>
      <c r="J3584" s="280">
        <v>138.62</v>
      </c>
      <c r="K3584" s="280">
        <v>140</v>
      </c>
    </row>
    <row r="3585" spans="2:11" ht="38.25" x14ac:dyDescent="0.2">
      <c r="B3585" s="277" t="s">
        <v>86</v>
      </c>
      <c r="C3585" s="279" t="s">
        <v>3364</v>
      </c>
      <c r="D3585" s="277" t="s">
        <v>46</v>
      </c>
      <c r="E3585" s="277" t="s">
        <v>3365</v>
      </c>
      <c r="F3585" s="194">
        <v>4</v>
      </c>
      <c r="G3585" s="194"/>
      <c r="H3585" s="278" t="s">
        <v>51</v>
      </c>
      <c r="I3585" s="281">
        <v>5.1799999999999999E-2</v>
      </c>
      <c r="J3585" s="280">
        <v>49.74</v>
      </c>
      <c r="K3585" s="280">
        <v>2.57</v>
      </c>
    </row>
    <row r="3586" spans="2:11" ht="38.25" x14ac:dyDescent="0.2">
      <c r="B3586" s="277" t="s">
        <v>86</v>
      </c>
      <c r="C3586" s="279" t="s">
        <v>3366</v>
      </c>
      <c r="D3586" s="277" t="s">
        <v>46</v>
      </c>
      <c r="E3586" s="277" t="s">
        <v>3367</v>
      </c>
      <c r="F3586" s="194">
        <v>6</v>
      </c>
      <c r="G3586" s="194"/>
      <c r="H3586" s="278" t="s">
        <v>51</v>
      </c>
      <c r="I3586" s="281">
        <v>4.9799999999999997E-2</v>
      </c>
      <c r="J3586" s="280">
        <v>136.24</v>
      </c>
      <c r="K3586" s="280">
        <v>6.78</v>
      </c>
    </row>
    <row r="3587" spans="2:11" ht="51" x14ac:dyDescent="0.2">
      <c r="B3587" s="277" t="s">
        <v>86</v>
      </c>
      <c r="C3587" s="279" t="s">
        <v>3368</v>
      </c>
      <c r="D3587" s="277" t="s">
        <v>46</v>
      </c>
      <c r="E3587" s="277" t="s">
        <v>3369</v>
      </c>
      <c r="F3587" s="194">
        <v>8</v>
      </c>
      <c r="G3587" s="194"/>
      <c r="H3587" s="278" t="s">
        <v>45</v>
      </c>
      <c r="I3587" s="281">
        <v>1.85</v>
      </c>
      <c r="J3587" s="280">
        <v>58.18</v>
      </c>
      <c r="K3587" s="280">
        <v>107.63</v>
      </c>
    </row>
    <row r="3588" spans="2:11" ht="38.25" x14ac:dyDescent="0.2">
      <c r="B3588" s="277" t="s">
        <v>86</v>
      </c>
      <c r="C3588" s="279" t="s">
        <v>3370</v>
      </c>
      <c r="D3588" s="277" t="s">
        <v>46</v>
      </c>
      <c r="E3588" s="277" t="s">
        <v>3371</v>
      </c>
      <c r="F3588" s="194">
        <v>3</v>
      </c>
      <c r="G3588" s="194"/>
      <c r="H3588" s="278" t="s">
        <v>47</v>
      </c>
      <c r="I3588" s="281">
        <v>0.52500000000000002</v>
      </c>
      <c r="J3588" s="280">
        <v>69.8</v>
      </c>
      <c r="K3588" s="280">
        <v>36.64</v>
      </c>
    </row>
    <row r="3589" spans="2:11" ht="38.25" x14ac:dyDescent="0.2">
      <c r="B3589" s="277" t="s">
        <v>86</v>
      </c>
      <c r="C3589" s="279" t="s">
        <v>3372</v>
      </c>
      <c r="D3589" s="277" t="s">
        <v>46</v>
      </c>
      <c r="E3589" s="277" t="s">
        <v>3373</v>
      </c>
      <c r="F3589" s="194">
        <v>4</v>
      </c>
      <c r="G3589" s="194"/>
      <c r="H3589" s="278" t="s">
        <v>51</v>
      </c>
      <c r="I3589" s="281">
        <v>8.4000000000000005E-2</v>
      </c>
      <c r="J3589" s="280">
        <v>82.96</v>
      </c>
      <c r="K3589" s="280">
        <v>6.96</v>
      </c>
    </row>
    <row r="3590" spans="2:11" ht="15" customHeight="1" x14ac:dyDescent="0.2">
      <c r="B3590" s="282" t="s">
        <v>93</v>
      </c>
      <c r="C3590" s="284" t="s">
        <v>3374</v>
      </c>
      <c r="D3590" s="282" t="s">
        <v>46</v>
      </c>
      <c r="E3590" s="282" t="s">
        <v>3375</v>
      </c>
      <c r="F3590" s="195" t="s">
        <v>240</v>
      </c>
      <c r="G3590" s="195"/>
      <c r="H3590" s="283" t="s">
        <v>45</v>
      </c>
      <c r="I3590" s="287">
        <v>4.1500000000000004</v>
      </c>
      <c r="J3590" s="285">
        <v>38.880000000000003</v>
      </c>
      <c r="K3590" s="285">
        <v>161.35</v>
      </c>
    </row>
    <row r="3591" spans="2:11" ht="38.25" x14ac:dyDescent="0.2">
      <c r="B3591" s="282" t="s">
        <v>93</v>
      </c>
      <c r="C3591" s="284" t="s">
        <v>3376</v>
      </c>
      <c r="D3591" s="282" t="s">
        <v>46</v>
      </c>
      <c r="E3591" s="282" t="s">
        <v>3377</v>
      </c>
      <c r="F3591" s="195" t="s">
        <v>240</v>
      </c>
      <c r="G3591" s="195"/>
      <c r="H3591" s="283" t="s">
        <v>51</v>
      </c>
      <c r="I3591" s="287">
        <v>6.6299999999999998E-2</v>
      </c>
      <c r="J3591" s="285">
        <v>475.74</v>
      </c>
      <c r="K3591" s="285">
        <v>31.54</v>
      </c>
    </row>
    <row r="3592" spans="2:11" ht="38.25" x14ac:dyDescent="0.2">
      <c r="B3592" s="282" t="s">
        <v>93</v>
      </c>
      <c r="C3592" s="284" t="s">
        <v>2232</v>
      </c>
      <c r="D3592" s="282" t="s">
        <v>46</v>
      </c>
      <c r="E3592" s="282" t="s">
        <v>3378</v>
      </c>
      <c r="F3592" s="195" t="s">
        <v>240</v>
      </c>
      <c r="G3592" s="195"/>
      <c r="H3592" s="283" t="s">
        <v>51</v>
      </c>
      <c r="I3592" s="287">
        <v>1.8499999999999999E-2</v>
      </c>
      <c r="J3592" s="285">
        <v>436.25</v>
      </c>
      <c r="K3592" s="285">
        <v>8.07</v>
      </c>
    </row>
    <row r="3593" spans="2:11" ht="38.25" x14ac:dyDescent="0.2">
      <c r="B3593" s="282" t="s">
        <v>93</v>
      </c>
      <c r="C3593" s="284" t="s">
        <v>1172</v>
      </c>
      <c r="D3593" s="282" t="s">
        <v>46</v>
      </c>
      <c r="E3593" s="282" t="s">
        <v>3379</v>
      </c>
      <c r="F3593" s="195" t="s">
        <v>240</v>
      </c>
      <c r="G3593" s="195"/>
      <c r="H3593" s="283" t="s">
        <v>47</v>
      </c>
      <c r="I3593" s="287">
        <v>1</v>
      </c>
      <c r="J3593" s="285">
        <v>60.23</v>
      </c>
      <c r="K3593" s="285">
        <v>60.23</v>
      </c>
    </row>
    <row r="3594" spans="2:11" x14ac:dyDescent="0.2">
      <c r="B3594" s="291"/>
      <c r="C3594" s="291"/>
      <c r="D3594" s="291"/>
      <c r="E3594" s="291"/>
      <c r="F3594" s="291" t="s">
        <v>97</v>
      </c>
      <c r="G3594" s="292">
        <v>106.12</v>
      </c>
      <c r="H3594" s="291" t="s">
        <v>98</v>
      </c>
      <c r="I3594" s="292">
        <v>114.11</v>
      </c>
      <c r="J3594" s="291" t="s">
        <v>99</v>
      </c>
      <c r="K3594" s="292">
        <v>220.23</v>
      </c>
    </row>
    <row r="3595" spans="2:11" ht="13.5" thickBot="1" x14ac:dyDescent="0.25">
      <c r="B3595" s="291"/>
      <c r="C3595" s="291"/>
      <c r="D3595" s="291"/>
      <c r="E3595" s="291"/>
      <c r="F3595" s="291" t="s">
        <v>100</v>
      </c>
      <c r="G3595" s="292">
        <v>188.2</v>
      </c>
      <c r="H3595" s="291"/>
      <c r="I3595" s="198" t="s">
        <v>101</v>
      </c>
      <c r="J3595" s="198"/>
      <c r="K3595" s="292">
        <v>941</v>
      </c>
    </row>
    <row r="3596" spans="2:11" ht="13.5" thickTop="1" x14ac:dyDescent="0.2">
      <c r="B3596" s="276"/>
      <c r="C3596" s="276"/>
      <c r="D3596" s="276"/>
      <c r="E3596" s="276"/>
      <c r="F3596" s="276"/>
      <c r="G3596" s="276"/>
      <c r="H3596" s="276"/>
      <c r="I3596" s="276"/>
      <c r="J3596" s="276"/>
      <c r="K3596" s="276"/>
    </row>
    <row r="3597" spans="2:11" ht="15" x14ac:dyDescent="0.2">
      <c r="B3597" s="268" t="s">
        <v>3337</v>
      </c>
      <c r="C3597" s="270" t="s">
        <v>78</v>
      </c>
      <c r="D3597" s="268" t="s">
        <v>79</v>
      </c>
      <c r="E3597" s="268" t="s">
        <v>24</v>
      </c>
      <c r="F3597" s="196" t="s">
        <v>80</v>
      </c>
      <c r="G3597" s="196"/>
      <c r="H3597" s="269" t="s">
        <v>81</v>
      </c>
      <c r="I3597" s="270" t="s">
        <v>82</v>
      </c>
      <c r="J3597" s="270" t="s">
        <v>83</v>
      </c>
      <c r="K3597" s="270" t="s">
        <v>84</v>
      </c>
    </row>
    <row r="3598" spans="2:11" ht="51" x14ac:dyDescent="0.2">
      <c r="B3598" s="271" t="s">
        <v>85</v>
      </c>
      <c r="C3598" s="273" t="s">
        <v>3338</v>
      </c>
      <c r="D3598" s="271" t="s">
        <v>46</v>
      </c>
      <c r="E3598" s="271" t="s">
        <v>3339</v>
      </c>
      <c r="F3598" s="197" t="s">
        <v>3380</v>
      </c>
      <c r="G3598" s="197"/>
      <c r="H3598" s="272" t="s">
        <v>45</v>
      </c>
      <c r="I3598" s="275">
        <v>1</v>
      </c>
      <c r="J3598" s="274">
        <v>732.78</v>
      </c>
      <c r="K3598" s="274">
        <v>732.78</v>
      </c>
    </row>
    <row r="3599" spans="2:11" ht="25.5" x14ac:dyDescent="0.2">
      <c r="B3599" s="282" t="s">
        <v>93</v>
      </c>
      <c r="C3599" s="284" t="s">
        <v>3381</v>
      </c>
      <c r="D3599" s="282" t="s">
        <v>46</v>
      </c>
      <c r="E3599" s="282" t="s">
        <v>3382</v>
      </c>
      <c r="F3599" s="195" t="s">
        <v>94</v>
      </c>
      <c r="G3599" s="195"/>
      <c r="H3599" s="283" t="s">
        <v>45</v>
      </c>
      <c r="I3599" s="287">
        <v>1</v>
      </c>
      <c r="J3599" s="285">
        <v>653.29999999999995</v>
      </c>
      <c r="K3599" s="285">
        <v>653.29999999999995</v>
      </c>
    </row>
    <row r="3600" spans="2:11" ht="25.5" x14ac:dyDescent="0.2">
      <c r="B3600" s="282" t="s">
        <v>93</v>
      </c>
      <c r="C3600" s="284" t="s">
        <v>732</v>
      </c>
      <c r="D3600" s="282" t="s">
        <v>46</v>
      </c>
      <c r="E3600" s="282" t="s">
        <v>2275</v>
      </c>
      <c r="F3600" s="195" t="s">
        <v>214</v>
      </c>
      <c r="G3600" s="195"/>
      <c r="H3600" s="283" t="s">
        <v>75</v>
      </c>
      <c r="I3600" s="287">
        <v>1.7</v>
      </c>
      <c r="J3600" s="285">
        <v>20.74</v>
      </c>
      <c r="K3600" s="285">
        <v>35.25</v>
      </c>
    </row>
    <row r="3601" spans="2:11" ht="25.5" x14ac:dyDescent="0.2">
      <c r="B3601" s="282" t="s">
        <v>93</v>
      </c>
      <c r="C3601" s="284" t="s">
        <v>3383</v>
      </c>
      <c r="D3601" s="282" t="s">
        <v>46</v>
      </c>
      <c r="E3601" s="282" t="s">
        <v>3384</v>
      </c>
      <c r="F3601" s="195" t="s">
        <v>214</v>
      </c>
      <c r="G3601" s="195"/>
      <c r="H3601" s="283" t="s">
        <v>75</v>
      </c>
      <c r="I3601" s="287">
        <v>1.7</v>
      </c>
      <c r="J3601" s="285">
        <v>26.02</v>
      </c>
      <c r="K3601" s="285">
        <v>44.23</v>
      </c>
    </row>
    <row r="3602" spans="2:11" x14ac:dyDescent="0.2">
      <c r="B3602" s="291"/>
      <c r="C3602" s="291"/>
      <c r="D3602" s="291"/>
      <c r="E3602" s="291"/>
      <c r="F3602" s="291" t="s">
        <v>97</v>
      </c>
      <c r="G3602" s="292">
        <v>38.29</v>
      </c>
      <c r="H3602" s="291" t="s">
        <v>98</v>
      </c>
      <c r="I3602" s="292">
        <v>41.19</v>
      </c>
      <c r="J3602" s="291" t="s">
        <v>99</v>
      </c>
      <c r="K3602" s="292">
        <v>79.48</v>
      </c>
    </row>
    <row r="3603" spans="2:11" ht="13.5" thickBot="1" x14ac:dyDescent="0.25">
      <c r="B3603" s="291"/>
      <c r="C3603" s="291"/>
      <c r="D3603" s="291"/>
      <c r="E3603" s="291"/>
      <c r="F3603" s="291" t="s">
        <v>100</v>
      </c>
      <c r="G3603" s="292">
        <v>183.19</v>
      </c>
      <c r="H3603" s="291"/>
      <c r="I3603" s="198" t="s">
        <v>101</v>
      </c>
      <c r="J3603" s="198"/>
      <c r="K3603" s="292">
        <v>915.97</v>
      </c>
    </row>
    <row r="3604" spans="2:11" ht="13.5" thickTop="1" x14ac:dyDescent="0.2">
      <c r="B3604" s="276"/>
      <c r="C3604" s="276"/>
      <c r="D3604" s="276"/>
      <c r="E3604" s="276"/>
      <c r="F3604" s="276"/>
      <c r="G3604" s="276"/>
      <c r="H3604" s="276"/>
      <c r="I3604" s="276"/>
      <c r="J3604" s="276"/>
      <c r="K3604" s="276"/>
    </row>
    <row r="3605" spans="2:11" ht="15" x14ac:dyDescent="0.2">
      <c r="B3605" s="268" t="s">
        <v>3340</v>
      </c>
      <c r="C3605" s="270" t="s">
        <v>78</v>
      </c>
      <c r="D3605" s="268" t="s">
        <v>79</v>
      </c>
      <c r="E3605" s="268" t="s">
        <v>24</v>
      </c>
      <c r="F3605" s="196" t="s">
        <v>80</v>
      </c>
      <c r="G3605" s="196"/>
      <c r="H3605" s="269" t="s">
        <v>81</v>
      </c>
      <c r="I3605" s="270" t="s">
        <v>82</v>
      </c>
      <c r="J3605" s="270" t="s">
        <v>83</v>
      </c>
      <c r="K3605" s="270" t="s">
        <v>84</v>
      </c>
    </row>
    <row r="3606" spans="2:11" ht="76.5" x14ac:dyDescent="0.2">
      <c r="B3606" s="271" t="s">
        <v>85</v>
      </c>
      <c r="C3606" s="273" t="s">
        <v>3341</v>
      </c>
      <c r="D3606" s="271" t="s">
        <v>46</v>
      </c>
      <c r="E3606" s="271" t="s">
        <v>3342</v>
      </c>
      <c r="F3606" s="197" t="s">
        <v>3380</v>
      </c>
      <c r="G3606" s="197"/>
      <c r="H3606" s="272" t="s">
        <v>45</v>
      </c>
      <c r="I3606" s="275">
        <v>1</v>
      </c>
      <c r="J3606" s="274">
        <v>286.2</v>
      </c>
      <c r="K3606" s="274">
        <v>286.2</v>
      </c>
    </row>
    <row r="3607" spans="2:11" ht="25.5" x14ac:dyDescent="0.2">
      <c r="B3607" s="282" t="s">
        <v>93</v>
      </c>
      <c r="C3607" s="284" t="s">
        <v>3385</v>
      </c>
      <c r="D3607" s="282" t="s">
        <v>46</v>
      </c>
      <c r="E3607" s="282" t="s">
        <v>3386</v>
      </c>
      <c r="F3607" s="195" t="s">
        <v>94</v>
      </c>
      <c r="G3607" s="195"/>
      <c r="H3607" s="283" t="s">
        <v>45</v>
      </c>
      <c r="I3607" s="287">
        <v>3.2158399999999997E-2</v>
      </c>
      <c r="J3607" s="285">
        <v>31.11</v>
      </c>
      <c r="K3607" s="285">
        <v>1</v>
      </c>
    </row>
    <row r="3608" spans="2:11" ht="25.5" x14ac:dyDescent="0.2">
      <c r="B3608" s="282" t="s">
        <v>93</v>
      </c>
      <c r="C3608" s="284" t="s">
        <v>3383</v>
      </c>
      <c r="D3608" s="282" t="s">
        <v>46</v>
      </c>
      <c r="E3608" s="282" t="s">
        <v>3384</v>
      </c>
      <c r="F3608" s="195" t="s">
        <v>214</v>
      </c>
      <c r="G3608" s="195"/>
      <c r="H3608" s="283" t="s">
        <v>75</v>
      </c>
      <c r="I3608" s="287">
        <v>1.7</v>
      </c>
      <c r="J3608" s="285">
        <v>26.02</v>
      </c>
      <c r="K3608" s="285">
        <v>44.23</v>
      </c>
    </row>
    <row r="3609" spans="2:11" ht="25.5" x14ac:dyDescent="0.2">
      <c r="B3609" s="282" t="s">
        <v>93</v>
      </c>
      <c r="C3609" s="284" t="s">
        <v>732</v>
      </c>
      <c r="D3609" s="282" t="s">
        <v>46</v>
      </c>
      <c r="E3609" s="282" t="s">
        <v>2275</v>
      </c>
      <c r="F3609" s="195" t="s">
        <v>214</v>
      </c>
      <c r="G3609" s="195"/>
      <c r="H3609" s="283" t="s">
        <v>75</v>
      </c>
      <c r="I3609" s="287">
        <v>1.7</v>
      </c>
      <c r="J3609" s="285">
        <v>20.74</v>
      </c>
      <c r="K3609" s="285">
        <v>35.25</v>
      </c>
    </row>
    <row r="3610" spans="2:11" ht="38.25" x14ac:dyDescent="0.2">
      <c r="B3610" s="282" t="s">
        <v>93</v>
      </c>
      <c r="C3610" s="284" t="s">
        <v>3387</v>
      </c>
      <c r="D3610" s="282" t="s">
        <v>46</v>
      </c>
      <c r="E3610" s="282" t="s">
        <v>3388</v>
      </c>
      <c r="F3610" s="195" t="s">
        <v>94</v>
      </c>
      <c r="G3610" s="195"/>
      <c r="H3610" s="283" t="s">
        <v>51</v>
      </c>
      <c r="I3610" s="287">
        <v>2.5853999999999999E-3</v>
      </c>
      <c r="J3610" s="285">
        <v>496.93</v>
      </c>
      <c r="K3610" s="285">
        <v>1.28</v>
      </c>
    </row>
    <row r="3611" spans="2:11" ht="38.25" x14ac:dyDescent="0.2">
      <c r="B3611" s="282" t="s">
        <v>93</v>
      </c>
      <c r="C3611" s="284" t="s">
        <v>3389</v>
      </c>
      <c r="D3611" s="282" t="s">
        <v>46</v>
      </c>
      <c r="E3611" s="282" t="s">
        <v>3390</v>
      </c>
      <c r="F3611" s="195" t="s">
        <v>94</v>
      </c>
      <c r="G3611" s="195"/>
      <c r="H3611" s="283" t="s">
        <v>51</v>
      </c>
      <c r="I3611" s="287">
        <v>1.6079E-3</v>
      </c>
      <c r="J3611" s="285">
        <v>216.98</v>
      </c>
      <c r="K3611" s="285">
        <v>0.34</v>
      </c>
    </row>
    <row r="3612" spans="2:11" ht="38.25" x14ac:dyDescent="0.2">
      <c r="B3612" s="282" t="s">
        <v>93</v>
      </c>
      <c r="C3612" s="284" t="s">
        <v>3391</v>
      </c>
      <c r="D3612" s="282" t="s">
        <v>46</v>
      </c>
      <c r="E3612" s="282" t="s">
        <v>3392</v>
      </c>
      <c r="F3612" s="195" t="s">
        <v>94</v>
      </c>
      <c r="G3612" s="195"/>
      <c r="H3612" s="283" t="s">
        <v>51</v>
      </c>
      <c r="I3612" s="287">
        <v>1.44712E-2</v>
      </c>
      <c r="J3612" s="285">
        <v>82.96</v>
      </c>
      <c r="K3612" s="285">
        <v>1.2</v>
      </c>
    </row>
    <row r="3613" spans="2:11" ht="25.5" x14ac:dyDescent="0.2">
      <c r="B3613" s="282" t="s">
        <v>93</v>
      </c>
      <c r="C3613" s="284" t="s">
        <v>3393</v>
      </c>
      <c r="D3613" s="282" t="s">
        <v>46</v>
      </c>
      <c r="E3613" s="282" t="s">
        <v>3394</v>
      </c>
      <c r="F3613" s="195" t="s">
        <v>94</v>
      </c>
      <c r="G3613" s="195"/>
      <c r="H3613" s="283" t="s">
        <v>45</v>
      </c>
      <c r="I3613" s="287">
        <v>1</v>
      </c>
      <c r="J3613" s="285">
        <v>126.36</v>
      </c>
      <c r="K3613" s="285">
        <v>126.36</v>
      </c>
    </row>
    <row r="3614" spans="2:11" x14ac:dyDescent="0.2">
      <c r="B3614" s="282" t="s">
        <v>93</v>
      </c>
      <c r="C3614" s="284" t="s">
        <v>3395</v>
      </c>
      <c r="D3614" s="282" t="s">
        <v>46</v>
      </c>
      <c r="E3614" s="282" t="s">
        <v>3396</v>
      </c>
      <c r="F3614" s="195" t="s">
        <v>94</v>
      </c>
      <c r="G3614" s="195"/>
      <c r="H3614" s="283" t="s">
        <v>48</v>
      </c>
      <c r="I3614" s="287">
        <v>0.20099</v>
      </c>
      <c r="J3614" s="285">
        <v>304.83999999999997</v>
      </c>
      <c r="K3614" s="285">
        <v>61.26</v>
      </c>
    </row>
    <row r="3615" spans="2:11" ht="25.5" x14ac:dyDescent="0.2">
      <c r="B3615" s="282" t="s">
        <v>93</v>
      </c>
      <c r="C3615" s="284" t="s">
        <v>3397</v>
      </c>
      <c r="D3615" s="282" t="s">
        <v>46</v>
      </c>
      <c r="E3615" s="282" t="s">
        <v>3398</v>
      </c>
      <c r="F3615" s="195" t="s">
        <v>94</v>
      </c>
      <c r="G3615" s="195"/>
      <c r="H3615" s="283" t="s">
        <v>51</v>
      </c>
      <c r="I3615" s="287">
        <v>2.5853999999999999E-3</v>
      </c>
      <c r="J3615" s="285">
        <v>136.24</v>
      </c>
      <c r="K3615" s="285">
        <v>0.35</v>
      </c>
    </row>
    <row r="3616" spans="2:11" ht="25.5" x14ac:dyDescent="0.2">
      <c r="B3616" s="282" t="s">
        <v>93</v>
      </c>
      <c r="C3616" s="284" t="s">
        <v>3399</v>
      </c>
      <c r="D3616" s="282" t="s">
        <v>46</v>
      </c>
      <c r="E3616" s="282" t="s">
        <v>3400</v>
      </c>
      <c r="F3616" s="195" t="s">
        <v>94</v>
      </c>
      <c r="G3616" s="195"/>
      <c r="H3616" s="283" t="s">
        <v>53</v>
      </c>
      <c r="I3616" s="287">
        <v>0.19898009999999999</v>
      </c>
      <c r="J3616" s="285">
        <v>17.489999999999998</v>
      </c>
      <c r="K3616" s="285">
        <v>3.48</v>
      </c>
    </row>
    <row r="3617" spans="2:11" x14ac:dyDescent="0.2">
      <c r="B3617" s="282" t="s">
        <v>93</v>
      </c>
      <c r="C3617" s="284" t="s">
        <v>3401</v>
      </c>
      <c r="D3617" s="282" t="s">
        <v>46</v>
      </c>
      <c r="E3617" s="282" t="s">
        <v>3402</v>
      </c>
      <c r="F3617" s="195" t="s">
        <v>94</v>
      </c>
      <c r="G3617" s="195"/>
      <c r="H3617" s="283" t="s">
        <v>125</v>
      </c>
      <c r="I3617" s="287">
        <v>1.20591</v>
      </c>
      <c r="J3617" s="285">
        <v>9.5</v>
      </c>
      <c r="K3617" s="285">
        <v>11.45</v>
      </c>
    </row>
    <row r="3618" spans="2:11" x14ac:dyDescent="0.2">
      <c r="B3618" s="291"/>
      <c r="C3618" s="291"/>
      <c r="D3618" s="291"/>
      <c r="E3618" s="291"/>
      <c r="F3618" s="291" t="s">
        <v>97</v>
      </c>
      <c r="G3618" s="292">
        <v>38.29</v>
      </c>
      <c r="H3618" s="291" t="s">
        <v>98</v>
      </c>
      <c r="I3618" s="292">
        <v>41.19</v>
      </c>
      <c r="J3618" s="291" t="s">
        <v>99</v>
      </c>
      <c r="K3618" s="292">
        <v>79.48</v>
      </c>
    </row>
    <row r="3619" spans="2:11" ht="13.5" thickBot="1" x14ac:dyDescent="0.25">
      <c r="B3619" s="291"/>
      <c r="C3619" s="291"/>
      <c r="D3619" s="291"/>
      <c r="E3619" s="291"/>
      <c r="F3619" s="291" t="s">
        <v>100</v>
      </c>
      <c r="G3619" s="292">
        <v>71.55</v>
      </c>
      <c r="H3619" s="291"/>
      <c r="I3619" s="198" t="s">
        <v>101</v>
      </c>
      <c r="J3619" s="198"/>
      <c r="K3619" s="292">
        <v>357.75</v>
      </c>
    </row>
    <row r="3620" spans="2:11" ht="13.5" thickTop="1" x14ac:dyDescent="0.2">
      <c r="B3620" s="276"/>
      <c r="C3620" s="276"/>
      <c r="D3620" s="276"/>
      <c r="E3620" s="276"/>
      <c r="F3620" s="276"/>
      <c r="G3620" s="276"/>
      <c r="H3620" s="276"/>
      <c r="I3620" s="276"/>
      <c r="J3620" s="276"/>
      <c r="K3620" s="276"/>
    </row>
    <row r="3621" spans="2:11" ht="15" x14ac:dyDescent="0.2">
      <c r="B3621" s="268" t="s">
        <v>3344</v>
      </c>
      <c r="C3621" s="270" t="s">
        <v>78</v>
      </c>
      <c r="D3621" s="268" t="s">
        <v>79</v>
      </c>
      <c r="E3621" s="268" t="s">
        <v>24</v>
      </c>
      <c r="F3621" s="196" t="s">
        <v>80</v>
      </c>
      <c r="G3621" s="196"/>
      <c r="H3621" s="269" t="s">
        <v>81</v>
      </c>
      <c r="I3621" s="270" t="s">
        <v>82</v>
      </c>
      <c r="J3621" s="270" t="s">
        <v>83</v>
      </c>
      <c r="K3621" s="270" t="s">
        <v>84</v>
      </c>
    </row>
    <row r="3622" spans="2:11" x14ac:dyDescent="0.2">
      <c r="B3622" s="271" t="s">
        <v>85</v>
      </c>
      <c r="C3622" s="273" t="s">
        <v>2156</v>
      </c>
      <c r="D3622" s="271" t="s">
        <v>43</v>
      </c>
      <c r="E3622" s="271" t="s">
        <v>2157</v>
      </c>
      <c r="F3622" s="197" t="s">
        <v>89</v>
      </c>
      <c r="G3622" s="197"/>
      <c r="H3622" s="272" t="s">
        <v>45</v>
      </c>
      <c r="I3622" s="275">
        <v>1</v>
      </c>
      <c r="J3622" s="274">
        <v>12.43</v>
      </c>
      <c r="K3622" s="274">
        <v>12.43</v>
      </c>
    </row>
    <row r="3623" spans="2:11" ht="25.5" x14ac:dyDescent="0.2">
      <c r="B3623" s="277" t="s">
        <v>86</v>
      </c>
      <c r="C3623" s="279" t="s">
        <v>90</v>
      </c>
      <c r="D3623" s="277" t="s">
        <v>44</v>
      </c>
      <c r="E3623" s="277" t="s">
        <v>91</v>
      </c>
      <c r="F3623" s="194" t="s">
        <v>2161</v>
      </c>
      <c r="G3623" s="194"/>
      <c r="H3623" s="278" t="s">
        <v>75</v>
      </c>
      <c r="I3623" s="281">
        <v>0.4</v>
      </c>
      <c r="J3623" s="280">
        <v>21.72</v>
      </c>
      <c r="K3623" s="280">
        <v>8.68</v>
      </c>
    </row>
    <row r="3624" spans="2:11" x14ac:dyDescent="0.2">
      <c r="B3624" s="282" t="s">
        <v>93</v>
      </c>
      <c r="C3624" s="284" t="s">
        <v>2980</v>
      </c>
      <c r="D3624" s="282" t="s">
        <v>44</v>
      </c>
      <c r="E3624" s="282" t="s">
        <v>2981</v>
      </c>
      <c r="F3624" s="195" t="s">
        <v>94</v>
      </c>
      <c r="G3624" s="195"/>
      <c r="H3624" s="283" t="s">
        <v>53</v>
      </c>
      <c r="I3624" s="287">
        <v>0.05</v>
      </c>
      <c r="J3624" s="285">
        <v>26.4</v>
      </c>
      <c r="K3624" s="285">
        <v>1.32</v>
      </c>
    </row>
    <row r="3625" spans="2:11" x14ac:dyDescent="0.2">
      <c r="B3625" s="282" t="s">
        <v>93</v>
      </c>
      <c r="C3625" s="284" t="s">
        <v>821</v>
      </c>
      <c r="D3625" s="282" t="s">
        <v>44</v>
      </c>
      <c r="E3625" s="282" t="s">
        <v>822</v>
      </c>
      <c r="F3625" s="195" t="s">
        <v>94</v>
      </c>
      <c r="G3625" s="195"/>
      <c r="H3625" s="283" t="s">
        <v>129</v>
      </c>
      <c r="I3625" s="287">
        <v>0.14000000000000001</v>
      </c>
      <c r="J3625" s="285">
        <v>17.39</v>
      </c>
      <c r="K3625" s="285">
        <v>2.4300000000000002</v>
      </c>
    </row>
    <row r="3626" spans="2:11" x14ac:dyDescent="0.2">
      <c r="B3626" s="291"/>
      <c r="C3626" s="291"/>
      <c r="D3626" s="291"/>
      <c r="E3626" s="291"/>
      <c r="F3626" s="291" t="s">
        <v>97</v>
      </c>
      <c r="G3626" s="292">
        <v>3</v>
      </c>
      <c r="H3626" s="291" t="s">
        <v>98</v>
      </c>
      <c r="I3626" s="292">
        <v>3.23</v>
      </c>
      <c r="J3626" s="291" t="s">
        <v>99</v>
      </c>
      <c r="K3626" s="292">
        <v>6.23</v>
      </c>
    </row>
    <row r="3627" spans="2:11" ht="13.5" thickBot="1" x14ac:dyDescent="0.25">
      <c r="B3627" s="291"/>
      <c r="C3627" s="291"/>
      <c r="D3627" s="291"/>
      <c r="E3627" s="291"/>
      <c r="F3627" s="291" t="s">
        <v>100</v>
      </c>
      <c r="G3627" s="292">
        <v>3.1</v>
      </c>
      <c r="H3627" s="291"/>
      <c r="I3627" s="198" t="s">
        <v>101</v>
      </c>
      <c r="J3627" s="198"/>
      <c r="K3627" s="292">
        <v>15.53</v>
      </c>
    </row>
    <row r="3628" spans="2:11" ht="13.5" thickTop="1" x14ac:dyDescent="0.2">
      <c r="B3628" s="276"/>
      <c r="C3628" s="276"/>
      <c r="D3628" s="276"/>
      <c r="E3628" s="276"/>
      <c r="F3628" s="276"/>
      <c r="G3628" s="276"/>
      <c r="H3628" s="276"/>
      <c r="I3628" s="276"/>
      <c r="J3628" s="276"/>
      <c r="K3628" s="276"/>
    </row>
    <row r="3629" spans="2:11" ht="15" x14ac:dyDescent="0.2">
      <c r="B3629" s="268" t="s">
        <v>3345</v>
      </c>
      <c r="C3629" s="270" t="s">
        <v>78</v>
      </c>
      <c r="D3629" s="268" t="s">
        <v>79</v>
      </c>
      <c r="E3629" s="268" t="s">
        <v>24</v>
      </c>
      <c r="F3629" s="196" t="s">
        <v>80</v>
      </c>
      <c r="G3629" s="196"/>
      <c r="H3629" s="269" t="s">
        <v>81</v>
      </c>
      <c r="I3629" s="270" t="s">
        <v>82</v>
      </c>
      <c r="J3629" s="270" t="s">
        <v>83</v>
      </c>
      <c r="K3629" s="270" t="s">
        <v>84</v>
      </c>
    </row>
    <row r="3630" spans="2:11" x14ac:dyDescent="0.2">
      <c r="B3630" s="271" t="s">
        <v>85</v>
      </c>
      <c r="C3630" s="273" t="s">
        <v>2159</v>
      </c>
      <c r="D3630" s="271" t="s">
        <v>43</v>
      </c>
      <c r="E3630" s="271" t="s">
        <v>2160</v>
      </c>
      <c r="F3630" s="197" t="s">
        <v>89</v>
      </c>
      <c r="G3630" s="197"/>
      <c r="H3630" s="272" t="s">
        <v>45</v>
      </c>
      <c r="I3630" s="275">
        <v>1</v>
      </c>
      <c r="J3630" s="274">
        <v>5.34</v>
      </c>
      <c r="K3630" s="274">
        <v>5.34</v>
      </c>
    </row>
    <row r="3631" spans="2:11" ht="25.5" x14ac:dyDescent="0.2">
      <c r="B3631" s="277" t="s">
        <v>86</v>
      </c>
      <c r="C3631" s="279" t="s">
        <v>90</v>
      </c>
      <c r="D3631" s="277" t="s">
        <v>44</v>
      </c>
      <c r="E3631" s="277" t="s">
        <v>91</v>
      </c>
      <c r="F3631" s="194" t="s">
        <v>2161</v>
      </c>
      <c r="G3631" s="194"/>
      <c r="H3631" s="278" t="s">
        <v>75</v>
      </c>
      <c r="I3631" s="281">
        <v>0.1</v>
      </c>
      <c r="J3631" s="280">
        <v>21.72</v>
      </c>
      <c r="K3631" s="280">
        <v>2.17</v>
      </c>
    </row>
    <row r="3632" spans="2:11" x14ac:dyDescent="0.2">
      <c r="B3632" s="282" t="s">
        <v>93</v>
      </c>
      <c r="C3632" s="284" t="s">
        <v>2982</v>
      </c>
      <c r="D3632" s="282" t="s">
        <v>2315</v>
      </c>
      <c r="E3632" s="282" t="s">
        <v>2983</v>
      </c>
      <c r="F3632" s="195" t="s">
        <v>94</v>
      </c>
      <c r="G3632" s="195"/>
      <c r="H3632" s="283" t="s">
        <v>2668</v>
      </c>
      <c r="I3632" s="287">
        <v>5.0000000000000001E-3</v>
      </c>
      <c r="J3632" s="285">
        <v>10.82</v>
      </c>
      <c r="K3632" s="285">
        <v>0.05</v>
      </c>
    </row>
    <row r="3633" spans="2:11" x14ac:dyDescent="0.2">
      <c r="B3633" s="282" t="s">
        <v>93</v>
      </c>
      <c r="C3633" s="284" t="s">
        <v>2984</v>
      </c>
      <c r="D3633" s="282" t="s">
        <v>44</v>
      </c>
      <c r="E3633" s="282" t="s">
        <v>2985</v>
      </c>
      <c r="F3633" s="195" t="s">
        <v>94</v>
      </c>
      <c r="G3633" s="195"/>
      <c r="H3633" s="283" t="s">
        <v>48</v>
      </c>
      <c r="I3633" s="287">
        <v>0.05</v>
      </c>
      <c r="J3633" s="285">
        <v>62.47</v>
      </c>
      <c r="K3633" s="285">
        <v>3.12</v>
      </c>
    </row>
    <row r="3634" spans="2:11" x14ac:dyDescent="0.2">
      <c r="B3634" s="291"/>
      <c r="C3634" s="291"/>
      <c r="D3634" s="291"/>
      <c r="E3634" s="291"/>
      <c r="F3634" s="291" t="s">
        <v>97</v>
      </c>
      <c r="G3634" s="292">
        <v>0.74</v>
      </c>
      <c r="H3634" s="291" t="s">
        <v>98</v>
      </c>
      <c r="I3634" s="292">
        <v>0.81</v>
      </c>
      <c r="J3634" s="291" t="s">
        <v>99</v>
      </c>
      <c r="K3634" s="292">
        <v>1.55</v>
      </c>
    </row>
    <row r="3635" spans="2:11" ht="13.5" thickBot="1" x14ac:dyDescent="0.25">
      <c r="B3635" s="291"/>
      <c r="C3635" s="291"/>
      <c r="D3635" s="291"/>
      <c r="E3635" s="291"/>
      <c r="F3635" s="291" t="s">
        <v>100</v>
      </c>
      <c r="G3635" s="292">
        <v>1.33</v>
      </c>
      <c r="H3635" s="291"/>
      <c r="I3635" s="198" t="s">
        <v>101</v>
      </c>
      <c r="J3635" s="198"/>
      <c r="K3635" s="292">
        <v>6.67</v>
      </c>
    </row>
    <row r="3636" spans="2:11" ht="13.5" thickTop="1" x14ac:dyDescent="0.2">
      <c r="B3636" s="276"/>
      <c r="C3636" s="276"/>
      <c r="D3636" s="276"/>
      <c r="E3636" s="276"/>
      <c r="F3636" s="276"/>
      <c r="G3636" s="276"/>
      <c r="H3636" s="276"/>
      <c r="I3636" s="276"/>
      <c r="J3636" s="276"/>
      <c r="K3636" s="276"/>
    </row>
    <row r="3637" spans="2:11" ht="15" customHeight="1" x14ac:dyDescent="0.25">
      <c r="B3637" s="201" t="s">
        <v>231</v>
      </c>
      <c r="C3637" s="202"/>
      <c r="D3637" s="202"/>
      <c r="E3637" s="202"/>
      <c r="F3637" s="202"/>
      <c r="G3637" s="202"/>
      <c r="H3637" s="202"/>
      <c r="I3637" s="202"/>
      <c r="J3637" s="202"/>
      <c r="K3637" s="202"/>
    </row>
    <row r="3638" spans="2:11" ht="15" x14ac:dyDescent="0.2">
      <c r="B3638" s="268"/>
      <c r="C3638" s="270" t="s">
        <v>78</v>
      </c>
      <c r="D3638" s="268" t="s">
        <v>79</v>
      </c>
      <c r="E3638" s="268" t="s">
        <v>24</v>
      </c>
      <c r="F3638" s="196" t="s">
        <v>80</v>
      </c>
      <c r="G3638" s="196"/>
      <c r="H3638" s="269" t="s">
        <v>81</v>
      </c>
      <c r="I3638" s="270" t="s">
        <v>82</v>
      </c>
      <c r="J3638" s="270" t="s">
        <v>83</v>
      </c>
      <c r="K3638" s="270" t="s">
        <v>84</v>
      </c>
    </row>
    <row r="3639" spans="2:11" x14ac:dyDescent="0.2">
      <c r="B3639" s="271" t="s">
        <v>85</v>
      </c>
      <c r="C3639" s="273" t="s">
        <v>140</v>
      </c>
      <c r="D3639" s="271" t="s">
        <v>44</v>
      </c>
      <c r="E3639" s="271" t="s">
        <v>141</v>
      </c>
      <c r="F3639" s="197" t="s">
        <v>2161</v>
      </c>
      <c r="G3639" s="197"/>
      <c r="H3639" s="272" t="s">
        <v>75</v>
      </c>
      <c r="I3639" s="275">
        <v>1</v>
      </c>
      <c r="J3639" s="274">
        <v>22.25</v>
      </c>
      <c r="K3639" s="274">
        <v>22.25</v>
      </c>
    </row>
    <row r="3640" spans="2:11" ht="25.5" x14ac:dyDescent="0.2">
      <c r="B3640" s="277" t="s">
        <v>86</v>
      </c>
      <c r="C3640" s="279" t="s">
        <v>232</v>
      </c>
      <c r="D3640" s="277" t="s">
        <v>44</v>
      </c>
      <c r="E3640" s="277" t="s">
        <v>233</v>
      </c>
      <c r="F3640" s="194" t="s">
        <v>2161</v>
      </c>
      <c r="G3640" s="194"/>
      <c r="H3640" s="278" t="s">
        <v>75</v>
      </c>
      <c r="I3640" s="281">
        <v>1</v>
      </c>
      <c r="J3640" s="280">
        <v>0.18</v>
      </c>
      <c r="K3640" s="280">
        <v>0.18</v>
      </c>
    </row>
    <row r="3641" spans="2:11" ht="25.5" x14ac:dyDescent="0.2">
      <c r="B3641" s="282" t="s">
        <v>93</v>
      </c>
      <c r="C3641" s="284" t="s">
        <v>238</v>
      </c>
      <c r="D3641" s="282" t="s">
        <v>44</v>
      </c>
      <c r="E3641" s="282" t="s">
        <v>239</v>
      </c>
      <c r="F3641" s="195" t="s">
        <v>94</v>
      </c>
      <c r="G3641" s="195"/>
      <c r="H3641" s="283" t="s">
        <v>75</v>
      </c>
      <c r="I3641" s="287">
        <v>1</v>
      </c>
      <c r="J3641" s="285">
        <v>1.02</v>
      </c>
      <c r="K3641" s="285">
        <v>1.02</v>
      </c>
    </row>
    <row r="3642" spans="2:11" ht="25.5" x14ac:dyDescent="0.2">
      <c r="B3642" s="282" t="s">
        <v>93</v>
      </c>
      <c r="C3642" s="284" t="s">
        <v>236</v>
      </c>
      <c r="D3642" s="282" t="s">
        <v>44</v>
      </c>
      <c r="E3642" s="282" t="s">
        <v>237</v>
      </c>
      <c r="F3642" s="195" t="s">
        <v>94</v>
      </c>
      <c r="G3642" s="195"/>
      <c r="H3642" s="283" t="s">
        <v>75</v>
      </c>
      <c r="I3642" s="287">
        <v>1</v>
      </c>
      <c r="J3642" s="285">
        <v>1.6</v>
      </c>
      <c r="K3642" s="285">
        <v>1.6</v>
      </c>
    </row>
    <row r="3643" spans="2:11" ht="25.5" x14ac:dyDescent="0.2">
      <c r="B3643" s="282" t="s">
        <v>93</v>
      </c>
      <c r="C3643" s="284" t="s">
        <v>217</v>
      </c>
      <c r="D3643" s="282" t="s">
        <v>44</v>
      </c>
      <c r="E3643" s="282" t="s">
        <v>218</v>
      </c>
      <c r="F3643" s="195" t="s">
        <v>94</v>
      </c>
      <c r="G3643" s="195"/>
      <c r="H3643" s="283" t="s">
        <v>75</v>
      </c>
      <c r="I3643" s="287">
        <v>1</v>
      </c>
      <c r="J3643" s="285">
        <v>0.08</v>
      </c>
      <c r="K3643" s="285">
        <v>0.08</v>
      </c>
    </row>
    <row r="3644" spans="2:11" ht="25.5" x14ac:dyDescent="0.2">
      <c r="B3644" s="282" t="s">
        <v>93</v>
      </c>
      <c r="C3644" s="284" t="s">
        <v>215</v>
      </c>
      <c r="D3644" s="282" t="s">
        <v>44</v>
      </c>
      <c r="E3644" s="282" t="s">
        <v>216</v>
      </c>
      <c r="F3644" s="195" t="s">
        <v>94</v>
      </c>
      <c r="G3644" s="195"/>
      <c r="H3644" s="283" t="s">
        <v>75</v>
      </c>
      <c r="I3644" s="287">
        <v>1</v>
      </c>
      <c r="J3644" s="285">
        <v>1.43</v>
      </c>
      <c r="K3644" s="285">
        <v>1.43</v>
      </c>
    </row>
    <row r="3645" spans="2:11" ht="25.5" x14ac:dyDescent="0.2">
      <c r="B3645" s="282" t="s">
        <v>93</v>
      </c>
      <c r="C3645" s="284" t="s">
        <v>241</v>
      </c>
      <c r="D3645" s="282" t="s">
        <v>44</v>
      </c>
      <c r="E3645" s="282" t="s">
        <v>242</v>
      </c>
      <c r="F3645" s="195" t="s">
        <v>94</v>
      </c>
      <c r="G3645" s="195"/>
      <c r="H3645" s="283" t="s">
        <v>75</v>
      </c>
      <c r="I3645" s="287">
        <v>1</v>
      </c>
      <c r="J3645" s="285">
        <v>0.78</v>
      </c>
      <c r="K3645" s="285">
        <v>0.78</v>
      </c>
    </row>
    <row r="3646" spans="2:11" ht="25.5" x14ac:dyDescent="0.2">
      <c r="B3646" s="282" t="s">
        <v>93</v>
      </c>
      <c r="C3646" s="284" t="s">
        <v>243</v>
      </c>
      <c r="D3646" s="282" t="s">
        <v>44</v>
      </c>
      <c r="E3646" s="282" t="s">
        <v>244</v>
      </c>
      <c r="F3646" s="195" t="s">
        <v>94</v>
      </c>
      <c r="G3646" s="195"/>
      <c r="H3646" s="283" t="s">
        <v>75</v>
      </c>
      <c r="I3646" s="287">
        <v>1</v>
      </c>
      <c r="J3646" s="285">
        <v>1.31</v>
      </c>
      <c r="K3646" s="285">
        <v>1.31</v>
      </c>
    </row>
    <row r="3647" spans="2:11" x14ac:dyDescent="0.2">
      <c r="B3647" s="282" t="s">
        <v>93</v>
      </c>
      <c r="C3647" s="284" t="s">
        <v>234</v>
      </c>
      <c r="D3647" s="282" t="s">
        <v>44</v>
      </c>
      <c r="E3647" s="282" t="s">
        <v>235</v>
      </c>
      <c r="F3647" s="195" t="s">
        <v>214</v>
      </c>
      <c r="G3647" s="195"/>
      <c r="H3647" s="283" t="s">
        <v>75</v>
      </c>
      <c r="I3647" s="287">
        <v>1</v>
      </c>
      <c r="J3647" s="285">
        <v>15.85</v>
      </c>
      <c r="K3647" s="285">
        <v>15.85</v>
      </c>
    </row>
    <row r="3648" spans="2:11" x14ac:dyDescent="0.2">
      <c r="B3648" s="291"/>
      <c r="C3648" s="291"/>
      <c r="D3648" s="291"/>
      <c r="E3648" s="291"/>
      <c r="F3648" s="291" t="s">
        <v>97</v>
      </c>
      <c r="G3648" s="292">
        <v>7.72</v>
      </c>
      <c r="H3648" s="291" t="s">
        <v>98</v>
      </c>
      <c r="I3648" s="292">
        <v>8.31</v>
      </c>
      <c r="J3648" s="291" t="s">
        <v>99</v>
      </c>
      <c r="K3648" s="292">
        <v>16.03</v>
      </c>
    </row>
    <row r="3649" spans="2:11" ht="13.5" thickBot="1" x14ac:dyDescent="0.25">
      <c r="B3649" s="291"/>
      <c r="C3649" s="291"/>
      <c r="D3649" s="291"/>
      <c r="E3649" s="291"/>
      <c r="F3649" s="291" t="s">
        <v>100</v>
      </c>
      <c r="G3649" s="292">
        <v>5.56</v>
      </c>
      <c r="H3649" s="291"/>
      <c r="I3649" s="198" t="s">
        <v>101</v>
      </c>
      <c r="J3649" s="198"/>
      <c r="K3649" s="292">
        <v>27.81</v>
      </c>
    </row>
    <row r="3650" spans="2:11" ht="13.5" thickTop="1" x14ac:dyDescent="0.2">
      <c r="B3650" s="276"/>
      <c r="C3650" s="276"/>
      <c r="D3650" s="276"/>
      <c r="E3650" s="276"/>
      <c r="F3650" s="276"/>
      <c r="G3650" s="276"/>
      <c r="H3650" s="276"/>
      <c r="I3650" s="276"/>
      <c r="J3650" s="276"/>
      <c r="K3650" s="276"/>
    </row>
    <row r="3651" spans="2:11" ht="15" x14ac:dyDescent="0.2">
      <c r="B3651" s="268"/>
      <c r="C3651" s="270" t="s">
        <v>78</v>
      </c>
      <c r="D3651" s="268" t="s">
        <v>79</v>
      </c>
      <c r="E3651" s="268" t="s">
        <v>24</v>
      </c>
      <c r="F3651" s="196" t="s">
        <v>80</v>
      </c>
      <c r="G3651" s="196"/>
      <c r="H3651" s="269" t="s">
        <v>81</v>
      </c>
      <c r="I3651" s="270" t="s">
        <v>82</v>
      </c>
      <c r="J3651" s="270" t="s">
        <v>83</v>
      </c>
      <c r="K3651" s="270" t="s">
        <v>84</v>
      </c>
    </row>
    <row r="3652" spans="2:11" ht="25.5" x14ac:dyDescent="0.2">
      <c r="B3652" s="271" t="s">
        <v>85</v>
      </c>
      <c r="C3652" s="273" t="s">
        <v>102</v>
      </c>
      <c r="D3652" s="271" t="s">
        <v>44</v>
      </c>
      <c r="E3652" s="271" t="s">
        <v>103</v>
      </c>
      <c r="F3652" s="197" t="s">
        <v>2161</v>
      </c>
      <c r="G3652" s="197"/>
      <c r="H3652" s="272" t="s">
        <v>75</v>
      </c>
      <c r="I3652" s="275">
        <v>1</v>
      </c>
      <c r="J3652" s="274">
        <v>22.08</v>
      </c>
      <c r="K3652" s="274">
        <v>22.08</v>
      </c>
    </row>
    <row r="3653" spans="2:11" ht="25.5" x14ac:dyDescent="0.2">
      <c r="B3653" s="277" t="s">
        <v>86</v>
      </c>
      <c r="C3653" s="279" t="s">
        <v>245</v>
      </c>
      <c r="D3653" s="277" t="s">
        <v>44</v>
      </c>
      <c r="E3653" s="277" t="s">
        <v>246</v>
      </c>
      <c r="F3653" s="194" t="s">
        <v>2161</v>
      </c>
      <c r="G3653" s="194"/>
      <c r="H3653" s="278" t="s">
        <v>75</v>
      </c>
      <c r="I3653" s="281">
        <v>1</v>
      </c>
      <c r="J3653" s="280">
        <v>0.23</v>
      </c>
      <c r="K3653" s="280">
        <v>0.23</v>
      </c>
    </row>
    <row r="3654" spans="2:11" ht="25.5" x14ac:dyDescent="0.2">
      <c r="B3654" s="282" t="s">
        <v>93</v>
      </c>
      <c r="C3654" s="284" t="s">
        <v>251</v>
      </c>
      <c r="D3654" s="282" t="s">
        <v>44</v>
      </c>
      <c r="E3654" s="282" t="s">
        <v>252</v>
      </c>
      <c r="F3654" s="195" t="s">
        <v>94</v>
      </c>
      <c r="G3654" s="195"/>
      <c r="H3654" s="283" t="s">
        <v>75</v>
      </c>
      <c r="I3654" s="287">
        <v>1</v>
      </c>
      <c r="J3654" s="285">
        <v>1.43</v>
      </c>
      <c r="K3654" s="285">
        <v>1.43</v>
      </c>
    </row>
    <row r="3655" spans="2:11" ht="25.5" x14ac:dyDescent="0.2">
      <c r="B3655" s="282" t="s">
        <v>93</v>
      </c>
      <c r="C3655" s="284" t="s">
        <v>217</v>
      </c>
      <c r="D3655" s="282" t="s">
        <v>44</v>
      </c>
      <c r="E3655" s="282" t="s">
        <v>218</v>
      </c>
      <c r="F3655" s="195" t="s">
        <v>94</v>
      </c>
      <c r="G3655" s="195"/>
      <c r="H3655" s="283" t="s">
        <v>75</v>
      </c>
      <c r="I3655" s="287">
        <v>1</v>
      </c>
      <c r="J3655" s="285">
        <v>0.08</v>
      </c>
      <c r="K3655" s="285">
        <v>0.08</v>
      </c>
    </row>
    <row r="3656" spans="2:11" ht="25.5" x14ac:dyDescent="0.2">
      <c r="B3656" s="282" t="s">
        <v>93</v>
      </c>
      <c r="C3656" s="284" t="s">
        <v>249</v>
      </c>
      <c r="D3656" s="282" t="s">
        <v>44</v>
      </c>
      <c r="E3656" s="282" t="s">
        <v>250</v>
      </c>
      <c r="F3656" s="195" t="s">
        <v>94</v>
      </c>
      <c r="G3656" s="195"/>
      <c r="H3656" s="283" t="s">
        <v>75</v>
      </c>
      <c r="I3656" s="287">
        <v>1</v>
      </c>
      <c r="J3656" s="285">
        <v>0.44</v>
      </c>
      <c r="K3656" s="285">
        <v>0.44</v>
      </c>
    </row>
    <row r="3657" spans="2:11" ht="25.5" x14ac:dyDescent="0.2">
      <c r="B3657" s="282" t="s">
        <v>93</v>
      </c>
      <c r="C3657" s="284" t="s">
        <v>215</v>
      </c>
      <c r="D3657" s="282" t="s">
        <v>44</v>
      </c>
      <c r="E3657" s="282" t="s">
        <v>216</v>
      </c>
      <c r="F3657" s="195" t="s">
        <v>94</v>
      </c>
      <c r="G3657" s="195"/>
      <c r="H3657" s="283" t="s">
        <v>75</v>
      </c>
      <c r="I3657" s="287">
        <v>1</v>
      </c>
      <c r="J3657" s="285">
        <v>1.43</v>
      </c>
      <c r="K3657" s="285">
        <v>1.43</v>
      </c>
    </row>
    <row r="3658" spans="2:11" ht="25.5" x14ac:dyDescent="0.2">
      <c r="B3658" s="282" t="s">
        <v>93</v>
      </c>
      <c r="C3658" s="284" t="s">
        <v>238</v>
      </c>
      <c r="D3658" s="282" t="s">
        <v>44</v>
      </c>
      <c r="E3658" s="282" t="s">
        <v>239</v>
      </c>
      <c r="F3658" s="195" t="s">
        <v>94</v>
      </c>
      <c r="G3658" s="195"/>
      <c r="H3658" s="283" t="s">
        <v>75</v>
      </c>
      <c r="I3658" s="287">
        <v>1</v>
      </c>
      <c r="J3658" s="285">
        <v>1.02</v>
      </c>
      <c r="K3658" s="285">
        <v>1.02</v>
      </c>
    </row>
    <row r="3659" spans="2:11" ht="25.5" x14ac:dyDescent="0.2">
      <c r="B3659" s="282" t="s">
        <v>93</v>
      </c>
      <c r="C3659" s="284" t="s">
        <v>236</v>
      </c>
      <c r="D3659" s="282" t="s">
        <v>44</v>
      </c>
      <c r="E3659" s="282" t="s">
        <v>237</v>
      </c>
      <c r="F3659" s="195" t="s">
        <v>94</v>
      </c>
      <c r="G3659" s="195"/>
      <c r="H3659" s="283" t="s">
        <v>75</v>
      </c>
      <c r="I3659" s="287">
        <v>1</v>
      </c>
      <c r="J3659" s="285">
        <v>1.6</v>
      </c>
      <c r="K3659" s="285">
        <v>1.6</v>
      </c>
    </row>
    <row r="3660" spans="2:11" x14ac:dyDescent="0.2">
      <c r="B3660" s="282" t="s">
        <v>93</v>
      </c>
      <c r="C3660" s="284" t="s">
        <v>247</v>
      </c>
      <c r="D3660" s="282" t="s">
        <v>44</v>
      </c>
      <c r="E3660" s="282" t="s">
        <v>248</v>
      </c>
      <c r="F3660" s="195" t="s">
        <v>214</v>
      </c>
      <c r="G3660" s="195"/>
      <c r="H3660" s="283" t="s">
        <v>75</v>
      </c>
      <c r="I3660" s="287">
        <v>1</v>
      </c>
      <c r="J3660" s="285">
        <v>15.85</v>
      </c>
      <c r="K3660" s="285">
        <v>15.85</v>
      </c>
    </row>
    <row r="3661" spans="2:11" x14ac:dyDescent="0.2">
      <c r="B3661" s="291"/>
      <c r="C3661" s="291"/>
      <c r="D3661" s="291"/>
      <c r="E3661" s="291"/>
      <c r="F3661" s="291" t="s">
        <v>97</v>
      </c>
      <c r="G3661" s="292">
        <v>7.74</v>
      </c>
      <c r="H3661" s="291" t="s">
        <v>98</v>
      </c>
      <c r="I3661" s="292">
        <v>8.34</v>
      </c>
      <c r="J3661" s="291" t="s">
        <v>99</v>
      </c>
      <c r="K3661" s="292">
        <v>16.079999999999998</v>
      </c>
    </row>
    <row r="3662" spans="2:11" ht="13.5" thickBot="1" x14ac:dyDescent="0.25">
      <c r="B3662" s="291"/>
      <c r="C3662" s="291"/>
      <c r="D3662" s="291"/>
      <c r="E3662" s="291"/>
      <c r="F3662" s="291" t="s">
        <v>100</v>
      </c>
      <c r="G3662" s="292">
        <v>5.52</v>
      </c>
      <c r="H3662" s="291"/>
      <c r="I3662" s="198" t="s">
        <v>101</v>
      </c>
      <c r="J3662" s="198"/>
      <c r="K3662" s="292">
        <v>27.6</v>
      </c>
    </row>
    <row r="3663" spans="2:11" ht="13.5" thickTop="1" x14ac:dyDescent="0.2">
      <c r="B3663" s="276"/>
      <c r="C3663" s="276"/>
      <c r="D3663" s="276"/>
      <c r="E3663" s="276"/>
      <c r="F3663" s="276"/>
      <c r="G3663" s="276"/>
      <c r="H3663" s="276"/>
      <c r="I3663" s="276"/>
      <c r="J3663" s="276"/>
      <c r="K3663" s="276"/>
    </row>
    <row r="3664" spans="2:11" ht="15" x14ac:dyDescent="0.2">
      <c r="B3664" s="268"/>
      <c r="C3664" s="270" t="s">
        <v>78</v>
      </c>
      <c r="D3664" s="268" t="s">
        <v>79</v>
      </c>
      <c r="E3664" s="268" t="s">
        <v>24</v>
      </c>
      <c r="F3664" s="196" t="s">
        <v>80</v>
      </c>
      <c r="G3664" s="196"/>
      <c r="H3664" s="269" t="s">
        <v>81</v>
      </c>
      <c r="I3664" s="270" t="s">
        <v>82</v>
      </c>
      <c r="J3664" s="270" t="s">
        <v>83</v>
      </c>
      <c r="K3664" s="270" t="s">
        <v>84</v>
      </c>
    </row>
    <row r="3665" spans="2:11" ht="25.5" x14ac:dyDescent="0.2">
      <c r="B3665" s="271" t="s">
        <v>85</v>
      </c>
      <c r="C3665" s="273" t="s">
        <v>161</v>
      </c>
      <c r="D3665" s="271" t="s">
        <v>44</v>
      </c>
      <c r="E3665" s="271" t="s">
        <v>162</v>
      </c>
      <c r="F3665" s="197" t="s">
        <v>2161</v>
      </c>
      <c r="G3665" s="197"/>
      <c r="H3665" s="272" t="s">
        <v>75</v>
      </c>
      <c r="I3665" s="275">
        <v>1</v>
      </c>
      <c r="J3665" s="274">
        <v>22.66</v>
      </c>
      <c r="K3665" s="274">
        <v>22.66</v>
      </c>
    </row>
    <row r="3666" spans="2:11" ht="25.5" x14ac:dyDescent="0.2">
      <c r="B3666" s="277" t="s">
        <v>86</v>
      </c>
      <c r="C3666" s="279" t="s">
        <v>257</v>
      </c>
      <c r="D3666" s="277" t="s">
        <v>44</v>
      </c>
      <c r="E3666" s="277" t="s">
        <v>258</v>
      </c>
      <c r="F3666" s="194" t="s">
        <v>2161</v>
      </c>
      <c r="G3666" s="194"/>
      <c r="H3666" s="278" t="s">
        <v>75</v>
      </c>
      <c r="I3666" s="281">
        <v>1</v>
      </c>
      <c r="J3666" s="280">
        <v>0.18</v>
      </c>
      <c r="K3666" s="280">
        <v>0.18</v>
      </c>
    </row>
    <row r="3667" spans="2:11" ht="25.5" x14ac:dyDescent="0.2">
      <c r="B3667" s="282" t="s">
        <v>93</v>
      </c>
      <c r="C3667" s="284" t="s">
        <v>263</v>
      </c>
      <c r="D3667" s="282" t="s">
        <v>44</v>
      </c>
      <c r="E3667" s="282" t="s">
        <v>264</v>
      </c>
      <c r="F3667" s="195" t="s">
        <v>94</v>
      </c>
      <c r="G3667" s="195"/>
      <c r="H3667" s="283" t="s">
        <v>75</v>
      </c>
      <c r="I3667" s="287">
        <v>1</v>
      </c>
      <c r="J3667" s="285">
        <v>1.39</v>
      </c>
      <c r="K3667" s="285">
        <v>1.39</v>
      </c>
    </row>
    <row r="3668" spans="2:11" ht="25.5" x14ac:dyDescent="0.2">
      <c r="B3668" s="282" t="s">
        <v>93</v>
      </c>
      <c r="C3668" s="284" t="s">
        <v>261</v>
      </c>
      <c r="D3668" s="282" t="s">
        <v>44</v>
      </c>
      <c r="E3668" s="282" t="s">
        <v>262</v>
      </c>
      <c r="F3668" s="195" t="s">
        <v>94</v>
      </c>
      <c r="G3668" s="195"/>
      <c r="H3668" s="283" t="s">
        <v>75</v>
      </c>
      <c r="I3668" s="287">
        <v>1</v>
      </c>
      <c r="J3668" s="285">
        <v>0.61</v>
      </c>
      <c r="K3668" s="285">
        <v>0.61</v>
      </c>
    </row>
    <row r="3669" spans="2:11" ht="25.5" x14ac:dyDescent="0.2">
      <c r="B3669" s="282" t="s">
        <v>93</v>
      </c>
      <c r="C3669" s="284" t="s">
        <v>236</v>
      </c>
      <c r="D3669" s="282" t="s">
        <v>44</v>
      </c>
      <c r="E3669" s="282" t="s">
        <v>237</v>
      </c>
      <c r="F3669" s="195" t="s">
        <v>94</v>
      </c>
      <c r="G3669" s="195"/>
      <c r="H3669" s="283" t="s">
        <v>75</v>
      </c>
      <c r="I3669" s="287">
        <v>1</v>
      </c>
      <c r="J3669" s="285">
        <v>1.6</v>
      </c>
      <c r="K3669" s="285">
        <v>1.6</v>
      </c>
    </row>
    <row r="3670" spans="2:11" ht="25.5" x14ac:dyDescent="0.2">
      <c r="B3670" s="282" t="s">
        <v>93</v>
      </c>
      <c r="C3670" s="284" t="s">
        <v>215</v>
      </c>
      <c r="D3670" s="282" t="s">
        <v>44</v>
      </c>
      <c r="E3670" s="282" t="s">
        <v>216</v>
      </c>
      <c r="F3670" s="195" t="s">
        <v>94</v>
      </c>
      <c r="G3670" s="195"/>
      <c r="H3670" s="283" t="s">
        <v>75</v>
      </c>
      <c r="I3670" s="287">
        <v>1</v>
      </c>
      <c r="J3670" s="285">
        <v>1.43</v>
      </c>
      <c r="K3670" s="285">
        <v>1.43</v>
      </c>
    </row>
    <row r="3671" spans="2:11" ht="25.5" x14ac:dyDescent="0.2">
      <c r="B3671" s="282" t="s">
        <v>93</v>
      </c>
      <c r="C3671" s="284" t="s">
        <v>238</v>
      </c>
      <c r="D3671" s="282" t="s">
        <v>44</v>
      </c>
      <c r="E3671" s="282" t="s">
        <v>239</v>
      </c>
      <c r="F3671" s="195" t="s">
        <v>94</v>
      </c>
      <c r="G3671" s="195"/>
      <c r="H3671" s="283" t="s">
        <v>75</v>
      </c>
      <c r="I3671" s="287">
        <v>1</v>
      </c>
      <c r="J3671" s="285">
        <v>1.02</v>
      </c>
      <c r="K3671" s="285">
        <v>1.02</v>
      </c>
    </row>
    <row r="3672" spans="2:11" x14ac:dyDescent="0.2">
      <c r="B3672" s="282" t="s">
        <v>93</v>
      </c>
      <c r="C3672" s="284" t="s">
        <v>259</v>
      </c>
      <c r="D3672" s="282" t="s">
        <v>44</v>
      </c>
      <c r="E3672" s="282" t="s">
        <v>260</v>
      </c>
      <c r="F3672" s="195" t="s">
        <v>214</v>
      </c>
      <c r="G3672" s="195"/>
      <c r="H3672" s="283" t="s">
        <v>75</v>
      </c>
      <c r="I3672" s="287">
        <v>1</v>
      </c>
      <c r="J3672" s="285">
        <v>16.350000000000001</v>
      </c>
      <c r="K3672" s="285">
        <v>16.350000000000001</v>
      </c>
    </row>
    <row r="3673" spans="2:11" ht="25.5" x14ac:dyDescent="0.2">
      <c r="B3673" s="282" t="s">
        <v>93</v>
      </c>
      <c r="C3673" s="284" t="s">
        <v>217</v>
      </c>
      <c r="D3673" s="282" t="s">
        <v>44</v>
      </c>
      <c r="E3673" s="282" t="s">
        <v>218</v>
      </c>
      <c r="F3673" s="195" t="s">
        <v>94</v>
      </c>
      <c r="G3673" s="195"/>
      <c r="H3673" s="283" t="s">
        <v>75</v>
      </c>
      <c r="I3673" s="287">
        <v>1</v>
      </c>
      <c r="J3673" s="285">
        <v>0.08</v>
      </c>
      <c r="K3673" s="285">
        <v>0.08</v>
      </c>
    </row>
    <row r="3674" spans="2:11" x14ac:dyDescent="0.2">
      <c r="B3674" s="291"/>
      <c r="C3674" s="291"/>
      <c r="D3674" s="291"/>
      <c r="E3674" s="291"/>
      <c r="F3674" s="291" t="s">
        <v>97</v>
      </c>
      <c r="G3674" s="292">
        <v>7.96</v>
      </c>
      <c r="H3674" s="291" t="s">
        <v>98</v>
      </c>
      <c r="I3674" s="292">
        <v>8.57</v>
      </c>
      <c r="J3674" s="291" t="s">
        <v>99</v>
      </c>
      <c r="K3674" s="292">
        <v>16.53</v>
      </c>
    </row>
    <row r="3675" spans="2:11" ht="13.5" thickBot="1" x14ac:dyDescent="0.25">
      <c r="B3675" s="291"/>
      <c r="C3675" s="291"/>
      <c r="D3675" s="291"/>
      <c r="E3675" s="291"/>
      <c r="F3675" s="291" t="s">
        <v>100</v>
      </c>
      <c r="G3675" s="292">
        <v>5.66</v>
      </c>
      <c r="H3675" s="291"/>
      <c r="I3675" s="198" t="s">
        <v>101</v>
      </c>
      <c r="J3675" s="198"/>
      <c r="K3675" s="292">
        <v>28.32</v>
      </c>
    </row>
    <row r="3676" spans="2:11" ht="13.5" thickTop="1" x14ac:dyDescent="0.2">
      <c r="B3676" s="276"/>
      <c r="C3676" s="276"/>
      <c r="D3676" s="276"/>
      <c r="E3676" s="276"/>
      <c r="F3676" s="276"/>
      <c r="G3676" s="276"/>
      <c r="H3676" s="276"/>
      <c r="I3676" s="276"/>
      <c r="J3676" s="276"/>
      <c r="K3676" s="276"/>
    </row>
    <row r="3677" spans="2:11" ht="15" x14ac:dyDescent="0.2">
      <c r="B3677" s="268"/>
      <c r="C3677" s="270" t="s">
        <v>78</v>
      </c>
      <c r="D3677" s="268" t="s">
        <v>79</v>
      </c>
      <c r="E3677" s="268" t="s">
        <v>24</v>
      </c>
      <c r="F3677" s="196" t="s">
        <v>80</v>
      </c>
      <c r="G3677" s="196"/>
      <c r="H3677" s="269" t="s">
        <v>81</v>
      </c>
      <c r="I3677" s="270" t="s">
        <v>82</v>
      </c>
      <c r="J3677" s="270" t="s">
        <v>83</v>
      </c>
      <c r="K3677" s="270" t="s">
        <v>84</v>
      </c>
    </row>
    <row r="3678" spans="2:11" ht="25.5" x14ac:dyDescent="0.2">
      <c r="B3678" s="271" t="s">
        <v>85</v>
      </c>
      <c r="C3678" s="273" t="s">
        <v>2409</v>
      </c>
      <c r="D3678" s="271" t="s">
        <v>44</v>
      </c>
      <c r="E3678" s="271" t="s">
        <v>2410</v>
      </c>
      <c r="F3678" s="197" t="s">
        <v>2408</v>
      </c>
      <c r="G3678" s="197"/>
      <c r="H3678" s="272" t="s">
        <v>47</v>
      </c>
      <c r="I3678" s="275">
        <v>1</v>
      </c>
      <c r="J3678" s="274">
        <v>11.89</v>
      </c>
      <c r="K3678" s="274">
        <v>11.89</v>
      </c>
    </row>
    <row r="3679" spans="2:11" ht="25.5" x14ac:dyDescent="0.2">
      <c r="B3679" s="277" t="s">
        <v>86</v>
      </c>
      <c r="C3679" s="279" t="s">
        <v>90</v>
      </c>
      <c r="D3679" s="277" t="s">
        <v>44</v>
      </c>
      <c r="E3679" s="277" t="s">
        <v>91</v>
      </c>
      <c r="F3679" s="194" t="s">
        <v>2161</v>
      </c>
      <c r="G3679" s="194"/>
      <c r="H3679" s="278" t="s">
        <v>75</v>
      </c>
      <c r="I3679" s="281">
        <v>3.4000000000000002E-2</v>
      </c>
      <c r="J3679" s="280">
        <v>21.72</v>
      </c>
      <c r="K3679" s="280">
        <v>0.73</v>
      </c>
    </row>
    <row r="3680" spans="2:11" ht="25.5" x14ac:dyDescent="0.2">
      <c r="B3680" s="277" t="s">
        <v>86</v>
      </c>
      <c r="C3680" s="279" t="s">
        <v>537</v>
      </c>
      <c r="D3680" s="277" t="s">
        <v>44</v>
      </c>
      <c r="E3680" s="277" t="s">
        <v>2253</v>
      </c>
      <c r="F3680" s="194" t="s">
        <v>2161</v>
      </c>
      <c r="G3680" s="194"/>
      <c r="H3680" s="278" t="s">
        <v>75</v>
      </c>
      <c r="I3680" s="281">
        <v>6.8000000000000005E-2</v>
      </c>
      <c r="J3680" s="280">
        <v>25.53</v>
      </c>
      <c r="K3680" s="280">
        <v>1.73</v>
      </c>
    </row>
    <row r="3681" spans="2:11" x14ac:dyDescent="0.2">
      <c r="B3681" s="282" t="s">
        <v>93</v>
      </c>
      <c r="C3681" s="284" t="s">
        <v>2425</v>
      </c>
      <c r="D3681" s="282" t="s">
        <v>44</v>
      </c>
      <c r="E3681" s="282" t="s">
        <v>2426</v>
      </c>
      <c r="F3681" s="195" t="s">
        <v>94</v>
      </c>
      <c r="G3681" s="195"/>
      <c r="H3681" s="283" t="s">
        <v>53</v>
      </c>
      <c r="I3681" s="287">
        <v>6.0000000000000001E-3</v>
      </c>
      <c r="J3681" s="285">
        <v>22.19</v>
      </c>
      <c r="K3681" s="285">
        <v>0.13</v>
      </c>
    </row>
    <row r="3682" spans="2:11" ht="51" x14ac:dyDescent="0.2">
      <c r="B3682" s="282" t="s">
        <v>93</v>
      </c>
      <c r="C3682" s="284" t="s">
        <v>2986</v>
      </c>
      <c r="D3682" s="282" t="s">
        <v>44</v>
      </c>
      <c r="E3682" s="282" t="s">
        <v>2987</v>
      </c>
      <c r="F3682" s="195" t="s">
        <v>94</v>
      </c>
      <c r="G3682" s="195"/>
      <c r="H3682" s="283" t="s">
        <v>47</v>
      </c>
      <c r="I3682" s="287">
        <v>1.163</v>
      </c>
      <c r="J3682" s="285">
        <v>8</v>
      </c>
      <c r="K3682" s="285">
        <v>9.3000000000000007</v>
      </c>
    </row>
    <row r="3683" spans="2:11" x14ac:dyDescent="0.2">
      <c r="B3683" s="291"/>
      <c r="C3683" s="291"/>
      <c r="D3683" s="291"/>
      <c r="E3683" s="291"/>
      <c r="F3683" s="291" t="s">
        <v>97</v>
      </c>
      <c r="G3683" s="292">
        <v>0.89</v>
      </c>
      <c r="H3683" s="291" t="s">
        <v>98</v>
      </c>
      <c r="I3683" s="292">
        <v>0.96</v>
      </c>
      <c r="J3683" s="291" t="s">
        <v>99</v>
      </c>
      <c r="K3683" s="292">
        <v>1.85</v>
      </c>
    </row>
    <row r="3684" spans="2:11" ht="13.5" thickBot="1" x14ac:dyDescent="0.25">
      <c r="B3684" s="291"/>
      <c r="C3684" s="291"/>
      <c r="D3684" s="291"/>
      <c r="E3684" s="291"/>
      <c r="F3684" s="291" t="s">
        <v>100</v>
      </c>
      <c r="G3684" s="292">
        <v>2.97</v>
      </c>
      <c r="H3684" s="291"/>
      <c r="I3684" s="198" t="s">
        <v>101</v>
      </c>
      <c r="J3684" s="198"/>
      <c r="K3684" s="292">
        <v>14.86</v>
      </c>
    </row>
    <row r="3685" spans="2:11" ht="13.5" thickTop="1" x14ac:dyDescent="0.2">
      <c r="B3685" s="276"/>
      <c r="C3685" s="276"/>
      <c r="D3685" s="276"/>
      <c r="E3685" s="276"/>
      <c r="F3685" s="276"/>
      <c r="G3685" s="276"/>
      <c r="H3685" s="276"/>
      <c r="I3685" s="276"/>
      <c r="J3685" s="276"/>
      <c r="K3685" s="276"/>
    </row>
    <row r="3686" spans="2:11" ht="15" x14ac:dyDescent="0.2">
      <c r="B3686" s="268"/>
      <c r="C3686" s="270" t="s">
        <v>78</v>
      </c>
      <c r="D3686" s="268" t="s">
        <v>79</v>
      </c>
      <c r="E3686" s="268" t="s">
        <v>24</v>
      </c>
      <c r="F3686" s="196" t="s">
        <v>80</v>
      </c>
      <c r="G3686" s="196"/>
      <c r="H3686" s="269" t="s">
        <v>81</v>
      </c>
      <c r="I3686" s="270" t="s">
        <v>82</v>
      </c>
      <c r="J3686" s="270" t="s">
        <v>83</v>
      </c>
      <c r="K3686" s="270" t="s">
        <v>84</v>
      </c>
    </row>
    <row r="3687" spans="2:11" ht="51" x14ac:dyDescent="0.2">
      <c r="B3687" s="271" t="s">
        <v>85</v>
      </c>
      <c r="C3687" s="273" t="s">
        <v>3368</v>
      </c>
      <c r="D3687" s="271" t="s">
        <v>46</v>
      </c>
      <c r="E3687" s="271" t="s">
        <v>3369</v>
      </c>
      <c r="F3687" s="197">
        <v>8</v>
      </c>
      <c r="G3687" s="197"/>
      <c r="H3687" s="272" t="s">
        <v>45</v>
      </c>
      <c r="I3687" s="275">
        <v>1</v>
      </c>
      <c r="J3687" s="274">
        <v>58.18</v>
      </c>
      <c r="K3687" s="274">
        <v>58.18</v>
      </c>
    </row>
    <row r="3688" spans="2:11" ht="38.25" x14ac:dyDescent="0.2">
      <c r="B3688" s="282" t="s">
        <v>93</v>
      </c>
      <c r="C3688" s="284" t="s">
        <v>3403</v>
      </c>
      <c r="D3688" s="282" t="s">
        <v>46</v>
      </c>
      <c r="E3688" s="282" t="s">
        <v>3404</v>
      </c>
      <c r="F3688" s="195" t="s">
        <v>94</v>
      </c>
      <c r="G3688" s="195"/>
      <c r="H3688" s="283" t="s">
        <v>48</v>
      </c>
      <c r="I3688" s="287">
        <v>26.25</v>
      </c>
      <c r="J3688" s="285">
        <v>0.99</v>
      </c>
      <c r="K3688" s="285">
        <v>25.98</v>
      </c>
    </row>
    <row r="3689" spans="2:11" ht="25.5" x14ac:dyDescent="0.2">
      <c r="B3689" s="282" t="s">
        <v>93</v>
      </c>
      <c r="C3689" s="284" t="s">
        <v>733</v>
      </c>
      <c r="D3689" s="282" t="s">
        <v>46</v>
      </c>
      <c r="E3689" s="282" t="s">
        <v>2283</v>
      </c>
      <c r="F3689" s="195" t="s">
        <v>214</v>
      </c>
      <c r="G3689" s="195"/>
      <c r="H3689" s="283" t="s">
        <v>75</v>
      </c>
      <c r="I3689" s="287">
        <v>0.64</v>
      </c>
      <c r="J3689" s="285">
        <v>25.75</v>
      </c>
      <c r="K3689" s="285">
        <v>16.48</v>
      </c>
    </row>
    <row r="3690" spans="2:11" ht="63.75" x14ac:dyDescent="0.2">
      <c r="B3690" s="282" t="s">
        <v>93</v>
      </c>
      <c r="C3690" s="284" t="s">
        <v>3405</v>
      </c>
      <c r="D3690" s="282" t="s">
        <v>46</v>
      </c>
      <c r="E3690" s="282" t="s">
        <v>3406</v>
      </c>
      <c r="F3690" s="195" t="s">
        <v>94</v>
      </c>
      <c r="G3690" s="195"/>
      <c r="H3690" s="283" t="s">
        <v>51</v>
      </c>
      <c r="I3690" s="287">
        <v>1.38E-2</v>
      </c>
      <c r="J3690" s="285">
        <v>568.57000000000005</v>
      </c>
      <c r="K3690" s="285">
        <v>7.84</v>
      </c>
    </row>
    <row r="3691" spans="2:11" ht="25.5" x14ac:dyDescent="0.2">
      <c r="B3691" s="282" t="s">
        <v>93</v>
      </c>
      <c r="C3691" s="284" t="s">
        <v>732</v>
      </c>
      <c r="D3691" s="282" t="s">
        <v>46</v>
      </c>
      <c r="E3691" s="282" t="s">
        <v>2275</v>
      </c>
      <c r="F3691" s="195" t="s">
        <v>214</v>
      </c>
      <c r="G3691" s="195"/>
      <c r="H3691" s="283" t="s">
        <v>75</v>
      </c>
      <c r="I3691" s="287">
        <v>0.38</v>
      </c>
      <c r="J3691" s="285">
        <v>20.74</v>
      </c>
      <c r="K3691" s="285">
        <v>7.88</v>
      </c>
    </row>
    <row r="3692" spans="2:11" x14ac:dyDescent="0.2">
      <c r="B3692" s="291"/>
      <c r="C3692" s="291"/>
      <c r="D3692" s="291"/>
      <c r="E3692" s="291"/>
      <c r="F3692" s="291" t="s">
        <v>97</v>
      </c>
      <c r="G3692" s="292">
        <v>11.73</v>
      </c>
      <c r="H3692" s="291" t="s">
        <v>98</v>
      </c>
      <c r="I3692" s="292">
        <v>12.63</v>
      </c>
      <c r="J3692" s="291" t="s">
        <v>99</v>
      </c>
      <c r="K3692" s="292">
        <v>24.36</v>
      </c>
    </row>
    <row r="3693" spans="2:11" ht="13.5" thickBot="1" x14ac:dyDescent="0.25">
      <c r="B3693" s="291"/>
      <c r="C3693" s="291"/>
      <c r="D3693" s="291"/>
      <c r="E3693" s="291"/>
      <c r="F3693" s="291" t="s">
        <v>100</v>
      </c>
      <c r="G3693" s="292">
        <v>14.54</v>
      </c>
      <c r="H3693" s="291"/>
      <c r="I3693" s="198" t="s">
        <v>101</v>
      </c>
      <c r="J3693" s="198"/>
      <c r="K3693" s="292">
        <v>72.72</v>
      </c>
    </row>
    <row r="3694" spans="2:11" ht="13.5" thickTop="1" x14ac:dyDescent="0.2">
      <c r="B3694" s="276"/>
      <c r="C3694" s="276"/>
      <c r="D3694" s="276"/>
      <c r="E3694" s="276"/>
      <c r="F3694" s="276"/>
      <c r="G3694" s="276"/>
      <c r="H3694" s="276"/>
      <c r="I3694" s="276"/>
      <c r="J3694" s="276"/>
      <c r="K3694" s="276"/>
    </row>
    <row r="3695" spans="2:11" ht="15" x14ac:dyDescent="0.2">
      <c r="B3695" s="268"/>
      <c r="C3695" s="270" t="s">
        <v>78</v>
      </c>
      <c r="D3695" s="268" t="s">
        <v>79</v>
      </c>
      <c r="E3695" s="268" t="s">
        <v>24</v>
      </c>
      <c r="F3695" s="196" t="s">
        <v>80</v>
      </c>
      <c r="G3695" s="196"/>
      <c r="H3695" s="269" t="s">
        <v>81</v>
      </c>
      <c r="I3695" s="270" t="s">
        <v>82</v>
      </c>
      <c r="J3695" s="270" t="s">
        <v>83</v>
      </c>
      <c r="K3695" s="270" t="s">
        <v>84</v>
      </c>
    </row>
    <row r="3696" spans="2:11" ht="38.25" x14ac:dyDescent="0.2">
      <c r="B3696" s="271" t="s">
        <v>85</v>
      </c>
      <c r="C3696" s="273" t="s">
        <v>2685</v>
      </c>
      <c r="D3696" s="271" t="s">
        <v>44</v>
      </c>
      <c r="E3696" s="271" t="s">
        <v>2686</v>
      </c>
      <c r="F3696" s="197" t="s">
        <v>2687</v>
      </c>
      <c r="G3696" s="197"/>
      <c r="H3696" s="272" t="s">
        <v>45</v>
      </c>
      <c r="I3696" s="275">
        <v>1</v>
      </c>
      <c r="J3696" s="274">
        <v>138.34</v>
      </c>
      <c r="K3696" s="274">
        <v>138.34</v>
      </c>
    </row>
    <row r="3697" spans="2:11" ht="25.5" x14ac:dyDescent="0.2">
      <c r="B3697" s="277" t="s">
        <v>86</v>
      </c>
      <c r="C3697" s="279" t="s">
        <v>90</v>
      </c>
      <c r="D3697" s="277" t="s">
        <v>44</v>
      </c>
      <c r="E3697" s="277" t="s">
        <v>91</v>
      </c>
      <c r="F3697" s="194" t="s">
        <v>2161</v>
      </c>
      <c r="G3697" s="194"/>
      <c r="H3697" s="278" t="s">
        <v>75</v>
      </c>
      <c r="I3697" s="281">
        <v>0.97</v>
      </c>
      <c r="J3697" s="280">
        <v>21.72</v>
      </c>
      <c r="K3697" s="280">
        <v>21.06</v>
      </c>
    </row>
    <row r="3698" spans="2:11" ht="25.5" x14ac:dyDescent="0.2">
      <c r="B3698" s="277" t="s">
        <v>86</v>
      </c>
      <c r="C3698" s="279" t="s">
        <v>116</v>
      </c>
      <c r="D3698" s="277" t="s">
        <v>44</v>
      </c>
      <c r="E3698" s="277" t="s">
        <v>117</v>
      </c>
      <c r="F3698" s="194" t="s">
        <v>2161</v>
      </c>
      <c r="G3698" s="194"/>
      <c r="H3698" s="278" t="s">
        <v>75</v>
      </c>
      <c r="I3698" s="281">
        <v>1.9390000000000001</v>
      </c>
      <c r="J3698" s="280">
        <v>27.11</v>
      </c>
      <c r="K3698" s="280">
        <v>52.56</v>
      </c>
    </row>
    <row r="3699" spans="2:11" ht="51" x14ac:dyDescent="0.2">
      <c r="B3699" s="277" t="s">
        <v>86</v>
      </c>
      <c r="C3699" s="279" t="s">
        <v>163</v>
      </c>
      <c r="D3699" s="277" t="s">
        <v>44</v>
      </c>
      <c r="E3699" s="277" t="s">
        <v>164</v>
      </c>
      <c r="F3699" s="194" t="s">
        <v>2207</v>
      </c>
      <c r="G3699" s="194"/>
      <c r="H3699" s="278" t="s">
        <v>51</v>
      </c>
      <c r="I3699" s="281">
        <v>2.8000000000000001E-2</v>
      </c>
      <c r="J3699" s="280">
        <v>605.85</v>
      </c>
      <c r="K3699" s="280">
        <v>16.96</v>
      </c>
    </row>
    <row r="3700" spans="2:11" ht="25.5" x14ac:dyDescent="0.2">
      <c r="B3700" s="282" t="s">
        <v>93</v>
      </c>
      <c r="C3700" s="284" t="s">
        <v>534</v>
      </c>
      <c r="D3700" s="282" t="s">
        <v>44</v>
      </c>
      <c r="E3700" s="282" t="s">
        <v>796</v>
      </c>
      <c r="F3700" s="195" t="s">
        <v>94</v>
      </c>
      <c r="G3700" s="195"/>
      <c r="H3700" s="283" t="s">
        <v>48</v>
      </c>
      <c r="I3700" s="287">
        <v>73.489999999999995</v>
      </c>
      <c r="J3700" s="285">
        <v>0.65</v>
      </c>
      <c r="K3700" s="285">
        <v>47.76</v>
      </c>
    </row>
    <row r="3701" spans="2:11" x14ac:dyDescent="0.2">
      <c r="B3701" s="291"/>
      <c r="C3701" s="291"/>
      <c r="D3701" s="291"/>
      <c r="E3701" s="291"/>
      <c r="F3701" s="291" t="s">
        <v>97</v>
      </c>
      <c r="G3701" s="292">
        <v>28.05</v>
      </c>
      <c r="H3701" s="291" t="s">
        <v>98</v>
      </c>
      <c r="I3701" s="292">
        <v>30.17</v>
      </c>
      <c r="J3701" s="291" t="s">
        <v>99</v>
      </c>
      <c r="K3701" s="292">
        <v>58.22</v>
      </c>
    </row>
    <row r="3702" spans="2:11" ht="13.5" thickBot="1" x14ac:dyDescent="0.25">
      <c r="B3702" s="291"/>
      <c r="C3702" s="291"/>
      <c r="D3702" s="291"/>
      <c r="E3702" s="291"/>
      <c r="F3702" s="291" t="s">
        <v>100</v>
      </c>
      <c r="G3702" s="292">
        <v>34.58</v>
      </c>
      <c r="H3702" s="291"/>
      <c r="I3702" s="198" t="s">
        <v>101</v>
      </c>
      <c r="J3702" s="198"/>
      <c r="K3702" s="292">
        <v>172.92</v>
      </c>
    </row>
    <row r="3703" spans="2:11" ht="13.5" thickTop="1" x14ac:dyDescent="0.2">
      <c r="B3703" s="276"/>
      <c r="C3703" s="276"/>
      <c r="D3703" s="276"/>
      <c r="E3703" s="276"/>
      <c r="F3703" s="276"/>
      <c r="G3703" s="276"/>
      <c r="H3703" s="276"/>
      <c r="I3703" s="276"/>
      <c r="J3703" s="276"/>
      <c r="K3703" s="276"/>
    </row>
    <row r="3704" spans="2:11" ht="15" x14ac:dyDescent="0.2">
      <c r="B3704" s="268"/>
      <c r="C3704" s="270" t="s">
        <v>78</v>
      </c>
      <c r="D3704" s="268" t="s">
        <v>79</v>
      </c>
      <c r="E3704" s="268" t="s">
        <v>24</v>
      </c>
      <c r="F3704" s="196" t="s">
        <v>80</v>
      </c>
      <c r="G3704" s="196"/>
      <c r="H3704" s="269" t="s">
        <v>81</v>
      </c>
      <c r="I3704" s="270" t="s">
        <v>82</v>
      </c>
      <c r="J3704" s="270" t="s">
        <v>83</v>
      </c>
      <c r="K3704" s="270" t="s">
        <v>84</v>
      </c>
    </row>
    <row r="3705" spans="2:11" ht="51" x14ac:dyDescent="0.2">
      <c r="B3705" s="271" t="s">
        <v>85</v>
      </c>
      <c r="C3705" s="273" t="s">
        <v>196</v>
      </c>
      <c r="D3705" s="271" t="s">
        <v>44</v>
      </c>
      <c r="E3705" s="271" t="s">
        <v>197</v>
      </c>
      <c r="F3705" s="197" t="s">
        <v>2207</v>
      </c>
      <c r="G3705" s="197"/>
      <c r="H3705" s="272" t="s">
        <v>51</v>
      </c>
      <c r="I3705" s="275">
        <v>1</v>
      </c>
      <c r="J3705" s="274">
        <v>712.63</v>
      </c>
      <c r="K3705" s="274">
        <v>712.63</v>
      </c>
    </row>
    <row r="3706" spans="2:11" ht="25.5" x14ac:dyDescent="0.2">
      <c r="B3706" s="277" t="s">
        <v>86</v>
      </c>
      <c r="C3706" s="279" t="s">
        <v>90</v>
      </c>
      <c r="D3706" s="277" t="s">
        <v>44</v>
      </c>
      <c r="E3706" s="277" t="s">
        <v>91</v>
      </c>
      <c r="F3706" s="194" t="s">
        <v>2161</v>
      </c>
      <c r="G3706" s="194"/>
      <c r="H3706" s="278" t="s">
        <v>75</v>
      </c>
      <c r="I3706" s="281">
        <v>11.23</v>
      </c>
      <c r="J3706" s="280">
        <v>21.72</v>
      </c>
      <c r="K3706" s="280">
        <v>243.91</v>
      </c>
    </row>
    <row r="3707" spans="2:11" x14ac:dyDescent="0.2">
      <c r="B3707" s="282" t="s">
        <v>93</v>
      </c>
      <c r="C3707" s="284" t="s">
        <v>154</v>
      </c>
      <c r="D3707" s="282" t="s">
        <v>44</v>
      </c>
      <c r="E3707" s="282" t="s">
        <v>155</v>
      </c>
      <c r="F3707" s="195" t="s">
        <v>94</v>
      </c>
      <c r="G3707" s="195"/>
      <c r="H3707" s="283" t="s">
        <v>53</v>
      </c>
      <c r="I3707" s="287">
        <v>261.89</v>
      </c>
      <c r="J3707" s="285">
        <v>0.84</v>
      </c>
      <c r="K3707" s="285">
        <v>219.98</v>
      </c>
    </row>
    <row r="3708" spans="2:11" x14ac:dyDescent="0.2">
      <c r="B3708" s="282" t="s">
        <v>93</v>
      </c>
      <c r="C3708" s="284" t="s">
        <v>265</v>
      </c>
      <c r="D3708" s="282" t="s">
        <v>44</v>
      </c>
      <c r="E3708" s="282" t="s">
        <v>266</v>
      </c>
      <c r="F3708" s="195" t="s">
        <v>94</v>
      </c>
      <c r="G3708" s="195"/>
      <c r="H3708" s="283" t="s">
        <v>53</v>
      </c>
      <c r="I3708" s="287">
        <v>116.4</v>
      </c>
      <c r="J3708" s="285">
        <v>1.27</v>
      </c>
      <c r="K3708" s="285">
        <v>147.82</v>
      </c>
    </row>
    <row r="3709" spans="2:11" ht="25.5" x14ac:dyDescent="0.2">
      <c r="B3709" s="282" t="s">
        <v>93</v>
      </c>
      <c r="C3709" s="284" t="s">
        <v>118</v>
      </c>
      <c r="D3709" s="282" t="s">
        <v>44</v>
      </c>
      <c r="E3709" s="282" t="s">
        <v>119</v>
      </c>
      <c r="F3709" s="195" t="s">
        <v>94</v>
      </c>
      <c r="G3709" s="195"/>
      <c r="H3709" s="283" t="s">
        <v>51</v>
      </c>
      <c r="I3709" s="287">
        <v>1.1599999999999999</v>
      </c>
      <c r="J3709" s="285">
        <v>87</v>
      </c>
      <c r="K3709" s="285">
        <v>100.92</v>
      </c>
    </row>
    <row r="3710" spans="2:11" x14ac:dyDescent="0.2">
      <c r="B3710" s="291"/>
      <c r="C3710" s="291"/>
      <c r="D3710" s="291"/>
      <c r="E3710" s="291"/>
      <c r="F3710" s="291" t="s">
        <v>97</v>
      </c>
      <c r="G3710" s="292">
        <v>84.36</v>
      </c>
      <c r="H3710" s="291" t="s">
        <v>98</v>
      </c>
      <c r="I3710" s="292">
        <v>90.71</v>
      </c>
      <c r="J3710" s="291" t="s">
        <v>99</v>
      </c>
      <c r="K3710" s="292">
        <v>175.07</v>
      </c>
    </row>
    <row r="3711" spans="2:11" ht="13.5" thickBot="1" x14ac:dyDescent="0.25">
      <c r="B3711" s="291"/>
      <c r="C3711" s="291"/>
      <c r="D3711" s="291"/>
      <c r="E3711" s="291"/>
      <c r="F3711" s="291" t="s">
        <v>100</v>
      </c>
      <c r="G3711" s="292">
        <v>178.15</v>
      </c>
      <c r="H3711" s="291"/>
      <c r="I3711" s="198" t="s">
        <v>101</v>
      </c>
      <c r="J3711" s="198"/>
      <c r="K3711" s="292">
        <v>890.78</v>
      </c>
    </row>
    <row r="3712" spans="2:11" ht="13.5" thickTop="1" x14ac:dyDescent="0.2">
      <c r="B3712" s="276"/>
      <c r="C3712" s="276"/>
      <c r="D3712" s="276"/>
      <c r="E3712" s="276"/>
      <c r="F3712" s="276"/>
      <c r="G3712" s="276"/>
      <c r="H3712" s="276"/>
      <c r="I3712" s="276"/>
      <c r="J3712" s="276"/>
      <c r="K3712" s="276"/>
    </row>
    <row r="3713" spans="2:11" ht="15" x14ac:dyDescent="0.2">
      <c r="B3713" s="268"/>
      <c r="C3713" s="270" t="s">
        <v>78</v>
      </c>
      <c r="D3713" s="268" t="s">
        <v>79</v>
      </c>
      <c r="E3713" s="268" t="s">
        <v>24</v>
      </c>
      <c r="F3713" s="196" t="s">
        <v>80</v>
      </c>
      <c r="G3713" s="196"/>
      <c r="H3713" s="269" t="s">
        <v>81</v>
      </c>
      <c r="I3713" s="270" t="s">
        <v>82</v>
      </c>
      <c r="J3713" s="270" t="s">
        <v>83</v>
      </c>
      <c r="K3713" s="270" t="s">
        <v>84</v>
      </c>
    </row>
    <row r="3714" spans="2:11" ht="51" x14ac:dyDescent="0.2">
      <c r="B3714" s="271" t="s">
        <v>85</v>
      </c>
      <c r="C3714" s="273" t="s">
        <v>163</v>
      </c>
      <c r="D3714" s="271" t="s">
        <v>44</v>
      </c>
      <c r="E3714" s="271" t="s">
        <v>164</v>
      </c>
      <c r="F3714" s="197" t="s">
        <v>2207</v>
      </c>
      <c r="G3714" s="197"/>
      <c r="H3714" s="272" t="s">
        <v>51</v>
      </c>
      <c r="I3714" s="275">
        <v>1</v>
      </c>
      <c r="J3714" s="274">
        <v>605.85</v>
      </c>
      <c r="K3714" s="274">
        <v>605.85</v>
      </c>
    </row>
    <row r="3715" spans="2:11" ht="25.5" x14ac:dyDescent="0.2">
      <c r="B3715" s="277" t="s">
        <v>86</v>
      </c>
      <c r="C3715" s="279" t="s">
        <v>150</v>
      </c>
      <c r="D3715" s="277" t="s">
        <v>44</v>
      </c>
      <c r="E3715" s="277" t="s">
        <v>151</v>
      </c>
      <c r="F3715" s="194" t="s">
        <v>2161</v>
      </c>
      <c r="G3715" s="194"/>
      <c r="H3715" s="278" t="s">
        <v>75</v>
      </c>
      <c r="I3715" s="281">
        <v>4.5</v>
      </c>
      <c r="J3715" s="280">
        <v>25.74</v>
      </c>
      <c r="K3715" s="280">
        <v>115.83</v>
      </c>
    </row>
    <row r="3716" spans="2:11" ht="38.25" x14ac:dyDescent="0.2">
      <c r="B3716" s="277" t="s">
        <v>86</v>
      </c>
      <c r="C3716" s="279" t="s">
        <v>267</v>
      </c>
      <c r="D3716" s="277" t="s">
        <v>44</v>
      </c>
      <c r="E3716" s="277" t="s">
        <v>429</v>
      </c>
      <c r="F3716" s="194" t="s">
        <v>785</v>
      </c>
      <c r="G3716" s="194"/>
      <c r="H3716" s="278" t="s">
        <v>106</v>
      </c>
      <c r="I3716" s="281">
        <v>1.05</v>
      </c>
      <c r="J3716" s="280">
        <v>2.0699999999999998</v>
      </c>
      <c r="K3716" s="280">
        <v>2.17</v>
      </c>
    </row>
    <row r="3717" spans="2:11" ht="38.25" x14ac:dyDescent="0.2">
      <c r="B3717" s="277" t="s">
        <v>86</v>
      </c>
      <c r="C3717" s="279" t="s">
        <v>268</v>
      </c>
      <c r="D3717" s="277" t="s">
        <v>44</v>
      </c>
      <c r="E3717" s="277" t="s">
        <v>430</v>
      </c>
      <c r="F3717" s="194" t="s">
        <v>785</v>
      </c>
      <c r="G3717" s="194"/>
      <c r="H3717" s="278" t="s">
        <v>109</v>
      </c>
      <c r="I3717" s="281">
        <v>3.45</v>
      </c>
      <c r="J3717" s="280">
        <v>0.38</v>
      </c>
      <c r="K3717" s="280">
        <v>1.31</v>
      </c>
    </row>
    <row r="3718" spans="2:11" x14ac:dyDescent="0.2">
      <c r="B3718" s="282" t="s">
        <v>93</v>
      </c>
      <c r="C3718" s="284" t="s">
        <v>265</v>
      </c>
      <c r="D3718" s="282" t="s">
        <v>44</v>
      </c>
      <c r="E3718" s="282" t="s">
        <v>266</v>
      </c>
      <c r="F3718" s="195" t="s">
        <v>94</v>
      </c>
      <c r="G3718" s="195"/>
      <c r="H3718" s="283" t="s">
        <v>53</v>
      </c>
      <c r="I3718" s="287">
        <v>174.1</v>
      </c>
      <c r="J3718" s="285">
        <v>1.27</v>
      </c>
      <c r="K3718" s="285">
        <v>221.1</v>
      </c>
    </row>
    <row r="3719" spans="2:11" x14ac:dyDescent="0.2">
      <c r="B3719" s="282" t="s">
        <v>93</v>
      </c>
      <c r="C3719" s="284" t="s">
        <v>154</v>
      </c>
      <c r="D3719" s="282" t="s">
        <v>44</v>
      </c>
      <c r="E3719" s="282" t="s">
        <v>155</v>
      </c>
      <c r="F3719" s="195" t="s">
        <v>94</v>
      </c>
      <c r="G3719" s="195"/>
      <c r="H3719" s="283" t="s">
        <v>53</v>
      </c>
      <c r="I3719" s="287">
        <v>195.86</v>
      </c>
      <c r="J3719" s="285">
        <v>0.84</v>
      </c>
      <c r="K3719" s="285">
        <v>164.52</v>
      </c>
    </row>
    <row r="3720" spans="2:11" ht="25.5" x14ac:dyDescent="0.2">
      <c r="B3720" s="282" t="s">
        <v>93</v>
      </c>
      <c r="C3720" s="284" t="s">
        <v>118</v>
      </c>
      <c r="D3720" s="282" t="s">
        <v>44</v>
      </c>
      <c r="E3720" s="282" t="s">
        <v>119</v>
      </c>
      <c r="F3720" s="195" t="s">
        <v>94</v>
      </c>
      <c r="G3720" s="195"/>
      <c r="H3720" s="283" t="s">
        <v>51</v>
      </c>
      <c r="I3720" s="287">
        <v>1.1599999999999999</v>
      </c>
      <c r="J3720" s="285">
        <v>87</v>
      </c>
      <c r="K3720" s="285">
        <v>100.92</v>
      </c>
    </row>
    <row r="3721" spans="2:11" x14ac:dyDescent="0.2">
      <c r="B3721" s="291"/>
      <c r="C3721" s="291"/>
      <c r="D3721" s="291"/>
      <c r="E3721" s="291"/>
      <c r="F3721" s="291" t="s">
        <v>97</v>
      </c>
      <c r="G3721" s="292">
        <v>44.9</v>
      </c>
      <c r="H3721" s="291" t="s">
        <v>98</v>
      </c>
      <c r="I3721" s="292">
        <v>48.29</v>
      </c>
      <c r="J3721" s="291" t="s">
        <v>99</v>
      </c>
      <c r="K3721" s="292">
        <v>93.19</v>
      </c>
    </row>
    <row r="3722" spans="2:11" ht="13.5" thickBot="1" x14ac:dyDescent="0.25">
      <c r="B3722" s="291"/>
      <c r="C3722" s="291"/>
      <c r="D3722" s="291"/>
      <c r="E3722" s="291"/>
      <c r="F3722" s="291" t="s">
        <v>100</v>
      </c>
      <c r="G3722" s="292">
        <v>151.46</v>
      </c>
      <c r="H3722" s="291"/>
      <c r="I3722" s="198" t="s">
        <v>101</v>
      </c>
      <c r="J3722" s="198"/>
      <c r="K3722" s="292">
        <v>757.31</v>
      </c>
    </row>
    <row r="3723" spans="2:11" ht="13.5" thickTop="1" x14ac:dyDescent="0.2">
      <c r="B3723" s="276"/>
      <c r="C3723" s="276"/>
      <c r="D3723" s="276"/>
      <c r="E3723" s="276"/>
      <c r="F3723" s="276"/>
      <c r="G3723" s="276"/>
      <c r="H3723" s="276"/>
      <c r="I3723" s="276"/>
      <c r="J3723" s="276"/>
      <c r="K3723" s="276"/>
    </row>
    <row r="3724" spans="2:11" ht="15" x14ac:dyDescent="0.2">
      <c r="B3724" s="268"/>
      <c r="C3724" s="270" t="s">
        <v>78</v>
      </c>
      <c r="D3724" s="268" t="s">
        <v>79</v>
      </c>
      <c r="E3724" s="268" t="s">
        <v>24</v>
      </c>
      <c r="F3724" s="196" t="s">
        <v>80</v>
      </c>
      <c r="G3724" s="196"/>
      <c r="H3724" s="269" t="s">
        <v>81</v>
      </c>
      <c r="I3724" s="270" t="s">
        <v>82</v>
      </c>
      <c r="J3724" s="270" t="s">
        <v>83</v>
      </c>
      <c r="K3724" s="270" t="s">
        <v>84</v>
      </c>
    </row>
    <row r="3725" spans="2:11" ht="51" x14ac:dyDescent="0.2">
      <c r="B3725" s="271" t="s">
        <v>85</v>
      </c>
      <c r="C3725" s="273" t="s">
        <v>2342</v>
      </c>
      <c r="D3725" s="271" t="s">
        <v>44</v>
      </c>
      <c r="E3725" s="271" t="s">
        <v>2343</v>
      </c>
      <c r="F3725" s="197" t="s">
        <v>2207</v>
      </c>
      <c r="G3725" s="197"/>
      <c r="H3725" s="272" t="s">
        <v>51</v>
      </c>
      <c r="I3725" s="275">
        <v>1</v>
      </c>
      <c r="J3725" s="274">
        <v>571.64</v>
      </c>
      <c r="K3725" s="274">
        <v>571.64</v>
      </c>
    </row>
    <row r="3726" spans="2:11" ht="25.5" x14ac:dyDescent="0.2">
      <c r="B3726" s="277" t="s">
        <v>86</v>
      </c>
      <c r="C3726" s="279" t="s">
        <v>90</v>
      </c>
      <c r="D3726" s="277" t="s">
        <v>44</v>
      </c>
      <c r="E3726" s="277" t="s">
        <v>91</v>
      </c>
      <c r="F3726" s="194" t="s">
        <v>2161</v>
      </c>
      <c r="G3726" s="194"/>
      <c r="H3726" s="278" t="s">
        <v>75</v>
      </c>
      <c r="I3726" s="281">
        <v>0.79</v>
      </c>
      <c r="J3726" s="280">
        <v>21.72</v>
      </c>
      <c r="K3726" s="280">
        <v>17.149999999999999</v>
      </c>
    </row>
    <row r="3727" spans="2:11" ht="38.25" x14ac:dyDescent="0.2">
      <c r="B3727" s="277" t="s">
        <v>86</v>
      </c>
      <c r="C3727" s="279" t="s">
        <v>152</v>
      </c>
      <c r="D3727" s="277" t="s">
        <v>44</v>
      </c>
      <c r="E3727" s="277" t="s">
        <v>438</v>
      </c>
      <c r="F3727" s="194" t="s">
        <v>785</v>
      </c>
      <c r="G3727" s="194"/>
      <c r="H3727" s="278" t="s">
        <v>106</v>
      </c>
      <c r="I3727" s="281">
        <v>0.85</v>
      </c>
      <c r="J3727" s="280">
        <v>5.65</v>
      </c>
      <c r="K3727" s="280">
        <v>4.8</v>
      </c>
    </row>
    <row r="3728" spans="2:11" ht="38.25" x14ac:dyDescent="0.2">
      <c r="B3728" s="277" t="s">
        <v>86</v>
      </c>
      <c r="C3728" s="279" t="s">
        <v>153</v>
      </c>
      <c r="D3728" s="277" t="s">
        <v>44</v>
      </c>
      <c r="E3728" s="277" t="s">
        <v>435</v>
      </c>
      <c r="F3728" s="194" t="s">
        <v>785</v>
      </c>
      <c r="G3728" s="194"/>
      <c r="H3728" s="278" t="s">
        <v>109</v>
      </c>
      <c r="I3728" s="281">
        <v>2.8</v>
      </c>
      <c r="J3728" s="280">
        <v>1.56</v>
      </c>
      <c r="K3728" s="280">
        <v>4.3600000000000003</v>
      </c>
    </row>
    <row r="3729" spans="2:11" ht="25.5" x14ac:dyDescent="0.2">
      <c r="B3729" s="277" t="s">
        <v>86</v>
      </c>
      <c r="C3729" s="279" t="s">
        <v>150</v>
      </c>
      <c r="D3729" s="277" t="s">
        <v>44</v>
      </c>
      <c r="E3729" s="277" t="s">
        <v>151</v>
      </c>
      <c r="F3729" s="194" t="s">
        <v>2161</v>
      </c>
      <c r="G3729" s="194"/>
      <c r="H3729" s="278" t="s">
        <v>75</v>
      </c>
      <c r="I3729" s="281">
        <v>3.65</v>
      </c>
      <c r="J3729" s="280">
        <v>25.74</v>
      </c>
      <c r="K3729" s="280">
        <v>93.95</v>
      </c>
    </row>
    <row r="3730" spans="2:11" ht="25.5" x14ac:dyDescent="0.2">
      <c r="B3730" s="282" t="s">
        <v>93</v>
      </c>
      <c r="C3730" s="284" t="s">
        <v>118</v>
      </c>
      <c r="D3730" s="282" t="s">
        <v>44</v>
      </c>
      <c r="E3730" s="282" t="s">
        <v>119</v>
      </c>
      <c r="F3730" s="195" t="s">
        <v>94</v>
      </c>
      <c r="G3730" s="195"/>
      <c r="H3730" s="283" t="s">
        <v>51</v>
      </c>
      <c r="I3730" s="287">
        <v>1.18</v>
      </c>
      <c r="J3730" s="285">
        <v>87</v>
      </c>
      <c r="K3730" s="285">
        <v>102.66</v>
      </c>
    </row>
    <row r="3731" spans="2:11" x14ac:dyDescent="0.2">
      <c r="B3731" s="282" t="s">
        <v>93</v>
      </c>
      <c r="C3731" s="284" t="s">
        <v>154</v>
      </c>
      <c r="D3731" s="282" t="s">
        <v>44</v>
      </c>
      <c r="E3731" s="282" t="s">
        <v>155</v>
      </c>
      <c r="F3731" s="195" t="s">
        <v>94</v>
      </c>
      <c r="G3731" s="195"/>
      <c r="H3731" s="283" t="s">
        <v>53</v>
      </c>
      <c r="I3731" s="287">
        <v>177.12</v>
      </c>
      <c r="J3731" s="285">
        <v>0.84</v>
      </c>
      <c r="K3731" s="285">
        <v>148.78</v>
      </c>
    </row>
    <row r="3732" spans="2:11" x14ac:dyDescent="0.2">
      <c r="B3732" s="282" t="s">
        <v>93</v>
      </c>
      <c r="C3732" s="284" t="s">
        <v>265</v>
      </c>
      <c r="D3732" s="282" t="s">
        <v>44</v>
      </c>
      <c r="E3732" s="282" t="s">
        <v>266</v>
      </c>
      <c r="F3732" s="195" t="s">
        <v>94</v>
      </c>
      <c r="G3732" s="195"/>
      <c r="H3732" s="283" t="s">
        <v>53</v>
      </c>
      <c r="I3732" s="287">
        <v>157.44</v>
      </c>
      <c r="J3732" s="285">
        <v>1.27</v>
      </c>
      <c r="K3732" s="285">
        <v>199.94</v>
      </c>
    </row>
    <row r="3733" spans="2:11" x14ac:dyDescent="0.2">
      <c r="B3733" s="291"/>
      <c r="C3733" s="291"/>
      <c r="D3733" s="291"/>
      <c r="E3733" s="291"/>
      <c r="F3733" s="291" t="s">
        <v>97</v>
      </c>
      <c r="G3733" s="292">
        <v>42.35</v>
      </c>
      <c r="H3733" s="291" t="s">
        <v>98</v>
      </c>
      <c r="I3733" s="292">
        <v>45.55</v>
      </c>
      <c r="J3733" s="291" t="s">
        <v>99</v>
      </c>
      <c r="K3733" s="292">
        <v>87.9</v>
      </c>
    </row>
    <row r="3734" spans="2:11" ht="13.5" thickBot="1" x14ac:dyDescent="0.25">
      <c r="B3734" s="291"/>
      <c r="C3734" s="291"/>
      <c r="D3734" s="291"/>
      <c r="E3734" s="291"/>
      <c r="F3734" s="291" t="s">
        <v>100</v>
      </c>
      <c r="G3734" s="292">
        <v>142.91</v>
      </c>
      <c r="H3734" s="291"/>
      <c r="I3734" s="198" t="s">
        <v>101</v>
      </c>
      <c r="J3734" s="198"/>
      <c r="K3734" s="292">
        <v>714.55</v>
      </c>
    </row>
    <row r="3735" spans="2:11" ht="13.5" thickTop="1" x14ac:dyDescent="0.2">
      <c r="B3735" s="276"/>
      <c r="C3735" s="276"/>
      <c r="D3735" s="276"/>
      <c r="E3735" s="276"/>
      <c r="F3735" s="276"/>
      <c r="G3735" s="276"/>
      <c r="H3735" s="276"/>
      <c r="I3735" s="276"/>
      <c r="J3735" s="276"/>
      <c r="K3735" s="276"/>
    </row>
    <row r="3736" spans="2:11" ht="15" x14ac:dyDescent="0.2">
      <c r="B3736" s="268"/>
      <c r="C3736" s="270" t="s">
        <v>78</v>
      </c>
      <c r="D3736" s="268" t="s">
        <v>79</v>
      </c>
      <c r="E3736" s="268" t="s">
        <v>24</v>
      </c>
      <c r="F3736" s="196" t="s">
        <v>80</v>
      </c>
      <c r="G3736" s="196"/>
      <c r="H3736" s="269" t="s">
        <v>81</v>
      </c>
      <c r="I3736" s="270" t="s">
        <v>82</v>
      </c>
      <c r="J3736" s="270" t="s">
        <v>83</v>
      </c>
      <c r="K3736" s="270" t="s">
        <v>84</v>
      </c>
    </row>
    <row r="3737" spans="2:11" ht="38.25" x14ac:dyDescent="0.2">
      <c r="B3737" s="271" t="s">
        <v>85</v>
      </c>
      <c r="C3737" s="273" t="s">
        <v>2988</v>
      </c>
      <c r="D3737" s="271" t="s">
        <v>44</v>
      </c>
      <c r="E3737" s="271" t="s">
        <v>2989</v>
      </c>
      <c r="F3737" s="197" t="s">
        <v>2207</v>
      </c>
      <c r="G3737" s="197"/>
      <c r="H3737" s="272" t="s">
        <v>51</v>
      </c>
      <c r="I3737" s="275">
        <v>1</v>
      </c>
      <c r="J3737" s="274">
        <v>677.19</v>
      </c>
      <c r="K3737" s="274">
        <v>677.19</v>
      </c>
    </row>
    <row r="3738" spans="2:11" ht="25.5" x14ac:dyDescent="0.2">
      <c r="B3738" s="277" t="s">
        <v>86</v>
      </c>
      <c r="C3738" s="279" t="s">
        <v>90</v>
      </c>
      <c r="D3738" s="277" t="s">
        <v>44</v>
      </c>
      <c r="E3738" s="277" t="s">
        <v>91</v>
      </c>
      <c r="F3738" s="194" t="s">
        <v>2161</v>
      </c>
      <c r="G3738" s="194"/>
      <c r="H3738" s="278" t="s">
        <v>75</v>
      </c>
      <c r="I3738" s="281">
        <v>11.02</v>
      </c>
      <c r="J3738" s="280">
        <v>21.72</v>
      </c>
      <c r="K3738" s="280">
        <v>239.35</v>
      </c>
    </row>
    <row r="3739" spans="2:11" ht="25.5" x14ac:dyDescent="0.2">
      <c r="B3739" s="282" t="s">
        <v>93</v>
      </c>
      <c r="C3739" s="284" t="s">
        <v>204</v>
      </c>
      <c r="D3739" s="282" t="s">
        <v>44</v>
      </c>
      <c r="E3739" s="282" t="s">
        <v>205</v>
      </c>
      <c r="F3739" s="195" t="s">
        <v>94</v>
      </c>
      <c r="G3739" s="195"/>
      <c r="H3739" s="283" t="s">
        <v>51</v>
      </c>
      <c r="I3739" s="287">
        <v>0.94</v>
      </c>
      <c r="J3739" s="285">
        <v>88.13</v>
      </c>
      <c r="K3739" s="285">
        <v>82.84</v>
      </c>
    </row>
    <row r="3740" spans="2:11" x14ac:dyDescent="0.2">
      <c r="B3740" s="282" t="s">
        <v>93</v>
      </c>
      <c r="C3740" s="284" t="s">
        <v>154</v>
      </c>
      <c r="D3740" s="282" t="s">
        <v>44</v>
      </c>
      <c r="E3740" s="282" t="s">
        <v>155</v>
      </c>
      <c r="F3740" s="195" t="s">
        <v>94</v>
      </c>
      <c r="G3740" s="195"/>
      <c r="H3740" s="283" t="s">
        <v>53</v>
      </c>
      <c r="I3740" s="287">
        <v>422.63</v>
      </c>
      <c r="J3740" s="285">
        <v>0.84</v>
      </c>
      <c r="K3740" s="285">
        <v>355</v>
      </c>
    </row>
    <row r="3741" spans="2:11" x14ac:dyDescent="0.2">
      <c r="B3741" s="291"/>
      <c r="C3741" s="291"/>
      <c r="D3741" s="291"/>
      <c r="E3741" s="291"/>
      <c r="F3741" s="291" t="s">
        <v>97</v>
      </c>
      <c r="G3741" s="292">
        <v>82.78</v>
      </c>
      <c r="H3741" s="291" t="s">
        <v>98</v>
      </c>
      <c r="I3741" s="292">
        <v>89.02</v>
      </c>
      <c r="J3741" s="291" t="s">
        <v>99</v>
      </c>
      <c r="K3741" s="292">
        <v>171.8</v>
      </c>
    </row>
    <row r="3742" spans="2:11" ht="13.5" thickBot="1" x14ac:dyDescent="0.25">
      <c r="B3742" s="291"/>
      <c r="C3742" s="291"/>
      <c r="D3742" s="291"/>
      <c r="E3742" s="291"/>
      <c r="F3742" s="291" t="s">
        <v>100</v>
      </c>
      <c r="G3742" s="292">
        <v>169.29</v>
      </c>
      <c r="H3742" s="291"/>
      <c r="I3742" s="198" t="s">
        <v>101</v>
      </c>
      <c r="J3742" s="198"/>
      <c r="K3742" s="292">
        <v>846.48</v>
      </c>
    </row>
    <row r="3743" spans="2:11" ht="13.5" thickTop="1" x14ac:dyDescent="0.2">
      <c r="B3743" s="276"/>
      <c r="C3743" s="276"/>
      <c r="D3743" s="276"/>
      <c r="E3743" s="276"/>
      <c r="F3743" s="276"/>
      <c r="G3743" s="276"/>
      <c r="H3743" s="276"/>
      <c r="I3743" s="276"/>
      <c r="J3743" s="276"/>
      <c r="K3743" s="276"/>
    </row>
    <row r="3744" spans="2:11" ht="15" x14ac:dyDescent="0.2">
      <c r="B3744" s="268"/>
      <c r="C3744" s="270" t="s">
        <v>78</v>
      </c>
      <c r="D3744" s="268" t="s">
        <v>79</v>
      </c>
      <c r="E3744" s="268" t="s">
        <v>24</v>
      </c>
      <c r="F3744" s="196" t="s">
        <v>80</v>
      </c>
      <c r="G3744" s="196"/>
      <c r="H3744" s="269" t="s">
        <v>81</v>
      </c>
      <c r="I3744" s="270" t="s">
        <v>82</v>
      </c>
      <c r="J3744" s="270" t="s">
        <v>83</v>
      </c>
      <c r="K3744" s="270" t="s">
        <v>84</v>
      </c>
    </row>
    <row r="3745" spans="2:11" ht="38.25" x14ac:dyDescent="0.2">
      <c r="B3745" s="271" t="s">
        <v>85</v>
      </c>
      <c r="C3745" s="273" t="s">
        <v>168</v>
      </c>
      <c r="D3745" s="271" t="s">
        <v>44</v>
      </c>
      <c r="E3745" s="271" t="s">
        <v>169</v>
      </c>
      <c r="F3745" s="197" t="s">
        <v>2207</v>
      </c>
      <c r="G3745" s="197"/>
      <c r="H3745" s="272" t="s">
        <v>51</v>
      </c>
      <c r="I3745" s="275">
        <v>1</v>
      </c>
      <c r="J3745" s="274">
        <v>556.5</v>
      </c>
      <c r="K3745" s="274">
        <v>556.5</v>
      </c>
    </row>
    <row r="3746" spans="2:11" ht="25.5" x14ac:dyDescent="0.2">
      <c r="B3746" s="277" t="s">
        <v>86</v>
      </c>
      <c r="C3746" s="279" t="s">
        <v>150</v>
      </c>
      <c r="D3746" s="277" t="s">
        <v>44</v>
      </c>
      <c r="E3746" s="277" t="s">
        <v>151</v>
      </c>
      <c r="F3746" s="194" t="s">
        <v>2161</v>
      </c>
      <c r="G3746" s="194"/>
      <c r="H3746" s="278" t="s">
        <v>75</v>
      </c>
      <c r="I3746" s="281">
        <v>4.32</v>
      </c>
      <c r="J3746" s="280">
        <v>25.74</v>
      </c>
      <c r="K3746" s="280">
        <v>111.19</v>
      </c>
    </row>
    <row r="3747" spans="2:11" ht="38.25" x14ac:dyDescent="0.2">
      <c r="B3747" s="277" t="s">
        <v>86</v>
      </c>
      <c r="C3747" s="279" t="s">
        <v>268</v>
      </c>
      <c r="D3747" s="277" t="s">
        <v>44</v>
      </c>
      <c r="E3747" s="277" t="s">
        <v>430</v>
      </c>
      <c r="F3747" s="194" t="s">
        <v>785</v>
      </c>
      <c r="G3747" s="194"/>
      <c r="H3747" s="278" t="s">
        <v>109</v>
      </c>
      <c r="I3747" s="281">
        <v>3.31</v>
      </c>
      <c r="J3747" s="280">
        <v>0.38</v>
      </c>
      <c r="K3747" s="280">
        <v>1.25</v>
      </c>
    </row>
    <row r="3748" spans="2:11" ht="38.25" x14ac:dyDescent="0.2">
      <c r="B3748" s="277" t="s">
        <v>86</v>
      </c>
      <c r="C3748" s="279" t="s">
        <v>267</v>
      </c>
      <c r="D3748" s="277" t="s">
        <v>44</v>
      </c>
      <c r="E3748" s="277" t="s">
        <v>429</v>
      </c>
      <c r="F3748" s="194" t="s">
        <v>785</v>
      </c>
      <c r="G3748" s="194"/>
      <c r="H3748" s="278" t="s">
        <v>106</v>
      </c>
      <c r="I3748" s="281">
        <v>1.01</v>
      </c>
      <c r="J3748" s="280">
        <v>2.0699999999999998</v>
      </c>
      <c r="K3748" s="280">
        <v>2.09</v>
      </c>
    </row>
    <row r="3749" spans="2:11" x14ac:dyDescent="0.2">
      <c r="B3749" s="282" t="s">
        <v>93</v>
      </c>
      <c r="C3749" s="284" t="s">
        <v>154</v>
      </c>
      <c r="D3749" s="282" t="s">
        <v>44</v>
      </c>
      <c r="E3749" s="282" t="s">
        <v>155</v>
      </c>
      <c r="F3749" s="195" t="s">
        <v>94</v>
      </c>
      <c r="G3749" s="195"/>
      <c r="H3749" s="283" t="s">
        <v>53</v>
      </c>
      <c r="I3749" s="287">
        <v>426.49</v>
      </c>
      <c r="J3749" s="285">
        <v>0.84</v>
      </c>
      <c r="K3749" s="285">
        <v>358.25</v>
      </c>
    </row>
    <row r="3750" spans="2:11" ht="25.5" x14ac:dyDescent="0.2">
      <c r="B3750" s="282" t="s">
        <v>93</v>
      </c>
      <c r="C3750" s="284" t="s">
        <v>204</v>
      </c>
      <c r="D3750" s="282" t="s">
        <v>44</v>
      </c>
      <c r="E3750" s="282" t="s">
        <v>205</v>
      </c>
      <c r="F3750" s="195" t="s">
        <v>94</v>
      </c>
      <c r="G3750" s="195"/>
      <c r="H3750" s="283" t="s">
        <v>51</v>
      </c>
      <c r="I3750" s="287">
        <v>0.95</v>
      </c>
      <c r="J3750" s="285">
        <v>88.13</v>
      </c>
      <c r="K3750" s="285">
        <v>83.72</v>
      </c>
    </row>
    <row r="3751" spans="2:11" x14ac:dyDescent="0.2">
      <c r="B3751" s="291"/>
      <c r="C3751" s="291"/>
      <c r="D3751" s="291"/>
      <c r="E3751" s="291"/>
      <c r="F3751" s="291" t="s">
        <v>97</v>
      </c>
      <c r="G3751" s="292">
        <v>43.1</v>
      </c>
      <c r="H3751" s="291" t="s">
        <v>98</v>
      </c>
      <c r="I3751" s="292">
        <v>46.36</v>
      </c>
      <c r="J3751" s="291" t="s">
        <v>99</v>
      </c>
      <c r="K3751" s="292">
        <v>89.46</v>
      </c>
    </row>
    <row r="3752" spans="2:11" ht="13.5" thickBot="1" x14ac:dyDescent="0.25">
      <c r="B3752" s="291"/>
      <c r="C3752" s="291"/>
      <c r="D3752" s="291"/>
      <c r="E3752" s="291"/>
      <c r="F3752" s="291" t="s">
        <v>100</v>
      </c>
      <c r="G3752" s="292">
        <v>139.12</v>
      </c>
      <c r="H3752" s="291"/>
      <c r="I3752" s="198" t="s">
        <v>101</v>
      </c>
      <c r="J3752" s="198"/>
      <c r="K3752" s="292">
        <v>695.62</v>
      </c>
    </row>
    <row r="3753" spans="2:11" ht="13.5" thickTop="1" x14ac:dyDescent="0.2">
      <c r="B3753" s="276"/>
      <c r="C3753" s="276"/>
      <c r="D3753" s="276"/>
      <c r="E3753" s="276"/>
      <c r="F3753" s="276"/>
      <c r="G3753" s="276"/>
      <c r="H3753" s="276"/>
      <c r="I3753" s="276"/>
      <c r="J3753" s="276"/>
      <c r="K3753" s="276"/>
    </row>
    <row r="3754" spans="2:11" ht="15" x14ac:dyDescent="0.2">
      <c r="B3754" s="268"/>
      <c r="C3754" s="270" t="s">
        <v>78</v>
      </c>
      <c r="D3754" s="268" t="s">
        <v>79</v>
      </c>
      <c r="E3754" s="268" t="s">
        <v>24</v>
      </c>
      <c r="F3754" s="196" t="s">
        <v>80</v>
      </c>
      <c r="G3754" s="196"/>
      <c r="H3754" s="269" t="s">
        <v>81</v>
      </c>
      <c r="I3754" s="270" t="s">
        <v>82</v>
      </c>
      <c r="J3754" s="270" t="s">
        <v>83</v>
      </c>
      <c r="K3754" s="270" t="s">
        <v>84</v>
      </c>
    </row>
    <row r="3755" spans="2:11" ht="38.25" x14ac:dyDescent="0.2">
      <c r="B3755" s="271" t="s">
        <v>85</v>
      </c>
      <c r="C3755" s="273" t="s">
        <v>582</v>
      </c>
      <c r="D3755" s="271" t="s">
        <v>44</v>
      </c>
      <c r="E3755" s="271" t="s">
        <v>583</v>
      </c>
      <c r="F3755" s="197" t="s">
        <v>2207</v>
      </c>
      <c r="G3755" s="197"/>
      <c r="H3755" s="272" t="s">
        <v>51</v>
      </c>
      <c r="I3755" s="275">
        <v>1</v>
      </c>
      <c r="J3755" s="274">
        <v>740.6</v>
      </c>
      <c r="K3755" s="274">
        <v>740.6</v>
      </c>
    </row>
    <row r="3756" spans="2:11" ht="38.25" x14ac:dyDescent="0.2">
      <c r="B3756" s="277" t="s">
        <v>86</v>
      </c>
      <c r="C3756" s="279" t="s">
        <v>267</v>
      </c>
      <c r="D3756" s="277" t="s">
        <v>44</v>
      </c>
      <c r="E3756" s="277" t="s">
        <v>429</v>
      </c>
      <c r="F3756" s="194" t="s">
        <v>785</v>
      </c>
      <c r="G3756" s="194"/>
      <c r="H3756" s="278" t="s">
        <v>106</v>
      </c>
      <c r="I3756" s="281">
        <v>0.87</v>
      </c>
      <c r="J3756" s="280">
        <v>2.0699999999999998</v>
      </c>
      <c r="K3756" s="280">
        <v>1.8</v>
      </c>
    </row>
    <row r="3757" spans="2:11" ht="38.25" x14ac:dyDescent="0.2">
      <c r="B3757" s="277" t="s">
        <v>86</v>
      </c>
      <c r="C3757" s="279" t="s">
        <v>268</v>
      </c>
      <c r="D3757" s="277" t="s">
        <v>44</v>
      </c>
      <c r="E3757" s="277" t="s">
        <v>430</v>
      </c>
      <c r="F3757" s="194" t="s">
        <v>785</v>
      </c>
      <c r="G3757" s="194"/>
      <c r="H3757" s="278" t="s">
        <v>109</v>
      </c>
      <c r="I3757" s="281">
        <v>2.88</v>
      </c>
      <c r="J3757" s="280">
        <v>0.38</v>
      </c>
      <c r="K3757" s="280">
        <v>1.0900000000000001</v>
      </c>
    </row>
    <row r="3758" spans="2:11" ht="25.5" x14ac:dyDescent="0.2">
      <c r="B3758" s="277" t="s">
        <v>86</v>
      </c>
      <c r="C3758" s="279" t="s">
        <v>150</v>
      </c>
      <c r="D3758" s="277" t="s">
        <v>44</v>
      </c>
      <c r="E3758" s="277" t="s">
        <v>151</v>
      </c>
      <c r="F3758" s="194" t="s">
        <v>2161</v>
      </c>
      <c r="G3758" s="194"/>
      <c r="H3758" s="278" t="s">
        <v>75</v>
      </c>
      <c r="I3758" s="281">
        <v>3.75</v>
      </c>
      <c r="J3758" s="280">
        <v>25.74</v>
      </c>
      <c r="K3758" s="280">
        <v>96.52</v>
      </c>
    </row>
    <row r="3759" spans="2:11" ht="25.5" x14ac:dyDescent="0.2">
      <c r="B3759" s="282" t="s">
        <v>93</v>
      </c>
      <c r="C3759" s="284" t="s">
        <v>118</v>
      </c>
      <c r="D3759" s="282" t="s">
        <v>44</v>
      </c>
      <c r="E3759" s="282" t="s">
        <v>119</v>
      </c>
      <c r="F3759" s="195" t="s">
        <v>94</v>
      </c>
      <c r="G3759" s="195"/>
      <c r="H3759" s="283" t="s">
        <v>51</v>
      </c>
      <c r="I3759" s="287">
        <v>1.08</v>
      </c>
      <c r="J3759" s="285">
        <v>87</v>
      </c>
      <c r="K3759" s="285">
        <v>93.96</v>
      </c>
    </row>
    <row r="3760" spans="2:11" x14ac:dyDescent="0.2">
      <c r="B3760" s="282" t="s">
        <v>93</v>
      </c>
      <c r="C3760" s="284" t="s">
        <v>154</v>
      </c>
      <c r="D3760" s="282" t="s">
        <v>44</v>
      </c>
      <c r="E3760" s="282" t="s">
        <v>155</v>
      </c>
      <c r="F3760" s="195" t="s">
        <v>94</v>
      </c>
      <c r="G3760" s="195"/>
      <c r="H3760" s="283" t="s">
        <v>53</v>
      </c>
      <c r="I3760" s="287">
        <v>486</v>
      </c>
      <c r="J3760" s="285">
        <v>0.84</v>
      </c>
      <c r="K3760" s="285">
        <v>408.24</v>
      </c>
    </row>
    <row r="3761" spans="2:11" ht="38.25" x14ac:dyDescent="0.2">
      <c r="B3761" s="282" t="s">
        <v>93</v>
      </c>
      <c r="C3761" s="284" t="s">
        <v>586</v>
      </c>
      <c r="D3761" s="282" t="s">
        <v>44</v>
      </c>
      <c r="E3761" s="282" t="s">
        <v>587</v>
      </c>
      <c r="F3761" s="195" t="s">
        <v>94</v>
      </c>
      <c r="G3761" s="195"/>
      <c r="H3761" s="283" t="s">
        <v>129</v>
      </c>
      <c r="I3761" s="287">
        <v>19.440000000000001</v>
      </c>
      <c r="J3761" s="285">
        <v>7.15</v>
      </c>
      <c r="K3761" s="285">
        <v>138.99</v>
      </c>
    </row>
    <row r="3762" spans="2:11" x14ac:dyDescent="0.2">
      <c r="B3762" s="291"/>
      <c r="C3762" s="291"/>
      <c r="D3762" s="291"/>
      <c r="E3762" s="291"/>
      <c r="F3762" s="291" t="s">
        <v>97</v>
      </c>
      <c r="G3762" s="292">
        <v>37.42</v>
      </c>
      <c r="H3762" s="291" t="s">
        <v>98</v>
      </c>
      <c r="I3762" s="292">
        <v>40.24</v>
      </c>
      <c r="J3762" s="291" t="s">
        <v>99</v>
      </c>
      <c r="K3762" s="292">
        <v>77.66</v>
      </c>
    </row>
    <row r="3763" spans="2:11" ht="13.5" thickBot="1" x14ac:dyDescent="0.25">
      <c r="B3763" s="291"/>
      <c r="C3763" s="291"/>
      <c r="D3763" s="291"/>
      <c r="E3763" s="291"/>
      <c r="F3763" s="291" t="s">
        <v>100</v>
      </c>
      <c r="G3763" s="292">
        <v>185.15</v>
      </c>
      <c r="H3763" s="291"/>
      <c r="I3763" s="198" t="s">
        <v>101</v>
      </c>
      <c r="J3763" s="198"/>
      <c r="K3763" s="292">
        <v>925.75</v>
      </c>
    </row>
    <row r="3764" spans="2:11" ht="13.5" thickTop="1" x14ac:dyDescent="0.2">
      <c r="B3764" s="276"/>
      <c r="C3764" s="276"/>
      <c r="D3764" s="276"/>
      <c r="E3764" s="276"/>
      <c r="F3764" s="276"/>
      <c r="G3764" s="276"/>
      <c r="H3764" s="276"/>
      <c r="I3764" s="276"/>
      <c r="J3764" s="276"/>
      <c r="K3764" s="276"/>
    </row>
    <row r="3765" spans="2:11" ht="15" x14ac:dyDescent="0.2">
      <c r="B3765" s="268"/>
      <c r="C3765" s="270" t="s">
        <v>78</v>
      </c>
      <c r="D3765" s="268" t="s">
        <v>79</v>
      </c>
      <c r="E3765" s="268" t="s">
        <v>24</v>
      </c>
      <c r="F3765" s="196" t="s">
        <v>80</v>
      </c>
      <c r="G3765" s="196"/>
      <c r="H3765" s="269" t="s">
        <v>81</v>
      </c>
      <c r="I3765" s="270" t="s">
        <v>82</v>
      </c>
      <c r="J3765" s="270" t="s">
        <v>83</v>
      </c>
      <c r="K3765" s="270" t="s">
        <v>84</v>
      </c>
    </row>
    <row r="3766" spans="2:11" ht="38.25" x14ac:dyDescent="0.2">
      <c r="B3766" s="271" t="s">
        <v>85</v>
      </c>
      <c r="C3766" s="273" t="s">
        <v>2402</v>
      </c>
      <c r="D3766" s="271" t="s">
        <v>44</v>
      </c>
      <c r="E3766" s="271" t="s">
        <v>2403</v>
      </c>
      <c r="F3766" s="197" t="s">
        <v>2207</v>
      </c>
      <c r="G3766" s="197"/>
      <c r="H3766" s="272" t="s">
        <v>51</v>
      </c>
      <c r="I3766" s="275">
        <v>1</v>
      </c>
      <c r="J3766" s="274">
        <v>835.19</v>
      </c>
      <c r="K3766" s="274">
        <v>835.19</v>
      </c>
    </row>
    <row r="3767" spans="2:11" ht="25.5" x14ac:dyDescent="0.2">
      <c r="B3767" s="277" t="s">
        <v>86</v>
      </c>
      <c r="C3767" s="279" t="s">
        <v>90</v>
      </c>
      <c r="D3767" s="277" t="s">
        <v>44</v>
      </c>
      <c r="E3767" s="277" t="s">
        <v>91</v>
      </c>
      <c r="F3767" s="194" t="s">
        <v>2161</v>
      </c>
      <c r="G3767" s="194"/>
      <c r="H3767" s="278" t="s">
        <v>75</v>
      </c>
      <c r="I3767" s="281">
        <v>11.65</v>
      </c>
      <c r="J3767" s="280">
        <v>21.72</v>
      </c>
      <c r="K3767" s="280">
        <v>253.03</v>
      </c>
    </row>
    <row r="3768" spans="2:11" x14ac:dyDescent="0.2">
      <c r="B3768" s="282" t="s">
        <v>93</v>
      </c>
      <c r="C3768" s="284" t="s">
        <v>154</v>
      </c>
      <c r="D3768" s="282" t="s">
        <v>44</v>
      </c>
      <c r="E3768" s="282" t="s">
        <v>155</v>
      </c>
      <c r="F3768" s="195" t="s">
        <v>94</v>
      </c>
      <c r="G3768" s="195"/>
      <c r="H3768" s="283" t="s">
        <v>53</v>
      </c>
      <c r="I3768" s="287">
        <v>563.59</v>
      </c>
      <c r="J3768" s="285">
        <v>0.84</v>
      </c>
      <c r="K3768" s="285">
        <v>473.41</v>
      </c>
    </row>
    <row r="3769" spans="2:11" ht="25.5" x14ac:dyDescent="0.2">
      <c r="B3769" s="282" t="s">
        <v>93</v>
      </c>
      <c r="C3769" s="284" t="s">
        <v>118</v>
      </c>
      <c r="D3769" s="282" t="s">
        <v>44</v>
      </c>
      <c r="E3769" s="282" t="s">
        <v>119</v>
      </c>
      <c r="F3769" s="195" t="s">
        <v>94</v>
      </c>
      <c r="G3769" s="195"/>
      <c r="H3769" s="283" t="s">
        <v>51</v>
      </c>
      <c r="I3769" s="287">
        <v>1.25</v>
      </c>
      <c r="J3769" s="285">
        <v>87</v>
      </c>
      <c r="K3769" s="285">
        <v>108.75</v>
      </c>
    </row>
    <row r="3770" spans="2:11" x14ac:dyDescent="0.2">
      <c r="B3770" s="291"/>
      <c r="C3770" s="291"/>
      <c r="D3770" s="291"/>
      <c r="E3770" s="291"/>
      <c r="F3770" s="291" t="s">
        <v>97</v>
      </c>
      <c r="G3770" s="292">
        <v>87.51</v>
      </c>
      <c r="H3770" s="291" t="s">
        <v>98</v>
      </c>
      <c r="I3770" s="292">
        <v>94.11</v>
      </c>
      <c r="J3770" s="291" t="s">
        <v>99</v>
      </c>
      <c r="K3770" s="292">
        <v>181.62</v>
      </c>
    </row>
    <row r="3771" spans="2:11" ht="13.5" thickBot="1" x14ac:dyDescent="0.25">
      <c r="B3771" s="291"/>
      <c r="C3771" s="291"/>
      <c r="D3771" s="291"/>
      <c r="E3771" s="291"/>
      <c r="F3771" s="291" t="s">
        <v>100</v>
      </c>
      <c r="G3771" s="292">
        <v>208.79</v>
      </c>
      <c r="H3771" s="291"/>
      <c r="I3771" s="198" t="s">
        <v>101</v>
      </c>
      <c r="J3771" s="198"/>
      <c r="K3771" s="292">
        <v>1043.98</v>
      </c>
    </row>
    <row r="3772" spans="2:11" ht="13.5" thickTop="1" x14ac:dyDescent="0.2">
      <c r="B3772" s="276"/>
      <c r="C3772" s="276"/>
      <c r="D3772" s="276"/>
      <c r="E3772" s="276"/>
      <c r="F3772" s="276"/>
      <c r="G3772" s="276"/>
      <c r="H3772" s="276"/>
      <c r="I3772" s="276"/>
      <c r="J3772" s="276"/>
      <c r="K3772" s="276"/>
    </row>
    <row r="3773" spans="2:11" ht="15" x14ac:dyDescent="0.2">
      <c r="B3773" s="268"/>
      <c r="C3773" s="270" t="s">
        <v>78</v>
      </c>
      <c r="D3773" s="268" t="s">
        <v>79</v>
      </c>
      <c r="E3773" s="268" t="s">
        <v>24</v>
      </c>
      <c r="F3773" s="196" t="s">
        <v>80</v>
      </c>
      <c r="G3773" s="196"/>
      <c r="H3773" s="269" t="s">
        <v>81</v>
      </c>
      <c r="I3773" s="270" t="s">
        <v>82</v>
      </c>
      <c r="J3773" s="270" t="s">
        <v>83</v>
      </c>
      <c r="K3773" s="270" t="s">
        <v>84</v>
      </c>
    </row>
    <row r="3774" spans="2:11" ht="25.5" x14ac:dyDescent="0.2">
      <c r="B3774" s="271" t="s">
        <v>85</v>
      </c>
      <c r="C3774" s="273" t="s">
        <v>2731</v>
      </c>
      <c r="D3774" s="271" t="s">
        <v>44</v>
      </c>
      <c r="E3774" s="271" t="s">
        <v>2732</v>
      </c>
      <c r="F3774" s="197" t="s">
        <v>2207</v>
      </c>
      <c r="G3774" s="197"/>
      <c r="H3774" s="272" t="s">
        <v>51</v>
      </c>
      <c r="I3774" s="275">
        <v>1</v>
      </c>
      <c r="J3774" s="274">
        <v>684.91</v>
      </c>
      <c r="K3774" s="274">
        <v>684.91</v>
      </c>
    </row>
    <row r="3775" spans="2:11" ht="25.5" x14ac:dyDescent="0.2">
      <c r="B3775" s="277" t="s">
        <v>86</v>
      </c>
      <c r="C3775" s="279" t="s">
        <v>90</v>
      </c>
      <c r="D3775" s="277" t="s">
        <v>44</v>
      </c>
      <c r="E3775" s="277" t="s">
        <v>91</v>
      </c>
      <c r="F3775" s="194" t="s">
        <v>2161</v>
      </c>
      <c r="G3775" s="194"/>
      <c r="H3775" s="278" t="s">
        <v>75</v>
      </c>
      <c r="I3775" s="281">
        <v>8.57</v>
      </c>
      <c r="J3775" s="280">
        <v>21.72</v>
      </c>
      <c r="K3775" s="280">
        <v>186.14</v>
      </c>
    </row>
    <row r="3776" spans="2:11" x14ac:dyDescent="0.2">
      <c r="B3776" s="282" t="s">
        <v>93</v>
      </c>
      <c r="C3776" s="284" t="s">
        <v>154</v>
      </c>
      <c r="D3776" s="282" t="s">
        <v>44</v>
      </c>
      <c r="E3776" s="282" t="s">
        <v>155</v>
      </c>
      <c r="F3776" s="195" t="s">
        <v>94</v>
      </c>
      <c r="G3776" s="195"/>
      <c r="H3776" s="283" t="s">
        <v>53</v>
      </c>
      <c r="I3776" s="287">
        <v>482.96</v>
      </c>
      <c r="J3776" s="285">
        <v>0.84</v>
      </c>
      <c r="K3776" s="285">
        <v>405.68</v>
      </c>
    </row>
    <row r="3777" spans="2:11" ht="25.5" x14ac:dyDescent="0.2">
      <c r="B3777" s="282" t="s">
        <v>93</v>
      </c>
      <c r="C3777" s="284" t="s">
        <v>118</v>
      </c>
      <c r="D3777" s="282" t="s">
        <v>44</v>
      </c>
      <c r="E3777" s="282" t="s">
        <v>119</v>
      </c>
      <c r="F3777" s="195" t="s">
        <v>94</v>
      </c>
      <c r="G3777" s="195"/>
      <c r="H3777" s="283" t="s">
        <v>51</v>
      </c>
      <c r="I3777" s="287">
        <v>1.07</v>
      </c>
      <c r="J3777" s="285">
        <v>87</v>
      </c>
      <c r="K3777" s="285">
        <v>93.09</v>
      </c>
    </row>
    <row r="3778" spans="2:11" x14ac:dyDescent="0.2">
      <c r="B3778" s="291"/>
      <c r="C3778" s="291"/>
      <c r="D3778" s="291"/>
      <c r="E3778" s="291"/>
      <c r="F3778" s="291" t="s">
        <v>97</v>
      </c>
      <c r="G3778" s="292">
        <v>64.37</v>
      </c>
      <c r="H3778" s="291" t="s">
        <v>98</v>
      </c>
      <c r="I3778" s="292">
        <v>69.23</v>
      </c>
      <c r="J3778" s="291" t="s">
        <v>99</v>
      </c>
      <c r="K3778" s="292">
        <v>133.6</v>
      </c>
    </row>
    <row r="3779" spans="2:11" ht="13.5" thickBot="1" x14ac:dyDescent="0.25">
      <c r="B3779" s="291"/>
      <c r="C3779" s="291"/>
      <c r="D3779" s="291"/>
      <c r="E3779" s="291"/>
      <c r="F3779" s="291" t="s">
        <v>100</v>
      </c>
      <c r="G3779" s="292">
        <v>171.22</v>
      </c>
      <c r="H3779" s="291"/>
      <c r="I3779" s="198" t="s">
        <v>101</v>
      </c>
      <c r="J3779" s="198"/>
      <c r="K3779" s="292">
        <v>856.13</v>
      </c>
    </row>
    <row r="3780" spans="2:11" ht="13.5" thickTop="1" x14ac:dyDescent="0.2">
      <c r="B3780" s="276"/>
      <c r="C3780" s="276"/>
      <c r="D3780" s="276"/>
      <c r="E3780" s="276"/>
      <c r="F3780" s="276"/>
      <c r="G3780" s="276"/>
      <c r="H3780" s="276"/>
      <c r="I3780" s="276"/>
      <c r="J3780" s="276"/>
      <c r="K3780" s="276"/>
    </row>
    <row r="3781" spans="2:11" ht="15" x14ac:dyDescent="0.2">
      <c r="B3781" s="268"/>
      <c r="C3781" s="270" t="s">
        <v>78</v>
      </c>
      <c r="D3781" s="268" t="s">
        <v>79</v>
      </c>
      <c r="E3781" s="268" t="s">
        <v>24</v>
      </c>
      <c r="F3781" s="196" t="s">
        <v>80</v>
      </c>
      <c r="G3781" s="196"/>
      <c r="H3781" s="269" t="s">
        <v>81</v>
      </c>
      <c r="I3781" s="270" t="s">
        <v>82</v>
      </c>
      <c r="J3781" s="270" t="s">
        <v>83</v>
      </c>
      <c r="K3781" s="270" t="s">
        <v>84</v>
      </c>
    </row>
    <row r="3782" spans="2:11" ht="38.25" x14ac:dyDescent="0.2">
      <c r="B3782" s="271" t="s">
        <v>85</v>
      </c>
      <c r="C3782" s="273" t="s">
        <v>618</v>
      </c>
      <c r="D3782" s="271" t="s">
        <v>44</v>
      </c>
      <c r="E3782" s="271" t="s">
        <v>619</v>
      </c>
      <c r="F3782" s="197" t="s">
        <v>2207</v>
      </c>
      <c r="G3782" s="197"/>
      <c r="H3782" s="272" t="s">
        <v>51</v>
      </c>
      <c r="I3782" s="275">
        <v>1</v>
      </c>
      <c r="J3782" s="274">
        <v>590.05999999999995</v>
      </c>
      <c r="K3782" s="274">
        <v>590.05999999999995</v>
      </c>
    </row>
    <row r="3783" spans="2:11" ht="25.5" x14ac:dyDescent="0.2">
      <c r="B3783" s="277" t="s">
        <v>86</v>
      </c>
      <c r="C3783" s="279" t="s">
        <v>150</v>
      </c>
      <c r="D3783" s="277" t="s">
        <v>44</v>
      </c>
      <c r="E3783" s="277" t="s">
        <v>151</v>
      </c>
      <c r="F3783" s="194" t="s">
        <v>2161</v>
      </c>
      <c r="G3783" s="194"/>
      <c r="H3783" s="278" t="s">
        <v>75</v>
      </c>
      <c r="I3783" s="281">
        <v>3.42</v>
      </c>
      <c r="J3783" s="280">
        <v>25.74</v>
      </c>
      <c r="K3783" s="280">
        <v>88.03</v>
      </c>
    </row>
    <row r="3784" spans="2:11" ht="38.25" x14ac:dyDescent="0.2">
      <c r="B3784" s="277" t="s">
        <v>86</v>
      </c>
      <c r="C3784" s="279" t="s">
        <v>268</v>
      </c>
      <c r="D3784" s="277" t="s">
        <v>44</v>
      </c>
      <c r="E3784" s="277" t="s">
        <v>430</v>
      </c>
      <c r="F3784" s="194" t="s">
        <v>785</v>
      </c>
      <c r="G3784" s="194"/>
      <c r="H3784" s="278" t="s">
        <v>109</v>
      </c>
      <c r="I3784" s="281">
        <v>2.62</v>
      </c>
      <c r="J3784" s="280">
        <v>0.38</v>
      </c>
      <c r="K3784" s="280">
        <v>0.99</v>
      </c>
    </row>
    <row r="3785" spans="2:11" ht="38.25" x14ac:dyDescent="0.2">
      <c r="B3785" s="277" t="s">
        <v>86</v>
      </c>
      <c r="C3785" s="279" t="s">
        <v>267</v>
      </c>
      <c r="D3785" s="277" t="s">
        <v>44</v>
      </c>
      <c r="E3785" s="277" t="s">
        <v>429</v>
      </c>
      <c r="F3785" s="194" t="s">
        <v>785</v>
      </c>
      <c r="G3785" s="194"/>
      <c r="H3785" s="278" t="s">
        <v>106</v>
      </c>
      <c r="I3785" s="281">
        <v>0.8</v>
      </c>
      <c r="J3785" s="280">
        <v>2.0699999999999998</v>
      </c>
      <c r="K3785" s="280">
        <v>1.65</v>
      </c>
    </row>
    <row r="3786" spans="2:11" ht="25.5" x14ac:dyDescent="0.2">
      <c r="B3786" s="282" t="s">
        <v>93</v>
      </c>
      <c r="C3786" s="284" t="s">
        <v>118</v>
      </c>
      <c r="D3786" s="282" t="s">
        <v>44</v>
      </c>
      <c r="E3786" s="282" t="s">
        <v>119</v>
      </c>
      <c r="F3786" s="195" t="s">
        <v>94</v>
      </c>
      <c r="G3786" s="195"/>
      <c r="H3786" s="283" t="s">
        <v>51</v>
      </c>
      <c r="I3786" s="287">
        <v>1.07</v>
      </c>
      <c r="J3786" s="285">
        <v>87</v>
      </c>
      <c r="K3786" s="285">
        <v>93.09</v>
      </c>
    </row>
    <row r="3787" spans="2:11" x14ac:dyDescent="0.2">
      <c r="B3787" s="282" t="s">
        <v>93</v>
      </c>
      <c r="C3787" s="284" t="s">
        <v>154</v>
      </c>
      <c r="D3787" s="282" t="s">
        <v>44</v>
      </c>
      <c r="E3787" s="282" t="s">
        <v>155</v>
      </c>
      <c r="F3787" s="195" t="s">
        <v>94</v>
      </c>
      <c r="G3787" s="195"/>
      <c r="H3787" s="283" t="s">
        <v>53</v>
      </c>
      <c r="I3787" s="287">
        <v>483.7</v>
      </c>
      <c r="J3787" s="285">
        <v>0.84</v>
      </c>
      <c r="K3787" s="285">
        <v>406.3</v>
      </c>
    </row>
    <row r="3788" spans="2:11" x14ac:dyDescent="0.2">
      <c r="B3788" s="291"/>
      <c r="C3788" s="291"/>
      <c r="D3788" s="291"/>
      <c r="E3788" s="291"/>
      <c r="F3788" s="291" t="s">
        <v>97</v>
      </c>
      <c r="G3788" s="292">
        <v>34.119999999999997</v>
      </c>
      <c r="H3788" s="291" t="s">
        <v>98</v>
      </c>
      <c r="I3788" s="292">
        <v>36.700000000000003</v>
      </c>
      <c r="J3788" s="291" t="s">
        <v>99</v>
      </c>
      <c r="K3788" s="292">
        <v>70.819999999999993</v>
      </c>
    </row>
    <row r="3789" spans="2:11" ht="13.5" thickBot="1" x14ac:dyDescent="0.25">
      <c r="B3789" s="291"/>
      <c r="C3789" s="291"/>
      <c r="D3789" s="291"/>
      <c r="E3789" s="291"/>
      <c r="F3789" s="291" t="s">
        <v>100</v>
      </c>
      <c r="G3789" s="292">
        <v>147.51</v>
      </c>
      <c r="H3789" s="291"/>
      <c r="I3789" s="198" t="s">
        <v>101</v>
      </c>
      <c r="J3789" s="198"/>
      <c r="K3789" s="292">
        <v>737.57</v>
      </c>
    </row>
    <row r="3790" spans="2:11" ht="13.5" thickTop="1" x14ac:dyDescent="0.2">
      <c r="B3790" s="276"/>
      <c r="C3790" s="276"/>
      <c r="D3790" s="276"/>
      <c r="E3790" s="276"/>
      <c r="F3790" s="276"/>
      <c r="G3790" s="276"/>
      <c r="H3790" s="276"/>
      <c r="I3790" s="276"/>
      <c r="J3790" s="276"/>
      <c r="K3790" s="276"/>
    </row>
    <row r="3791" spans="2:11" ht="15" x14ac:dyDescent="0.2">
      <c r="B3791" s="268"/>
      <c r="C3791" s="270" t="s">
        <v>78</v>
      </c>
      <c r="D3791" s="268" t="s">
        <v>79</v>
      </c>
      <c r="E3791" s="268" t="s">
        <v>24</v>
      </c>
      <c r="F3791" s="196" t="s">
        <v>80</v>
      </c>
      <c r="G3791" s="196"/>
      <c r="H3791" s="269" t="s">
        <v>81</v>
      </c>
      <c r="I3791" s="270" t="s">
        <v>82</v>
      </c>
      <c r="J3791" s="270" t="s">
        <v>83</v>
      </c>
      <c r="K3791" s="270" t="s">
        <v>84</v>
      </c>
    </row>
    <row r="3792" spans="2:11" ht="51" x14ac:dyDescent="0.2">
      <c r="B3792" s="271" t="s">
        <v>85</v>
      </c>
      <c r="C3792" s="273" t="s">
        <v>2851</v>
      </c>
      <c r="D3792" s="271" t="s">
        <v>44</v>
      </c>
      <c r="E3792" s="271" t="s">
        <v>2852</v>
      </c>
      <c r="F3792" s="197" t="s">
        <v>2207</v>
      </c>
      <c r="G3792" s="197"/>
      <c r="H3792" s="272" t="s">
        <v>51</v>
      </c>
      <c r="I3792" s="275">
        <v>1</v>
      </c>
      <c r="J3792" s="274">
        <v>555.58000000000004</v>
      </c>
      <c r="K3792" s="274">
        <v>555.58000000000004</v>
      </c>
    </row>
    <row r="3793" spans="2:11" ht="25.5" x14ac:dyDescent="0.2">
      <c r="B3793" s="277" t="s">
        <v>86</v>
      </c>
      <c r="C3793" s="279" t="s">
        <v>90</v>
      </c>
      <c r="D3793" s="277" t="s">
        <v>44</v>
      </c>
      <c r="E3793" s="277" t="s">
        <v>91</v>
      </c>
      <c r="F3793" s="194" t="s">
        <v>2161</v>
      </c>
      <c r="G3793" s="194"/>
      <c r="H3793" s="278" t="s">
        <v>75</v>
      </c>
      <c r="I3793" s="281">
        <v>0.76</v>
      </c>
      <c r="J3793" s="280">
        <v>21.72</v>
      </c>
      <c r="K3793" s="280">
        <v>16.5</v>
      </c>
    </row>
    <row r="3794" spans="2:11" ht="25.5" x14ac:dyDescent="0.2">
      <c r="B3794" s="277" t="s">
        <v>86</v>
      </c>
      <c r="C3794" s="279" t="s">
        <v>150</v>
      </c>
      <c r="D3794" s="277" t="s">
        <v>44</v>
      </c>
      <c r="E3794" s="277" t="s">
        <v>151</v>
      </c>
      <c r="F3794" s="194" t="s">
        <v>2161</v>
      </c>
      <c r="G3794" s="194"/>
      <c r="H3794" s="278" t="s">
        <v>75</v>
      </c>
      <c r="I3794" s="281">
        <v>3.17</v>
      </c>
      <c r="J3794" s="280">
        <v>25.74</v>
      </c>
      <c r="K3794" s="280">
        <v>81.59</v>
      </c>
    </row>
    <row r="3795" spans="2:11" ht="38.25" x14ac:dyDescent="0.2">
      <c r="B3795" s="277" t="s">
        <v>86</v>
      </c>
      <c r="C3795" s="279" t="s">
        <v>153</v>
      </c>
      <c r="D3795" s="277" t="s">
        <v>44</v>
      </c>
      <c r="E3795" s="277" t="s">
        <v>435</v>
      </c>
      <c r="F3795" s="194" t="s">
        <v>785</v>
      </c>
      <c r="G3795" s="194"/>
      <c r="H3795" s="278" t="s">
        <v>109</v>
      </c>
      <c r="I3795" s="281">
        <v>2.4300000000000002</v>
      </c>
      <c r="J3795" s="280">
        <v>1.56</v>
      </c>
      <c r="K3795" s="280">
        <v>3.79</v>
      </c>
    </row>
    <row r="3796" spans="2:11" ht="38.25" x14ac:dyDescent="0.2">
      <c r="B3796" s="277" t="s">
        <v>86</v>
      </c>
      <c r="C3796" s="279" t="s">
        <v>152</v>
      </c>
      <c r="D3796" s="277" t="s">
        <v>44</v>
      </c>
      <c r="E3796" s="277" t="s">
        <v>438</v>
      </c>
      <c r="F3796" s="194" t="s">
        <v>785</v>
      </c>
      <c r="G3796" s="194"/>
      <c r="H3796" s="278" t="s">
        <v>106</v>
      </c>
      <c r="I3796" s="281">
        <v>0.74</v>
      </c>
      <c r="J3796" s="280">
        <v>5.65</v>
      </c>
      <c r="K3796" s="280">
        <v>4.18</v>
      </c>
    </row>
    <row r="3797" spans="2:11" ht="25.5" x14ac:dyDescent="0.2">
      <c r="B3797" s="282" t="s">
        <v>93</v>
      </c>
      <c r="C3797" s="284" t="s">
        <v>118</v>
      </c>
      <c r="D3797" s="282" t="s">
        <v>44</v>
      </c>
      <c r="E3797" s="282" t="s">
        <v>119</v>
      </c>
      <c r="F3797" s="195" t="s">
        <v>94</v>
      </c>
      <c r="G3797" s="195"/>
      <c r="H3797" s="283" t="s">
        <v>51</v>
      </c>
      <c r="I3797" s="287">
        <v>1.21</v>
      </c>
      <c r="J3797" s="285">
        <v>87</v>
      </c>
      <c r="K3797" s="285">
        <v>105.27</v>
      </c>
    </row>
    <row r="3798" spans="2:11" x14ac:dyDescent="0.2">
      <c r="B3798" s="282" t="s">
        <v>93</v>
      </c>
      <c r="C3798" s="284" t="s">
        <v>154</v>
      </c>
      <c r="D3798" s="282" t="s">
        <v>44</v>
      </c>
      <c r="E3798" s="282" t="s">
        <v>155</v>
      </c>
      <c r="F3798" s="195" t="s">
        <v>94</v>
      </c>
      <c r="G3798" s="195"/>
      <c r="H3798" s="283" t="s">
        <v>53</v>
      </c>
      <c r="I3798" s="287">
        <v>135.88999999999999</v>
      </c>
      <c r="J3798" s="285">
        <v>0.84</v>
      </c>
      <c r="K3798" s="285">
        <v>114.14</v>
      </c>
    </row>
    <row r="3799" spans="2:11" x14ac:dyDescent="0.2">
      <c r="B3799" s="282" t="s">
        <v>93</v>
      </c>
      <c r="C3799" s="284" t="s">
        <v>265</v>
      </c>
      <c r="D3799" s="282" t="s">
        <v>44</v>
      </c>
      <c r="E3799" s="282" t="s">
        <v>266</v>
      </c>
      <c r="F3799" s="195" t="s">
        <v>94</v>
      </c>
      <c r="G3799" s="195"/>
      <c r="H3799" s="283" t="s">
        <v>53</v>
      </c>
      <c r="I3799" s="287">
        <v>181.19</v>
      </c>
      <c r="J3799" s="285">
        <v>1.27</v>
      </c>
      <c r="K3799" s="285">
        <v>230.11</v>
      </c>
    </row>
    <row r="3800" spans="2:11" x14ac:dyDescent="0.2">
      <c r="B3800" s="291"/>
      <c r="C3800" s="291"/>
      <c r="D3800" s="291"/>
      <c r="E3800" s="291"/>
      <c r="F3800" s="291" t="s">
        <v>97</v>
      </c>
      <c r="G3800" s="292">
        <v>37.340000000000003</v>
      </c>
      <c r="H3800" s="291" t="s">
        <v>98</v>
      </c>
      <c r="I3800" s="292">
        <v>40.15</v>
      </c>
      <c r="J3800" s="291" t="s">
        <v>99</v>
      </c>
      <c r="K3800" s="292">
        <v>77.489999999999995</v>
      </c>
    </row>
    <row r="3801" spans="2:11" ht="13.5" thickBot="1" x14ac:dyDescent="0.25">
      <c r="B3801" s="291"/>
      <c r="C3801" s="291"/>
      <c r="D3801" s="291"/>
      <c r="E3801" s="291"/>
      <c r="F3801" s="291" t="s">
        <v>100</v>
      </c>
      <c r="G3801" s="292">
        <v>138.88999999999999</v>
      </c>
      <c r="H3801" s="291"/>
      <c r="I3801" s="198" t="s">
        <v>101</v>
      </c>
      <c r="J3801" s="198"/>
      <c r="K3801" s="292">
        <v>694.47</v>
      </c>
    </row>
    <row r="3802" spans="2:11" ht="13.5" thickTop="1" x14ac:dyDescent="0.2">
      <c r="B3802" s="276"/>
      <c r="C3802" s="276"/>
      <c r="D3802" s="276"/>
      <c r="E3802" s="276"/>
      <c r="F3802" s="276"/>
      <c r="G3802" s="276"/>
      <c r="H3802" s="276"/>
      <c r="I3802" s="276"/>
      <c r="J3802" s="276"/>
      <c r="K3802" s="276"/>
    </row>
    <row r="3803" spans="2:11" ht="15" x14ac:dyDescent="0.2">
      <c r="B3803" s="268"/>
      <c r="C3803" s="270" t="s">
        <v>78</v>
      </c>
      <c r="D3803" s="268" t="s">
        <v>79</v>
      </c>
      <c r="E3803" s="268" t="s">
        <v>24</v>
      </c>
      <c r="F3803" s="196" t="s">
        <v>80</v>
      </c>
      <c r="G3803" s="196"/>
      <c r="H3803" s="269" t="s">
        <v>81</v>
      </c>
      <c r="I3803" s="270" t="s">
        <v>82</v>
      </c>
      <c r="J3803" s="270" t="s">
        <v>83</v>
      </c>
      <c r="K3803" s="270" t="s">
        <v>84</v>
      </c>
    </row>
    <row r="3804" spans="2:11" ht="38.25" x14ac:dyDescent="0.2">
      <c r="B3804" s="271" t="s">
        <v>85</v>
      </c>
      <c r="C3804" s="273" t="s">
        <v>535</v>
      </c>
      <c r="D3804" s="271" t="s">
        <v>44</v>
      </c>
      <c r="E3804" s="271" t="s">
        <v>536</v>
      </c>
      <c r="F3804" s="197" t="s">
        <v>2207</v>
      </c>
      <c r="G3804" s="197"/>
      <c r="H3804" s="272" t="s">
        <v>51</v>
      </c>
      <c r="I3804" s="275">
        <v>1</v>
      </c>
      <c r="J3804" s="274">
        <v>501.45</v>
      </c>
      <c r="K3804" s="274">
        <v>501.45</v>
      </c>
    </row>
    <row r="3805" spans="2:11" ht="38.25" x14ac:dyDescent="0.2">
      <c r="B3805" s="277" t="s">
        <v>86</v>
      </c>
      <c r="C3805" s="279" t="s">
        <v>268</v>
      </c>
      <c r="D3805" s="277" t="s">
        <v>44</v>
      </c>
      <c r="E3805" s="277" t="s">
        <v>430</v>
      </c>
      <c r="F3805" s="194" t="s">
        <v>785</v>
      </c>
      <c r="G3805" s="194"/>
      <c r="H3805" s="278" t="s">
        <v>109</v>
      </c>
      <c r="I3805" s="281">
        <v>3.56</v>
      </c>
      <c r="J3805" s="280">
        <v>0.38</v>
      </c>
      <c r="K3805" s="280">
        <v>1.35</v>
      </c>
    </row>
    <row r="3806" spans="2:11" ht="25.5" x14ac:dyDescent="0.2">
      <c r="B3806" s="277" t="s">
        <v>86</v>
      </c>
      <c r="C3806" s="279" t="s">
        <v>150</v>
      </c>
      <c r="D3806" s="277" t="s">
        <v>44</v>
      </c>
      <c r="E3806" s="277" t="s">
        <v>151</v>
      </c>
      <c r="F3806" s="194" t="s">
        <v>2161</v>
      </c>
      <c r="G3806" s="194"/>
      <c r="H3806" s="278" t="s">
        <v>75</v>
      </c>
      <c r="I3806" s="281">
        <v>4.6399999999999997</v>
      </c>
      <c r="J3806" s="280">
        <v>25.74</v>
      </c>
      <c r="K3806" s="280">
        <v>119.43</v>
      </c>
    </row>
    <row r="3807" spans="2:11" ht="38.25" x14ac:dyDescent="0.2">
      <c r="B3807" s="277" t="s">
        <v>86</v>
      </c>
      <c r="C3807" s="279" t="s">
        <v>267</v>
      </c>
      <c r="D3807" s="277" t="s">
        <v>44</v>
      </c>
      <c r="E3807" s="277" t="s">
        <v>429</v>
      </c>
      <c r="F3807" s="194" t="s">
        <v>785</v>
      </c>
      <c r="G3807" s="194"/>
      <c r="H3807" s="278" t="s">
        <v>106</v>
      </c>
      <c r="I3807" s="281">
        <v>1.08</v>
      </c>
      <c r="J3807" s="280">
        <v>2.0699999999999998</v>
      </c>
      <c r="K3807" s="280">
        <v>2.23</v>
      </c>
    </row>
    <row r="3808" spans="2:11" x14ac:dyDescent="0.2">
      <c r="B3808" s="282" t="s">
        <v>93</v>
      </c>
      <c r="C3808" s="284" t="s">
        <v>154</v>
      </c>
      <c r="D3808" s="282" t="s">
        <v>44</v>
      </c>
      <c r="E3808" s="282" t="s">
        <v>155</v>
      </c>
      <c r="F3808" s="195" t="s">
        <v>94</v>
      </c>
      <c r="G3808" s="195"/>
      <c r="H3808" s="283" t="s">
        <v>53</v>
      </c>
      <c r="I3808" s="287">
        <v>343.52</v>
      </c>
      <c r="J3808" s="285">
        <v>0.84</v>
      </c>
      <c r="K3808" s="285">
        <v>288.55</v>
      </c>
    </row>
    <row r="3809" spans="2:11" ht="25.5" x14ac:dyDescent="0.2">
      <c r="B3809" s="282" t="s">
        <v>93</v>
      </c>
      <c r="C3809" s="284" t="s">
        <v>204</v>
      </c>
      <c r="D3809" s="282" t="s">
        <v>44</v>
      </c>
      <c r="E3809" s="282" t="s">
        <v>205</v>
      </c>
      <c r="F3809" s="195" t="s">
        <v>94</v>
      </c>
      <c r="G3809" s="195"/>
      <c r="H3809" s="283" t="s">
        <v>51</v>
      </c>
      <c r="I3809" s="287">
        <v>1.02</v>
      </c>
      <c r="J3809" s="285">
        <v>88.13</v>
      </c>
      <c r="K3809" s="285">
        <v>89.89</v>
      </c>
    </row>
    <row r="3810" spans="2:11" x14ac:dyDescent="0.2">
      <c r="B3810" s="291"/>
      <c r="C3810" s="291"/>
      <c r="D3810" s="291"/>
      <c r="E3810" s="291"/>
      <c r="F3810" s="291" t="s">
        <v>97</v>
      </c>
      <c r="G3810" s="292">
        <v>46.3</v>
      </c>
      <c r="H3810" s="291" t="s">
        <v>98</v>
      </c>
      <c r="I3810" s="292">
        <v>49.79</v>
      </c>
      <c r="J3810" s="291" t="s">
        <v>99</v>
      </c>
      <c r="K3810" s="292">
        <v>96.09</v>
      </c>
    </row>
    <row r="3811" spans="2:11" ht="13.5" thickBot="1" x14ac:dyDescent="0.25">
      <c r="B3811" s="291"/>
      <c r="C3811" s="291"/>
      <c r="D3811" s="291"/>
      <c r="E3811" s="291"/>
      <c r="F3811" s="291" t="s">
        <v>100</v>
      </c>
      <c r="G3811" s="292">
        <v>125.36</v>
      </c>
      <c r="H3811" s="291"/>
      <c r="I3811" s="198" t="s">
        <v>101</v>
      </c>
      <c r="J3811" s="198"/>
      <c r="K3811" s="292">
        <v>626.80999999999995</v>
      </c>
    </row>
    <row r="3812" spans="2:11" ht="13.5" thickTop="1" x14ac:dyDescent="0.2">
      <c r="B3812" s="276"/>
      <c r="C3812" s="276"/>
      <c r="D3812" s="276"/>
      <c r="E3812" s="276"/>
      <c r="F3812" s="276"/>
      <c r="G3812" s="276"/>
      <c r="H3812" s="276"/>
      <c r="I3812" s="276"/>
      <c r="J3812" s="276"/>
      <c r="K3812" s="276"/>
    </row>
    <row r="3813" spans="2:11" ht="15" x14ac:dyDescent="0.2">
      <c r="B3813" s="268"/>
      <c r="C3813" s="270" t="s">
        <v>78</v>
      </c>
      <c r="D3813" s="268" t="s">
        <v>79</v>
      </c>
      <c r="E3813" s="268" t="s">
        <v>24</v>
      </c>
      <c r="F3813" s="196" t="s">
        <v>80</v>
      </c>
      <c r="G3813" s="196"/>
      <c r="H3813" s="269" t="s">
        <v>81</v>
      </c>
      <c r="I3813" s="270" t="s">
        <v>82</v>
      </c>
      <c r="J3813" s="270" t="s">
        <v>83</v>
      </c>
      <c r="K3813" s="270" t="s">
        <v>84</v>
      </c>
    </row>
    <row r="3814" spans="2:11" ht="38.25" x14ac:dyDescent="0.2">
      <c r="B3814" s="271" t="s">
        <v>85</v>
      </c>
      <c r="C3814" s="273" t="s">
        <v>2475</v>
      </c>
      <c r="D3814" s="271" t="s">
        <v>44</v>
      </c>
      <c r="E3814" s="271" t="s">
        <v>2476</v>
      </c>
      <c r="F3814" s="197" t="s">
        <v>2207</v>
      </c>
      <c r="G3814" s="197"/>
      <c r="H3814" s="272" t="s">
        <v>51</v>
      </c>
      <c r="I3814" s="275">
        <v>1</v>
      </c>
      <c r="J3814" s="274">
        <v>509.06</v>
      </c>
      <c r="K3814" s="274">
        <v>509.06</v>
      </c>
    </row>
    <row r="3815" spans="2:11" ht="25.5" x14ac:dyDescent="0.2">
      <c r="B3815" s="277" t="s">
        <v>86</v>
      </c>
      <c r="C3815" s="279" t="s">
        <v>90</v>
      </c>
      <c r="D3815" s="277" t="s">
        <v>44</v>
      </c>
      <c r="E3815" s="277" t="s">
        <v>91</v>
      </c>
      <c r="F3815" s="194" t="s">
        <v>2161</v>
      </c>
      <c r="G3815" s="194"/>
      <c r="H3815" s="278" t="s">
        <v>75</v>
      </c>
      <c r="I3815" s="281">
        <v>0.71</v>
      </c>
      <c r="J3815" s="280">
        <v>21.72</v>
      </c>
      <c r="K3815" s="280">
        <v>15.42</v>
      </c>
    </row>
    <row r="3816" spans="2:11" ht="38.25" x14ac:dyDescent="0.2">
      <c r="B3816" s="277" t="s">
        <v>86</v>
      </c>
      <c r="C3816" s="279" t="s">
        <v>153</v>
      </c>
      <c r="D3816" s="277" t="s">
        <v>44</v>
      </c>
      <c r="E3816" s="277" t="s">
        <v>435</v>
      </c>
      <c r="F3816" s="194" t="s">
        <v>785</v>
      </c>
      <c r="G3816" s="194"/>
      <c r="H3816" s="278" t="s">
        <v>109</v>
      </c>
      <c r="I3816" s="281">
        <v>1.76</v>
      </c>
      <c r="J3816" s="280">
        <v>1.56</v>
      </c>
      <c r="K3816" s="280">
        <v>2.74</v>
      </c>
    </row>
    <row r="3817" spans="2:11" ht="25.5" x14ac:dyDescent="0.2">
      <c r="B3817" s="277" t="s">
        <v>86</v>
      </c>
      <c r="C3817" s="279" t="s">
        <v>150</v>
      </c>
      <c r="D3817" s="277" t="s">
        <v>44</v>
      </c>
      <c r="E3817" s="277" t="s">
        <v>151</v>
      </c>
      <c r="F3817" s="194" t="s">
        <v>2161</v>
      </c>
      <c r="G3817" s="194"/>
      <c r="H3817" s="278" t="s">
        <v>75</v>
      </c>
      <c r="I3817" s="281">
        <v>2.2999999999999998</v>
      </c>
      <c r="J3817" s="280">
        <v>25.74</v>
      </c>
      <c r="K3817" s="280">
        <v>59.2</v>
      </c>
    </row>
    <row r="3818" spans="2:11" ht="38.25" x14ac:dyDescent="0.2">
      <c r="B3818" s="277" t="s">
        <v>86</v>
      </c>
      <c r="C3818" s="279" t="s">
        <v>152</v>
      </c>
      <c r="D3818" s="277" t="s">
        <v>44</v>
      </c>
      <c r="E3818" s="277" t="s">
        <v>438</v>
      </c>
      <c r="F3818" s="194" t="s">
        <v>785</v>
      </c>
      <c r="G3818" s="194"/>
      <c r="H3818" s="278" t="s">
        <v>106</v>
      </c>
      <c r="I3818" s="281">
        <v>0.54</v>
      </c>
      <c r="J3818" s="280">
        <v>5.65</v>
      </c>
      <c r="K3818" s="280">
        <v>3.05</v>
      </c>
    </row>
    <row r="3819" spans="2:11" ht="25.5" x14ac:dyDescent="0.2">
      <c r="B3819" s="282" t="s">
        <v>93</v>
      </c>
      <c r="C3819" s="284" t="s">
        <v>118</v>
      </c>
      <c r="D3819" s="282" t="s">
        <v>44</v>
      </c>
      <c r="E3819" s="282" t="s">
        <v>119</v>
      </c>
      <c r="F3819" s="195" t="s">
        <v>94</v>
      </c>
      <c r="G3819" s="195"/>
      <c r="H3819" s="283" t="s">
        <v>51</v>
      </c>
      <c r="I3819" s="287">
        <v>1.1599999999999999</v>
      </c>
      <c r="J3819" s="285">
        <v>87</v>
      </c>
      <c r="K3819" s="285">
        <v>100.92</v>
      </c>
    </row>
    <row r="3820" spans="2:11" x14ac:dyDescent="0.2">
      <c r="B3820" s="282" t="s">
        <v>93</v>
      </c>
      <c r="C3820" s="284" t="s">
        <v>154</v>
      </c>
      <c r="D3820" s="282" t="s">
        <v>44</v>
      </c>
      <c r="E3820" s="282" t="s">
        <v>155</v>
      </c>
      <c r="F3820" s="195" t="s">
        <v>94</v>
      </c>
      <c r="G3820" s="195"/>
      <c r="H3820" s="283" t="s">
        <v>53</v>
      </c>
      <c r="I3820" s="287">
        <v>390.16</v>
      </c>
      <c r="J3820" s="285">
        <v>0.84</v>
      </c>
      <c r="K3820" s="285">
        <v>327.73</v>
      </c>
    </row>
    <row r="3821" spans="2:11" x14ac:dyDescent="0.2">
      <c r="B3821" s="291"/>
      <c r="C3821" s="291"/>
      <c r="D3821" s="291"/>
      <c r="E3821" s="291"/>
      <c r="F3821" s="291" t="s">
        <v>97</v>
      </c>
      <c r="G3821" s="292">
        <v>28.28</v>
      </c>
      <c r="H3821" s="291" t="s">
        <v>98</v>
      </c>
      <c r="I3821" s="292">
        <v>30.41</v>
      </c>
      <c r="J3821" s="291" t="s">
        <v>99</v>
      </c>
      <c r="K3821" s="292">
        <v>58.69</v>
      </c>
    </row>
    <row r="3822" spans="2:11" ht="13.5" thickBot="1" x14ac:dyDescent="0.25">
      <c r="B3822" s="291"/>
      <c r="C3822" s="291"/>
      <c r="D3822" s="291"/>
      <c r="E3822" s="291"/>
      <c r="F3822" s="291" t="s">
        <v>100</v>
      </c>
      <c r="G3822" s="292">
        <v>127.26</v>
      </c>
      <c r="H3822" s="291"/>
      <c r="I3822" s="198" t="s">
        <v>101</v>
      </c>
      <c r="J3822" s="198"/>
      <c r="K3822" s="292">
        <v>636.32000000000005</v>
      </c>
    </row>
    <row r="3823" spans="2:11" ht="13.5" thickTop="1" x14ac:dyDescent="0.2">
      <c r="B3823" s="276"/>
      <c r="C3823" s="276"/>
      <c r="D3823" s="276"/>
      <c r="E3823" s="276"/>
      <c r="F3823" s="276"/>
      <c r="G3823" s="276"/>
      <c r="H3823" s="276"/>
      <c r="I3823" s="276"/>
      <c r="J3823" s="276"/>
      <c r="K3823" s="276"/>
    </row>
    <row r="3824" spans="2:11" ht="15" x14ac:dyDescent="0.2">
      <c r="B3824" s="268"/>
      <c r="C3824" s="270" t="s">
        <v>78</v>
      </c>
      <c r="D3824" s="268" t="s">
        <v>79</v>
      </c>
      <c r="E3824" s="268" t="s">
        <v>24</v>
      </c>
      <c r="F3824" s="196" t="s">
        <v>80</v>
      </c>
      <c r="G3824" s="196"/>
      <c r="H3824" s="269" t="s">
        <v>81</v>
      </c>
      <c r="I3824" s="270" t="s">
        <v>82</v>
      </c>
      <c r="J3824" s="270" t="s">
        <v>83</v>
      </c>
      <c r="K3824" s="270" t="s">
        <v>84</v>
      </c>
    </row>
    <row r="3825" spans="2:11" ht="63.75" x14ac:dyDescent="0.2">
      <c r="B3825" s="271" t="s">
        <v>85</v>
      </c>
      <c r="C3825" s="273" t="s">
        <v>2499</v>
      </c>
      <c r="D3825" s="271" t="s">
        <v>44</v>
      </c>
      <c r="E3825" s="271" t="s">
        <v>2500</v>
      </c>
      <c r="F3825" s="197" t="s">
        <v>2207</v>
      </c>
      <c r="G3825" s="197"/>
      <c r="H3825" s="272" t="s">
        <v>51</v>
      </c>
      <c r="I3825" s="275">
        <v>1</v>
      </c>
      <c r="J3825" s="274">
        <v>466.18</v>
      </c>
      <c r="K3825" s="274">
        <v>466.18</v>
      </c>
    </row>
    <row r="3826" spans="2:11" ht="38.25" x14ac:dyDescent="0.2">
      <c r="B3826" s="277" t="s">
        <v>86</v>
      </c>
      <c r="C3826" s="279" t="s">
        <v>267</v>
      </c>
      <c r="D3826" s="277" t="s">
        <v>44</v>
      </c>
      <c r="E3826" s="277" t="s">
        <v>429</v>
      </c>
      <c r="F3826" s="194" t="s">
        <v>785</v>
      </c>
      <c r="G3826" s="194"/>
      <c r="H3826" s="278" t="s">
        <v>106</v>
      </c>
      <c r="I3826" s="281">
        <v>3.3319999999999999</v>
      </c>
      <c r="J3826" s="280">
        <v>2.0699999999999998</v>
      </c>
      <c r="K3826" s="280">
        <v>6.89</v>
      </c>
    </row>
    <row r="3827" spans="2:11" ht="38.25" x14ac:dyDescent="0.2">
      <c r="B3827" s="277" t="s">
        <v>86</v>
      </c>
      <c r="C3827" s="279" t="s">
        <v>268</v>
      </c>
      <c r="D3827" s="277" t="s">
        <v>44</v>
      </c>
      <c r="E3827" s="277" t="s">
        <v>430</v>
      </c>
      <c r="F3827" s="194" t="s">
        <v>785</v>
      </c>
      <c r="G3827" s="194"/>
      <c r="H3827" s="278" t="s">
        <v>109</v>
      </c>
      <c r="I3827" s="281">
        <v>1.01</v>
      </c>
      <c r="J3827" s="280">
        <v>0.38</v>
      </c>
      <c r="K3827" s="280">
        <v>0.38</v>
      </c>
    </row>
    <row r="3828" spans="2:11" ht="25.5" x14ac:dyDescent="0.2">
      <c r="B3828" s="277" t="s">
        <v>86</v>
      </c>
      <c r="C3828" s="279" t="s">
        <v>150</v>
      </c>
      <c r="D3828" s="277" t="s">
        <v>44</v>
      </c>
      <c r="E3828" s="277" t="s">
        <v>151</v>
      </c>
      <c r="F3828" s="194" t="s">
        <v>2161</v>
      </c>
      <c r="G3828" s="194"/>
      <c r="H3828" s="278" t="s">
        <v>75</v>
      </c>
      <c r="I3828" s="281">
        <v>4.33</v>
      </c>
      <c r="J3828" s="280">
        <v>25.74</v>
      </c>
      <c r="K3828" s="280">
        <v>111.45</v>
      </c>
    </row>
    <row r="3829" spans="2:11" ht="38.25" x14ac:dyDescent="0.2">
      <c r="B3829" s="282" t="s">
        <v>93</v>
      </c>
      <c r="C3829" s="284" t="s">
        <v>2990</v>
      </c>
      <c r="D3829" s="282" t="s">
        <v>44</v>
      </c>
      <c r="E3829" s="282" t="s">
        <v>2991</v>
      </c>
      <c r="F3829" s="195" t="s">
        <v>94</v>
      </c>
      <c r="G3829" s="195"/>
      <c r="H3829" s="283" t="s">
        <v>129</v>
      </c>
      <c r="I3829" s="287">
        <v>6.3E-2</v>
      </c>
      <c r="J3829" s="285">
        <v>7.92</v>
      </c>
      <c r="K3829" s="285">
        <v>0.49</v>
      </c>
    </row>
    <row r="3830" spans="2:11" ht="25.5" x14ac:dyDescent="0.2">
      <c r="B3830" s="282" t="s">
        <v>93</v>
      </c>
      <c r="C3830" s="284" t="s">
        <v>118</v>
      </c>
      <c r="D3830" s="282" t="s">
        <v>44</v>
      </c>
      <c r="E3830" s="282" t="s">
        <v>119</v>
      </c>
      <c r="F3830" s="195" t="s">
        <v>94</v>
      </c>
      <c r="G3830" s="195"/>
      <c r="H3830" s="283" t="s">
        <v>51</v>
      </c>
      <c r="I3830" s="287">
        <v>1.27</v>
      </c>
      <c r="J3830" s="285">
        <v>87</v>
      </c>
      <c r="K3830" s="285">
        <v>110.49</v>
      </c>
    </row>
    <row r="3831" spans="2:11" x14ac:dyDescent="0.2">
      <c r="B3831" s="282" t="s">
        <v>93</v>
      </c>
      <c r="C3831" s="284" t="s">
        <v>154</v>
      </c>
      <c r="D3831" s="282" t="s">
        <v>44</v>
      </c>
      <c r="E3831" s="282" t="s">
        <v>155</v>
      </c>
      <c r="F3831" s="195" t="s">
        <v>94</v>
      </c>
      <c r="G3831" s="195"/>
      <c r="H3831" s="283" t="s">
        <v>53</v>
      </c>
      <c r="I3831" s="287">
        <v>281.52999999999997</v>
      </c>
      <c r="J3831" s="285">
        <v>0.84</v>
      </c>
      <c r="K3831" s="285">
        <v>236.48</v>
      </c>
    </row>
    <row r="3832" spans="2:11" x14ac:dyDescent="0.2">
      <c r="B3832" s="291"/>
      <c r="C3832" s="291"/>
      <c r="D3832" s="291"/>
      <c r="E3832" s="291"/>
      <c r="F3832" s="291" t="s">
        <v>97</v>
      </c>
      <c r="G3832" s="292">
        <v>43.21</v>
      </c>
      <c r="H3832" s="291" t="s">
        <v>98</v>
      </c>
      <c r="I3832" s="292">
        <v>46.46</v>
      </c>
      <c r="J3832" s="291" t="s">
        <v>99</v>
      </c>
      <c r="K3832" s="292">
        <v>89.67</v>
      </c>
    </row>
    <row r="3833" spans="2:11" ht="13.5" thickBot="1" x14ac:dyDescent="0.25">
      <c r="B3833" s="291"/>
      <c r="C3833" s="291"/>
      <c r="D3833" s="291"/>
      <c r="E3833" s="291"/>
      <c r="F3833" s="291" t="s">
        <v>100</v>
      </c>
      <c r="G3833" s="292">
        <v>116.54</v>
      </c>
      <c r="H3833" s="291"/>
      <c r="I3833" s="198" t="s">
        <v>101</v>
      </c>
      <c r="J3833" s="198"/>
      <c r="K3833" s="292">
        <v>582.72</v>
      </c>
    </row>
    <row r="3834" spans="2:11" ht="13.5" thickTop="1" x14ac:dyDescent="0.2">
      <c r="B3834" s="276"/>
      <c r="C3834" s="276"/>
      <c r="D3834" s="276"/>
      <c r="E3834" s="276"/>
      <c r="F3834" s="276"/>
      <c r="G3834" s="276"/>
      <c r="H3834" s="276"/>
      <c r="I3834" s="276"/>
      <c r="J3834" s="276"/>
      <c r="K3834" s="276"/>
    </row>
    <row r="3835" spans="2:11" ht="15" x14ac:dyDescent="0.2">
      <c r="B3835" s="268"/>
      <c r="C3835" s="270" t="s">
        <v>78</v>
      </c>
      <c r="D3835" s="268" t="s">
        <v>79</v>
      </c>
      <c r="E3835" s="268" t="s">
        <v>24</v>
      </c>
      <c r="F3835" s="196" t="s">
        <v>80</v>
      </c>
      <c r="G3835" s="196"/>
      <c r="H3835" s="269" t="s">
        <v>81</v>
      </c>
      <c r="I3835" s="270" t="s">
        <v>82</v>
      </c>
      <c r="J3835" s="270" t="s">
        <v>83</v>
      </c>
      <c r="K3835" s="270" t="s">
        <v>84</v>
      </c>
    </row>
    <row r="3836" spans="2:11" ht="38.25" x14ac:dyDescent="0.2">
      <c r="B3836" s="271" t="s">
        <v>85</v>
      </c>
      <c r="C3836" s="273" t="s">
        <v>3346</v>
      </c>
      <c r="D3836" s="271" t="s">
        <v>46</v>
      </c>
      <c r="E3836" s="271" t="s">
        <v>3347</v>
      </c>
      <c r="F3836" s="197">
        <v>6</v>
      </c>
      <c r="G3836" s="197"/>
      <c r="H3836" s="272" t="s">
        <v>53</v>
      </c>
      <c r="I3836" s="275">
        <v>1</v>
      </c>
      <c r="J3836" s="274">
        <v>11.16</v>
      </c>
      <c r="K3836" s="274">
        <v>11.16</v>
      </c>
    </row>
    <row r="3837" spans="2:11" ht="25.5" x14ac:dyDescent="0.2">
      <c r="B3837" s="282" t="s">
        <v>93</v>
      </c>
      <c r="C3837" s="284" t="s">
        <v>3407</v>
      </c>
      <c r="D3837" s="282" t="s">
        <v>46</v>
      </c>
      <c r="E3837" s="282" t="s">
        <v>3408</v>
      </c>
      <c r="F3837" s="195" t="s">
        <v>94</v>
      </c>
      <c r="G3837" s="195"/>
      <c r="H3837" s="283" t="s">
        <v>53</v>
      </c>
      <c r="I3837" s="287">
        <v>2.5000000000000001E-2</v>
      </c>
      <c r="J3837" s="285">
        <v>19.43</v>
      </c>
      <c r="K3837" s="285">
        <v>0.48</v>
      </c>
    </row>
    <row r="3838" spans="2:11" ht="38.25" x14ac:dyDescent="0.2">
      <c r="B3838" s="282" t="s">
        <v>93</v>
      </c>
      <c r="C3838" s="284" t="s">
        <v>3409</v>
      </c>
      <c r="D3838" s="282" t="s">
        <v>46</v>
      </c>
      <c r="E3838" s="282" t="s">
        <v>3410</v>
      </c>
      <c r="F3838" s="195" t="s">
        <v>94</v>
      </c>
      <c r="G3838" s="195"/>
      <c r="H3838" s="283" t="s">
        <v>48</v>
      </c>
      <c r="I3838" s="287">
        <v>0.54300000000000004</v>
      </c>
      <c r="J3838" s="285">
        <v>0.22</v>
      </c>
      <c r="K3838" s="285">
        <v>0.11</v>
      </c>
    </row>
    <row r="3839" spans="2:11" x14ac:dyDescent="0.2">
      <c r="B3839" s="282" t="s">
        <v>93</v>
      </c>
      <c r="C3839" s="284" t="s">
        <v>3411</v>
      </c>
      <c r="D3839" s="282" t="s">
        <v>46</v>
      </c>
      <c r="E3839" s="282" t="s">
        <v>3412</v>
      </c>
      <c r="F3839" s="195" t="s">
        <v>214</v>
      </c>
      <c r="G3839" s="195"/>
      <c r="H3839" s="283" t="s">
        <v>75</v>
      </c>
      <c r="I3839" s="287">
        <v>4.8000000000000001E-2</v>
      </c>
      <c r="J3839" s="285">
        <v>25.57</v>
      </c>
      <c r="K3839" s="285">
        <v>1.22</v>
      </c>
    </row>
    <row r="3840" spans="2:11" ht="25.5" x14ac:dyDescent="0.2">
      <c r="B3840" s="282" t="s">
        <v>93</v>
      </c>
      <c r="C3840" s="284" t="s">
        <v>3413</v>
      </c>
      <c r="D3840" s="282" t="s">
        <v>46</v>
      </c>
      <c r="E3840" s="282" t="s">
        <v>3414</v>
      </c>
      <c r="F3840" s="195" t="s">
        <v>214</v>
      </c>
      <c r="G3840" s="195"/>
      <c r="H3840" s="283" t="s">
        <v>75</v>
      </c>
      <c r="I3840" s="287">
        <v>7.7999999999999996E-3</v>
      </c>
      <c r="J3840" s="285">
        <v>21.24</v>
      </c>
      <c r="K3840" s="285">
        <v>0.16</v>
      </c>
    </row>
    <row r="3841" spans="2:11" x14ac:dyDescent="0.2">
      <c r="B3841" s="282" t="s">
        <v>93</v>
      </c>
      <c r="C3841" s="284" t="s">
        <v>3415</v>
      </c>
      <c r="D3841" s="282" t="s">
        <v>46</v>
      </c>
      <c r="E3841" s="282" t="s">
        <v>3416</v>
      </c>
      <c r="F3841" s="195" t="s">
        <v>94</v>
      </c>
      <c r="G3841" s="195"/>
      <c r="H3841" s="283" t="s">
        <v>53</v>
      </c>
      <c r="I3841" s="287">
        <v>1.1100000000000001</v>
      </c>
      <c r="J3841" s="285">
        <v>8.2799999999999994</v>
      </c>
      <c r="K3841" s="285">
        <v>9.19</v>
      </c>
    </row>
    <row r="3842" spans="2:11" x14ac:dyDescent="0.2">
      <c r="B3842" s="291"/>
      <c r="C3842" s="291"/>
      <c r="D3842" s="291"/>
      <c r="E3842" s="291"/>
      <c r="F3842" s="291" t="s">
        <v>97</v>
      </c>
      <c r="G3842" s="292">
        <v>0.66</v>
      </c>
      <c r="H3842" s="291" t="s">
        <v>98</v>
      </c>
      <c r="I3842" s="292">
        <v>0.72</v>
      </c>
      <c r="J3842" s="291" t="s">
        <v>99</v>
      </c>
      <c r="K3842" s="292">
        <v>1.38</v>
      </c>
    </row>
    <row r="3843" spans="2:11" ht="13.5" thickBot="1" x14ac:dyDescent="0.25">
      <c r="B3843" s="291"/>
      <c r="C3843" s="291"/>
      <c r="D3843" s="291"/>
      <c r="E3843" s="291"/>
      <c r="F3843" s="291" t="s">
        <v>100</v>
      </c>
      <c r="G3843" s="292">
        <v>2.79</v>
      </c>
      <c r="H3843" s="291"/>
      <c r="I3843" s="198" t="s">
        <v>101</v>
      </c>
      <c r="J3843" s="198"/>
      <c r="K3843" s="292">
        <v>13.95</v>
      </c>
    </row>
    <row r="3844" spans="2:11" ht="13.5" thickTop="1" x14ac:dyDescent="0.2">
      <c r="B3844" s="276"/>
      <c r="C3844" s="276"/>
      <c r="D3844" s="276"/>
      <c r="E3844" s="276"/>
      <c r="F3844" s="276"/>
      <c r="G3844" s="276"/>
      <c r="H3844" s="276"/>
      <c r="I3844" s="276"/>
      <c r="J3844" s="276"/>
      <c r="K3844" s="276"/>
    </row>
    <row r="3845" spans="2:11" ht="15" x14ac:dyDescent="0.2">
      <c r="B3845" s="268"/>
      <c r="C3845" s="270" t="s">
        <v>78</v>
      </c>
      <c r="D3845" s="268" t="s">
        <v>79</v>
      </c>
      <c r="E3845" s="268" t="s">
        <v>24</v>
      </c>
      <c r="F3845" s="196" t="s">
        <v>80</v>
      </c>
      <c r="G3845" s="196"/>
      <c r="H3845" s="269" t="s">
        <v>81</v>
      </c>
      <c r="I3845" s="270" t="s">
        <v>82</v>
      </c>
      <c r="J3845" s="270" t="s">
        <v>83</v>
      </c>
      <c r="K3845" s="270" t="s">
        <v>84</v>
      </c>
    </row>
    <row r="3846" spans="2:11" ht="38.25" x14ac:dyDescent="0.2">
      <c r="B3846" s="271" t="s">
        <v>85</v>
      </c>
      <c r="C3846" s="273" t="s">
        <v>3350</v>
      </c>
      <c r="D3846" s="271" t="s">
        <v>46</v>
      </c>
      <c r="E3846" s="271" t="s">
        <v>3351</v>
      </c>
      <c r="F3846" s="197">
        <v>6</v>
      </c>
      <c r="G3846" s="197"/>
      <c r="H3846" s="272" t="s">
        <v>53</v>
      </c>
      <c r="I3846" s="275">
        <v>1</v>
      </c>
      <c r="J3846" s="274">
        <v>13.89</v>
      </c>
      <c r="K3846" s="274">
        <v>13.89</v>
      </c>
    </row>
    <row r="3847" spans="2:11" ht="25.5" x14ac:dyDescent="0.2">
      <c r="B3847" s="282" t="s">
        <v>93</v>
      </c>
      <c r="C3847" s="284" t="s">
        <v>3407</v>
      </c>
      <c r="D3847" s="282" t="s">
        <v>46</v>
      </c>
      <c r="E3847" s="282" t="s">
        <v>3408</v>
      </c>
      <c r="F3847" s="195" t="s">
        <v>94</v>
      </c>
      <c r="G3847" s="195"/>
      <c r="H3847" s="283" t="s">
        <v>53</v>
      </c>
      <c r="I3847" s="287">
        <v>2.5000000000000001E-2</v>
      </c>
      <c r="J3847" s="285">
        <v>19.43</v>
      </c>
      <c r="K3847" s="285">
        <v>0.48</v>
      </c>
    </row>
    <row r="3848" spans="2:11" ht="25.5" x14ac:dyDescent="0.2">
      <c r="B3848" s="282" t="s">
        <v>93</v>
      </c>
      <c r="C3848" s="284" t="s">
        <v>3417</v>
      </c>
      <c r="D3848" s="282" t="s">
        <v>46</v>
      </c>
      <c r="E3848" s="282" t="s">
        <v>3418</v>
      </c>
      <c r="F3848" s="195" t="s">
        <v>94</v>
      </c>
      <c r="G3848" s="195"/>
      <c r="H3848" s="283" t="s">
        <v>53</v>
      </c>
      <c r="I3848" s="287">
        <v>1.07</v>
      </c>
      <c r="J3848" s="285">
        <v>7.83</v>
      </c>
      <c r="K3848" s="285">
        <v>8.3699999999999992</v>
      </c>
    </row>
    <row r="3849" spans="2:11" x14ac:dyDescent="0.2">
      <c r="B3849" s="282" t="s">
        <v>93</v>
      </c>
      <c r="C3849" s="284" t="s">
        <v>3411</v>
      </c>
      <c r="D3849" s="282" t="s">
        <v>46</v>
      </c>
      <c r="E3849" s="282" t="s">
        <v>3412</v>
      </c>
      <c r="F3849" s="195" t="s">
        <v>214</v>
      </c>
      <c r="G3849" s="195"/>
      <c r="H3849" s="283" t="s">
        <v>75</v>
      </c>
      <c r="I3849" s="287">
        <v>0.16500000000000001</v>
      </c>
      <c r="J3849" s="285">
        <v>25.57</v>
      </c>
      <c r="K3849" s="285">
        <v>4.21</v>
      </c>
    </row>
    <row r="3850" spans="2:11" ht="25.5" x14ac:dyDescent="0.2">
      <c r="B3850" s="282" t="s">
        <v>93</v>
      </c>
      <c r="C3850" s="284" t="s">
        <v>3413</v>
      </c>
      <c r="D3850" s="282" t="s">
        <v>46</v>
      </c>
      <c r="E3850" s="282" t="s">
        <v>3414</v>
      </c>
      <c r="F3850" s="195" t="s">
        <v>214</v>
      </c>
      <c r="G3850" s="195"/>
      <c r="H3850" s="283" t="s">
        <v>75</v>
      </c>
      <c r="I3850" s="287">
        <v>2.7E-2</v>
      </c>
      <c r="J3850" s="285">
        <v>21.24</v>
      </c>
      <c r="K3850" s="285">
        <v>0.56999999999999995</v>
      </c>
    </row>
    <row r="3851" spans="2:11" ht="38.25" x14ac:dyDescent="0.2">
      <c r="B3851" s="282" t="s">
        <v>93</v>
      </c>
      <c r="C3851" s="284" t="s">
        <v>3409</v>
      </c>
      <c r="D3851" s="282" t="s">
        <v>46</v>
      </c>
      <c r="E3851" s="282" t="s">
        <v>3410</v>
      </c>
      <c r="F3851" s="195" t="s">
        <v>94</v>
      </c>
      <c r="G3851" s="195"/>
      <c r="H3851" s="283" t="s">
        <v>48</v>
      </c>
      <c r="I3851" s="287">
        <v>1.19</v>
      </c>
      <c r="J3851" s="285">
        <v>0.22</v>
      </c>
      <c r="K3851" s="285">
        <v>0.26</v>
      </c>
    </row>
    <row r="3852" spans="2:11" x14ac:dyDescent="0.2">
      <c r="B3852" s="291"/>
      <c r="C3852" s="291"/>
      <c r="D3852" s="291"/>
      <c r="E3852" s="291"/>
      <c r="F3852" s="291" t="s">
        <v>97</v>
      </c>
      <c r="G3852" s="292">
        <v>2.2999999999999998</v>
      </c>
      <c r="H3852" s="291" t="s">
        <v>98</v>
      </c>
      <c r="I3852" s="292">
        <v>2.48</v>
      </c>
      <c r="J3852" s="291" t="s">
        <v>99</v>
      </c>
      <c r="K3852" s="292">
        <v>4.78</v>
      </c>
    </row>
    <row r="3853" spans="2:11" ht="13.5" thickBot="1" x14ac:dyDescent="0.25">
      <c r="B3853" s="291"/>
      <c r="C3853" s="291"/>
      <c r="D3853" s="291"/>
      <c r="E3853" s="291"/>
      <c r="F3853" s="291" t="s">
        <v>100</v>
      </c>
      <c r="G3853" s="292">
        <v>3.47</v>
      </c>
      <c r="H3853" s="291"/>
      <c r="I3853" s="198" t="s">
        <v>101</v>
      </c>
      <c r="J3853" s="198"/>
      <c r="K3853" s="292">
        <v>17.36</v>
      </c>
    </row>
    <row r="3854" spans="2:11" ht="13.5" thickTop="1" x14ac:dyDescent="0.2">
      <c r="B3854" s="276"/>
      <c r="C3854" s="276"/>
      <c r="D3854" s="276"/>
      <c r="E3854" s="276"/>
      <c r="F3854" s="276"/>
      <c r="G3854" s="276"/>
      <c r="H3854" s="276"/>
      <c r="I3854" s="276"/>
      <c r="J3854" s="276"/>
      <c r="K3854" s="276"/>
    </row>
    <row r="3855" spans="2:11" ht="15" x14ac:dyDescent="0.2">
      <c r="B3855" s="268"/>
      <c r="C3855" s="270" t="s">
        <v>78</v>
      </c>
      <c r="D3855" s="268" t="s">
        <v>79</v>
      </c>
      <c r="E3855" s="268" t="s">
        <v>24</v>
      </c>
      <c r="F3855" s="196" t="s">
        <v>80</v>
      </c>
      <c r="G3855" s="196"/>
      <c r="H3855" s="269" t="s">
        <v>81</v>
      </c>
      <c r="I3855" s="270" t="s">
        <v>82</v>
      </c>
      <c r="J3855" s="270" t="s">
        <v>83</v>
      </c>
      <c r="K3855" s="270" t="s">
        <v>84</v>
      </c>
    </row>
    <row r="3856" spans="2:11" x14ac:dyDescent="0.2">
      <c r="B3856" s="271" t="s">
        <v>85</v>
      </c>
      <c r="C3856" s="273" t="s">
        <v>142</v>
      </c>
      <c r="D3856" s="271" t="s">
        <v>44</v>
      </c>
      <c r="E3856" s="271" t="s">
        <v>143</v>
      </c>
      <c r="F3856" s="197" t="s">
        <v>2161</v>
      </c>
      <c r="G3856" s="197"/>
      <c r="H3856" s="272" t="s">
        <v>75</v>
      </c>
      <c r="I3856" s="275">
        <v>1</v>
      </c>
      <c r="J3856" s="274">
        <v>26.91</v>
      </c>
      <c r="K3856" s="274">
        <v>26.91</v>
      </c>
    </row>
    <row r="3857" spans="2:11" ht="25.5" x14ac:dyDescent="0.2">
      <c r="B3857" s="277" t="s">
        <v>86</v>
      </c>
      <c r="C3857" s="279" t="s">
        <v>269</v>
      </c>
      <c r="D3857" s="277" t="s">
        <v>44</v>
      </c>
      <c r="E3857" s="277" t="s">
        <v>270</v>
      </c>
      <c r="F3857" s="194" t="s">
        <v>2161</v>
      </c>
      <c r="G3857" s="194"/>
      <c r="H3857" s="278" t="s">
        <v>75</v>
      </c>
      <c r="I3857" s="281">
        <v>1</v>
      </c>
      <c r="J3857" s="280">
        <v>0.23</v>
      </c>
      <c r="K3857" s="280">
        <v>0.23</v>
      </c>
    </row>
    <row r="3858" spans="2:11" x14ac:dyDescent="0.2">
      <c r="B3858" s="282" t="s">
        <v>93</v>
      </c>
      <c r="C3858" s="284" t="s">
        <v>271</v>
      </c>
      <c r="D3858" s="282" t="s">
        <v>44</v>
      </c>
      <c r="E3858" s="282" t="s">
        <v>272</v>
      </c>
      <c r="F3858" s="195" t="s">
        <v>214</v>
      </c>
      <c r="G3858" s="195"/>
      <c r="H3858" s="283" t="s">
        <v>75</v>
      </c>
      <c r="I3858" s="287">
        <v>1</v>
      </c>
      <c r="J3858" s="285">
        <v>20.46</v>
      </c>
      <c r="K3858" s="285">
        <v>20.46</v>
      </c>
    </row>
    <row r="3859" spans="2:11" ht="25.5" x14ac:dyDescent="0.2">
      <c r="B3859" s="282" t="s">
        <v>93</v>
      </c>
      <c r="C3859" s="284" t="s">
        <v>215</v>
      </c>
      <c r="D3859" s="282" t="s">
        <v>44</v>
      </c>
      <c r="E3859" s="282" t="s">
        <v>216</v>
      </c>
      <c r="F3859" s="195" t="s">
        <v>94</v>
      </c>
      <c r="G3859" s="195"/>
      <c r="H3859" s="283" t="s">
        <v>75</v>
      </c>
      <c r="I3859" s="287">
        <v>1</v>
      </c>
      <c r="J3859" s="285">
        <v>1.43</v>
      </c>
      <c r="K3859" s="285">
        <v>1.43</v>
      </c>
    </row>
    <row r="3860" spans="2:11" ht="25.5" x14ac:dyDescent="0.2">
      <c r="B3860" s="282" t="s">
        <v>93</v>
      </c>
      <c r="C3860" s="284" t="s">
        <v>238</v>
      </c>
      <c r="D3860" s="282" t="s">
        <v>44</v>
      </c>
      <c r="E3860" s="282" t="s">
        <v>239</v>
      </c>
      <c r="F3860" s="195" t="s">
        <v>94</v>
      </c>
      <c r="G3860" s="195"/>
      <c r="H3860" s="283" t="s">
        <v>75</v>
      </c>
      <c r="I3860" s="287">
        <v>1</v>
      </c>
      <c r="J3860" s="285">
        <v>1.02</v>
      </c>
      <c r="K3860" s="285">
        <v>1.02</v>
      </c>
    </row>
    <row r="3861" spans="2:11" ht="25.5" x14ac:dyDescent="0.2">
      <c r="B3861" s="282" t="s">
        <v>93</v>
      </c>
      <c r="C3861" s="284" t="s">
        <v>241</v>
      </c>
      <c r="D3861" s="282" t="s">
        <v>44</v>
      </c>
      <c r="E3861" s="282" t="s">
        <v>242</v>
      </c>
      <c r="F3861" s="195" t="s">
        <v>94</v>
      </c>
      <c r="G3861" s="195"/>
      <c r="H3861" s="283" t="s">
        <v>75</v>
      </c>
      <c r="I3861" s="287">
        <v>1</v>
      </c>
      <c r="J3861" s="285">
        <v>0.78</v>
      </c>
      <c r="K3861" s="285">
        <v>0.78</v>
      </c>
    </row>
    <row r="3862" spans="2:11" ht="25.5" x14ac:dyDescent="0.2">
      <c r="B3862" s="282" t="s">
        <v>93</v>
      </c>
      <c r="C3862" s="284" t="s">
        <v>236</v>
      </c>
      <c r="D3862" s="282" t="s">
        <v>44</v>
      </c>
      <c r="E3862" s="282" t="s">
        <v>237</v>
      </c>
      <c r="F3862" s="195" t="s">
        <v>94</v>
      </c>
      <c r="G3862" s="195"/>
      <c r="H3862" s="283" t="s">
        <v>75</v>
      </c>
      <c r="I3862" s="287">
        <v>1</v>
      </c>
      <c r="J3862" s="285">
        <v>1.6</v>
      </c>
      <c r="K3862" s="285">
        <v>1.6</v>
      </c>
    </row>
    <row r="3863" spans="2:11" ht="25.5" x14ac:dyDescent="0.2">
      <c r="B3863" s="282" t="s">
        <v>93</v>
      </c>
      <c r="C3863" s="284" t="s">
        <v>243</v>
      </c>
      <c r="D3863" s="282" t="s">
        <v>44</v>
      </c>
      <c r="E3863" s="282" t="s">
        <v>244</v>
      </c>
      <c r="F3863" s="195" t="s">
        <v>94</v>
      </c>
      <c r="G3863" s="195"/>
      <c r="H3863" s="283" t="s">
        <v>75</v>
      </c>
      <c r="I3863" s="287">
        <v>1</v>
      </c>
      <c r="J3863" s="285">
        <v>1.31</v>
      </c>
      <c r="K3863" s="285">
        <v>1.31</v>
      </c>
    </row>
    <row r="3864" spans="2:11" ht="25.5" x14ac:dyDescent="0.2">
      <c r="B3864" s="282" t="s">
        <v>93</v>
      </c>
      <c r="C3864" s="284" t="s">
        <v>217</v>
      </c>
      <c r="D3864" s="282" t="s">
        <v>44</v>
      </c>
      <c r="E3864" s="282" t="s">
        <v>218</v>
      </c>
      <c r="F3864" s="195" t="s">
        <v>94</v>
      </c>
      <c r="G3864" s="195"/>
      <c r="H3864" s="283" t="s">
        <v>75</v>
      </c>
      <c r="I3864" s="287">
        <v>1</v>
      </c>
      <c r="J3864" s="285">
        <v>0.08</v>
      </c>
      <c r="K3864" s="285">
        <v>0.08</v>
      </c>
    </row>
    <row r="3865" spans="2:11" x14ac:dyDescent="0.2">
      <c r="B3865" s="291"/>
      <c r="C3865" s="291"/>
      <c r="D3865" s="291"/>
      <c r="E3865" s="291"/>
      <c r="F3865" s="291" t="s">
        <v>97</v>
      </c>
      <c r="G3865" s="292">
        <v>9.9700000000000006</v>
      </c>
      <c r="H3865" s="291" t="s">
        <v>98</v>
      </c>
      <c r="I3865" s="292">
        <v>10.72</v>
      </c>
      <c r="J3865" s="291" t="s">
        <v>99</v>
      </c>
      <c r="K3865" s="292">
        <v>20.69</v>
      </c>
    </row>
    <row r="3866" spans="2:11" ht="13.5" thickBot="1" x14ac:dyDescent="0.25">
      <c r="B3866" s="291"/>
      <c r="C3866" s="291"/>
      <c r="D3866" s="291"/>
      <c r="E3866" s="291"/>
      <c r="F3866" s="291" t="s">
        <v>100</v>
      </c>
      <c r="G3866" s="292">
        <v>6.72</v>
      </c>
      <c r="H3866" s="291"/>
      <c r="I3866" s="198" t="s">
        <v>101</v>
      </c>
      <c r="J3866" s="198"/>
      <c r="K3866" s="292">
        <v>33.630000000000003</v>
      </c>
    </row>
    <row r="3867" spans="2:11" ht="13.5" thickTop="1" x14ac:dyDescent="0.2">
      <c r="B3867" s="276"/>
      <c r="C3867" s="276"/>
      <c r="D3867" s="276"/>
      <c r="E3867" s="276"/>
      <c r="F3867" s="276"/>
      <c r="G3867" s="276"/>
      <c r="H3867" s="276"/>
      <c r="I3867" s="276"/>
      <c r="J3867" s="276"/>
      <c r="K3867" s="276"/>
    </row>
    <row r="3868" spans="2:11" ht="15" x14ac:dyDescent="0.2">
      <c r="B3868" s="268"/>
      <c r="C3868" s="270" t="s">
        <v>78</v>
      </c>
      <c r="D3868" s="268" t="s">
        <v>79</v>
      </c>
      <c r="E3868" s="268" t="s">
        <v>24</v>
      </c>
      <c r="F3868" s="196" t="s">
        <v>80</v>
      </c>
      <c r="G3868" s="196"/>
      <c r="H3868" s="269" t="s">
        <v>81</v>
      </c>
      <c r="I3868" s="270" t="s">
        <v>82</v>
      </c>
      <c r="J3868" s="270" t="s">
        <v>83</v>
      </c>
      <c r="K3868" s="270" t="s">
        <v>84</v>
      </c>
    </row>
    <row r="3869" spans="2:11" ht="25.5" x14ac:dyDescent="0.2">
      <c r="B3869" s="271" t="s">
        <v>85</v>
      </c>
      <c r="C3869" s="273" t="s">
        <v>2876</v>
      </c>
      <c r="D3869" s="271" t="s">
        <v>44</v>
      </c>
      <c r="E3869" s="271" t="s">
        <v>2877</v>
      </c>
      <c r="F3869" s="197" t="s">
        <v>2341</v>
      </c>
      <c r="G3869" s="197"/>
      <c r="H3869" s="272" t="s">
        <v>53</v>
      </c>
      <c r="I3869" s="275">
        <v>1</v>
      </c>
      <c r="J3869" s="274">
        <v>10.02</v>
      </c>
      <c r="K3869" s="274">
        <v>10.02</v>
      </c>
    </row>
    <row r="3870" spans="2:11" ht="25.5" x14ac:dyDescent="0.2">
      <c r="B3870" s="277" t="s">
        <v>86</v>
      </c>
      <c r="C3870" s="279" t="s">
        <v>142</v>
      </c>
      <c r="D3870" s="277" t="s">
        <v>44</v>
      </c>
      <c r="E3870" s="277" t="s">
        <v>143</v>
      </c>
      <c r="F3870" s="194" t="s">
        <v>2161</v>
      </c>
      <c r="G3870" s="194"/>
      <c r="H3870" s="278" t="s">
        <v>75</v>
      </c>
      <c r="I3870" s="281">
        <v>4.8800000000000003E-2</v>
      </c>
      <c r="J3870" s="280">
        <v>26.91</v>
      </c>
      <c r="K3870" s="280">
        <v>1.31</v>
      </c>
    </row>
    <row r="3871" spans="2:11" ht="25.5" x14ac:dyDescent="0.2">
      <c r="B3871" s="277" t="s">
        <v>86</v>
      </c>
      <c r="C3871" s="279" t="s">
        <v>140</v>
      </c>
      <c r="D3871" s="277" t="s">
        <v>44</v>
      </c>
      <c r="E3871" s="277" t="s">
        <v>141</v>
      </c>
      <c r="F3871" s="194" t="s">
        <v>2161</v>
      </c>
      <c r="G3871" s="194"/>
      <c r="H3871" s="278" t="s">
        <v>75</v>
      </c>
      <c r="I3871" s="281">
        <v>3.2500000000000001E-2</v>
      </c>
      <c r="J3871" s="280">
        <v>22.25</v>
      </c>
      <c r="K3871" s="280">
        <v>0.72</v>
      </c>
    </row>
    <row r="3872" spans="2:11" x14ac:dyDescent="0.2">
      <c r="B3872" s="282" t="s">
        <v>93</v>
      </c>
      <c r="C3872" s="284" t="s">
        <v>1025</v>
      </c>
      <c r="D3872" s="282" t="s">
        <v>44</v>
      </c>
      <c r="E3872" s="282" t="s">
        <v>1026</v>
      </c>
      <c r="F3872" s="195" t="s">
        <v>94</v>
      </c>
      <c r="G3872" s="195"/>
      <c r="H3872" s="283" t="s">
        <v>53</v>
      </c>
      <c r="I3872" s="287">
        <v>1</v>
      </c>
      <c r="J3872" s="285">
        <v>7.99</v>
      </c>
      <c r="K3872" s="285">
        <v>7.99</v>
      </c>
    </row>
    <row r="3873" spans="2:11" x14ac:dyDescent="0.2">
      <c r="B3873" s="291"/>
      <c r="C3873" s="291"/>
      <c r="D3873" s="291"/>
      <c r="E3873" s="291"/>
      <c r="F3873" s="291" t="s">
        <v>97</v>
      </c>
      <c r="G3873" s="292">
        <v>0.73</v>
      </c>
      <c r="H3873" s="291" t="s">
        <v>98</v>
      </c>
      <c r="I3873" s="292">
        <v>0.79</v>
      </c>
      <c r="J3873" s="291" t="s">
        <v>99</v>
      </c>
      <c r="K3873" s="292">
        <v>1.52</v>
      </c>
    </row>
    <row r="3874" spans="2:11" ht="13.5" thickBot="1" x14ac:dyDescent="0.25">
      <c r="B3874" s="291"/>
      <c r="C3874" s="291"/>
      <c r="D3874" s="291"/>
      <c r="E3874" s="291"/>
      <c r="F3874" s="291" t="s">
        <v>100</v>
      </c>
      <c r="G3874" s="292">
        <v>2.5</v>
      </c>
      <c r="H3874" s="291"/>
      <c r="I3874" s="198" t="s">
        <v>101</v>
      </c>
      <c r="J3874" s="198"/>
      <c r="K3874" s="292">
        <v>12.52</v>
      </c>
    </row>
    <row r="3875" spans="2:11" ht="13.5" thickTop="1" x14ac:dyDescent="0.2">
      <c r="B3875" s="276"/>
      <c r="C3875" s="276"/>
      <c r="D3875" s="276"/>
      <c r="E3875" s="276"/>
      <c r="F3875" s="276"/>
      <c r="G3875" s="276"/>
      <c r="H3875" s="276"/>
      <c r="I3875" s="276"/>
      <c r="J3875" s="276"/>
      <c r="K3875" s="276"/>
    </row>
    <row r="3876" spans="2:11" ht="15" x14ac:dyDescent="0.2">
      <c r="B3876" s="268"/>
      <c r="C3876" s="270" t="s">
        <v>78</v>
      </c>
      <c r="D3876" s="268" t="s">
        <v>79</v>
      </c>
      <c r="E3876" s="268" t="s">
        <v>24</v>
      </c>
      <c r="F3876" s="196" t="s">
        <v>80</v>
      </c>
      <c r="G3876" s="196"/>
      <c r="H3876" s="269" t="s">
        <v>81</v>
      </c>
      <c r="I3876" s="270" t="s">
        <v>82</v>
      </c>
      <c r="J3876" s="270" t="s">
        <v>83</v>
      </c>
      <c r="K3876" s="270" t="s">
        <v>84</v>
      </c>
    </row>
    <row r="3877" spans="2:11" ht="38.25" x14ac:dyDescent="0.2">
      <c r="B3877" s="271" t="s">
        <v>85</v>
      </c>
      <c r="C3877" s="273" t="s">
        <v>588</v>
      </c>
      <c r="D3877" s="271" t="s">
        <v>44</v>
      </c>
      <c r="E3877" s="271" t="s">
        <v>589</v>
      </c>
      <c r="F3877" s="197" t="s">
        <v>2277</v>
      </c>
      <c r="G3877" s="197"/>
      <c r="H3877" s="272" t="s">
        <v>53</v>
      </c>
      <c r="I3877" s="275">
        <v>1</v>
      </c>
      <c r="J3877" s="274">
        <v>15.23</v>
      </c>
      <c r="K3877" s="274">
        <v>15.23</v>
      </c>
    </row>
    <row r="3878" spans="2:11" ht="25.5" x14ac:dyDescent="0.2">
      <c r="B3878" s="277" t="s">
        <v>86</v>
      </c>
      <c r="C3878" s="279" t="s">
        <v>590</v>
      </c>
      <c r="D3878" s="277" t="s">
        <v>44</v>
      </c>
      <c r="E3878" s="277" t="s">
        <v>591</v>
      </c>
      <c r="F3878" s="194" t="s">
        <v>2277</v>
      </c>
      <c r="G3878" s="194"/>
      <c r="H3878" s="278" t="s">
        <v>53</v>
      </c>
      <c r="I3878" s="281">
        <v>1</v>
      </c>
      <c r="J3878" s="280">
        <v>10.92</v>
      </c>
      <c r="K3878" s="280">
        <v>10.92</v>
      </c>
    </row>
    <row r="3879" spans="2:11" ht="25.5" x14ac:dyDescent="0.2">
      <c r="B3879" s="277" t="s">
        <v>86</v>
      </c>
      <c r="C3879" s="279" t="s">
        <v>142</v>
      </c>
      <c r="D3879" s="277" t="s">
        <v>44</v>
      </c>
      <c r="E3879" s="277" t="s">
        <v>143</v>
      </c>
      <c r="F3879" s="194" t="s">
        <v>2161</v>
      </c>
      <c r="G3879" s="194"/>
      <c r="H3879" s="278" t="s">
        <v>75</v>
      </c>
      <c r="I3879" s="281">
        <v>0.1055</v>
      </c>
      <c r="J3879" s="280">
        <v>26.91</v>
      </c>
      <c r="K3879" s="280">
        <v>2.83</v>
      </c>
    </row>
    <row r="3880" spans="2:11" ht="25.5" x14ac:dyDescent="0.2">
      <c r="B3880" s="277" t="s">
        <v>86</v>
      </c>
      <c r="C3880" s="279" t="s">
        <v>140</v>
      </c>
      <c r="D3880" s="277" t="s">
        <v>44</v>
      </c>
      <c r="E3880" s="277" t="s">
        <v>141</v>
      </c>
      <c r="F3880" s="194" t="s">
        <v>2161</v>
      </c>
      <c r="G3880" s="194"/>
      <c r="H3880" s="278" t="s">
        <v>75</v>
      </c>
      <c r="I3880" s="281">
        <v>1.72E-2</v>
      </c>
      <c r="J3880" s="280">
        <v>22.25</v>
      </c>
      <c r="K3880" s="280">
        <v>0.38</v>
      </c>
    </row>
    <row r="3881" spans="2:11" ht="25.5" x14ac:dyDescent="0.2">
      <c r="B3881" s="282" t="s">
        <v>93</v>
      </c>
      <c r="C3881" s="284" t="s">
        <v>148</v>
      </c>
      <c r="D3881" s="282" t="s">
        <v>44</v>
      </c>
      <c r="E3881" s="282" t="s">
        <v>149</v>
      </c>
      <c r="F3881" s="195" t="s">
        <v>94</v>
      </c>
      <c r="G3881" s="195"/>
      <c r="H3881" s="283" t="s">
        <v>53</v>
      </c>
      <c r="I3881" s="287">
        <v>2.5000000000000001E-2</v>
      </c>
      <c r="J3881" s="285">
        <v>19.77</v>
      </c>
      <c r="K3881" s="285">
        <v>0.49</v>
      </c>
    </row>
    <row r="3882" spans="2:11" ht="38.25" x14ac:dyDescent="0.2">
      <c r="B3882" s="282" t="s">
        <v>93</v>
      </c>
      <c r="C3882" s="284" t="s">
        <v>146</v>
      </c>
      <c r="D3882" s="282" t="s">
        <v>44</v>
      </c>
      <c r="E3882" s="282" t="s">
        <v>147</v>
      </c>
      <c r="F3882" s="195" t="s">
        <v>94</v>
      </c>
      <c r="G3882" s="195"/>
      <c r="H3882" s="283" t="s">
        <v>48</v>
      </c>
      <c r="I3882" s="287">
        <v>2.8159999999999998</v>
      </c>
      <c r="J3882" s="285">
        <v>0.22</v>
      </c>
      <c r="K3882" s="285">
        <v>0.61</v>
      </c>
    </row>
    <row r="3883" spans="2:11" x14ac:dyDescent="0.2">
      <c r="B3883" s="291"/>
      <c r="C3883" s="291"/>
      <c r="D3883" s="291"/>
      <c r="E3883" s="291"/>
      <c r="F3883" s="291" t="s">
        <v>97</v>
      </c>
      <c r="G3883" s="292">
        <v>2.2200000000000002</v>
      </c>
      <c r="H3883" s="291" t="s">
        <v>98</v>
      </c>
      <c r="I3883" s="292">
        <v>2.4</v>
      </c>
      <c r="J3883" s="291" t="s">
        <v>99</v>
      </c>
      <c r="K3883" s="292">
        <v>4.62</v>
      </c>
    </row>
    <row r="3884" spans="2:11" ht="13.5" thickBot="1" x14ac:dyDescent="0.25">
      <c r="B3884" s="291"/>
      <c r="C3884" s="291"/>
      <c r="D3884" s="291"/>
      <c r="E3884" s="291"/>
      <c r="F3884" s="291" t="s">
        <v>100</v>
      </c>
      <c r="G3884" s="292">
        <v>3.8</v>
      </c>
      <c r="H3884" s="291"/>
      <c r="I3884" s="198" t="s">
        <v>101</v>
      </c>
      <c r="J3884" s="198"/>
      <c r="K3884" s="292">
        <v>19.03</v>
      </c>
    </row>
    <row r="3885" spans="2:11" ht="13.5" thickTop="1" x14ac:dyDescent="0.2">
      <c r="B3885" s="276"/>
      <c r="C3885" s="276"/>
      <c r="D3885" s="276"/>
      <c r="E3885" s="276"/>
      <c r="F3885" s="276"/>
      <c r="G3885" s="276"/>
      <c r="H3885" s="276"/>
      <c r="I3885" s="276"/>
      <c r="J3885" s="276"/>
      <c r="K3885" s="276"/>
    </row>
    <row r="3886" spans="2:11" ht="15" x14ac:dyDescent="0.2">
      <c r="B3886" s="268"/>
      <c r="C3886" s="270" t="s">
        <v>78</v>
      </c>
      <c r="D3886" s="268" t="s">
        <v>79</v>
      </c>
      <c r="E3886" s="268" t="s">
        <v>24</v>
      </c>
      <c r="F3886" s="196" t="s">
        <v>80</v>
      </c>
      <c r="G3886" s="196"/>
      <c r="H3886" s="269" t="s">
        <v>81</v>
      </c>
      <c r="I3886" s="270" t="s">
        <v>82</v>
      </c>
      <c r="J3886" s="270" t="s">
        <v>83</v>
      </c>
      <c r="K3886" s="270" t="s">
        <v>84</v>
      </c>
    </row>
    <row r="3887" spans="2:11" ht="25.5" x14ac:dyDescent="0.2">
      <c r="B3887" s="271" t="s">
        <v>85</v>
      </c>
      <c r="C3887" s="273" t="s">
        <v>2329</v>
      </c>
      <c r="D3887" s="271" t="s">
        <v>44</v>
      </c>
      <c r="E3887" s="271" t="s">
        <v>2330</v>
      </c>
      <c r="F3887" s="197" t="s">
        <v>2164</v>
      </c>
      <c r="G3887" s="197"/>
      <c r="H3887" s="272" t="s">
        <v>53</v>
      </c>
      <c r="I3887" s="275">
        <v>1</v>
      </c>
      <c r="J3887" s="274">
        <v>12.81</v>
      </c>
      <c r="K3887" s="274">
        <v>12.81</v>
      </c>
    </row>
    <row r="3888" spans="2:11" ht="25.5" x14ac:dyDescent="0.2">
      <c r="B3888" s="277" t="s">
        <v>86</v>
      </c>
      <c r="C3888" s="279" t="s">
        <v>142</v>
      </c>
      <c r="D3888" s="277" t="s">
        <v>44</v>
      </c>
      <c r="E3888" s="277" t="s">
        <v>143</v>
      </c>
      <c r="F3888" s="194" t="s">
        <v>2161</v>
      </c>
      <c r="G3888" s="194"/>
      <c r="H3888" s="278" t="s">
        <v>75</v>
      </c>
      <c r="I3888" s="281">
        <v>2.8000000000000001E-2</v>
      </c>
      <c r="J3888" s="280">
        <v>26.91</v>
      </c>
      <c r="K3888" s="280">
        <v>0.75</v>
      </c>
    </row>
    <row r="3889" spans="2:11" ht="25.5" x14ac:dyDescent="0.2">
      <c r="B3889" s="277" t="s">
        <v>86</v>
      </c>
      <c r="C3889" s="279" t="s">
        <v>140</v>
      </c>
      <c r="D3889" s="277" t="s">
        <v>44</v>
      </c>
      <c r="E3889" s="277" t="s">
        <v>141</v>
      </c>
      <c r="F3889" s="194" t="s">
        <v>2161</v>
      </c>
      <c r="G3889" s="194"/>
      <c r="H3889" s="278" t="s">
        <v>75</v>
      </c>
      <c r="I3889" s="281">
        <v>0.01</v>
      </c>
      <c r="J3889" s="280">
        <v>22.25</v>
      </c>
      <c r="K3889" s="280">
        <v>0.22</v>
      </c>
    </row>
    <row r="3890" spans="2:11" ht="25.5" x14ac:dyDescent="0.2">
      <c r="B3890" s="282" t="s">
        <v>93</v>
      </c>
      <c r="C3890" s="284" t="s">
        <v>148</v>
      </c>
      <c r="D3890" s="282" t="s">
        <v>44</v>
      </c>
      <c r="E3890" s="282" t="s">
        <v>149</v>
      </c>
      <c r="F3890" s="195" t="s">
        <v>94</v>
      </c>
      <c r="G3890" s="195"/>
      <c r="H3890" s="283" t="s">
        <v>53</v>
      </c>
      <c r="I3890" s="287">
        <v>1.0999999999999999E-2</v>
      </c>
      <c r="J3890" s="285">
        <v>19.77</v>
      </c>
      <c r="K3890" s="285">
        <v>0.21</v>
      </c>
    </row>
    <row r="3891" spans="2:11" ht="38.25" x14ac:dyDescent="0.2">
      <c r="B3891" s="282" t="s">
        <v>93</v>
      </c>
      <c r="C3891" s="284" t="s">
        <v>2992</v>
      </c>
      <c r="D3891" s="282" t="s">
        <v>44</v>
      </c>
      <c r="E3891" s="282" t="s">
        <v>2993</v>
      </c>
      <c r="F3891" s="195" t="s">
        <v>94</v>
      </c>
      <c r="G3891" s="195"/>
      <c r="H3891" s="283" t="s">
        <v>45</v>
      </c>
      <c r="I3891" s="287">
        <v>0.48399999999999999</v>
      </c>
      <c r="J3891" s="285">
        <v>19.489999999999998</v>
      </c>
      <c r="K3891" s="285">
        <v>9.43</v>
      </c>
    </row>
    <row r="3892" spans="2:11" ht="38.25" x14ac:dyDescent="0.2">
      <c r="B3892" s="282" t="s">
        <v>93</v>
      </c>
      <c r="C3892" s="284" t="s">
        <v>2994</v>
      </c>
      <c r="D3892" s="282" t="s">
        <v>44</v>
      </c>
      <c r="E3892" s="282" t="s">
        <v>2995</v>
      </c>
      <c r="F3892" s="195" t="s">
        <v>94</v>
      </c>
      <c r="G3892" s="195"/>
      <c r="H3892" s="283" t="s">
        <v>47</v>
      </c>
      <c r="I3892" s="287">
        <v>0.39700000000000002</v>
      </c>
      <c r="J3892" s="285">
        <v>5.56</v>
      </c>
      <c r="K3892" s="285">
        <v>2.2000000000000002</v>
      </c>
    </row>
    <row r="3893" spans="2:11" x14ac:dyDescent="0.2">
      <c r="B3893" s="291"/>
      <c r="C3893" s="291"/>
      <c r="D3893" s="291"/>
      <c r="E3893" s="291"/>
      <c r="F3893" s="291" t="s">
        <v>97</v>
      </c>
      <c r="G3893" s="292">
        <v>0.35</v>
      </c>
      <c r="H3893" s="291" t="s">
        <v>98</v>
      </c>
      <c r="I3893" s="292">
        <v>0.38</v>
      </c>
      <c r="J3893" s="291" t="s">
        <v>99</v>
      </c>
      <c r="K3893" s="292">
        <v>0.73</v>
      </c>
    </row>
    <row r="3894" spans="2:11" ht="13.5" thickBot="1" x14ac:dyDescent="0.25">
      <c r="B3894" s="291"/>
      <c r="C3894" s="291"/>
      <c r="D3894" s="291"/>
      <c r="E3894" s="291"/>
      <c r="F3894" s="291" t="s">
        <v>100</v>
      </c>
      <c r="G3894" s="292">
        <v>3.2</v>
      </c>
      <c r="H3894" s="291"/>
      <c r="I3894" s="198" t="s">
        <v>101</v>
      </c>
      <c r="J3894" s="198"/>
      <c r="K3894" s="292">
        <v>16.010000000000002</v>
      </c>
    </row>
    <row r="3895" spans="2:11" ht="13.5" thickTop="1" x14ac:dyDescent="0.2">
      <c r="B3895" s="276"/>
      <c r="C3895" s="276"/>
      <c r="D3895" s="276"/>
      <c r="E3895" s="276"/>
      <c r="F3895" s="276"/>
      <c r="G3895" s="276"/>
      <c r="H3895" s="276"/>
      <c r="I3895" s="276"/>
      <c r="J3895" s="276"/>
      <c r="K3895" s="276"/>
    </row>
    <row r="3896" spans="2:11" ht="15" x14ac:dyDescent="0.2">
      <c r="B3896" s="268"/>
      <c r="C3896" s="270" t="s">
        <v>78</v>
      </c>
      <c r="D3896" s="268" t="s">
        <v>79</v>
      </c>
      <c r="E3896" s="268" t="s">
        <v>24</v>
      </c>
      <c r="F3896" s="196" t="s">
        <v>80</v>
      </c>
      <c r="G3896" s="196"/>
      <c r="H3896" s="269" t="s">
        <v>81</v>
      </c>
      <c r="I3896" s="270" t="s">
        <v>82</v>
      </c>
      <c r="J3896" s="270" t="s">
        <v>83</v>
      </c>
      <c r="K3896" s="270" t="s">
        <v>84</v>
      </c>
    </row>
    <row r="3897" spans="2:11" x14ac:dyDescent="0.2">
      <c r="B3897" s="271" t="s">
        <v>85</v>
      </c>
      <c r="C3897" s="273" t="s">
        <v>699</v>
      </c>
      <c r="D3897" s="271" t="s">
        <v>44</v>
      </c>
      <c r="E3897" s="271" t="s">
        <v>700</v>
      </c>
      <c r="F3897" s="197" t="s">
        <v>2161</v>
      </c>
      <c r="G3897" s="197"/>
      <c r="H3897" s="272" t="s">
        <v>75</v>
      </c>
      <c r="I3897" s="275">
        <v>1</v>
      </c>
      <c r="J3897" s="274">
        <v>18.559999999999999</v>
      </c>
      <c r="K3897" s="274">
        <v>18.559999999999999</v>
      </c>
    </row>
    <row r="3898" spans="2:11" ht="25.5" x14ac:dyDescent="0.2">
      <c r="B3898" s="277" t="s">
        <v>86</v>
      </c>
      <c r="C3898" s="279" t="s">
        <v>710</v>
      </c>
      <c r="D3898" s="277" t="s">
        <v>44</v>
      </c>
      <c r="E3898" s="277" t="s">
        <v>711</v>
      </c>
      <c r="F3898" s="194" t="s">
        <v>2161</v>
      </c>
      <c r="G3898" s="194"/>
      <c r="H3898" s="278" t="s">
        <v>75</v>
      </c>
      <c r="I3898" s="281">
        <v>1</v>
      </c>
      <c r="J3898" s="280">
        <v>0.19</v>
      </c>
      <c r="K3898" s="280">
        <v>0.19</v>
      </c>
    </row>
    <row r="3899" spans="2:11" ht="25.5" x14ac:dyDescent="0.2">
      <c r="B3899" s="282" t="s">
        <v>93</v>
      </c>
      <c r="C3899" s="284" t="s">
        <v>255</v>
      </c>
      <c r="D3899" s="282" t="s">
        <v>44</v>
      </c>
      <c r="E3899" s="282" t="s">
        <v>256</v>
      </c>
      <c r="F3899" s="195" t="s">
        <v>94</v>
      </c>
      <c r="G3899" s="195"/>
      <c r="H3899" s="283" t="s">
        <v>75</v>
      </c>
      <c r="I3899" s="287">
        <v>1</v>
      </c>
      <c r="J3899" s="285">
        <v>0.89</v>
      </c>
      <c r="K3899" s="285">
        <v>0.89</v>
      </c>
    </row>
    <row r="3900" spans="2:11" ht="25.5" x14ac:dyDescent="0.2">
      <c r="B3900" s="282" t="s">
        <v>93</v>
      </c>
      <c r="C3900" s="284" t="s">
        <v>236</v>
      </c>
      <c r="D3900" s="282" t="s">
        <v>44</v>
      </c>
      <c r="E3900" s="282" t="s">
        <v>237</v>
      </c>
      <c r="F3900" s="195" t="s">
        <v>94</v>
      </c>
      <c r="G3900" s="195"/>
      <c r="H3900" s="283" t="s">
        <v>75</v>
      </c>
      <c r="I3900" s="287">
        <v>1</v>
      </c>
      <c r="J3900" s="285">
        <v>1.6</v>
      </c>
      <c r="K3900" s="285">
        <v>1.6</v>
      </c>
    </row>
    <row r="3901" spans="2:11" ht="25.5" x14ac:dyDescent="0.2">
      <c r="B3901" s="282" t="s">
        <v>93</v>
      </c>
      <c r="C3901" s="284" t="s">
        <v>215</v>
      </c>
      <c r="D3901" s="282" t="s">
        <v>44</v>
      </c>
      <c r="E3901" s="282" t="s">
        <v>216</v>
      </c>
      <c r="F3901" s="195" t="s">
        <v>94</v>
      </c>
      <c r="G3901" s="195"/>
      <c r="H3901" s="283" t="s">
        <v>75</v>
      </c>
      <c r="I3901" s="287">
        <v>1</v>
      </c>
      <c r="J3901" s="285">
        <v>1.43</v>
      </c>
      <c r="K3901" s="285">
        <v>1.43</v>
      </c>
    </row>
    <row r="3902" spans="2:11" ht="25.5" x14ac:dyDescent="0.2">
      <c r="B3902" s="282" t="s">
        <v>93</v>
      </c>
      <c r="C3902" s="284" t="s">
        <v>253</v>
      </c>
      <c r="D3902" s="282" t="s">
        <v>44</v>
      </c>
      <c r="E3902" s="282" t="s">
        <v>254</v>
      </c>
      <c r="F3902" s="195" t="s">
        <v>94</v>
      </c>
      <c r="G3902" s="195"/>
      <c r="H3902" s="283" t="s">
        <v>75</v>
      </c>
      <c r="I3902" s="287">
        <v>1</v>
      </c>
      <c r="J3902" s="285">
        <v>0.01</v>
      </c>
      <c r="K3902" s="285">
        <v>0.01</v>
      </c>
    </row>
    <row r="3903" spans="2:11" x14ac:dyDescent="0.2">
      <c r="B3903" s="282" t="s">
        <v>93</v>
      </c>
      <c r="C3903" s="284" t="s">
        <v>712</v>
      </c>
      <c r="D3903" s="282" t="s">
        <v>44</v>
      </c>
      <c r="E3903" s="282" t="s">
        <v>713</v>
      </c>
      <c r="F3903" s="195" t="s">
        <v>214</v>
      </c>
      <c r="G3903" s="195"/>
      <c r="H3903" s="283" t="s">
        <v>75</v>
      </c>
      <c r="I3903" s="287">
        <v>1</v>
      </c>
      <c r="J3903" s="285">
        <v>13.34</v>
      </c>
      <c r="K3903" s="285">
        <v>13.34</v>
      </c>
    </row>
    <row r="3904" spans="2:11" ht="25.5" x14ac:dyDescent="0.2">
      <c r="B3904" s="282" t="s">
        <v>93</v>
      </c>
      <c r="C3904" s="284" t="s">
        <v>238</v>
      </c>
      <c r="D3904" s="282" t="s">
        <v>44</v>
      </c>
      <c r="E3904" s="282" t="s">
        <v>239</v>
      </c>
      <c r="F3904" s="195" t="s">
        <v>94</v>
      </c>
      <c r="G3904" s="195"/>
      <c r="H3904" s="283" t="s">
        <v>75</v>
      </c>
      <c r="I3904" s="287">
        <v>1</v>
      </c>
      <c r="J3904" s="285">
        <v>1.02</v>
      </c>
      <c r="K3904" s="285">
        <v>1.02</v>
      </c>
    </row>
    <row r="3905" spans="2:11" ht="25.5" x14ac:dyDescent="0.2">
      <c r="B3905" s="282" t="s">
        <v>93</v>
      </c>
      <c r="C3905" s="284" t="s">
        <v>217</v>
      </c>
      <c r="D3905" s="282" t="s">
        <v>44</v>
      </c>
      <c r="E3905" s="282" t="s">
        <v>218</v>
      </c>
      <c r="F3905" s="195" t="s">
        <v>94</v>
      </c>
      <c r="G3905" s="195"/>
      <c r="H3905" s="283" t="s">
        <v>75</v>
      </c>
      <c r="I3905" s="287">
        <v>1</v>
      </c>
      <c r="J3905" s="285">
        <v>0.08</v>
      </c>
      <c r="K3905" s="285">
        <v>0.08</v>
      </c>
    </row>
    <row r="3906" spans="2:11" x14ac:dyDescent="0.2">
      <c r="B3906" s="291"/>
      <c r="C3906" s="291"/>
      <c r="D3906" s="291"/>
      <c r="E3906" s="291"/>
      <c r="F3906" s="291" t="s">
        <v>97</v>
      </c>
      <c r="G3906" s="292">
        <v>6.51</v>
      </c>
      <c r="H3906" s="291" t="s">
        <v>98</v>
      </c>
      <c r="I3906" s="292">
        <v>7.02</v>
      </c>
      <c r="J3906" s="291" t="s">
        <v>99</v>
      </c>
      <c r="K3906" s="292">
        <v>13.53</v>
      </c>
    </row>
    <row r="3907" spans="2:11" ht="13.5" thickBot="1" x14ac:dyDescent="0.25">
      <c r="B3907" s="291"/>
      <c r="C3907" s="291"/>
      <c r="D3907" s="291"/>
      <c r="E3907" s="291"/>
      <c r="F3907" s="291" t="s">
        <v>100</v>
      </c>
      <c r="G3907" s="292">
        <v>4.6399999999999997</v>
      </c>
      <c r="H3907" s="291"/>
      <c r="I3907" s="198" t="s">
        <v>101</v>
      </c>
      <c r="J3907" s="198"/>
      <c r="K3907" s="292">
        <v>23.2</v>
      </c>
    </row>
    <row r="3908" spans="2:11" ht="13.5" thickTop="1" x14ac:dyDescent="0.2">
      <c r="B3908" s="276"/>
      <c r="C3908" s="276"/>
      <c r="D3908" s="276"/>
      <c r="E3908" s="276"/>
      <c r="F3908" s="276"/>
      <c r="G3908" s="276"/>
      <c r="H3908" s="276"/>
      <c r="I3908" s="276"/>
      <c r="J3908" s="276"/>
      <c r="K3908" s="276"/>
    </row>
    <row r="3909" spans="2:11" ht="15" x14ac:dyDescent="0.2">
      <c r="B3909" s="268"/>
      <c r="C3909" s="270" t="s">
        <v>78</v>
      </c>
      <c r="D3909" s="268" t="s">
        <v>79</v>
      </c>
      <c r="E3909" s="268" t="s">
        <v>24</v>
      </c>
      <c r="F3909" s="196" t="s">
        <v>80</v>
      </c>
      <c r="G3909" s="196"/>
      <c r="H3909" s="269" t="s">
        <v>81</v>
      </c>
      <c r="I3909" s="270" t="s">
        <v>82</v>
      </c>
      <c r="J3909" s="270" t="s">
        <v>83</v>
      </c>
      <c r="K3909" s="270" t="s">
        <v>84</v>
      </c>
    </row>
    <row r="3910" spans="2:11" ht="51" x14ac:dyDescent="0.2">
      <c r="B3910" s="271" t="s">
        <v>85</v>
      </c>
      <c r="C3910" s="273" t="s">
        <v>2212</v>
      </c>
      <c r="D3910" s="271" t="s">
        <v>44</v>
      </c>
      <c r="E3910" s="271" t="s">
        <v>2213</v>
      </c>
      <c r="F3910" s="197" t="s">
        <v>2214</v>
      </c>
      <c r="G3910" s="197"/>
      <c r="H3910" s="272" t="s">
        <v>48</v>
      </c>
      <c r="I3910" s="275">
        <v>1</v>
      </c>
      <c r="J3910" s="274">
        <v>578.78</v>
      </c>
      <c r="K3910" s="274">
        <v>578.78</v>
      </c>
    </row>
    <row r="3911" spans="2:11" ht="25.5" x14ac:dyDescent="0.2">
      <c r="B3911" s="277" t="s">
        <v>86</v>
      </c>
      <c r="C3911" s="279" t="s">
        <v>122</v>
      </c>
      <c r="D3911" s="277" t="s">
        <v>44</v>
      </c>
      <c r="E3911" s="277" t="s">
        <v>123</v>
      </c>
      <c r="F3911" s="194" t="s">
        <v>2161</v>
      </c>
      <c r="G3911" s="194"/>
      <c r="H3911" s="278" t="s">
        <v>75</v>
      </c>
      <c r="I3911" s="281">
        <v>0.91490910000000003</v>
      </c>
      <c r="J3911" s="280">
        <v>22.69</v>
      </c>
      <c r="K3911" s="280">
        <v>20.75</v>
      </c>
    </row>
    <row r="3912" spans="2:11" ht="51" x14ac:dyDescent="0.2">
      <c r="B3912" s="277" t="s">
        <v>86</v>
      </c>
      <c r="C3912" s="279" t="s">
        <v>2996</v>
      </c>
      <c r="D3912" s="277" t="s">
        <v>44</v>
      </c>
      <c r="E3912" s="277" t="s">
        <v>2997</v>
      </c>
      <c r="F3912" s="194" t="s">
        <v>785</v>
      </c>
      <c r="G3912" s="194"/>
      <c r="H3912" s="278" t="s">
        <v>106</v>
      </c>
      <c r="I3912" s="281">
        <v>7.3160000000000003E-2</v>
      </c>
      <c r="J3912" s="280">
        <v>274.89</v>
      </c>
      <c r="K3912" s="280">
        <v>20.11</v>
      </c>
    </row>
    <row r="3913" spans="2:11" ht="51" x14ac:dyDescent="0.2">
      <c r="B3913" s="277" t="s">
        <v>86</v>
      </c>
      <c r="C3913" s="279" t="s">
        <v>2998</v>
      </c>
      <c r="D3913" s="277" t="s">
        <v>44</v>
      </c>
      <c r="E3913" s="277" t="s">
        <v>2999</v>
      </c>
      <c r="F3913" s="194" t="s">
        <v>785</v>
      </c>
      <c r="G3913" s="194"/>
      <c r="H3913" s="278" t="s">
        <v>109</v>
      </c>
      <c r="I3913" s="281">
        <v>0.98652010000000001</v>
      </c>
      <c r="J3913" s="280">
        <v>68.88</v>
      </c>
      <c r="K3913" s="280">
        <v>67.95</v>
      </c>
    </row>
    <row r="3914" spans="2:11" ht="25.5" x14ac:dyDescent="0.2">
      <c r="B3914" s="277" t="s">
        <v>86</v>
      </c>
      <c r="C3914" s="279" t="s">
        <v>120</v>
      </c>
      <c r="D3914" s="277" t="s">
        <v>44</v>
      </c>
      <c r="E3914" s="277" t="s">
        <v>121</v>
      </c>
      <c r="F3914" s="194" t="s">
        <v>2161</v>
      </c>
      <c r="G3914" s="194"/>
      <c r="H3914" s="278" t="s">
        <v>75</v>
      </c>
      <c r="I3914" s="281">
        <v>4.1170909</v>
      </c>
      <c r="J3914" s="280">
        <v>29.75</v>
      </c>
      <c r="K3914" s="280">
        <v>122.48</v>
      </c>
    </row>
    <row r="3915" spans="2:11" x14ac:dyDescent="0.2">
      <c r="B3915" s="282" t="s">
        <v>93</v>
      </c>
      <c r="C3915" s="284" t="s">
        <v>3000</v>
      </c>
      <c r="D3915" s="282" t="s">
        <v>44</v>
      </c>
      <c r="E3915" s="282" t="s">
        <v>3001</v>
      </c>
      <c r="F3915" s="195" t="s">
        <v>94</v>
      </c>
      <c r="G3915" s="195"/>
      <c r="H3915" s="283" t="s">
        <v>47</v>
      </c>
      <c r="I3915" s="287">
        <v>9</v>
      </c>
      <c r="J3915" s="285">
        <v>38.61</v>
      </c>
      <c r="K3915" s="285">
        <v>347.49</v>
      </c>
    </row>
    <row r="3916" spans="2:11" x14ac:dyDescent="0.2">
      <c r="B3916" s="291"/>
      <c r="C3916" s="291"/>
      <c r="D3916" s="291"/>
      <c r="E3916" s="291"/>
      <c r="F3916" s="291" t="s">
        <v>97</v>
      </c>
      <c r="G3916" s="292">
        <v>65.16</v>
      </c>
      <c r="H3916" s="291" t="s">
        <v>98</v>
      </c>
      <c r="I3916" s="292">
        <v>70.069999999999993</v>
      </c>
      <c r="J3916" s="291" t="s">
        <v>99</v>
      </c>
      <c r="K3916" s="292">
        <v>135.22999999999999</v>
      </c>
    </row>
    <row r="3917" spans="2:11" ht="13.5" thickBot="1" x14ac:dyDescent="0.25">
      <c r="B3917" s="291"/>
      <c r="C3917" s="291"/>
      <c r="D3917" s="291"/>
      <c r="E3917" s="291"/>
      <c r="F3917" s="291" t="s">
        <v>100</v>
      </c>
      <c r="G3917" s="292">
        <v>144.69</v>
      </c>
      <c r="H3917" s="291"/>
      <c r="I3917" s="198" t="s">
        <v>101</v>
      </c>
      <c r="J3917" s="198"/>
      <c r="K3917" s="292">
        <v>723.47</v>
      </c>
    </row>
    <row r="3918" spans="2:11" ht="13.5" thickTop="1" x14ac:dyDescent="0.2">
      <c r="B3918" s="276"/>
      <c r="C3918" s="276"/>
      <c r="D3918" s="276"/>
      <c r="E3918" s="276"/>
      <c r="F3918" s="276"/>
      <c r="G3918" s="276"/>
      <c r="H3918" s="276"/>
      <c r="I3918" s="276"/>
      <c r="J3918" s="276"/>
      <c r="K3918" s="276"/>
    </row>
    <row r="3919" spans="2:11" ht="15" x14ac:dyDescent="0.2">
      <c r="B3919" s="268"/>
      <c r="C3919" s="270" t="s">
        <v>78</v>
      </c>
      <c r="D3919" s="268" t="s">
        <v>79</v>
      </c>
      <c r="E3919" s="268" t="s">
        <v>24</v>
      </c>
      <c r="F3919" s="196" t="s">
        <v>80</v>
      </c>
      <c r="G3919" s="196"/>
      <c r="H3919" s="269" t="s">
        <v>81</v>
      </c>
      <c r="I3919" s="270" t="s">
        <v>82</v>
      </c>
      <c r="J3919" s="270" t="s">
        <v>83</v>
      </c>
      <c r="K3919" s="270" t="s">
        <v>84</v>
      </c>
    </row>
    <row r="3920" spans="2:11" x14ac:dyDescent="0.2">
      <c r="B3920" s="271" t="s">
        <v>85</v>
      </c>
      <c r="C3920" s="273" t="s">
        <v>122</v>
      </c>
      <c r="D3920" s="271" t="s">
        <v>44</v>
      </c>
      <c r="E3920" s="271" t="s">
        <v>123</v>
      </c>
      <c r="F3920" s="197" t="s">
        <v>2161</v>
      </c>
      <c r="G3920" s="197"/>
      <c r="H3920" s="272" t="s">
        <v>75</v>
      </c>
      <c r="I3920" s="275">
        <v>1</v>
      </c>
      <c r="J3920" s="274">
        <v>22.69</v>
      </c>
      <c r="K3920" s="274">
        <v>22.69</v>
      </c>
    </row>
    <row r="3921" spans="2:11" ht="25.5" x14ac:dyDescent="0.2">
      <c r="B3921" s="277" t="s">
        <v>86</v>
      </c>
      <c r="C3921" s="279" t="s">
        <v>273</v>
      </c>
      <c r="D3921" s="277" t="s">
        <v>44</v>
      </c>
      <c r="E3921" s="277" t="s">
        <v>274</v>
      </c>
      <c r="F3921" s="194" t="s">
        <v>2161</v>
      </c>
      <c r="G3921" s="194"/>
      <c r="H3921" s="278" t="s">
        <v>75</v>
      </c>
      <c r="I3921" s="281">
        <v>1</v>
      </c>
      <c r="J3921" s="280">
        <v>0.59</v>
      </c>
      <c r="K3921" s="280">
        <v>0.59</v>
      </c>
    </row>
    <row r="3922" spans="2:11" ht="25.5" x14ac:dyDescent="0.2">
      <c r="B3922" s="282" t="s">
        <v>93</v>
      </c>
      <c r="C3922" s="284" t="s">
        <v>215</v>
      </c>
      <c r="D3922" s="282" t="s">
        <v>44</v>
      </c>
      <c r="E3922" s="282" t="s">
        <v>216</v>
      </c>
      <c r="F3922" s="195" t="s">
        <v>94</v>
      </c>
      <c r="G3922" s="195"/>
      <c r="H3922" s="283" t="s">
        <v>75</v>
      </c>
      <c r="I3922" s="287">
        <v>1</v>
      </c>
      <c r="J3922" s="285">
        <v>1.43</v>
      </c>
      <c r="K3922" s="285">
        <v>1.43</v>
      </c>
    </row>
    <row r="3923" spans="2:11" ht="25.5" x14ac:dyDescent="0.2">
      <c r="B3923" s="282" t="s">
        <v>93</v>
      </c>
      <c r="C3923" s="284" t="s">
        <v>217</v>
      </c>
      <c r="D3923" s="282" t="s">
        <v>44</v>
      </c>
      <c r="E3923" s="282" t="s">
        <v>218</v>
      </c>
      <c r="F3923" s="195" t="s">
        <v>94</v>
      </c>
      <c r="G3923" s="195"/>
      <c r="H3923" s="283" t="s">
        <v>75</v>
      </c>
      <c r="I3923" s="287">
        <v>1</v>
      </c>
      <c r="J3923" s="285">
        <v>0.08</v>
      </c>
      <c r="K3923" s="285">
        <v>0.08</v>
      </c>
    </row>
    <row r="3924" spans="2:11" x14ac:dyDescent="0.2">
      <c r="B3924" s="282" t="s">
        <v>93</v>
      </c>
      <c r="C3924" s="284" t="s">
        <v>275</v>
      </c>
      <c r="D3924" s="282" t="s">
        <v>44</v>
      </c>
      <c r="E3924" s="282" t="s">
        <v>276</v>
      </c>
      <c r="F3924" s="195" t="s">
        <v>214</v>
      </c>
      <c r="G3924" s="195"/>
      <c r="H3924" s="283" t="s">
        <v>75</v>
      </c>
      <c r="I3924" s="287">
        <v>1</v>
      </c>
      <c r="J3924" s="285">
        <v>15.85</v>
      </c>
      <c r="K3924" s="285">
        <v>15.85</v>
      </c>
    </row>
    <row r="3925" spans="2:11" ht="25.5" x14ac:dyDescent="0.2">
      <c r="B3925" s="282" t="s">
        <v>93</v>
      </c>
      <c r="C3925" s="284" t="s">
        <v>279</v>
      </c>
      <c r="D3925" s="282" t="s">
        <v>44</v>
      </c>
      <c r="E3925" s="282" t="s">
        <v>280</v>
      </c>
      <c r="F3925" s="195" t="s">
        <v>94</v>
      </c>
      <c r="G3925" s="195"/>
      <c r="H3925" s="283" t="s">
        <v>75</v>
      </c>
      <c r="I3925" s="287">
        <v>1</v>
      </c>
      <c r="J3925" s="285">
        <v>1.26</v>
      </c>
      <c r="K3925" s="285">
        <v>1.26</v>
      </c>
    </row>
    <row r="3926" spans="2:11" ht="25.5" x14ac:dyDescent="0.2">
      <c r="B3926" s="282" t="s">
        <v>93</v>
      </c>
      <c r="C3926" s="284" t="s">
        <v>277</v>
      </c>
      <c r="D3926" s="282" t="s">
        <v>44</v>
      </c>
      <c r="E3926" s="282" t="s">
        <v>278</v>
      </c>
      <c r="F3926" s="195" t="s">
        <v>94</v>
      </c>
      <c r="G3926" s="195"/>
      <c r="H3926" s="283" t="s">
        <v>75</v>
      </c>
      <c r="I3926" s="287">
        <v>1</v>
      </c>
      <c r="J3926" s="285">
        <v>0.86</v>
      </c>
      <c r="K3926" s="285">
        <v>0.86</v>
      </c>
    </row>
    <row r="3927" spans="2:11" ht="25.5" x14ac:dyDescent="0.2">
      <c r="B3927" s="282" t="s">
        <v>93</v>
      </c>
      <c r="C3927" s="284" t="s">
        <v>236</v>
      </c>
      <c r="D3927" s="282" t="s">
        <v>44</v>
      </c>
      <c r="E3927" s="282" t="s">
        <v>237</v>
      </c>
      <c r="F3927" s="195" t="s">
        <v>94</v>
      </c>
      <c r="G3927" s="195"/>
      <c r="H3927" s="283" t="s">
        <v>75</v>
      </c>
      <c r="I3927" s="287">
        <v>1</v>
      </c>
      <c r="J3927" s="285">
        <v>1.6</v>
      </c>
      <c r="K3927" s="285">
        <v>1.6</v>
      </c>
    </row>
    <row r="3928" spans="2:11" ht="25.5" x14ac:dyDescent="0.2">
      <c r="B3928" s="282" t="s">
        <v>93</v>
      </c>
      <c r="C3928" s="284" t="s">
        <v>238</v>
      </c>
      <c r="D3928" s="282" t="s">
        <v>44</v>
      </c>
      <c r="E3928" s="282" t="s">
        <v>239</v>
      </c>
      <c r="F3928" s="195" t="s">
        <v>94</v>
      </c>
      <c r="G3928" s="195"/>
      <c r="H3928" s="283" t="s">
        <v>75</v>
      </c>
      <c r="I3928" s="287">
        <v>1</v>
      </c>
      <c r="J3928" s="285">
        <v>1.02</v>
      </c>
      <c r="K3928" s="285">
        <v>1.02</v>
      </c>
    </row>
    <row r="3929" spans="2:11" x14ac:dyDescent="0.2">
      <c r="B3929" s="291"/>
      <c r="C3929" s="291"/>
      <c r="D3929" s="291"/>
      <c r="E3929" s="291"/>
      <c r="F3929" s="291" t="s">
        <v>97</v>
      </c>
      <c r="G3929" s="292">
        <v>7.92</v>
      </c>
      <c r="H3929" s="291" t="s">
        <v>98</v>
      </c>
      <c r="I3929" s="292">
        <v>8.52</v>
      </c>
      <c r="J3929" s="291" t="s">
        <v>99</v>
      </c>
      <c r="K3929" s="292">
        <v>16.440000000000001</v>
      </c>
    </row>
    <row r="3930" spans="2:11" ht="13.5" thickBot="1" x14ac:dyDescent="0.25">
      <c r="B3930" s="291"/>
      <c r="C3930" s="291"/>
      <c r="D3930" s="291"/>
      <c r="E3930" s="291"/>
      <c r="F3930" s="291" t="s">
        <v>100</v>
      </c>
      <c r="G3930" s="292">
        <v>5.67</v>
      </c>
      <c r="H3930" s="291"/>
      <c r="I3930" s="198" t="s">
        <v>101</v>
      </c>
      <c r="J3930" s="198"/>
      <c r="K3930" s="292">
        <v>28.36</v>
      </c>
    </row>
    <row r="3931" spans="2:11" ht="13.5" thickTop="1" x14ac:dyDescent="0.2">
      <c r="B3931" s="276"/>
      <c r="C3931" s="276"/>
      <c r="D3931" s="276"/>
      <c r="E3931" s="276"/>
      <c r="F3931" s="276"/>
      <c r="G3931" s="276"/>
      <c r="H3931" s="276"/>
      <c r="I3931" s="276"/>
      <c r="J3931" s="276"/>
      <c r="K3931" s="276"/>
    </row>
    <row r="3932" spans="2:11" ht="15" x14ac:dyDescent="0.2">
      <c r="B3932" s="268"/>
      <c r="C3932" s="270" t="s">
        <v>78</v>
      </c>
      <c r="D3932" s="268" t="s">
        <v>79</v>
      </c>
      <c r="E3932" s="268" t="s">
        <v>24</v>
      </c>
      <c r="F3932" s="196" t="s">
        <v>80</v>
      </c>
      <c r="G3932" s="196"/>
      <c r="H3932" s="269" t="s">
        <v>81</v>
      </c>
      <c r="I3932" s="270" t="s">
        <v>82</v>
      </c>
      <c r="J3932" s="270" t="s">
        <v>83</v>
      </c>
      <c r="K3932" s="270" t="s">
        <v>84</v>
      </c>
    </row>
    <row r="3933" spans="2:11" ht="25.5" x14ac:dyDescent="0.2">
      <c r="B3933" s="271" t="s">
        <v>85</v>
      </c>
      <c r="C3933" s="273" t="s">
        <v>198</v>
      </c>
      <c r="D3933" s="271" t="s">
        <v>44</v>
      </c>
      <c r="E3933" s="271" t="s">
        <v>199</v>
      </c>
      <c r="F3933" s="197" t="s">
        <v>2161</v>
      </c>
      <c r="G3933" s="197"/>
      <c r="H3933" s="272" t="s">
        <v>75</v>
      </c>
      <c r="I3933" s="275">
        <v>1</v>
      </c>
      <c r="J3933" s="274">
        <v>21.7</v>
      </c>
      <c r="K3933" s="274">
        <v>21.7</v>
      </c>
    </row>
    <row r="3934" spans="2:11" ht="38.25" x14ac:dyDescent="0.2">
      <c r="B3934" s="277" t="s">
        <v>86</v>
      </c>
      <c r="C3934" s="279" t="s">
        <v>281</v>
      </c>
      <c r="D3934" s="277" t="s">
        <v>44</v>
      </c>
      <c r="E3934" s="277" t="s">
        <v>282</v>
      </c>
      <c r="F3934" s="194" t="s">
        <v>2161</v>
      </c>
      <c r="G3934" s="194"/>
      <c r="H3934" s="278" t="s">
        <v>75</v>
      </c>
      <c r="I3934" s="281">
        <v>1</v>
      </c>
      <c r="J3934" s="280">
        <v>0.28000000000000003</v>
      </c>
      <c r="K3934" s="280">
        <v>0.28000000000000003</v>
      </c>
    </row>
    <row r="3935" spans="2:11" ht="25.5" x14ac:dyDescent="0.2">
      <c r="B3935" s="282" t="s">
        <v>93</v>
      </c>
      <c r="C3935" s="284" t="s">
        <v>287</v>
      </c>
      <c r="D3935" s="282" t="s">
        <v>44</v>
      </c>
      <c r="E3935" s="282" t="s">
        <v>288</v>
      </c>
      <c r="F3935" s="195" t="s">
        <v>94</v>
      </c>
      <c r="G3935" s="195"/>
      <c r="H3935" s="283" t="s">
        <v>75</v>
      </c>
      <c r="I3935" s="287">
        <v>1</v>
      </c>
      <c r="J3935" s="285">
        <v>1.1299999999999999</v>
      </c>
      <c r="K3935" s="285">
        <v>1.1299999999999999</v>
      </c>
    </row>
    <row r="3936" spans="2:11" ht="25.5" x14ac:dyDescent="0.2">
      <c r="B3936" s="282" t="s">
        <v>93</v>
      </c>
      <c r="C3936" s="284" t="s">
        <v>283</v>
      </c>
      <c r="D3936" s="282" t="s">
        <v>44</v>
      </c>
      <c r="E3936" s="282" t="s">
        <v>284</v>
      </c>
      <c r="F3936" s="195" t="s">
        <v>214</v>
      </c>
      <c r="G3936" s="195"/>
      <c r="H3936" s="283" t="s">
        <v>75</v>
      </c>
      <c r="I3936" s="287">
        <v>1</v>
      </c>
      <c r="J3936" s="285">
        <v>15.85</v>
      </c>
      <c r="K3936" s="285">
        <v>15.85</v>
      </c>
    </row>
    <row r="3937" spans="2:11" ht="25.5" x14ac:dyDescent="0.2">
      <c r="B3937" s="282" t="s">
        <v>93</v>
      </c>
      <c r="C3937" s="284" t="s">
        <v>217</v>
      </c>
      <c r="D3937" s="282" t="s">
        <v>44</v>
      </c>
      <c r="E3937" s="282" t="s">
        <v>218</v>
      </c>
      <c r="F3937" s="195" t="s">
        <v>94</v>
      </c>
      <c r="G3937" s="195"/>
      <c r="H3937" s="283" t="s">
        <v>75</v>
      </c>
      <c r="I3937" s="287">
        <v>1</v>
      </c>
      <c r="J3937" s="285">
        <v>0.08</v>
      </c>
      <c r="K3937" s="285">
        <v>0.08</v>
      </c>
    </row>
    <row r="3938" spans="2:11" ht="25.5" x14ac:dyDescent="0.2">
      <c r="B3938" s="282" t="s">
        <v>93</v>
      </c>
      <c r="C3938" s="284" t="s">
        <v>238</v>
      </c>
      <c r="D3938" s="282" t="s">
        <v>44</v>
      </c>
      <c r="E3938" s="282" t="s">
        <v>239</v>
      </c>
      <c r="F3938" s="195" t="s">
        <v>94</v>
      </c>
      <c r="G3938" s="195"/>
      <c r="H3938" s="283" t="s">
        <v>75</v>
      </c>
      <c r="I3938" s="287">
        <v>1</v>
      </c>
      <c r="J3938" s="285">
        <v>1.02</v>
      </c>
      <c r="K3938" s="285">
        <v>1.02</v>
      </c>
    </row>
    <row r="3939" spans="2:11" ht="25.5" x14ac:dyDescent="0.2">
      <c r="B3939" s="282" t="s">
        <v>93</v>
      </c>
      <c r="C3939" s="284" t="s">
        <v>215</v>
      </c>
      <c r="D3939" s="282" t="s">
        <v>44</v>
      </c>
      <c r="E3939" s="282" t="s">
        <v>216</v>
      </c>
      <c r="F3939" s="195" t="s">
        <v>94</v>
      </c>
      <c r="G3939" s="195"/>
      <c r="H3939" s="283" t="s">
        <v>75</v>
      </c>
      <c r="I3939" s="287">
        <v>1</v>
      </c>
      <c r="J3939" s="285">
        <v>1.43</v>
      </c>
      <c r="K3939" s="285">
        <v>1.43</v>
      </c>
    </row>
    <row r="3940" spans="2:11" ht="25.5" x14ac:dyDescent="0.2">
      <c r="B3940" s="282" t="s">
        <v>93</v>
      </c>
      <c r="C3940" s="284" t="s">
        <v>236</v>
      </c>
      <c r="D3940" s="282" t="s">
        <v>44</v>
      </c>
      <c r="E3940" s="282" t="s">
        <v>237</v>
      </c>
      <c r="F3940" s="195" t="s">
        <v>94</v>
      </c>
      <c r="G3940" s="195"/>
      <c r="H3940" s="283" t="s">
        <v>75</v>
      </c>
      <c r="I3940" s="287">
        <v>1</v>
      </c>
      <c r="J3940" s="285">
        <v>1.6</v>
      </c>
      <c r="K3940" s="285">
        <v>1.6</v>
      </c>
    </row>
    <row r="3941" spans="2:11" ht="25.5" x14ac:dyDescent="0.2">
      <c r="B3941" s="282" t="s">
        <v>93</v>
      </c>
      <c r="C3941" s="284" t="s">
        <v>285</v>
      </c>
      <c r="D3941" s="282" t="s">
        <v>44</v>
      </c>
      <c r="E3941" s="282" t="s">
        <v>286</v>
      </c>
      <c r="F3941" s="195" t="s">
        <v>94</v>
      </c>
      <c r="G3941" s="195"/>
      <c r="H3941" s="283" t="s">
        <v>75</v>
      </c>
      <c r="I3941" s="287">
        <v>1</v>
      </c>
      <c r="J3941" s="285">
        <v>0.31</v>
      </c>
      <c r="K3941" s="285">
        <v>0.31</v>
      </c>
    </row>
    <row r="3942" spans="2:11" x14ac:dyDescent="0.2">
      <c r="B3942" s="291"/>
      <c r="C3942" s="291"/>
      <c r="D3942" s="291"/>
      <c r="E3942" s="291"/>
      <c r="F3942" s="291" t="s">
        <v>97</v>
      </c>
      <c r="G3942" s="292">
        <v>7.77</v>
      </c>
      <c r="H3942" s="291" t="s">
        <v>98</v>
      </c>
      <c r="I3942" s="292">
        <v>8.36</v>
      </c>
      <c r="J3942" s="291" t="s">
        <v>99</v>
      </c>
      <c r="K3942" s="292">
        <v>16.13</v>
      </c>
    </row>
    <row r="3943" spans="2:11" ht="13.5" thickBot="1" x14ac:dyDescent="0.25">
      <c r="B3943" s="291"/>
      <c r="C3943" s="291"/>
      <c r="D3943" s="291"/>
      <c r="E3943" s="291"/>
      <c r="F3943" s="291" t="s">
        <v>100</v>
      </c>
      <c r="G3943" s="292">
        <v>5.42</v>
      </c>
      <c r="H3943" s="291"/>
      <c r="I3943" s="198" t="s">
        <v>101</v>
      </c>
      <c r="J3943" s="198"/>
      <c r="K3943" s="292">
        <v>27.12</v>
      </c>
    </row>
    <row r="3944" spans="2:11" ht="13.5" thickTop="1" x14ac:dyDescent="0.2">
      <c r="B3944" s="276"/>
      <c r="C3944" s="276"/>
      <c r="D3944" s="276"/>
      <c r="E3944" s="276"/>
      <c r="F3944" s="276"/>
      <c r="G3944" s="276"/>
      <c r="H3944" s="276"/>
      <c r="I3944" s="276"/>
      <c r="J3944" s="276"/>
      <c r="K3944" s="276"/>
    </row>
    <row r="3945" spans="2:11" ht="15" x14ac:dyDescent="0.2">
      <c r="B3945" s="268"/>
      <c r="C3945" s="270" t="s">
        <v>78</v>
      </c>
      <c r="D3945" s="268" t="s">
        <v>79</v>
      </c>
      <c r="E3945" s="268" t="s">
        <v>24</v>
      </c>
      <c r="F3945" s="196" t="s">
        <v>80</v>
      </c>
      <c r="G3945" s="196"/>
      <c r="H3945" s="269" t="s">
        <v>81</v>
      </c>
      <c r="I3945" s="270" t="s">
        <v>82</v>
      </c>
      <c r="J3945" s="270" t="s">
        <v>83</v>
      </c>
      <c r="K3945" s="270" t="s">
        <v>84</v>
      </c>
    </row>
    <row r="3946" spans="2:11" x14ac:dyDescent="0.2">
      <c r="B3946" s="271" t="s">
        <v>85</v>
      </c>
      <c r="C3946" s="273" t="s">
        <v>2916</v>
      </c>
      <c r="D3946" s="271" t="s">
        <v>44</v>
      </c>
      <c r="E3946" s="271" t="s">
        <v>2917</v>
      </c>
      <c r="F3946" s="197" t="s">
        <v>2161</v>
      </c>
      <c r="G3946" s="197"/>
      <c r="H3946" s="272" t="s">
        <v>75</v>
      </c>
      <c r="I3946" s="275">
        <v>1</v>
      </c>
      <c r="J3946" s="274">
        <v>21.06</v>
      </c>
      <c r="K3946" s="274">
        <v>21.06</v>
      </c>
    </row>
    <row r="3947" spans="2:11" ht="25.5" x14ac:dyDescent="0.2">
      <c r="B3947" s="277" t="s">
        <v>86</v>
      </c>
      <c r="C3947" s="279" t="s">
        <v>3002</v>
      </c>
      <c r="D3947" s="277" t="s">
        <v>44</v>
      </c>
      <c r="E3947" s="277" t="s">
        <v>3003</v>
      </c>
      <c r="F3947" s="194" t="s">
        <v>2161</v>
      </c>
      <c r="G3947" s="194"/>
      <c r="H3947" s="278" t="s">
        <v>75</v>
      </c>
      <c r="I3947" s="281">
        <v>1</v>
      </c>
      <c r="J3947" s="280">
        <v>0.18</v>
      </c>
      <c r="K3947" s="280">
        <v>0.18</v>
      </c>
    </row>
    <row r="3948" spans="2:11" ht="25.5" x14ac:dyDescent="0.2">
      <c r="B3948" s="282" t="s">
        <v>93</v>
      </c>
      <c r="C3948" s="284" t="s">
        <v>253</v>
      </c>
      <c r="D3948" s="282" t="s">
        <v>44</v>
      </c>
      <c r="E3948" s="282" t="s">
        <v>254</v>
      </c>
      <c r="F3948" s="195" t="s">
        <v>94</v>
      </c>
      <c r="G3948" s="195"/>
      <c r="H3948" s="283" t="s">
        <v>75</v>
      </c>
      <c r="I3948" s="287">
        <v>1</v>
      </c>
      <c r="J3948" s="285">
        <v>0.01</v>
      </c>
      <c r="K3948" s="285">
        <v>0.01</v>
      </c>
    </row>
    <row r="3949" spans="2:11" ht="25.5" x14ac:dyDescent="0.2">
      <c r="B3949" s="282" t="s">
        <v>93</v>
      </c>
      <c r="C3949" s="284" t="s">
        <v>238</v>
      </c>
      <c r="D3949" s="282" t="s">
        <v>44</v>
      </c>
      <c r="E3949" s="282" t="s">
        <v>239</v>
      </c>
      <c r="F3949" s="195" t="s">
        <v>94</v>
      </c>
      <c r="G3949" s="195"/>
      <c r="H3949" s="283" t="s">
        <v>75</v>
      </c>
      <c r="I3949" s="287">
        <v>1</v>
      </c>
      <c r="J3949" s="285">
        <v>1.02</v>
      </c>
      <c r="K3949" s="285">
        <v>1.02</v>
      </c>
    </row>
    <row r="3950" spans="2:11" ht="25.5" x14ac:dyDescent="0.2">
      <c r="B3950" s="282" t="s">
        <v>93</v>
      </c>
      <c r="C3950" s="284" t="s">
        <v>215</v>
      </c>
      <c r="D3950" s="282" t="s">
        <v>44</v>
      </c>
      <c r="E3950" s="282" t="s">
        <v>216</v>
      </c>
      <c r="F3950" s="195" t="s">
        <v>94</v>
      </c>
      <c r="G3950" s="195"/>
      <c r="H3950" s="283" t="s">
        <v>75</v>
      </c>
      <c r="I3950" s="287">
        <v>1</v>
      </c>
      <c r="J3950" s="285">
        <v>1.43</v>
      </c>
      <c r="K3950" s="285">
        <v>1.43</v>
      </c>
    </row>
    <row r="3951" spans="2:11" ht="25.5" x14ac:dyDescent="0.2">
      <c r="B3951" s="282" t="s">
        <v>93</v>
      </c>
      <c r="C3951" s="284" t="s">
        <v>236</v>
      </c>
      <c r="D3951" s="282" t="s">
        <v>44</v>
      </c>
      <c r="E3951" s="282" t="s">
        <v>237</v>
      </c>
      <c r="F3951" s="195" t="s">
        <v>94</v>
      </c>
      <c r="G3951" s="195"/>
      <c r="H3951" s="283" t="s">
        <v>75</v>
      </c>
      <c r="I3951" s="287">
        <v>1</v>
      </c>
      <c r="J3951" s="285">
        <v>1.6</v>
      </c>
      <c r="K3951" s="285">
        <v>1.6</v>
      </c>
    </row>
    <row r="3952" spans="2:11" x14ac:dyDescent="0.2">
      <c r="B3952" s="282" t="s">
        <v>93</v>
      </c>
      <c r="C3952" s="284" t="s">
        <v>3004</v>
      </c>
      <c r="D3952" s="282" t="s">
        <v>44</v>
      </c>
      <c r="E3952" s="282" t="s">
        <v>3005</v>
      </c>
      <c r="F3952" s="195" t="s">
        <v>214</v>
      </c>
      <c r="G3952" s="195"/>
      <c r="H3952" s="283" t="s">
        <v>75</v>
      </c>
      <c r="I3952" s="287">
        <v>1</v>
      </c>
      <c r="J3952" s="285">
        <v>15.85</v>
      </c>
      <c r="K3952" s="285">
        <v>15.85</v>
      </c>
    </row>
    <row r="3953" spans="2:11" ht="25.5" x14ac:dyDescent="0.2">
      <c r="B3953" s="282" t="s">
        <v>93</v>
      </c>
      <c r="C3953" s="284" t="s">
        <v>217</v>
      </c>
      <c r="D3953" s="282" t="s">
        <v>44</v>
      </c>
      <c r="E3953" s="282" t="s">
        <v>218</v>
      </c>
      <c r="F3953" s="195" t="s">
        <v>94</v>
      </c>
      <c r="G3953" s="195"/>
      <c r="H3953" s="283" t="s">
        <v>75</v>
      </c>
      <c r="I3953" s="287">
        <v>1</v>
      </c>
      <c r="J3953" s="285">
        <v>0.08</v>
      </c>
      <c r="K3953" s="285">
        <v>0.08</v>
      </c>
    </row>
    <row r="3954" spans="2:11" ht="25.5" x14ac:dyDescent="0.2">
      <c r="B3954" s="282" t="s">
        <v>93</v>
      </c>
      <c r="C3954" s="284" t="s">
        <v>255</v>
      </c>
      <c r="D3954" s="282" t="s">
        <v>44</v>
      </c>
      <c r="E3954" s="282" t="s">
        <v>256</v>
      </c>
      <c r="F3954" s="195" t="s">
        <v>94</v>
      </c>
      <c r="G3954" s="195"/>
      <c r="H3954" s="283" t="s">
        <v>75</v>
      </c>
      <c r="I3954" s="287">
        <v>1</v>
      </c>
      <c r="J3954" s="285">
        <v>0.89</v>
      </c>
      <c r="K3954" s="285">
        <v>0.89</v>
      </c>
    </row>
    <row r="3955" spans="2:11" x14ac:dyDescent="0.2">
      <c r="B3955" s="291"/>
      <c r="C3955" s="291"/>
      <c r="D3955" s="291"/>
      <c r="E3955" s="291"/>
      <c r="F3955" s="291" t="s">
        <v>97</v>
      </c>
      <c r="G3955" s="292">
        <v>7.72</v>
      </c>
      <c r="H3955" s="291" t="s">
        <v>98</v>
      </c>
      <c r="I3955" s="292">
        <v>8.31</v>
      </c>
      <c r="J3955" s="291" t="s">
        <v>99</v>
      </c>
      <c r="K3955" s="292">
        <v>16.03</v>
      </c>
    </row>
    <row r="3956" spans="2:11" ht="13.5" thickBot="1" x14ac:dyDescent="0.25">
      <c r="B3956" s="291"/>
      <c r="C3956" s="291"/>
      <c r="D3956" s="291"/>
      <c r="E3956" s="291"/>
      <c r="F3956" s="291" t="s">
        <v>100</v>
      </c>
      <c r="G3956" s="292">
        <v>5.26</v>
      </c>
      <c r="H3956" s="291"/>
      <c r="I3956" s="198" t="s">
        <v>101</v>
      </c>
      <c r="J3956" s="198"/>
      <c r="K3956" s="292">
        <v>26.32</v>
      </c>
    </row>
    <row r="3957" spans="2:11" ht="13.5" thickTop="1" x14ac:dyDescent="0.2">
      <c r="B3957" s="276"/>
      <c r="C3957" s="276"/>
      <c r="D3957" s="276"/>
      <c r="E3957" s="276"/>
      <c r="F3957" s="276"/>
      <c r="G3957" s="276"/>
      <c r="H3957" s="276"/>
      <c r="I3957" s="276"/>
      <c r="J3957" s="276"/>
      <c r="K3957" s="276"/>
    </row>
    <row r="3958" spans="2:11" ht="15" x14ac:dyDescent="0.2">
      <c r="B3958" s="268"/>
      <c r="C3958" s="270" t="s">
        <v>78</v>
      </c>
      <c r="D3958" s="268" t="s">
        <v>79</v>
      </c>
      <c r="E3958" s="268" t="s">
        <v>24</v>
      </c>
      <c r="F3958" s="196" t="s">
        <v>80</v>
      </c>
      <c r="G3958" s="196"/>
      <c r="H3958" s="269" t="s">
        <v>81</v>
      </c>
      <c r="I3958" s="270" t="s">
        <v>82</v>
      </c>
      <c r="J3958" s="270" t="s">
        <v>83</v>
      </c>
      <c r="K3958" s="270" t="s">
        <v>84</v>
      </c>
    </row>
    <row r="3959" spans="2:11" ht="25.5" x14ac:dyDescent="0.2">
      <c r="B3959" s="271" t="s">
        <v>85</v>
      </c>
      <c r="C3959" s="273" t="s">
        <v>2431</v>
      </c>
      <c r="D3959" s="271" t="s">
        <v>44</v>
      </c>
      <c r="E3959" s="271" t="s">
        <v>2432</v>
      </c>
      <c r="F3959" s="197" t="s">
        <v>2161</v>
      </c>
      <c r="G3959" s="197"/>
      <c r="H3959" s="272" t="s">
        <v>75</v>
      </c>
      <c r="I3959" s="275">
        <v>1</v>
      </c>
      <c r="J3959" s="274">
        <v>22.25</v>
      </c>
      <c r="K3959" s="274">
        <v>22.25</v>
      </c>
    </row>
    <row r="3960" spans="2:11" ht="25.5" x14ac:dyDescent="0.2">
      <c r="B3960" s="277" t="s">
        <v>86</v>
      </c>
      <c r="C3960" s="279" t="s">
        <v>3006</v>
      </c>
      <c r="D3960" s="277" t="s">
        <v>44</v>
      </c>
      <c r="E3960" s="277" t="s">
        <v>3007</v>
      </c>
      <c r="F3960" s="194" t="s">
        <v>2161</v>
      </c>
      <c r="G3960" s="194"/>
      <c r="H3960" s="278" t="s">
        <v>75</v>
      </c>
      <c r="I3960" s="281">
        <v>1</v>
      </c>
      <c r="J3960" s="280">
        <v>0.18</v>
      </c>
      <c r="K3960" s="280">
        <v>0.18</v>
      </c>
    </row>
    <row r="3961" spans="2:11" ht="25.5" x14ac:dyDescent="0.2">
      <c r="B3961" s="282" t="s">
        <v>93</v>
      </c>
      <c r="C3961" s="284" t="s">
        <v>215</v>
      </c>
      <c r="D3961" s="282" t="s">
        <v>44</v>
      </c>
      <c r="E3961" s="282" t="s">
        <v>216</v>
      </c>
      <c r="F3961" s="195" t="s">
        <v>94</v>
      </c>
      <c r="G3961" s="195"/>
      <c r="H3961" s="283" t="s">
        <v>75</v>
      </c>
      <c r="I3961" s="287">
        <v>1</v>
      </c>
      <c r="J3961" s="285">
        <v>1.43</v>
      </c>
      <c r="K3961" s="285">
        <v>1.43</v>
      </c>
    </row>
    <row r="3962" spans="2:11" ht="25.5" x14ac:dyDescent="0.2">
      <c r="B3962" s="282" t="s">
        <v>93</v>
      </c>
      <c r="C3962" s="284" t="s">
        <v>243</v>
      </c>
      <c r="D3962" s="282" t="s">
        <v>44</v>
      </c>
      <c r="E3962" s="282" t="s">
        <v>244</v>
      </c>
      <c r="F3962" s="195" t="s">
        <v>94</v>
      </c>
      <c r="G3962" s="195"/>
      <c r="H3962" s="283" t="s">
        <v>75</v>
      </c>
      <c r="I3962" s="287">
        <v>1</v>
      </c>
      <c r="J3962" s="285">
        <v>1.31</v>
      </c>
      <c r="K3962" s="285">
        <v>1.31</v>
      </c>
    </row>
    <row r="3963" spans="2:11" x14ac:dyDescent="0.2">
      <c r="B3963" s="282" t="s">
        <v>93</v>
      </c>
      <c r="C3963" s="284" t="s">
        <v>3008</v>
      </c>
      <c r="D3963" s="282" t="s">
        <v>44</v>
      </c>
      <c r="E3963" s="282" t="s">
        <v>3009</v>
      </c>
      <c r="F3963" s="195" t="s">
        <v>214</v>
      </c>
      <c r="G3963" s="195"/>
      <c r="H3963" s="283" t="s">
        <v>75</v>
      </c>
      <c r="I3963" s="287">
        <v>1</v>
      </c>
      <c r="J3963" s="285">
        <v>15.85</v>
      </c>
      <c r="K3963" s="285">
        <v>15.85</v>
      </c>
    </row>
    <row r="3964" spans="2:11" ht="25.5" x14ac:dyDescent="0.2">
      <c r="B3964" s="282" t="s">
        <v>93</v>
      </c>
      <c r="C3964" s="284" t="s">
        <v>241</v>
      </c>
      <c r="D3964" s="282" t="s">
        <v>44</v>
      </c>
      <c r="E3964" s="282" t="s">
        <v>242</v>
      </c>
      <c r="F3964" s="195" t="s">
        <v>94</v>
      </c>
      <c r="G3964" s="195"/>
      <c r="H3964" s="283" t="s">
        <v>75</v>
      </c>
      <c r="I3964" s="287">
        <v>1</v>
      </c>
      <c r="J3964" s="285">
        <v>0.78</v>
      </c>
      <c r="K3964" s="285">
        <v>0.78</v>
      </c>
    </row>
    <row r="3965" spans="2:11" ht="25.5" x14ac:dyDescent="0.2">
      <c r="B3965" s="282" t="s">
        <v>93</v>
      </c>
      <c r="C3965" s="284" t="s">
        <v>217</v>
      </c>
      <c r="D3965" s="282" t="s">
        <v>44</v>
      </c>
      <c r="E3965" s="282" t="s">
        <v>218</v>
      </c>
      <c r="F3965" s="195" t="s">
        <v>94</v>
      </c>
      <c r="G3965" s="195"/>
      <c r="H3965" s="283" t="s">
        <v>75</v>
      </c>
      <c r="I3965" s="287">
        <v>1</v>
      </c>
      <c r="J3965" s="285">
        <v>0.08</v>
      </c>
      <c r="K3965" s="285">
        <v>0.08</v>
      </c>
    </row>
    <row r="3966" spans="2:11" ht="25.5" x14ac:dyDescent="0.2">
      <c r="B3966" s="282" t="s">
        <v>93</v>
      </c>
      <c r="C3966" s="284" t="s">
        <v>238</v>
      </c>
      <c r="D3966" s="282" t="s">
        <v>44</v>
      </c>
      <c r="E3966" s="282" t="s">
        <v>239</v>
      </c>
      <c r="F3966" s="195" t="s">
        <v>94</v>
      </c>
      <c r="G3966" s="195"/>
      <c r="H3966" s="283" t="s">
        <v>75</v>
      </c>
      <c r="I3966" s="287">
        <v>1</v>
      </c>
      <c r="J3966" s="285">
        <v>1.02</v>
      </c>
      <c r="K3966" s="285">
        <v>1.02</v>
      </c>
    </row>
    <row r="3967" spans="2:11" ht="25.5" x14ac:dyDescent="0.2">
      <c r="B3967" s="282" t="s">
        <v>93</v>
      </c>
      <c r="C3967" s="284" t="s">
        <v>236</v>
      </c>
      <c r="D3967" s="282" t="s">
        <v>44</v>
      </c>
      <c r="E3967" s="282" t="s">
        <v>237</v>
      </c>
      <c r="F3967" s="195" t="s">
        <v>94</v>
      </c>
      <c r="G3967" s="195"/>
      <c r="H3967" s="283" t="s">
        <v>75</v>
      </c>
      <c r="I3967" s="287">
        <v>1</v>
      </c>
      <c r="J3967" s="285">
        <v>1.6</v>
      </c>
      <c r="K3967" s="285">
        <v>1.6</v>
      </c>
    </row>
    <row r="3968" spans="2:11" x14ac:dyDescent="0.2">
      <c r="B3968" s="291"/>
      <c r="C3968" s="291"/>
      <c r="D3968" s="291"/>
      <c r="E3968" s="291"/>
      <c r="F3968" s="291" t="s">
        <v>97</v>
      </c>
      <c r="G3968" s="292">
        <v>7.72</v>
      </c>
      <c r="H3968" s="291" t="s">
        <v>98</v>
      </c>
      <c r="I3968" s="292">
        <v>8.31</v>
      </c>
      <c r="J3968" s="291" t="s">
        <v>99</v>
      </c>
      <c r="K3968" s="292">
        <v>16.03</v>
      </c>
    </row>
    <row r="3969" spans="2:11" ht="13.5" thickBot="1" x14ac:dyDescent="0.25">
      <c r="B3969" s="291"/>
      <c r="C3969" s="291"/>
      <c r="D3969" s="291"/>
      <c r="E3969" s="291"/>
      <c r="F3969" s="291" t="s">
        <v>100</v>
      </c>
      <c r="G3969" s="292">
        <v>5.56</v>
      </c>
      <c r="H3969" s="291"/>
      <c r="I3969" s="198" t="s">
        <v>101</v>
      </c>
      <c r="J3969" s="198"/>
      <c r="K3969" s="292">
        <v>27.81</v>
      </c>
    </row>
    <row r="3970" spans="2:11" ht="13.5" thickTop="1" x14ac:dyDescent="0.2">
      <c r="B3970" s="276"/>
      <c r="C3970" s="276"/>
      <c r="D3970" s="276"/>
      <c r="E3970" s="276"/>
      <c r="F3970" s="276"/>
      <c r="G3970" s="276"/>
      <c r="H3970" s="276"/>
      <c r="I3970" s="276"/>
      <c r="J3970" s="276"/>
      <c r="K3970" s="276"/>
    </row>
    <row r="3971" spans="2:11" ht="15" x14ac:dyDescent="0.2">
      <c r="B3971" s="268"/>
      <c r="C3971" s="270" t="s">
        <v>78</v>
      </c>
      <c r="D3971" s="268" t="s">
        <v>79</v>
      </c>
      <c r="E3971" s="268" t="s">
        <v>24</v>
      </c>
      <c r="F3971" s="196" t="s">
        <v>80</v>
      </c>
      <c r="G3971" s="196"/>
      <c r="H3971" s="269" t="s">
        <v>81</v>
      </c>
      <c r="I3971" s="270" t="s">
        <v>82</v>
      </c>
      <c r="J3971" s="270" t="s">
        <v>83</v>
      </c>
      <c r="K3971" s="270" t="s">
        <v>84</v>
      </c>
    </row>
    <row r="3972" spans="2:11" ht="25.5" x14ac:dyDescent="0.2">
      <c r="B3972" s="271" t="s">
        <v>85</v>
      </c>
      <c r="C3972" s="273" t="s">
        <v>465</v>
      </c>
      <c r="D3972" s="271" t="s">
        <v>44</v>
      </c>
      <c r="E3972" s="271" t="s">
        <v>2468</v>
      </c>
      <c r="F3972" s="197" t="s">
        <v>2161</v>
      </c>
      <c r="G3972" s="197"/>
      <c r="H3972" s="272" t="s">
        <v>75</v>
      </c>
      <c r="I3972" s="275">
        <v>1</v>
      </c>
      <c r="J3972" s="274">
        <v>26.98</v>
      </c>
      <c r="K3972" s="274">
        <v>26.98</v>
      </c>
    </row>
    <row r="3973" spans="2:11" ht="25.5" x14ac:dyDescent="0.2">
      <c r="B3973" s="277" t="s">
        <v>86</v>
      </c>
      <c r="C3973" s="279" t="s">
        <v>538</v>
      </c>
      <c r="D3973" s="277" t="s">
        <v>44</v>
      </c>
      <c r="E3973" s="277" t="s">
        <v>3010</v>
      </c>
      <c r="F3973" s="194" t="s">
        <v>2161</v>
      </c>
      <c r="G3973" s="194"/>
      <c r="H3973" s="278" t="s">
        <v>75</v>
      </c>
      <c r="I3973" s="281">
        <v>1</v>
      </c>
      <c r="J3973" s="280">
        <v>0.3</v>
      </c>
      <c r="K3973" s="280">
        <v>0.3</v>
      </c>
    </row>
    <row r="3974" spans="2:11" ht="25.5" x14ac:dyDescent="0.2">
      <c r="B3974" s="282" t="s">
        <v>93</v>
      </c>
      <c r="C3974" s="284" t="s">
        <v>241</v>
      </c>
      <c r="D3974" s="282" t="s">
        <v>44</v>
      </c>
      <c r="E3974" s="282" t="s">
        <v>242</v>
      </c>
      <c r="F3974" s="195" t="s">
        <v>94</v>
      </c>
      <c r="G3974" s="195"/>
      <c r="H3974" s="283" t="s">
        <v>75</v>
      </c>
      <c r="I3974" s="287">
        <v>1</v>
      </c>
      <c r="J3974" s="285">
        <v>0.78</v>
      </c>
      <c r="K3974" s="285">
        <v>0.78</v>
      </c>
    </row>
    <row r="3975" spans="2:11" ht="25.5" x14ac:dyDescent="0.2">
      <c r="B3975" s="282" t="s">
        <v>93</v>
      </c>
      <c r="C3975" s="284" t="s">
        <v>243</v>
      </c>
      <c r="D3975" s="282" t="s">
        <v>44</v>
      </c>
      <c r="E3975" s="282" t="s">
        <v>244</v>
      </c>
      <c r="F3975" s="195" t="s">
        <v>94</v>
      </c>
      <c r="G3975" s="195"/>
      <c r="H3975" s="283" t="s">
        <v>75</v>
      </c>
      <c r="I3975" s="287">
        <v>1</v>
      </c>
      <c r="J3975" s="285">
        <v>1.31</v>
      </c>
      <c r="K3975" s="285">
        <v>1.31</v>
      </c>
    </row>
    <row r="3976" spans="2:11" ht="25.5" x14ac:dyDescent="0.2">
      <c r="B3976" s="282" t="s">
        <v>93</v>
      </c>
      <c r="C3976" s="284" t="s">
        <v>236</v>
      </c>
      <c r="D3976" s="282" t="s">
        <v>44</v>
      </c>
      <c r="E3976" s="282" t="s">
        <v>237</v>
      </c>
      <c r="F3976" s="195" t="s">
        <v>94</v>
      </c>
      <c r="G3976" s="195"/>
      <c r="H3976" s="283" t="s">
        <v>75</v>
      </c>
      <c r="I3976" s="287">
        <v>1</v>
      </c>
      <c r="J3976" s="285">
        <v>1.6</v>
      </c>
      <c r="K3976" s="285">
        <v>1.6</v>
      </c>
    </row>
    <row r="3977" spans="2:11" ht="25.5" x14ac:dyDescent="0.2">
      <c r="B3977" s="282" t="s">
        <v>93</v>
      </c>
      <c r="C3977" s="284" t="s">
        <v>215</v>
      </c>
      <c r="D3977" s="282" t="s">
        <v>44</v>
      </c>
      <c r="E3977" s="282" t="s">
        <v>216</v>
      </c>
      <c r="F3977" s="195" t="s">
        <v>94</v>
      </c>
      <c r="G3977" s="195"/>
      <c r="H3977" s="283" t="s">
        <v>75</v>
      </c>
      <c r="I3977" s="287">
        <v>1</v>
      </c>
      <c r="J3977" s="285">
        <v>1.43</v>
      </c>
      <c r="K3977" s="285">
        <v>1.43</v>
      </c>
    </row>
    <row r="3978" spans="2:11" ht="25.5" x14ac:dyDescent="0.2">
      <c r="B3978" s="282" t="s">
        <v>93</v>
      </c>
      <c r="C3978" s="284" t="s">
        <v>238</v>
      </c>
      <c r="D3978" s="282" t="s">
        <v>44</v>
      </c>
      <c r="E3978" s="282" t="s">
        <v>239</v>
      </c>
      <c r="F3978" s="195" t="s">
        <v>94</v>
      </c>
      <c r="G3978" s="195"/>
      <c r="H3978" s="283" t="s">
        <v>75</v>
      </c>
      <c r="I3978" s="287">
        <v>1</v>
      </c>
      <c r="J3978" s="285">
        <v>1.02</v>
      </c>
      <c r="K3978" s="285">
        <v>1.02</v>
      </c>
    </row>
    <row r="3979" spans="2:11" x14ac:dyDescent="0.2">
      <c r="B3979" s="282" t="s">
        <v>93</v>
      </c>
      <c r="C3979" s="284" t="s">
        <v>539</v>
      </c>
      <c r="D3979" s="282" t="s">
        <v>44</v>
      </c>
      <c r="E3979" s="282" t="s">
        <v>540</v>
      </c>
      <c r="F3979" s="195" t="s">
        <v>214</v>
      </c>
      <c r="G3979" s="195"/>
      <c r="H3979" s="283" t="s">
        <v>75</v>
      </c>
      <c r="I3979" s="287">
        <v>1</v>
      </c>
      <c r="J3979" s="285">
        <v>20.46</v>
      </c>
      <c r="K3979" s="285">
        <v>20.46</v>
      </c>
    </row>
    <row r="3980" spans="2:11" ht="25.5" x14ac:dyDescent="0.2">
      <c r="B3980" s="282" t="s">
        <v>93</v>
      </c>
      <c r="C3980" s="284" t="s">
        <v>217</v>
      </c>
      <c r="D3980" s="282" t="s">
        <v>44</v>
      </c>
      <c r="E3980" s="282" t="s">
        <v>218</v>
      </c>
      <c r="F3980" s="195" t="s">
        <v>94</v>
      </c>
      <c r="G3980" s="195"/>
      <c r="H3980" s="283" t="s">
        <v>75</v>
      </c>
      <c r="I3980" s="287">
        <v>1</v>
      </c>
      <c r="J3980" s="285">
        <v>0.08</v>
      </c>
      <c r="K3980" s="285">
        <v>0.08</v>
      </c>
    </row>
    <row r="3981" spans="2:11" x14ac:dyDescent="0.2">
      <c r="B3981" s="291"/>
      <c r="C3981" s="291"/>
      <c r="D3981" s="291"/>
      <c r="E3981" s="291"/>
      <c r="F3981" s="291" t="s">
        <v>97</v>
      </c>
      <c r="G3981" s="292">
        <v>10</v>
      </c>
      <c r="H3981" s="291" t="s">
        <v>98</v>
      </c>
      <c r="I3981" s="292">
        <v>10.76</v>
      </c>
      <c r="J3981" s="291" t="s">
        <v>99</v>
      </c>
      <c r="K3981" s="292">
        <v>20.76</v>
      </c>
    </row>
    <row r="3982" spans="2:11" ht="13.5" thickBot="1" x14ac:dyDescent="0.25">
      <c r="B3982" s="291"/>
      <c r="C3982" s="291"/>
      <c r="D3982" s="291"/>
      <c r="E3982" s="291"/>
      <c r="F3982" s="291" t="s">
        <v>100</v>
      </c>
      <c r="G3982" s="292">
        <v>6.74</v>
      </c>
      <c r="H3982" s="291"/>
      <c r="I3982" s="198" t="s">
        <v>101</v>
      </c>
      <c r="J3982" s="198"/>
      <c r="K3982" s="292">
        <v>33.72</v>
      </c>
    </row>
    <row r="3983" spans="2:11" ht="13.5" thickTop="1" x14ac:dyDescent="0.2">
      <c r="B3983" s="276"/>
      <c r="C3983" s="276"/>
      <c r="D3983" s="276"/>
      <c r="E3983" s="276"/>
      <c r="F3983" s="276"/>
      <c r="G3983" s="276"/>
      <c r="H3983" s="276"/>
      <c r="I3983" s="276"/>
      <c r="J3983" s="276"/>
      <c r="K3983" s="276"/>
    </row>
    <row r="3984" spans="2:11" ht="15" x14ac:dyDescent="0.2">
      <c r="B3984" s="268"/>
      <c r="C3984" s="270" t="s">
        <v>78</v>
      </c>
      <c r="D3984" s="268" t="s">
        <v>79</v>
      </c>
      <c r="E3984" s="268" t="s">
        <v>24</v>
      </c>
      <c r="F3984" s="196" t="s">
        <v>80</v>
      </c>
      <c r="G3984" s="196"/>
      <c r="H3984" s="269" t="s">
        <v>81</v>
      </c>
      <c r="I3984" s="270" t="s">
        <v>82</v>
      </c>
      <c r="J3984" s="270" t="s">
        <v>83</v>
      </c>
      <c r="K3984" s="270" t="s">
        <v>84</v>
      </c>
    </row>
    <row r="3985" spans="2:11" ht="38.25" x14ac:dyDescent="0.2">
      <c r="B3985" s="271" t="s">
        <v>85</v>
      </c>
      <c r="C3985" s="273" t="s">
        <v>2413</v>
      </c>
      <c r="D3985" s="271" t="s">
        <v>44</v>
      </c>
      <c r="E3985" s="271" t="s">
        <v>2414</v>
      </c>
      <c r="F3985" s="197" t="s">
        <v>2408</v>
      </c>
      <c r="G3985" s="197"/>
      <c r="H3985" s="272" t="s">
        <v>48</v>
      </c>
      <c r="I3985" s="275">
        <v>1</v>
      </c>
      <c r="J3985" s="274">
        <v>413.08</v>
      </c>
      <c r="K3985" s="274">
        <v>413.08</v>
      </c>
    </row>
    <row r="3986" spans="2:11" ht="25.5" x14ac:dyDescent="0.2">
      <c r="B3986" s="277" t="s">
        <v>86</v>
      </c>
      <c r="C3986" s="279" t="s">
        <v>537</v>
      </c>
      <c r="D3986" s="277" t="s">
        <v>44</v>
      </c>
      <c r="E3986" s="277" t="s">
        <v>2253</v>
      </c>
      <c r="F3986" s="194" t="s">
        <v>2161</v>
      </c>
      <c r="G3986" s="194"/>
      <c r="H3986" s="278" t="s">
        <v>75</v>
      </c>
      <c r="I3986" s="281">
        <v>0.55200000000000005</v>
      </c>
      <c r="J3986" s="280">
        <v>25.53</v>
      </c>
      <c r="K3986" s="280">
        <v>14.09</v>
      </c>
    </row>
    <row r="3987" spans="2:11" ht="25.5" x14ac:dyDescent="0.2">
      <c r="B3987" s="277" t="s">
        <v>86</v>
      </c>
      <c r="C3987" s="279" t="s">
        <v>90</v>
      </c>
      <c r="D3987" s="277" t="s">
        <v>44</v>
      </c>
      <c r="E3987" s="277" t="s">
        <v>91</v>
      </c>
      <c r="F3987" s="194" t="s">
        <v>2161</v>
      </c>
      <c r="G3987" s="194"/>
      <c r="H3987" s="278" t="s">
        <v>75</v>
      </c>
      <c r="I3987" s="281">
        <v>0.95699999999999996</v>
      </c>
      <c r="J3987" s="280">
        <v>21.72</v>
      </c>
      <c r="K3987" s="280">
        <v>20.78</v>
      </c>
    </row>
    <row r="3988" spans="2:11" ht="25.5" x14ac:dyDescent="0.2">
      <c r="B3988" s="277" t="s">
        <v>86</v>
      </c>
      <c r="C3988" s="279" t="s">
        <v>2731</v>
      </c>
      <c r="D3988" s="277" t="s">
        <v>44</v>
      </c>
      <c r="E3988" s="277" t="s">
        <v>2732</v>
      </c>
      <c r="F3988" s="194" t="s">
        <v>2207</v>
      </c>
      <c r="G3988" s="194"/>
      <c r="H3988" s="278" t="s">
        <v>51</v>
      </c>
      <c r="I3988" s="281">
        <v>2.23E-2</v>
      </c>
      <c r="J3988" s="280">
        <v>684.91</v>
      </c>
      <c r="K3988" s="280">
        <v>15.27</v>
      </c>
    </row>
    <row r="3989" spans="2:11" ht="25.5" x14ac:dyDescent="0.2">
      <c r="B3989" s="277" t="s">
        <v>86</v>
      </c>
      <c r="C3989" s="279" t="s">
        <v>3011</v>
      </c>
      <c r="D3989" s="277" t="s">
        <v>44</v>
      </c>
      <c r="E3989" s="277" t="s">
        <v>3012</v>
      </c>
      <c r="F3989" s="194" t="s">
        <v>2408</v>
      </c>
      <c r="G3989" s="194"/>
      <c r="H3989" s="278" t="s">
        <v>48</v>
      </c>
      <c r="I3989" s="281">
        <v>1</v>
      </c>
      <c r="J3989" s="280">
        <v>320.19</v>
      </c>
      <c r="K3989" s="280">
        <v>320.19</v>
      </c>
    </row>
    <row r="3990" spans="2:11" ht="25.5" x14ac:dyDescent="0.2">
      <c r="B3990" s="277" t="s">
        <v>86</v>
      </c>
      <c r="C3990" s="279" t="s">
        <v>116</v>
      </c>
      <c r="D3990" s="277" t="s">
        <v>44</v>
      </c>
      <c r="E3990" s="277" t="s">
        <v>117</v>
      </c>
      <c r="F3990" s="194" t="s">
        <v>2161</v>
      </c>
      <c r="G3990" s="194"/>
      <c r="H3990" s="278" t="s">
        <v>75</v>
      </c>
      <c r="I3990" s="281">
        <v>1.3620000000000001</v>
      </c>
      <c r="J3990" s="280">
        <v>27.11</v>
      </c>
      <c r="K3990" s="280">
        <v>36.92</v>
      </c>
    </row>
    <row r="3991" spans="2:11" ht="25.5" x14ac:dyDescent="0.2">
      <c r="B3991" s="282" t="s">
        <v>93</v>
      </c>
      <c r="C3991" s="284" t="s">
        <v>3013</v>
      </c>
      <c r="D3991" s="282" t="s">
        <v>44</v>
      </c>
      <c r="E3991" s="282" t="s">
        <v>3014</v>
      </c>
      <c r="F3991" s="195" t="s">
        <v>94</v>
      </c>
      <c r="G3991" s="195"/>
      <c r="H3991" s="283" t="s">
        <v>129</v>
      </c>
      <c r="I3991" s="287">
        <v>0.1671</v>
      </c>
      <c r="J3991" s="285">
        <v>11.32</v>
      </c>
      <c r="K3991" s="285">
        <v>1.89</v>
      </c>
    </row>
    <row r="3992" spans="2:11" x14ac:dyDescent="0.2">
      <c r="B3992" s="282" t="s">
        <v>93</v>
      </c>
      <c r="C3992" s="284" t="s">
        <v>2184</v>
      </c>
      <c r="D3992" s="282" t="s">
        <v>44</v>
      </c>
      <c r="E3992" s="282" t="s">
        <v>2185</v>
      </c>
      <c r="F3992" s="195" t="s">
        <v>94</v>
      </c>
      <c r="G3992" s="195"/>
      <c r="H3992" s="283" t="s">
        <v>53</v>
      </c>
      <c r="I3992" s="287">
        <v>0.2</v>
      </c>
      <c r="J3992" s="285">
        <v>19.71</v>
      </c>
      <c r="K3992" s="285">
        <v>3.94</v>
      </c>
    </row>
    <row r="3993" spans="2:11" x14ac:dyDescent="0.2">
      <c r="B3993" s="291"/>
      <c r="C3993" s="291"/>
      <c r="D3993" s="291"/>
      <c r="E3993" s="291"/>
      <c r="F3993" s="291" t="s">
        <v>97</v>
      </c>
      <c r="G3993" s="292">
        <v>63.5</v>
      </c>
      <c r="H3993" s="291" t="s">
        <v>98</v>
      </c>
      <c r="I3993" s="292">
        <v>68.290000000000006</v>
      </c>
      <c r="J3993" s="291" t="s">
        <v>99</v>
      </c>
      <c r="K3993" s="292">
        <v>131.79</v>
      </c>
    </row>
    <row r="3994" spans="2:11" ht="13.5" thickBot="1" x14ac:dyDescent="0.25">
      <c r="B3994" s="291"/>
      <c r="C3994" s="291"/>
      <c r="D3994" s="291"/>
      <c r="E3994" s="291"/>
      <c r="F3994" s="291" t="s">
        <v>100</v>
      </c>
      <c r="G3994" s="292">
        <v>103.27</v>
      </c>
      <c r="H3994" s="291"/>
      <c r="I3994" s="198" t="s">
        <v>101</v>
      </c>
      <c r="J3994" s="198"/>
      <c r="K3994" s="292">
        <v>516.35</v>
      </c>
    </row>
    <row r="3995" spans="2:11" ht="13.5" thickTop="1" x14ac:dyDescent="0.2">
      <c r="B3995" s="276"/>
      <c r="C3995" s="276"/>
      <c r="D3995" s="276"/>
      <c r="E3995" s="276"/>
      <c r="F3995" s="276"/>
      <c r="G3995" s="276"/>
      <c r="H3995" s="276"/>
      <c r="I3995" s="276"/>
      <c r="J3995" s="276"/>
      <c r="K3995" s="276"/>
    </row>
    <row r="3996" spans="2:11" ht="15" x14ac:dyDescent="0.2">
      <c r="B3996" s="268"/>
      <c r="C3996" s="270" t="s">
        <v>78</v>
      </c>
      <c r="D3996" s="268" t="s">
        <v>79</v>
      </c>
      <c r="E3996" s="268" t="s">
        <v>24</v>
      </c>
      <c r="F3996" s="196" t="s">
        <v>80</v>
      </c>
      <c r="G3996" s="196"/>
      <c r="H3996" s="269" t="s">
        <v>81</v>
      </c>
      <c r="I3996" s="270" t="s">
        <v>82</v>
      </c>
      <c r="J3996" s="270" t="s">
        <v>83</v>
      </c>
      <c r="K3996" s="270" t="s">
        <v>84</v>
      </c>
    </row>
    <row r="3997" spans="2:11" ht="25.5" x14ac:dyDescent="0.2">
      <c r="B3997" s="271" t="s">
        <v>85</v>
      </c>
      <c r="C3997" s="273" t="s">
        <v>3011</v>
      </c>
      <c r="D3997" s="271" t="s">
        <v>44</v>
      </c>
      <c r="E3997" s="271" t="s">
        <v>3012</v>
      </c>
      <c r="F3997" s="197" t="s">
        <v>2408</v>
      </c>
      <c r="G3997" s="197"/>
      <c r="H3997" s="272" t="s">
        <v>48</v>
      </c>
      <c r="I3997" s="275">
        <v>1</v>
      </c>
      <c r="J3997" s="274">
        <v>320.19</v>
      </c>
      <c r="K3997" s="274">
        <v>320.19</v>
      </c>
    </row>
    <row r="3998" spans="2:11" ht="25.5" x14ac:dyDescent="0.2">
      <c r="B3998" s="277" t="s">
        <v>86</v>
      </c>
      <c r="C3998" s="279" t="s">
        <v>537</v>
      </c>
      <c r="D3998" s="277" t="s">
        <v>44</v>
      </c>
      <c r="E3998" s="277" t="s">
        <v>2253</v>
      </c>
      <c r="F3998" s="194" t="s">
        <v>2161</v>
      </c>
      <c r="G3998" s="194"/>
      <c r="H3998" s="278" t="s">
        <v>75</v>
      </c>
      <c r="I3998" s="281">
        <v>2.7410000000000001</v>
      </c>
      <c r="J3998" s="280">
        <v>25.53</v>
      </c>
      <c r="K3998" s="280">
        <v>69.97</v>
      </c>
    </row>
    <row r="3999" spans="2:11" ht="25.5" x14ac:dyDescent="0.2">
      <c r="B3999" s="277" t="s">
        <v>86</v>
      </c>
      <c r="C3999" s="279" t="s">
        <v>90</v>
      </c>
      <c r="D3999" s="277" t="s">
        <v>44</v>
      </c>
      <c r="E3999" s="277" t="s">
        <v>91</v>
      </c>
      <c r="F3999" s="194" t="s">
        <v>2161</v>
      </c>
      <c r="G3999" s="194"/>
      <c r="H3999" s="278" t="s">
        <v>75</v>
      </c>
      <c r="I3999" s="281">
        <v>1.357</v>
      </c>
      <c r="J3999" s="280">
        <v>21.72</v>
      </c>
      <c r="K3999" s="280">
        <v>29.47</v>
      </c>
    </row>
    <row r="4000" spans="2:11" ht="63.75" x14ac:dyDescent="0.2">
      <c r="B4000" s="282" t="s">
        <v>93</v>
      </c>
      <c r="C4000" s="284" t="s">
        <v>3015</v>
      </c>
      <c r="D4000" s="282" t="s">
        <v>44</v>
      </c>
      <c r="E4000" s="282" t="s">
        <v>3016</v>
      </c>
      <c r="F4000" s="195" t="s">
        <v>94</v>
      </c>
      <c r="G4000" s="195"/>
      <c r="H4000" s="283" t="s">
        <v>3017</v>
      </c>
      <c r="I4000" s="287">
        <v>1</v>
      </c>
      <c r="J4000" s="285">
        <v>220</v>
      </c>
      <c r="K4000" s="285">
        <v>220</v>
      </c>
    </row>
    <row r="4001" spans="2:11" x14ac:dyDescent="0.2">
      <c r="B4001" s="282" t="s">
        <v>93</v>
      </c>
      <c r="C4001" s="284" t="s">
        <v>3018</v>
      </c>
      <c r="D4001" s="282" t="s">
        <v>44</v>
      </c>
      <c r="E4001" s="282" t="s">
        <v>3019</v>
      </c>
      <c r="F4001" s="195" t="s">
        <v>94</v>
      </c>
      <c r="G4001" s="195"/>
      <c r="H4001" s="283" t="s">
        <v>53</v>
      </c>
      <c r="I4001" s="287">
        <v>1.0999999999999999E-2</v>
      </c>
      <c r="J4001" s="285">
        <v>26</v>
      </c>
      <c r="K4001" s="285">
        <v>0.28000000000000003</v>
      </c>
    </row>
    <row r="4002" spans="2:11" x14ac:dyDescent="0.2">
      <c r="B4002" s="282" t="s">
        <v>93</v>
      </c>
      <c r="C4002" s="284" t="s">
        <v>2388</v>
      </c>
      <c r="D4002" s="282" t="s">
        <v>44</v>
      </c>
      <c r="E4002" s="282" t="s">
        <v>2389</v>
      </c>
      <c r="F4002" s="195" t="s">
        <v>94</v>
      </c>
      <c r="G4002" s="195"/>
      <c r="H4002" s="283" t="s">
        <v>53</v>
      </c>
      <c r="I4002" s="287">
        <v>2.4E-2</v>
      </c>
      <c r="J4002" s="285">
        <v>19.73</v>
      </c>
      <c r="K4002" s="285">
        <v>0.47</v>
      </c>
    </row>
    <row r="4003" spans="2:11" x14ac:dyDescent="0.2">
      <c r="B4003" s="291"/>
      <c r="C4003" s="291"/>
      <c r="D4003" s="291"/>
      <c r="E4003" s="291"/>
      <c r="F4003" s="291" t="s">
        <v>97</v>
      </c>
      <c r="G4003" s="292">
        <v>35.979999999999997</v>
      </c>
      <c r="H4003" s="291" t="s">
        <v>98</v>
      </c>
      <c r="I4003" s="292">
        <v>38.700000000000003</v>
      </c>
      <c r="J4003" s="291" t="s">
        <v>99</v>
      </c>
      <c r="K4003" s="292">
        <v>74.680000000000007</v>
      </c>
    </row>
    <row r="4004" spans="2:11" ht="13.5" thickBot="1" x14ac:dyDescent="0.25">
      <c r="B4004" s="291"/>
      <c r="C4004" s="291"/>
      <c r="D4004" s="291"/>
      <c r="E4004" s="291"/>
      <c r="F4004" s="291" t="s">
        <v>100</v>
      </c>
      <c r="G4004" s="292">
        <v>80.040000000000006</v>
      </c>
      <c r="H4004" s="291"/>
      <c r="I4004" s="198" t="s">
        <v>101</v>
      </c>
      <c r="J4004" s="198"/>
      <c r="K4004" s="292">
        <v>400.23</v>
      </c>
    </row>
    <row r="4005" spans="2:11" ht="13.5" thickTop="1" x14ac:dyDescent="0.2">
      <c r="B4005" s="276"/>
      <c r="C4005" s="276"/>
      <c r="D4005" s="276"/>
      <c r="E4005" s="276"/>
      <c r="F4005" s="276"/>
      <c r="G4005" s="276"/>
      <c r="H4005" s="276"/>
      <c r="I4005" s="276"/>
      <c r="J4005" s="276"/>
      <c r="K4005" s="276"/>
    </row>
    <row r="4006" spans="2:11" ht="15" x14ac:dyDescent="0.2">
      <c r="B4006" s="268"/>
      <c r="C4006" s="270" t="s">
        <v>78</v>
      </c>
      <c r="D4006" s="268" t="s">
        <v>79</v>
      </c>
      <c r="E4006" s="268" t="s">
        <v>24</v>
      </c>
      <c r="F4006" s="196" t="s">
        <v>80</v>
      </c>
      <c r="G4006" s="196"/>
      <c r="H4006" s="269" t="s">
        <v>81</v>
      </c>
      <c r="I4006" s="270" t="s">
        <v>82</v>
      </c>
      <c r="J4006" s="270" t="s">
        <v>83</v>
      </c>
      <c r="K4006" s="270" t="s">
        <v>84</v>
      </c>
    </row>
    <row r="4007" spans="2:11" ht="38.25" x14ac:dyDescent="0.2">
      <c r="B4007" s="271" t="s">
        <v>85</v>
      </c>
      <c r="C4007" s="273" t="s">
        <v>268</v>
      </c>
      <c r="D4007" s="271" t="s">
        <v>44</v>
      </c>
      <c r="E4007" s="271" t="s">
        <v>430</v>
      </c>
      <c r="F4007" s="197" t="s">
        <v>785</v>
      </c>
      <c r="G4007" s="197"/>
      <c r="H4007" s="272" t="s">
        <v>109</v>
      </c>
      <c r="I4007" s="275">
        <v>1</v>
      </c>
      <c r="J4007" s="274">
        <v>0.38</v>
      </c>
      <c r="K4007" s="274">
        <v>0.38</v>
      </c>
    </row>
    <row r="4008" spans="2:11" ht="38.25" x14ac:dyDescent="0.2">
      <c r="B4008" s="277" t="s">
        <v>86</v>
      </c>
      <c r="C4008" s="279" t="s">
        <v>290</v>
      </c>
      <c r="D4008" s="277" t="s">
        <v>44</v>
      </c>
      <c r="E4008" s="277" t="s">
        <v>432</v>
      </c>
      <c r="F4008" s="194" t="s">
        <v>847</v>
      </c>
      <c r="G4008" s="194"/>
      <c r="H4008" s="278" t="s">
        <v>75</v>
      </c>
      <c r="I4008" s="281">
        <v>1</v>
      </c>
      <c r="J4008" s="280">
        <v>7.0000000000000007E-2</v>
      </c>
      <c r="K4008" s="280">
        <v>7.0000000000000007E-2</v>
      </c>
    </row>
    <row r="4009" spans="2:11" ht="38.25" x14ac:dyDescent="0.2">
      <c r="B4009" s="277" t="s">
        <v>86</v>
      </c>
      <c r="C4009" s="279" t="s">
        <v>289</v>
      </c>
      <c r="D4009" s="277" t="s">
        <v>44</v>
      </c>
      <c r="E4009" s="277" t="s">
        <v>431</v>
      </c>
      <c r="F4009" s="194" t="s">
        <v>847</v>
      </c>
      <c r="G4009" s="194"/>
      <c r="H4009" s="278" t="s">
        <v>75</v>
      </c>
      <c r="I4009" s="281">
        <v>1</v>
      </c>
      <c r="J4009" s="280">
        <v>0.31</v>
      </c>
      <c r="K4009" s="280">
        <v>0.31</v>
      </c>
    </row>
    <row r="4010" spans="2:11" x14ac:dyDescent="0.2">
      <c r="B4010" s="291"/>
      <c r="C4010" s="291"/>
      <c r="D4010" s="291"/>
      <c r="E4010" s="291"/>
      <c r="F4010" s="291" t="s">
        <v>97</v>
      </c>
      <c r="G4010" s="292">
        <v>0</v>
      </c>
      <c r="H4010" s="291" t="s">
        <v>98</v>
      </c>
      <c r="I4010" s="292">
        <v>0</v>
      </c>
      <c r="J4010" s="291" t="s">
        <v>99</v>
      </c>
      <c r="K4010" s="292">
        <v>0</v>
      </c>
    </row>
    <row r="4011" spans="2:11" ht="13.5" thickBot="1" x14ac:dyDescent="0.25">
      <c r="B4011" s="291"/>
      <c r="C4011" s="291"/>
      <c r="D4011" s="291"/>
      <c r="E4011" s="291"/>
      <c r="F4011" s="291" t="s">
        <v>100</v>
      </c>
      <c r="G4011" s="292">
        <v>0.09</v>
      </c>
      <c r="H4011" s="291"/>
      <c r="I4011" s="198" t="s">
        <v>101</v>
      </c>
      <c r="J4011" s="198"/>
      <c r="K4011" s="292">
        <v>0.47</v>
      </c>
    </row>
    <row r="4012" spans="2:11" ht="13.5" thickTop="1" x14ac:dyDescent="0.2">
      <c r="B4012" s="276"/>
      <c r="C4012" s="276"/>
      <c r="D4012" s="276"/>
      <c r="E4012" s="276"/>
      <c r="F4012" s="276"/>
      <c r="G4012" s="276"/>
      <c r="H4012" s="276"/>
      <c r="I4012" s="276"/>
      <c r="J4012" s="276"/>
      <c r="K4012" s="276"/>
    </row>
    <row r="4013" spans="2:11" ht="15" x14ac:dyDescent="0.2">
      <c r="B4013" s="268"/>
      <c r="C4013" s="270" t="s">
        <v>78</v>
      </c>
      <c r="D4013" s="268" t="s">
        <v>79</v>
      </c>
      <c r="E4013" s="268" t="s">
        <v>24</v>
      </c>
      <c r="F4013" s="196" t="s">
        <v>80</v>
      </c>
      <c r="G4013" s="196"/>
      <c r="H4013" s="269" t="s">
        <v>81</v>
      </c>
      <c r="I4013" s="270" t="s">
        <v>82</v>
      </c>
      <c r="J4013" s="270" t="s">
        <v>83</v>
      </c>
      <c r="K4013" s="270" t="s">
        <v>84</v>
      </c>
    </row>
    <row r="4014" spans="2:11" ht="38.25" x14ac:dyDescent="0.2">
      <c r="B4014" s="271" t="s">
        <v>85</v>
      </c>
      <c r="C4014" s="273" t="s">
        <v>267</v>
      </c>
      <c r="D4014" s="271" t="s">
        <v>44</v>
      </c>
      <c r="E4014" s="271" t="s">
        <v>429</v>
      </c>
      <c r="F4014" s="197" t="s">
        <v>785</v>
      </c>
      <c r="G4014" s="197"/>
      <c r="H4014" s="272" t="s">
        <v>106</v>
      </c>
      <c r="I4014" s="275">
        <v>1</v>
      </c>
      <c r="J4014" s="274">
        <v>2.0699999999999998</v>
      </c>
      <c r="K4014" s="274">
        <v>2.0699999999999998</v>
      </c>
    </row>
    <row r="4015" spans="2:11" ht="38.25" x14ac:dyDescent="0.2">
      <c r="B4015" s="277" t="s">
        <v>86</v>
      </c>
      <c r="C4015" s="279" t="s">
        <v>291</v>
      </c>
      <c r="D4015" s="277" t="s">
        <v>44</v>
      </c>
      <c r="E4015" s="277" t="s">
        <v>433</v>
      </c>
      <c r="F4015" s="194" t="s">
        <v>847</v>
      </c>
      <c r="G4015" s="194"/>
      <c r="H4015" s="278" t="s">
        <v>75</v>
      </c>
      <c r="I4015" s="281">
        <v>1</v>
      </c>
      <c r="J4015" s="280">
        <v>0.34</v>
      </c>
      <c r="K4015" s="280">
        <v>0.34</v>
      </c>
    </row>
    <row r="4016" spans="2:11" ht="38.25" x14ac:dyDescent="0.2">
      <c r="B4016" s="277" t="s">
        <v>86</v>
      </c>
      <c r="C4016" s="279" t="s">
        <v>290</v>
      </c>
      <c r="D4016" s="277" t="s">
        <v>44</v>
      </c>
      <c r="E4016" s="277" t="s">
        <v>432</v>
      </c>
      <c r="F4016" s="194" t="s">
        <v>847</v>
      </c>
      <c r="G4016" s="194"/>
      <c r="H4016" s="278" t="s">
        <v>75</v>
      </c>
      <c r="I4016" s="281">
        <v>1</v>
      </c>
      <c r="J4016" s="280">
        <v>7.0000000000000007E-2</v>
      </c>
      <c r="K4016" s="280">
        <v>7.0000000000000007E-2</v>
      </c>
    </row>
    <row r="4017" spans="2:11" ht="51" x14ac:dyDescent="0.2">
      <c r="B4017" s="277" t="s">
        <v>86</v>
      </c>
      <c r="C4017" s="279" t="s">
        <v>292</v>
      </c>
      <c r="D4017" s="277" t="s">
        <v>44</v>
      </c>
      <c r="E4017" s="277" t="s">
        <v>434</v>
      </c>
      <c r="F4017" s="194" t="s">
        <v>847</v>
      </c>
      <c r="G4017" s="194"/>
      <c r="H4017" s="278" t="s">
        <v>75</v>
      </c>
      <c r="I4017" s="281">
        <v>1</v>
      </c>
      <c r="J4017" s="280">
        <v>1.35</v>
      </c>
      <c r="K4017" s="280">
        <v>1.35</v>
      </c>
    </row>
    <row r="4018" spans="2:11" ht="38.25" x14ac:dyDescent="0.2">
      <c r="B4018" s="277" t="s">
        <v>86</v>
      </c>
      <c r="C4018" s="279" t="s">
        <v>289</v>
      </c>
      <c r="D4018" s="277" t="s">
        <v>44</v>
      </c>
      <c r="E4018" s="277" t="s">
        <v>431</v>
      </c>
      <c r="F4018" s="194" t="s">
        <v>847</v>
      </c>
      <c r="G4018" s="194"/>
      <c r="H4018" s="278" t="s">
        <v>75</v>
      </c>
      <c r="I4018" s="281">
        <v>1</v>
      </c>
      <c r="J4018" s="280">
        <v>0.31</v>
      </c>
      <c r="K4018" s="280">
        <v>0.31</v>
      </c>
    </row>
    <row r="4019" spans="2:11" x14ac:dyDescent="0.2">
      <c r="B4019" s="291"/>
      <c r="C4019" s="291"/>
      <c r="D4019" s="291"/>
      <c r="E4019" s="291"/>
      <c r="F4019" s="291" t="s">
        <v>97</v>
      </c>
      <c r="G4019" s="292">
        <v>0</v>
      </c>
      <c r="H4019" s="291" t="s">
        <v>98</v>
      </c>
      <c r="I4019" s="292">
        <v>0</v>
      </c>
      <c r="J4019" s="291" t="s">
        <v>99</v>
      </c>
      <c r="K4019" s="292">
        <v>0</v>
      </c>
    </row>
    <row r="4020" spans="2:11" ht="13.5" thickBot="1" x14ac:dyDescent="0.25">
      <c r="B4020" s="291"/>
      <c r="C4020" s="291"/>
      <c r="D4020" s="291"/>
      <c r="E4020" s="291"/>
      <c r="F4020" s="291" t="s">
        <v>100</v>
      </c>
      <c r="G4020" s="292">
        <v>0.51</v>
      </c>
      <c r="H4020" s="291"/>
      <c r="I4020" s="198" t="s">
        <v>101</v>
      </c>
      <c r="J4020" s="198"/>
      <c r="K4020" s="292">
        <v>2.58</v>
      </c>
    </row>
    <row r="4021" spans="2:11" ht="13.5" thickTop="1" x14ac:dyDescent="0.2">
      <c r="B4021" s="276"/>
      <c r="C4021" s="276"/>
      <c r="D4021" s="276"/>
      <c r="E4021" s="276"/>
      <c r="F4021" s="276"/>
      <c r="G4021" s="276"/>
      <c r="H4021" s="276"/>
      <c r="I4021" s="276"/>
      <c r="J4021" s="276"/>
      <c r="K4021" s="276"/>
    </row>
    <row r="4022" spans="2:11" ht="15" x14ac:dyDescent="0.2">
      <c r="B4022" s="268"/>
      <c r="C4022" s="270" t="s">
        <v>78</v>
      </c>
      <c r="D4022" s="268" t="s">
        <v>79</v>
      </c>
      <c r="E4022" s="268" t="s">
        <v>24</v>
      </c>
      <c r="F4022" s="196" t="s">
        <v>80</v>
      </c>
      <c r="G4022" s="196"/>
      <c r="H4022" s="269" t="s">
        <v>81</v>
      </c>
      <c r="I4022" s="270" t="s">
        <v>82</v>
      </c>
      <c r="J4022" s="270" t="s">
        <v>83</v>
      </c>
      <c r="K4022" s="270" t="s">
        <v>84</v>
      </c>
    </row>
    <row r="4023" spans="2:11" ht="38.25" x14ac:dyDescent="0.2">
      <c r="B4023" s="271" t="s">
        <v>85</v>
      </c>
      <c r="C4023" s="273" t="s">
        <v>289</v>
      </c>
      <c r="D4023" s="271" t="s">
        <v>44</v>
      </c>
      <c r="E4023" s="271" t="s">
        <v>431</v>
      </c>
      <c r="F4023" s="197" t="s">
        <v>847</v>
      </c>
      <c r="G4023" s="197"/>
      <c r="H4023" s="272" t="s">
        <v>75</v>
      </c>
      <c r="I4023" s="275">
        <v>1</v>
      </c>
      <c r="J4023" s="274">
        <v>0.31</v>
      </c>
      <c r="K4023" s="274">
        <v>0.31</v>
      </c>
    </row>
    <row r="4024" spans="2:11" ht="38.25" x14ac:dyDescent="0.2">
      <c r="B4024" s="282" t="s">
        <v>93</v>
      </c>
      <c r="C4024" s="284" t="s">
        <v>293</v>
      </c>
      <c r="D4024" s="282" t="s">
        <v>44</v>
      </c>
      <c r="E4024" s="282" t="s">
        <v>3020</v>
      </c>
      <c r="F4024" s="195" t="s">
        <v>3021</v>
      </c>
      <c r="G4024" s="195"/>
      <c r="H4024" s="283" t="s">
        <v>48</v>
      </c>
      <c r="I4024" s="287">
        <v>6.3999999999999997E-5</v>
      </c>
      <c r="J4024" s="285">
        <v>4890</v>
      </c>
      <c r="K4024" s="285">
        <v>0.31</v>
      </c>
    </row>
    <row r="4025" spans="2:11" x14ac:dyDescent="0.2">
      <c r="B4025" s="291"/>
      <c r="C4025" s="291"/>
      <c r="D4025" s="291"/>
      <c r="E4025" s="291"/>
      <c r="F4025" s="291" t="s">
        <v>97</v>
      </c>
      <c r="G4025" s="292">
        <v>0</v>
      </c>
      <c r="H4025" s="291" t="s">
        <v>98</v>
      </c>
      <c r="I4025" s="292">
        <v>0</v>
      </c>
      <c r="J4025" s="291" t="s">
        <v>99</v>
      </c>
      <c r="K4025" s="292">
        <v>0</v>
      </c>
    </row>
    <row r="4026" spans="2:11" ht="13.5" thickBot="1" x14ac:dyDescent="0.25">
      <c r="B4026" s="291"/>
      <c r="C4026" s="291"/>
      <c r="D4026" s="291"/>
      <c r="E4026" s="291"/>
      <c r="F4026" s="291" t="s">
        <v>100</v>
      </c>
      <c r="G4026" s="292">
        <v>7.0000000000000007E-2</v>
      </c>
      <c r="H4026" s="291"/>
      <c r="I4026" s="198" t="s">
        <v>101</v>
      </c>
      <c r="J4026" s="198"/>
      <c r="K4026" s="292">
        <v>0.38</v>
      </c>
    </row>
    <row r="4027" spans="2:11" ht="13.5" thickTop="1" x14ac:dyDescent="0.2">
      <c r="B4027" s="276"/>
      <c r="C4027" s="276"/>
      <c r="D4027" s="276"/>
      <c r="E4027" s="276"/>
      <c r="F4027" s="276"/>
      <c r="G4027" s="276"/>
      <c r="H4027" s="276"/>
      <c r="I4027" s="276"/>
      <c r="J4027" s="276"/>
      <c r="K4027" s="276"/>
    </row>
    <row r="4028" spans="2:11" ht="15" x14ac:dyDescent="0.2">
      <c r="B4028" s="268"/>
      <c r="C4028" s="270" t="s">
        <v>78</v>
      </c>
      <c r="D4028" s="268" t="s">
        <v>79</v>
      </c>
      <c r="E4028" s="268" t="s">
        <v>24</v>
      </c>
      <c r="F4028" s="196" t="s">
        <v>80</v>
      </c>
      <c r="G4028" s="196"/>
      <c r="H4028" s="269" t="s">
        <v>81</v>
      </c>
      <c r="I4028" s="270" t="s">
        <v>82</v>
      </c>
      <c r="J4028" s="270" t="s">
        <v>83</v>
      </c>
      <c r="K4028" s="270" t="s">
        <v>84</v>
      </c>
    </row>
    <row r="4029" spans="2:11" ht="38.25" x14ac:dyDescent="0.2">
      <c r="B4029" s="271" t="s">
        <v>85</v>
      </c>
      <c r="C4029" s="273" t="s">
        <v>290</v>
      </c>
      <c r="D4029" s="271" t="s">
        <v>44</v>
      </c>
      <c r="E4029" s="271" t="s">
        <v>432</v>
      </c>
      <c r="F4029" s="197" t="s">
        <v>847</v>
      </c>
      <c r="G4029" s="197"/>
      <c r="H4029" s="272" t="s">
        <v>75</v>
      </c>
      <c r="I4029" s="275">
        <v>1</v>
      </c>
      <c r="J4029" s="274">
        <v>7.0000000000000007E-2</v>
      </c>
      <c r="K4029" s="274">
        <v>7.0000000000000007E-2</v>
      </c>
    </row>
    <row r="4030" spans="2:11" ht="38.25" x14ac:dyDescent="0.2">
      <c r="B4030" s="282" t="s">
        <v>93</v>
      </c>
      <c r="C4030" s="284" t="s">
        <v>293</v>
      </c>
      <c r="D4030" s="282" t="s">
        <v>44</v>
      </c>
      <c r="E4030" s="282" t="s">
        <v>3020</v>
      </c>
      <c r="F4030" s="195" t="s">
        <v>3021</v>
      </c>
      <c r="G4030" s="195"/>
      <c r="H4030" s="283" t="s">
        <v>48</v>
      </c>
      <c r="I4030" s="287">
        <v>1.4800000000000001E-5</v>
      </c>
      <c r="J4030" s="285">
        <v>4890</v>
      </c>
      <c r="K4030" s="285">
        <v>7.0000000000000007E-2</v>
      </c>
    </row>
    <row r="4031" spans="2:11" x14ac:dyDescent="0.2">
      <c r="B4031" s="291"/>
      <c r="C4031" s="291"/>
      <c r="D4031" s="291"/>
      <c r="E4031" s="291"/>
      <c r="F4031" s="291" t="s">
        <v>97</v>
      </c>
      <c r="G4031" s="292">
        <v>0</v>
      </c>
      <c r="H4031" s="291" t="s">
        <v>98</v>
      </c>
      <c r="I4031" s="292">
        <v>0</v>
      </c>
      <c r="J4031" s="291" t="s">
        <v>99</v>
      </c>
      <c r="K4031" s="292">
        <v>0</v>
      </c>
    </row>
    <row r="4032" spans="2:11" ht="13.5" thickBot="1" x14ac:dyDescent="0.25">
      <c r="B4032" s="291"/>
      <c r="C4032" s="291"/>
      <c r="D4032" s="291"/>
      <c r="E4032" s="291"/>
      <c r="F4032" s="291" t="s">
        <v>100</v>
      </c>
      <c r="G4032" s="292">
        <v>0.01</v>
      </c>
      <c r="H4032" s="291"/>
      <c r="I4032" s="198" t="s">
        <v>101</v>
      </c>
      <c r="J4032" s="198"/>
      <c r="K4032" s="292">
        <v>0.08</v>
      </c>
    </row>
    <row r="4033" spans="2:11" ht="13.5" thickTop="1" x14ac:dyDescent="0.2">
      <c r="B4033" s="276"/>
      <c r="C4033" s="276"/>
      <c r="D4033" s="276"/>
      <c r="E4033" s="276"/>
      <c r="F4033" s="276"/>
      <c r="G4033" s="276"/>
      <c r="H4033" s="276"/>
      <c r="I4033" s="276"/>
      <c r="J4033" s="276"/>
      <c r="K4033" s="276"/>
    </row>
    <row r="4034" spans="2:11" ht="15" x14ac:dyDescent="0.2">
      <c r="B4034" s="268"/>
      <c r="C4034" s="270" t="s">
        <v>78</v>
      </c>
      <c r="D4034" s="268" t="s">
        <v>79</v>
      </c>
      <c r="E4034" s="268" t="s">
        <v>24</v>
      </c>
      <c r="F4034" s="196" t="s">
        <v>80</v>
      </c>
      <c r="G4034" s="196"/>
      <c r="H4034" s="269" t="s">
        <v>81</v>
      </c>
      <c r="I4034" s="270" t="s">
        <v>82</v>
      </c>
      <c r="J4034" s="270" t="s">
        <v>83</v>
      </c>
      <c r="K4034" s="270" t="s">
        <v>84</v>
      </c>
    </row>
    <row r="4035" spans="2:11" ht="38.25" x14ac:dyDescent="0.2">
      <c r="B4035" s="271" t="s">
        <v>85</v>
      </c>
      <c r="C4035" s="273" t="s">
        <v>291</v>
      </c>
      <c r="D4035" s="271" t="s">
        <v>44</v>
      </c>
      <c r="E4035" s="271" t="s">
        <v>433</v>
      </c>
      <c r="F4035" s="197" t="s">
        <v>847</v>
      </c>
      <c r="G4035" s="197"/>
      <c r="H4035" s="272" t="s">
        <v>75</v>
      </c>
      <c r="I4035" s="275">
        <v>1</v>
      </c>
      <c r="J4035" s="274">
        <v>0.34</v>
      </c>
      <c r="K4035" s="274">
        <v>0.34</v>
      </c>
    </row>
    <row r="4036" spans="2:11" ht="38.25" x14ac:dyDescent="0.2">
      <c r="B4036" s="282" t="s">
        <v>93</v>
      </c>
      <c r="C4036" s="284" t="s">
        <v>293</v>
      </c>
      <c r="D4036" s="282" t="s">
        <v>44</v>
      </c>
      <c r="E4036" s="282" t="s">
        <v>3020</v>
      </c>
      <c r="F4036" s="195" t="s">
        <v>3021</v>
      </c>
      <c r="G4036" s="195"/>
      <c r="H4036" s="283" t="s">
        <v>48</v>
      </c>
      <c r="I4036" s="287">
        <v>6.9999999999999994E-5</v>
      </c>
      <c r="J4036" s="285">
        <v>4890</v>
      </c>
      <c r="K4036" s="285">
        <v>0.34</v>
      </c>
    </row>
    <row r="4037" spans="2:11" x14ac:dyDescent="0.2">
      <c r="B4037" s="291"/>
      <c r="C4037" s="291"/>
      <c r="D4037" s="291"/>
      <c r="E4037" s="291"/>
      <c r="F4037" s="291" t="s">
        <v>97</v>
      </c>
      <c r="G4037" s="292">
        <v>0</v>
      </c>
      <c r="H4037" s="291" t="s">
        <v>98</v>
      </c>
      <c r="I4037" s="292">
        <v>0</v>
      </c>
      <c r="J4037" s="291" t="s">
        <v>99</v>
      </c>
      <c r="K4037" s="292">
        <v>0</v>
      </c>
    </row>
    <row r="4038" spans="2:11" ht="13.5" thickBot="1" x14ac:dyDescent="0.25">
      <c r="B4038" s="291"/>
      <c r="C4038" s="291"/>
      <c r="D4038" s="291"/>
      <c r="E4038" s="291"/>
      <c r="F4038" s="291" t="s">
        <v>100</v>
      </c>
      <c r="G4038" s="292">
        <v>0.08</v>
      </c>
      <c r="H4038" s="291"/>
      <c r="I4038" s="198" t="s">
        <v>101</v>
      </c>
      <c r="J4038" s="198"/>
      <c r="K4038" s="292">
        <v>0.42</v>
      </c>
    </row>
    <row r="4039" spans="2:11" ht="13.5" thickTop="1" x14ac:dyDescent="0.2">
      <c r="B4039" s="276"/>
      <c r="C4039" s="276"/>
      <c r="D4039" s="276"/>
      <c r="E4039" s="276"/>
      <c r="F4039" s="276"/>
      <c r="G4039" s="276"/>
      <c r="H4039" s="276"/>
      <c r="I4039" s="276"/>
      <c r="J4039" s="276"/>
      <c r="K4039" s="276"/>
    </row>
    <row r="4040" spans="2:11" ht="15" x14ac:dyDescent="0.2">
      <c r="B4040" s="268"/>
      <c r="C4040" s="270" t="s">
        <v>78</v>
      </c>
      <c r="D4040" s="268" t="s">
        <v>79</v>
      </c>
      <c r="E4040" s="268" t="s">
        <v>24</v>
      </c>
      <c r="F4040" s="196" t="s">
        <v>80</v>
      </c>
      <c r="G4040" s="196"/>
      <c r="H4040" s="269" t="s">
        <v>81</v>
      </c>
      <c r="I4040" s="270" t="s">
        <v>82</v>
      </c>
      <c r="J4040" s="270" t="s">
        <v>83</v>
      </c>
      <c r="K4040" s="270" t="s">
        <v>84</v>
      </c>
    </row>
    <row r="4041" spans="2:11" ht="51" x14ac:dyDescent="0.2">
      <c r="B4041" s="271" t="s">
        <v>85</v>
      </c>
      <c r="C4041" s="273" t="s">
        <v>292</v>
      </c>
      <c r="D4041" s="271" t="s">
        <v>44</v>
      </c>
      <c r="E4041" s="271" t="s">
        <v>434</v>
      </c>
      <c r="F4041" s="197" t="s">
        <v>847</v>
      </c>
      <c r="G4041" s="197"/>
      <c r="H4041" s="272" t="s">
        <v>75</v>
      </c>
      <c r="I4041" s="275">
        <v>1</v>
      </c>
      <c r="J4041" s="274">
        <v>1.35</v>
      </c>
      <c r="K4041" s="274">
        <v>1.35</v>
      </c>
    </row>
    <row r="4042" spans="2:11" x14ac:dyDescent="0.2">
      <c r="B4042" s="282" t="s">
        <v>93</v>
      </c>
      <c r="C4042" s="284" t="s">
        <v>294</v>
      </c>
      <c r="D4042" s="282" t="s">
        <v>44</v>
      </c>
      <c r="E4042" s="282" t="s">
        <v>295</v>
      </c>
      <c r="F4042" s="195" t="s">
        <v>3022</v>
      </c>
      <c r="G4042" s="195"/>
      <c r="H4042" s="283" t="s">
        <v>3023</v>
      </c>
      <c r="I4042" s="287">
        <v>1.25</v>
      </c>
      <c r="J4042" s="285">
        <v>1.08</v>
      </c>
      <c r="K4042" s="285">
        <v>1.35</v>
      </c>
    </row>
    <row r="4043" spans="2:11" x14ac:dyDescent="0.2">
      <c r="B4043" s="291"/>
      <c r="C4043" s="291"/>
      <c r="D4043" s="291"/>
      <c r="E4043" s="291"/>
      <c r="F4043" s="291" t="s">
        <v>97</v>
      </c>
      <c r="G4043" s="292">
        <v>0</v>
      </c>
      <c r="H4043" s="291" t="s">
        <v>98</v>
      </c>
      <c r="I4043" s="292">
        <v>0</v>
      </c>
      <c r="J4043" s="291" t="s">
        <v>99</v>
      </c>
      <c r="K4043" s="292">
        <v>0</v>
      </c>
    </row>
    <row r="4044" spans="2:11" ht="13.5" thickBot="1" x14ac:dyDescent="0.25">
      <c r="B4044" s="291"/>
      <c r="C4044" s="291"/>
      <c r="D4044" s="291"/>
      <c r="E4044" s="291"/>
      <c r="F4044" s="291" t="s">
        <v>100</v>
      </c>
      <c r="G4044" s="292">
        <v>0.33</v>
      </c>
      <c r="H4044" s="291"/>
      <c r="I4044" s="198" t="s">
        <v>101</v>
      </c>
      <c r="J4044" s="198"/>
      <c r="K4044" s="292">
        <v>1.68</v>
      </c>
    </row>
    <row r="4045" spans="2:11" ht="13.5" thickTop="1" x14ac:dyDescent="0.2">
      <c r="B4045" s="276"/>
      <c r="C4045" s="276"/>
      <c r="D4045" s="276"/>
      <c r="E4045" s="276"/>
      <c r="F4045" s="276"/>
      <c r="G4045" s="276"/>
      <c r="H4045" s="276"/>
      <c r="I4045" s="276"/>
      <c r="J4045" s="276"/>
      <c r="K4045" s="276"/>
    </row>
    <row r="4046" spans="2:11" ht="15" x14ac:dyDescent="0.2">
      <c r="B4046" s="268"/>
      <c r="C4046" s="270" t="s">
        <v>78</v>
      </c>
      <c r="D4046" s="268" t="s">
        <v>79</v>
      </c>
      <c r="E4046" s="268" t="s">
        <v>24</v>
      </c>
      <c r="F4046" s="196" t="s">
        <v>80</v>
      </c>
      <c r="G4046" s="196"/>
      <c r="H4046" s="269" t="s">
        <v>81</v>
      </c>
      <c r="I4046" s="270" t="s">
        <v>82</v>
      </c>
      <c r="J4046" s="270" t="s">
        <v>83</v>
      </c>
      <c r="K4046" s="270" t="s">
        <v>84</v>
      </c>
    </row>
    <row r="4047" spans="2:11" ht="38.25" x14ac:dyDescent="0.2">
      <c r="B4047" s="271" t="s">
        <v>85</v>
      </c>
      <c r="C4047" s="273" t="s">
        <v>153</v>
      </c>
      <c r="D4047" s="271" t="s">
        <v>44</v>
      </c>
      <c r="E4047" s="271" t="s">
        <v>435</v>
      </c>
      <c r="F4047" s="197" t="s">
        <v>785</v>
      </c>
      <c r="G4047" s="197"/>
      <c r="H4047" s="272" t="s">
        <v>109</v>
      </c>
      <c r="I4047" s="275">
        <v>1</v>
      </c>
      <c r="J4047" s="274">
        <v>1.56</v>
      </c>
      <c r="K4047" s="274">
        <v>1.56</v>
      </c>
    </row>
    <row r="4048" spans="2:11" ht="38.25" x14ac:dyDescent="0.2">
      <c r="B4048" s="277" t="s">
        <v>86</v>
      </c>
      <c r="C4048" s="279" t="s">
        <v>296</v>
      </c>
      <c r="D4048" s="277" t="s">
        <v>44</v>
      </c>
      <c r="E4048" s="277" t="s">
        <v>436</v>
      </c>
      <c r="F4048" s="194" t="s">
        <v>847</v>
      </c>
      <c r="G4048" s="194"/>
      <c r="H4048" s="278" t="s">
        <v>75</v>
      </c>
      <c r="I4048" s="281">
        <v>1</v>
      </c>
      <c r="J4048" s="280">
        <v>1.27</v>
      </c>
      <c r="K4048" s="280">
        <v>1.27</v>
      </c>
    </row>
    <row r="4049" spans="2:11" ht="38.25" x14ac:dyDescent="0.2">
      <c r="B4049" s="277" t="s">
        <v>86</v>
      </c>
      <c r="C4049" s="279" t="s">
        <v>297</v>
      </c>
      <c r="D4049" s="277" t="s">
        <v>44</v>
      </c>
      <c r="E4049" s="277" t="s">
        <v>437</v>
      </c>
      <c r="F4049" s="194" t="s">
        <v>847</v>
      </c>
      <c r="G4049" s="194"/>
      <c r="H4049" s="278" t="s">
        <v>75</v>
      </c>
      <c r="I4049" s="281">
        <v>1</v>
      </c>
      <c r="J4049" s="280">
        <v>0.28999999999999998</v>
      </c>
      <c r="K4049" s="280">
        <v>0.28999999999999998</v>
      </c>
    </row>
    <row r="4050" spans="2:11" x14ac:dyDescent="0.2">
      <c r="B4050" s="291"/>
      <c r="C4050" s="291"/>
      <c r="D4050" s="291"/>
      <c r="E4050" s="291"/>
      <c r="F4050" s="291" t="s">
        <v>97</v>
      </c>
      <c r="G4050" s="292">
        <v>0</v>
      </c>
      <c r="H4050" s="291" t="s">
        <v>98</v>
      </c>
      <c r="I4050" s="292">
        <v>0</v>
      </c>
      <c r="J4050" s="291" t="s">
        <v>99</v>
      </c>
      <c r="K4050" s="292">
        <v>0</v>
      </c>
    </row>
    <row r="4051" spans="2:11" ht="13.5" thickBot="1" x14ac:dyDescent="0.25">
      <c r="B4051" s="291"/>
      <c r="C4051" s="291"/>
      <c r="D4051" s="291"/>
      <c r="E4051" s="291"/>
      <c r="F4051" s="291" t="s">
        <v>100</v>
      </c>
      <c r="G4051" s="292">
        <v>0.39</v>
      </c>
      <c r="H4051" s="291"/>
      <c r="I4051" s="198" t="s">
        <v>101</v>
      </c>
      <c r="J4051" s="198"/>
      <c r="K4051" s="292">
        <v>1.95</v>
      </c>
    </row>
    <row r="4052" spans="2:11" ht="13.5" thickTop="1" x14ac:dyDescent="0.2">
      <c r="B4052" s="276"/>
      <c r="C4052" s="276"/>
      <c r="D4052" s="276"/>
      <c r="E4052" s="276"/>
      <c r="F4052" s="276"/>
      <c r="G4052" s="276"/>
      <c r="H4052" s="276"/>
      <c r="I4052" s="276"/>
      <c r="J4052" s="276"/>
      <c r="K4052" s="276"/>
    </row>
    <row r="4053" spans="2:11" ht="15" x14ac:dyDescent="0.2">
      <c r="B4053" s="268"/>
      <c r="C4053" s="270" t="s">
        <v>78</v>
      </c>
      <c r="D4053" s="268" t="s">
        <v>79</v>
      </c>
      <c r="E4053" s="268" t="s">
        <v>24</v>
      </c>
      <c r="F4053" s="196" t="s">
        <v>80</v>
      </c>
      <c r="G4053" s="196"/>
      <c r="H4053" s="269" t="s">
        <v>81</v>
      </c>
      <c r="I4053" s="270" t="s">
        <v>82</v>
      </c>
      <c r="J4053" s="270" t="s">
        <v>83</v>
      </c>
      <c r="K4053" s="270" t="s">
        <v>84</v>
      </c>
    </row>
    <row r="4054" spans="2:11" ht="38.25" x14ac:dyDescent="0.2">
      <c r="B4054" s="271" t="s">
        <v>85</v>
      </c>
      <c r="C4054" s="273" t="s">
        <v>152</v>
      </c>
      <c r="D4054" s="271" t="s">
        <v>44</v>
      </c>
      <c r="E4054" s="271" t="s">
        <v>438</v>
      </c>
      <c r="F4054" s="197" t="s">
        <v>785</v>
      </c>
      <c r="G4054" s="197"/>
      <c r="H4054" s="272" t="s">
        <v>106</v>
      </c>
      <c r="I4054" s="275">
        <v>1</v>
      </c>
      <c r="J4054" s="274">
        <v>5.65</v>
      </c>
      <c r="K4054" s="274">
        <v>5.65</v>
      </c>
    </row>
    <row r="4055" spans="2:11" ht="38.25" x14ac:dyDescent="0.2">
      <c r="B4055" s="277" t="s">
        <v>86</v>
      </c>
      <c r="C4055" s="279" t="s">
        <v>298</v>
      </c>
      <c r="D4055" s="277" t="s">
        <v>44</v>
      </c>
      <c r="E4055" s="277" t="s">
        <v>439</v>
      </c>
      <c r="F4055" s="194" t="s">
        <v>847</v>
      </c>
      <c r="G4055" s="194"/>
      <c r="H4055" s="278" t="s">
        <v>75</v>
      </c>
      <c r="I4055" s="281">
        <v>1</v>
      </c>
      <c r="J4055" s="280">
        <v>1.39</v>
      </c>
      <c r="K4055" s="280">
        <v>1.39</v>
      </c>
    </row>
    <row r="4056" spans="2:11" ht="38.25" x14ac:dyDescent="0.2">
      <c r="B4056" s="277" t="s">
        <v>86</v>
      </c>
      <c r="C4056" s="279" t="s">
        <v>296</v>
      </c>
      <c r="D4056" s="277" t="s">
        <v>44</v>
      </c>
      <c r="E4056" s="277" t="s">
        <v>436</v>
      </c>
      <c r="F4056" s="194" t="s">
        <v>847</v>
      </c>
      <c r="G4056" s="194"/>
      <c r="H4056" s="278" t="s">
        <v>75</v>
      </c>
      <c r="I4056" s="281">
        <v>1</v>
      </c>
      <c r="J4056" s="280">
        <v>1.27</v>
      </c>
      <c r="K4056" s="280">
        <v>1.27</v>
      </c>
    </row>
    <row r="4057" spans="2:11" ht="38.25" x14ac:dyDescent="0.2">
      <c r="B4057" s="277" t="s">
        <v>86</v>
      </c>
      <c r="C4057" s="279" t="s">
        <v>297</v>
      </c>
      <c r="D4057" s="277" t="s">
        <v>44</v>
      </c>
      <c r="E4057" s="277" t="s">
        <v>437</v>
      </c>
      <c r="F4057" s="194" t="s">
        <v>847</v>
      </c>
      <c r="G4057" s="194"/>
      <c r="H4057" s="278" t="s">
        <v>75</v>
      </c>
      <c r="I4057" s="281">
        <v>1</v>
      </c>
      <c r="J4057" s="280">
        <v>0.28999999999999998</v>
      </c>
      <c r="K4057" s="280">
        <v>0.28999999999999998</v>
      </c>
    </row>
    <row r="4058" spans="2:11" ht="51" x14ac:dyDescent="0.2">
      <c r="B4058" s="277" t="s">
        <v>86</v>
      </c>
      <c r="C4058" s="279" t="s">
        <v>299</v>
      </c>
      <c r="D4058" s="277" t="s">
        <v>44</v>
      </c>
      <c r="E4058" s="277" t="s">
        <v>440</v>
      </c>
      <c r="F4058" s="194" t="s">
        <v>847</v>
      </c>
      <c r="G4058" s="194"/>
      <c r="H4058" s="278" t="s">
        <v>75</v>
      </c>
      <c r="I4058" s="281">
        <v>1</v>
      </c>
      <c r="J4058" s="280">
        <v>2.7</v>
      </c>
      <c r="K4058" s="280">
        <v>2.7</v>
      </c>
    </row>
    <row r="4059" spans="2:11" x14ac:dyDescent="0.2">
      <c r="B4059" s="291"/>
      <c r="C4059" s="291"/>
      <c r="D4059" s="291"/>
      <c r="E4059" s="291"/>
      <c r="F4059" s="291" t="s">
        <v>97</v>
      </c>
      <c r="G4059" s="292">
        <v>0</v>
      </c>
      <c r="H4059" s="291" t="s">
        <v>98</v>
      </c>
      <c r="I4059" s="292">
        <v>0</v>
      </c>
      <c r="J4059" s="291" t="s">
        <v>99</v>
      </c>
      <c r="K4059" s="292">
        <v>0</v>
      </c>
    </row>
    <row r="4060" spans="2:11" ht="13.5" thickBot="1" x14ac:dyDescent="0.25">
      <c r="B4060" s="291"/>
      <c r="C4060" s="291"/>
      <c r="D4060" s="291"/>
      <c r="E4060" s="291"/>
      <c r="F4060" s="291" t="s">
        <v>100</v>
      </c>
      <c r="G4060" s="292">
        <v>1.41</v>
      </c>
      <c r="H4060" s="291"/>
      <c r="I4060" s="198" t="s">
        <v>101</v>
      </c>
      <c r="J4060" s="198"/>
      <c r="K4060" s="292">
        <v>7.06</v>
      </c>
    </row>
    <row r="4061" spans="2:11" ht="13.5" thickTop="1" x14ac:dyDescent="0.2">
      <c r="B4061" s="276"/>
      <c r="C4061" s="276"/>
      <c r="D4061" s="276"/>
      <c r="E4061" s="276"/>
      <c r="F4061" s="276"/>
      <c r="G4061" s="276"/>
      <c r="H4061" s="276"/>
      <c r="I4061" s="276"/>
      <c r="J4061" s="276"/>
      <c r="K4061" s="276"/>
    </row>
    <row r="4062" spans="2:11" ht="15" x14ac:dyDescent="0.2">
      <c r="B4062" s="268"/>
      <c r="C4062" s="270" t="s">
        <v>78</v>
      </c>
      <c r="D4062" s="268" t="s">
        <v>79</v>
      </c>
      <c r="E4062" s="268" t="s">
        <v>24</v>
      </c>
      <c r="F4062" s="196" t="s">
        <v>80</v>
      </c>
      <c r="G4062" s="196"/>
      <c r="H4062" s="269" t="s">
        <v>81</v>
      </c>
      <c r="I4062" s="270" t="s">
        <v>82</v>
      </c>
      <c r="J4062" s="270" t="s">
        <v>83</v>
      </c>
      <c r="K4062" s="270" t="s">
        <v>84</v>
      </c>
    </row>
    <row r="4063" spans="2:11" ht="38.25" x14ac:dyDescent="0.2">
      <c r="B4063" s="271" t="s">
        <v>85</v>
      </c>
      <c r="C4063" s="273" t="s">
        <v>296</v>
      </c>
      <c r="D4063" s="271" t="s">
        <v>44</v>
      </c>
      <c r="E4063" s="271" t="s">
        <v>436</v>
      </c>
      <c r="F4063" s="197" t="s">
        <v>847</v>
      </c>
      <c r="G4063" s="197"/>
      <c r="H4063" s="272" t="s">
        <v>75</v>
      </c>
      <c r="I4063" s="275">
        <v>1</v>
      </c>
      <c r="J4063" s="274">
        <v>1.27</v>
      </c>
      <c r="K4063" s="274">
        <v>1.27</v>
      </c>
    </row>
    <row r="4064" spans="2:11" ht="38.25" x14ac:dyDescent="0.2">
      <c r="B4064" s="282" t="s">
        <v>93</v>
      </c>
      <c r="C4064" s="284" t="s">
        <v>300</v>
      </c>
      <c r="D4064" s="282" t="s">
        <v>44</v>
      </c>
      <c r="E4064" s="282" t="s">
        <v>3024</v>
      </c>
      <c r="F4064" s="195" t="s">
        <v>3021</v>
      </c>
      <c r="G4064" s="195"/>
      <c r="H4064" s="283" t="s">
        <v>48</v>
      </c>
      <c r="I4064" s="287">
        <v>6.3999999999999997E-5</v>
      </c>
      <c r="J4064" s="285">
        <v>19891.52</v>
      </c>
      <c r="K4064" s="285">
        <v>1.27</v>
      </c>
    </row>
    <row r="4065" spans="2:11" x14ac:dyDescent="0.2">
      <c r="B4065" s="291"/>
      <c r="C4065" s="291"/>
      <c r="D4065" s="291"/>
      <c r="E4065" s="291"/>
      <c r="F4065" s="291" t="s">
        <v>97</v>
      </c>
      <c r="G4065" s="292">
        <v>0</v>
      </c>
      <c r="H4065" s="291" t="s">
        <v>98</v>
      </c>
      <c r="I4065" s="292">
        <v>0</v>
      </c>
      <c r="J4065" s="291" t="s">
        <v>99</v>
      </c>
      <c r="K4065" s="292">
        <v>0</v>
      </c>
    </row>
    <row r="4066" spans="2:11" ht="13.5" thickBot="1" x14ac:dyDescent="0.25">
      <c r="B4066" s="291"/>
      <c r="C4066" s="291"/>
      <c r="D4066" s="291"/>
      <c r="E4066" s="291"/>
      <c r="F4066" s="291" t="s">
        <v>100</v>
      </c>
      <c r="G4066" s="292">
        <v>0.31</v>
      </c>
      <c r="H4066" s="291"/>
      <c r="I4066" s="198" t="s">
        <v>101</v>
      </c>
      <c r="J4066" s="198"/>
      <c r="K4066" s="292">
        <v>1.58</v>
      </c>
    </row>
    <row r="4067" spans="2:11" ht="13.5" thickTop="1" x14ac:dyDescent="0.2">
      <c r="B4067" s="276"/>
      <c r="C4067" s="276"/>
      <c r="D4067" s="276"/>
      <c r="E4067" s="276"/>
      <c r="F4067" s="276"/>
      <c r="G4067" s="276"/>
      <c r="H4067" s="276"/>
      <c r="I4067" s="276"/>
      <c r="J4067" s="276"/>
      <c r="K4067" s="276"/>
    </row>
    <row r="4068" spans="2:11" ht="15" x14ac:dyDescent="0.2">
      <c r="B4068" s="268"/>
      <c r="C4068" s="270" t="s">
        <v>78</v>
      </c>
      <c r="D4068" s="268" t="s">
        <v>79</v>
      </c>
      <c r="E4068" s="268" t="s">
        <v>24</v>
      </c>
      <c r="F4068" s="196" t="s">
        <v>80</v>
      </c>
      <c r="G4068" s="196"/>
      <c r="H4068" s="269" t="s">
        <v>81</v>
      </c>
      <c r="I4068" s="270" t="s">
        <v>82</v>
      </c>
      <c r="J4068" s="270" t="s">
        <v>83</v>
      </c>
      <c r="K4068" s="270" t="s">
        <v>84</v>
      </c>
    </row>
    <row r="4069" spans="2:11" ht="38.25" x14ac:dyDescent="0.2">
      <c r="B4069" s="271" t="s">
        <v>85</v>
      </c>
      <c r="C4069" s="273" t="s">
        <v>297</v>
      </c>
      <c r="D4069" s="271" t="s">
        <v>44</v>
      </c>
      <c r="E4069" s="271" t="s">
        <v>437</v>
      </c>
      <c r="F4069" s="197" t="s">
        <v>847</v>
      </c>
      <c r="G4069" s="197"/>
      <c r="H4069" s="272" t="s">
        <v>75</v>
      </c>
      <c r="I4069" s="275">
        <v>1</v>
      </c>
      <c r="J4069" s="274">
        <v>0.28999999999999998</v>
      </c>
      <c r="K4069" s="274">
        <v>0.28999999999999998</v>
      </c>
    </row>
    <row r="4070" spans="2:11" ht="38.25" x14ac:dyDescent="0.2">
      <c r="B4070" s="282" t="s">
        <v>93</v>
      </c>
      <c r="C4070" s="284" t="s">
        <v>300</v>
      </c>
      <c r="D4070" s="282" t="s">
        <v>44</v>
      </c>
      <c r="E4070" s="282" t="s">
        <v>3024</v>
      </c>
      <c r="F4070" s="195" t="s">
        <v>3021</v>
      </c>
      <c r="G4070" s="195"/>
      <c r="H4070" s="283" t="s">
        <v>48</v>
      </c>
      <c r="I4070" s="287">
        <v>1.4800000000000001E-5</v>
      </c>
      <c r="J4070" s="285">
        <v>19891.52</v>
      </c>
      <c r="K4070" s="285">
        <v>0.28999999999999998</v>
      </c>
    </row>
    <row r="4071" spans="2:11" x14ac:dyDescent="0.2">
      <c r="B4071" s="291"/>
      <c r="C4071" s="291"/>
      <c r="D4071" s="291"/>
      <c r="E4071" s="291"/>
      <c r="F4071" s="291" t="s">
        <v>97</v>
      </c>
      <c r="G4071" s="292">
        <v>0</v>
      </c>
      <c r="H4071" s="291" t="s">
        <v>98</v>
      </c>
      <c r="I4071" s="292">
        <v>0</v>
      </c>
      <c r="J4071" s="291" t="s">
        <v>99</v>
      </c>
      <c r="K4071" s="292">
        <v>0</v>
      </c>
    </row>
    <row r="4072" spans="2:11" ht="13.5" thickBot="1" x14ac:dyDescent="0.25">
      <c r="B4072" s="291"/>
      <c r="C4072" s="291"/>
      <c r="D4072" s="291"/>
      <c r="E4072" s="291"/>
      <c r="F4072" s="291" t="s">
        <v>100</v>
      </c>
      <c r="G4072" s="292">
        <v>7.0000000000000007E-2</v>
      </c>
      <c r="H4072" s="291"/>
      <c r="I4072" s="198" t="s">
        <v>101</v>
      </c>
      <c r="J4072" s="198"/>
      <c r="K4072" s="292">
        <v>0.36</v>
      </c>
    </row>
    <row r="4073" spans="2:11" ht="13.5" thickTop="1" x14ac:dyDescent="0.2">
      <c r="B4073" s="276"/>
      <c r="C4073" s="276"/>
      <c r="D4073" s="276"/>
      <c r="E4073" s="276"/>
      <c r="F4073" s="276"/>
      <c r="G4073" s="276"/>
      <c r="H4073" s="276"/>
      <c r="I4073" s="276"/>
      <c r="J4073" s="276"/>
      <c r="K4073" s="276"/>
    </row>
    <row r="4074" spans="2:11" ht="15" x14ac:dyDescent="0.2">
      <c r="B4074" s="268"/>
      <c r="C4074" s="270" t="s">
        <v>78</v>
      </c>
      <c r="D4074" s="268" t="s">
        <v>79</v>
      </c>
      <c r="E4074" s="268" t="s">
        <v>24</v>
      </c>
      <c r="F4074" s="196" t="s">
        <v>80</v>
      </c>
      <c r="G4074" s="196"/>
      <c r="H4074" s="269" t="s">
        <v>81</v>
      </c>
      <c r="I4074" s="270" t="s">
        <v>82</v>
      </c>
      <c r="J4074" s="270" t="s">
        <v>83</v>
      </c>
      <c r="K4074" s="270" t="s">
        <v>84</v>
      </c>
    </row>
    <row r="4075" spans="2:11" ht="38.25" x14ac:dyDescent="0.2">
      <c r="B4075" s="271" t="s">
        <v>85</v>
      </c>
      <c r="C4075" s="273" t="s">
        <v>298</v>
      </c>
      <c r="D4075" s="271" t="s">
        <v>44</v>
      </c>
      <c r="E4075" s="271" t="s">
        <v>439</v>
      </c>
      <c r="F4075" s="197" t="s">
        <v>847</v>
      </c>
      <c r="G4075" s="197"/>
      <c r="H4075" s="272" t="s">
        <v>75</v>
      </c>
      <c r="I4075" s="275">
        <v>1</v>
      </c>
      <c r="J4075" s="274">
        <v>1.39</v>
      </c>
      <c r="K4075" s="274">
        <v>1.39</v>
      </c>
    </row>
    <row r="4076" spans="2:11" ht="38.25" x14ac:dyDescent="0.2">
      <c r="B4076" s="282" t="s">
        <v>93</v>
      </c>
      <c r="C4076" s="284" t="s">
        <v>300</v>
      </c>
      <c r="D4076" s="282" t="s">
        <v>44</v>
      </c>
      <c r="E4076" s="282" t="s">
        <v>3024</v>
      </c>
      <c r="F4076" s="195" t="s">
        <v>3021</v>
      </c>
      <c r="G4076" s="195"/>
      <c r="H4076" s="283" t="s">
        <v>48</v>
      </c>
      <c r="I4076" s="287">
        <v>6.9999999999999994E-5</v>
      </c>
      <c r="J4076" s="285">
        <v>19891.52</v>
      </c>
      <c r="K4076" s="285">
        <v>1.39</v>
      </c>
    </row>
    <row r="4077" spans="2:11" x14ac:dyDescent="0.2">
      <c r="B4077" s="291"/>
      <c r="C4077" s="291"/>
      <c r="D4077" s="291"/>
      <c r="E4077" s="291"/>
      <c r="F4077" s="291" t="s">
        <v>97</v>
      </c>
      <c r="G4077" s="292">
        <v>0</v>
      </c>
      <c r="H4077" s="291" t="s">
        <v>98</v>
      </c>
      <c r="I4077" s="292">
        <v>0</v>
      </c>
      <c r="J4077" s="291" t="s">
        <v>99</v>
      </c>
      <c r="K4077" s="292">
        <v>0</v>
      </c>
    </row>
    <row r="4078" spans="2:11" ht="13.5" thickBot="1" x14ac:dyDescent="0.25">
      <c r="B4078" s="291"/>
      <c r="C4078" s="291"/>
      <c r="D4078" s="291"/>
      <c r="E4078" s="291"/>
      <c r="F4078" s="291" t="s">
        <v>100</v>
      </c>
      <c r="G4078" s="292">
        <v>0.34</v>
      </c>
      <c r="H4078" s="291"/>
      <c r="I4078" s="198" t="s">
        <v>101</v>
      </c>
      <c r="J4078" s="198"/>
      <c r="K4078" s="292">
        <v>1.73</v>
      </c>
    </row>
    <row r="4079" spans="2:11" ht="13.5" thickTop="1" x14ac:dyDescent="0.2">
      <c r="B4079" s="276"/>
      <c r="C4079" s="276"/>
      <c r="D4079" s="276"/>
      <c r="E4079" s="276"/>
      <c r="F4079" s="276"/>
      <c r="G4079" s="276"/>
      <c r="H4079" s="276"/>
      <c r="I4079" s="276"/>
      <c r="J4079" s="276"/>
      <c r="K4079" s="276"/>
    </row>
    <row r="4080" spans="2:11" ht="15" x14ac:dyDescent="0.2">
      <c r="B4080" s="268"/>
      <c r="C4080" s="270" t="s">
        <v>78</v>
      </c>
      <c r="D4080" s="268" t="s">
        <v>79</v>
      </c>
      <c r="E4080" s="268" t="s">
        <v>24</v>
      </c>
      <c r="F4080" s="196" t="s">
        <v>80</v>
      </c>
      <c r="G4080" s="196"/>
      <c r="H4080" s="269" t="s">
        <v>81</v>
      </c>
      <c r="I4080" s="270" t="s">
        <v>82</v>
      </c>
      <c r="J4080" s="270" t="s">
        <v>83</v>
      </c>
      <c r="K4080" s="270" t="s">
        <v>84</v>
      </c>
    </row>
    <row r="4081" spans="2:11" ht="51" x14ac:dyDescent="0.2">
      <c r="B4081" s="271" t="s">
        <v>85</v>
      </c>
      <c r="C4081" s="273" t="s">
        <v>299</v>
      </c>
      <c r="D4081" s="271" t="s">
        <v>44</v>
      </c>
      <c r="E4081" s="271" t="s">
        <v>440</v>
      </c>
      <c r="F4081" s="197" t="s">
        <v>847</v>
      </c>
      <c r="G4081" s="197"/>
      <c r="H4081" s="272" t="s">
        <v>75</v>
      </c>
      <c r="I4081" s="275">
        <v>1</v>
      </c>
      <c r="J4081" s="274">
        <v>2.7</v>
      </c>
      <c r="K4081" s="274">
        <v>2.7</v>
      </c>
    </row>
    <row r="4082" spans="2:11" x14ac:dyDescent="0.2">
      <c r="B4082" s="282" t="s">
        <v>93</v>
      </c>
      <c r="C4082" s="284" t="s">
        <v>294</v>
      </c>
      <c r="D4082" s="282" t="s">
        <v>44</v>
      </c>
      <c r="E4082" s="282" t="s">
        <v>295</v>
      </c>
      <c r="F4082" s="195" t="s">
        <v>3022</v>
      </c>
      <c r="G4082" s="195"/>
      <c r="H4082" s="283" t="s">
        <v>3023</v>
      </c>
      <c r="I4082" s="287">
        <v>2.5</v>
      </c>
      <c r="J4082" s="285">
        <v>1.08</v>
      </c>
      <c r="K4082" s="285">
        <v>2.7</v>
      </c>
    </row>
    <row r="4083" spans="2:11" x14ac:dyDescent="0.2">
      <c r="B4083" s="291"/>
      <c r="C4083" s="291"/>
      <c r="D4083" s="291"/>
      <c r="E4083" s="291"/>
      <c r="F4083" s="291" t="s">
        <v>97</v>
      </c>
      <c r="G4083" s="292">
        <v>0</v>
      </c>
      <c r="H4083" s="291" t="s">
        <v>98</v>
      </c>
      <c r="I4083" s="292">
        <v>0</v>
      </c>
      <c r="J4083" s="291" t="s">
        <v>99</v>
      </c>
      <c r="K4083" s="292">
        <v>0</v>
      </c>
    </row>
    <row r="4084" spans="2:11" ht="13.5" thickBot="1" x14ac:dyDescent="0.25">
      <c r="B4084" s="291"/>
      <c r="C4084" s="291"/>
      <c r="D4084" s="291"/>
      <c r="E4084" s="291"/>
      <c r="F4084" s="291" t="s">
        <v>100</v>
      </c>
      <c r="G4084" s="292">
        <v>0.67</v>
      </c>
      <c r="H4084" s="291"/>
      <c r="I4084" s="198" t="s">
        <v>101</v>
      </c>
      <c r="J4084" s="198"/>
      <c r="K4084" s="292">
        <v>3.37</v>
      </c>
    </row>
    <row r="4085" spans="2:11" ht="13.5" thickTop="1" x14ac:dyDescent="0.2">
      <c r="B4085" s="276"/>
      <c r="C4085" s="276"/>
      <c r="D4085" s="276"/>
      <c r="E4085" s="276"/>
      <c r="F4085" s="276"/>
      <c r="G4085" s="276"/>
      <c r="H4085" s="276"/>
      <c r="I4085" s="276"/>
      <c r="J4085" s="276"/>
      <c r="K4085" s="276"/>
    </row>
    <row r="4086" spans="2:11" ht="15" x14ac:dyDescent="0.2">
      <c r="B4086" s="268"/>
      <c r="C4086" s="270" t="s">
        <v>78</v>
      </c>
      <c r="D4086" s="268" t="s">
        <v>79</v>
      </c>
      <c r="E4086" s="268" t="s">
        <v>24</v>
      </c>
      <c r="F4086" s="196" t="s">
        <v>80</v>
      </c>
      <c r="G4086" s="196"/>
      <c r="H4086" s="269" t="s">
        <v>81</v>
      </c>
      <c r="I4086" s="270" t="s">
        <v>82</v>
      </c>
      <c r="J4086" s="270" t="s">
        <v>83</v>
      </c>
      <c r="K4086" s="270" t="s">
        <v>84</v>
      </c>
    </row>
    <row r="4087" spans="2:11" ht="38.25" x14ac:dyDescent="0.2">
      <c r="B4087" s="271" t="s">
        <v>85</v>
      </c>
      <c r="C4087" s="273" t="s">
        <v>930</v>
      </c>
      <c r="D4087" s="271" t="s">
        <v>44</v>
      </c>
      <c r="E4087" s="271" t="s">
        <v>931</v>
      </c>
      <c r="F4087" s="197" t="s">
        <v>804</v>
      </c>
      <c r="G4087" s="197"/>
      <c r="H4087" s="272" t="s">
        <v>47</v>
      </c>
      <c r="I4087" s="275">
        <v>1</v>
      </c>
      <c r="J4087" s="274">
        <v>16.62</v>
      </c>
      <c r="K4087" s="274">
        <v>16.62</v>
      </c>
    </row>
    <row r="4088" spans="2:11" ht="25.5" x14ac:dyDescent="0.2">
      <c r="B4088" s="277" t="s">
        <v>86</v>
      </c>
      <c r="C4088" s="279" t="s">
        <v>122</v>
      </c>
      <c r="D4088" s="277" t="s">
        <v>44</v>
      </c>
      <c r="E4088" s="277" t="s">
        <v>123</v>
      </c>
      <c r="F4088" s="194" t="s">
        <v>2161</v>
      </c>
      <c r="G4088" s="194"/>
      <c r="H4088" s="278" t="s">
        <v>75</v>
      </c>
      <c r="I4088" s="281">
        <v>7.5999999999999998E-2</v>
      </c>
      <c r="J4088" s="280">
        <v>22.69</v>
      </c>
      <c r="K4088" s="280">
        <v>1.72</v>
      </c>
    </row>
    <row r="4089" spans="2:11" ht="25.5" x14ac:dyDescent="0.2">
      <c r="B4089" s="277" t="s">
        <v>86</v>
      </c>
      <c r="C4089" s="279" t="s">
        <v>120</v>
      </c>
      <c r="D4089" s="277" t="s">
        <v>44</v>
      </c>
      <c r="E4089" s="277" t="s">
        <v>121</v>
      </c>
      <c r="F4089" s="194" t="s">
        <v>2161</v>
      </c>
      <c r="G4089" s="194"/>
      <c r="H4089" s="278" t="s">
        <v>75</v>
      </c>
      <c r="I4089" s="281">
        <v>7.5999999999999998E-2</v>
      </c>
      <c r="J4089" s="280">
        <v>29.75</v>
      </c>
      <c r="K4089" s="280">
        <v>2.2599999999999998</v>
      </c>
    </row>
    <row r="4090" spans="2:11" ht="25.5" x14ac:dyDescent="0.2">
      <c r="B4090" s="282" t="s">
        <v>93</v>
      </c>
      <c r="C4090" s="284" t="s">
        <v>191</v>
      </c>
      <c r="D4090" s="282" t="s">
        <v>44</v>
      </c>
      <c r="E4090" s="282" t="s">
        <v>192</v>
      </c>
      <c r="F4090" s="195" t="s">
        <v>94</v>
      </c>
      <c r="G4090" s="195"/>
      <c r="H4090" s="283" t="s">
        <v>48</v>
      </c>
      <c r="I4090" s="287">
        <v>9.4000000000000004E-3</v>
      </c>
      <c r="J4090" s="285">
        <v>4.62</v>
      </c>
      <c r="K4090" s="285">
        <v>0.04</v>
      </c>
    </row>
    <row r="4091" spans="2:11" ht="38.25" x14ac:dyDescent="0.2">
      <c r="B4091" s="282" t="s">
        <v>93</v>
      </c>
      <c r="C4091" s="284" t="s">
        <v>999</v>
      </c>
      <c r="D4091" s="282" t="s">
        <v>44</v>
      </c>
      <c r="E4091" s="282" t="s">
        <v>1000</v>
      </c>
      <c r="F4091" s="195" t="s">
        <v>94</v>
      </c>
      <c r="G4091" s="195"/>
      <c r="H4091" s="283" t="s">
        <v>47</v>
      </c>
      <c r="I4091" s="287">
        <v>1.2434000000000001</v>
      </c>
      <c r="J4091" s="285">
        <v>10.14</v>
      </c>
      <c r="K4091" s="285">
        <v>12.6</v>
      </c>
    </row>
    <row r="4092" spans="2:11" x14ac:dyDescent="0.2">
      <c r="B4092" s="291"/>
      <c r="C4092" s="291"/>
      <c r="D4092" s="291"/>
      <c r="E4092" s="291"/>
      <c r="F4092" s="291" t="s">
        <v>97</v>
      </c>
      <c r="G4092" s="292">
        <v>1.45</v>
      </c>
      <c r="H4092" s="291" t="s">
        <v>98</v>
      </c>
      <c r="I4092" s="292">
        <v>1.57</v>
      </c>
      <c r="J4092" s="291" t="s">
        <v>99</v>
      </c>
      <c r="K4092" s="292">
        <v>3.02</v>
      </c>
    </row>
    <row r="4093" spans="2:11" ht="13.5" thickBot="1" x14ac:dyDescent="0.25">
      <c r="B4093" s="291"/>
      <c r="C4093" s="291"/>
      <c r="D4093" s="291"/>
      <c r="E4093" s="291"/>
      <c r="F4093" s="291" t="s">
        <v>100</v>
      </c>
      <c r="G4093" s="292">
        <v>4.1500000000000004</v>
      </c>
      <c r="H4093" s="291"/>
      <c r="I4093" s="198" t="s">
        <v>101</v>
      </c>
      <c r="J4093" s="198"/>
      <c r="K4093" s="292">
        <v>20.77</v>
      </c>
    </row>
    <row r="4094" spans="2:11" ht="13.5" thickTop="1" x14ac:dyDescent="0.2">
      <c r="B4094" s="276"/>
      <c r="C4094" s="276"/>
      <c r="D4094" s="276"/>
      <c r="E4094" s="276"/>
      <c r="F4094" s="276"/>
      <c r="G4094" s="276"/>
      <c r="H4094" s="276"/>
      <c r="I4094" s="276"/>
      <c r="J4094" s="276"/>
      <c r="K4094" s="276"/>
    </row>
    <row r="4095" spans="2:11" ht="15" x14ac:dyDescent="0.2">
      <c r="B4095" s="268"/>
      <c r="C4095" s="270" t="s">
        <v>78</v>
      </c>
      <c r="D4095" s="268" t="s">
        <v>79</v>
      </c>
      <c r="E4095" s="268" t="s">
        <v>24</v>
      </c>
      <c r="F4095" s="196" t="s">
        <v>80</v>
      </c>
      <c r="G4095" s="196"/>
      <c r="H4095" s="269" t="s">
        <v>81</v>
      </c>
      <c r="I4095" s="270" t="s">
        <v>82</v>
      </c>
      <c r="J4095" s="270" t="s">
        <v>83</v>
      </c>
      <c r="K4095" s="270" t="s">
        <v>84</v>
      </c>
    </row>
    <row r="4096" spans="2:11" ht="38.25" x14ac:dyDescent="0.2">
      <c r="B4096" s="271" t="s">
        <v>85</v>
      </c>
      <c r="C4096" s="273" t="s">
        <v>2323</v>
      </c>
      <c r="D4096" s="271" t="s">
        <v>44</v>
      </c>
      <c r="E4096" s="271" t="s">
        <v>2324</v>
      </c>
      <c r="F4096" s="197" t="s">
        <v>2164</v>
      </c>
      <c r="G4096" s="197"/>
      <c r="H4096" s="272" t="s">
        <v>45</v>
      </c>
      <c r="I4096" s="275">
        <v>1</v>
      </c>
      <c r="J4096" s="274">
        <v>3.52</v>
      </c>
      <c r="K4096" s="274">
        <v>3.52</v>
      </c>
    </row>
    <row r="4097" spans="2:11" ht="25.5" x14ac:dyDescent="0.2">
      <c r="B4097" s="277" t="s">
        <v>86</v>
      </c>
      <c r="C4097" s="279" t="s">
        <v>116</v>
      </c>
      <c r="D4097" s="277" t="s">
        <v>44</v>
      </c>
      <c r="E4097" s="277" t="s">
        <v>117</v>
      </c>
      <c r="F4097" s="194" t="s">
        <v>2161</v>
      </c>
      <c r="G4097" s="194"/>
      <c r="H4097" s="278" t="s">
        <v>75</v>
      </c>
      <c r="I4097" s="281">
        <v>1.4E-2</v>
      </c>
      <c r="J4097" s="280">
        <v>27.11</v>
      </c>
      <c r="K4097" s="280">
        <v>0.37</v>
      </c>
    </row>
    <row r="4098" spans="2:11" ht="25.5" x14ac:dyDescent="0.2">
      <c r="B4098" s="277" t="s">
        <v>86</v>
      </c>
      <c r="C4098" s="279" t="s">
        <v>90</v>
      </c>
      <c r="D4098" s="277" t="s">
        <v>44</v>
      </c>
      <c r="E4098" s="277" t="s">
        <v>91</v>
      </c>
      <c r="F4098" s="194" t="s">
        <v>2161</v>
      </c>
      <c r="G4098" s="194"/>
      <c r="H4098" s="278" t="s">
        <v>75</v>
      </c>
      <c r="I4098" s="281">
        <v>5.0000000000000001E-3</v>
      </c>
      <c r="J4098" s="280">
        <v>21.72</v>
      </c>
      <c r="K4098" s="280">
        <v>0.1</v>
      </c>
    </row>
    <row r="4099" spans="2:11" x14ac:dyDescent="0.2">
      <c r="B4099" s="282" t="s">
        <v>93</v>
      </c>
      <c r="C4099" s="284" t="s">
        <v>3025</v>
      </c>
      <c r="D4099" s="282" t="s">
        <v>44</v>
      </c>
      <c r="E4099" s="282" t="s">
        <v>3026</v>
      </c>
      <c r="F4099" s="195" t="s">
        <v>94</v>
      </c>
      <c r="G4099" s="195"/>
      <c r="H4099" s="283" t="s">
        <v>45</v>
      </c>
      <c r="I4099" s="287">
        <v>1.04</v>
      </c>
      <c r="J4099" s="285">
        <v>2.94</v>
      </c>
      <c r="K4099" s="285">
        <v>3.05</v>
      </c>
    </row>
    <row r="4100" spans="2:11" x14ac:dyDescent="0.2">
      <c r="B4100" s="291"/>
      <c r="C4100" s="291"/>
      <c r="D4100" s="291"/>
      <c r="E4100" s="291"/>
      <c r="F4100" s="291" t="s">
        <v>97</v>
      </c>
      <c r="G4100" s="292">
        <v>0.17</v>
      </c>
      <c r="H4100" s="291" t="s">
        <v>98</v>
      </c>
      <c r="I4100" s="292">
        <v>0.19</v>
      </c>
      <c r="J4100" s="291" t="s">
        <v>99</v>
      </c>
      <c r="K4100" s="292">
        <v>0.36</v>
      </c>
    </row>
    <row r="4101" spans="2:11" ht="13.5" thickBot="1" x14ac:dyDescent="0.25">
      <c r="B4101" s="291"/>
      <c r="C4101" s="291"/>
      <c r="D4101" s="291"/>
      <c r="E4101" s="291"/>
      <c r="F4101" s="291" t="s">
        <v>100</v>
      </c>
      <c r="G4101" s="292">
        <v>0.88</v>
      </c>
      <c r="H4101" s="291"/>
      <c r="I4101" s="198" t="s">
        <v>101</v>
      </c>
      <c r="J4101" s="198"/>
      <c r="K4101" s="292">
        <v>4.4000000000000004</v>
      </c>
    </row>
    <row r="4102" spans="2:11" ht="13.5" thickTop="1" x14ac:dyDescent="0.2">
      <c r="B4102" s="276"/>
      <c r="C4102" s="276"/>
      <c r="D4102" s="276"/>
      <c r="E4102" s="276"/>
      <c r="F4102" s="276"/>
      <c r="G4102" s="276"/>
      <c r="H4102" s="276"/>
      <c r="I4102" s="276"/>
      <c r="J4102" s="276"/>
      <c r="K4102" s="276"/>
    </row>
    <row r="4103" spans="2:11" ht="15" x14ac:dyDescent="0.2">
      <c r="B4103" s="268"/>
      <c r="C4103" s="270" t="s">
        <v>78</v>
      </c>
      <c r="D4103" s="268" t="s">
        <v>79</v>
      </c>
      <c r="E4103" s="268" t="s">
        <v>24</v>
      </c>
      <c r="F4103" s="196" t="s">
        <v>80</v>
      </c>
      <c r="G4103" s="196"/>
      <c r="H4103" s="269" t="s">
        <v>81</v>
      </c>
      <c r="I4103" s="270" t="s">
        <v>82</v>
      </c>
      <c r="J4103" s="270" t="s">
        <v>83</v>
      </c>
      <c r="K4103" s="270" t="s">
        <v>84</v>
      </c>
    </row>
    <row r="4104" spans="2:11" ht="25.5" x14ac:dyDescent="0.2">
      <c r="B4104" s="271" t="s">
        <v>85</v>
      </c>
      <c r="C4104" s="273" t="s">
        <v>537</v>
      </c>
      <c r="D4104" s="271" t="s">
        <v>44</v>
      </c>
      <c r="E4104" s="271" t="s">
        <v>2253</v>
      </c>
      <c r="F4104" s="197" t="s">
        <v>2161</v>
      </c>
      <c r="G4104" s="197"/>
      <c r="H4104" s="272" t="s">
        <v>75</v>
      </c>
      <c r="I4104" s="275">
        <v>1</v>
      </c>
      <c r="J4104" s="274">
        <v>25.53</v>
      </c>
      <c r="K4104" s="274">
        <v>25.53</v>
      </c>
    </row>
    <row r="4105" spans="2:11" ht="25.5" x14ac:dyDescent="0.2">
      <c r="B4105" s="277" t="s">
        <v>86</v>
      </c>
      <c r="C4105" s="279" t="s">
        <v>541</v>
      </c>
      <c r="D4105" s="277" t="s">
        <v>44</v>
      </c>
      <c r="E4105" s="277" t="s">
        <v>542</v>
      </c>
      <c r="F4105" s="194" t="s">
        <v>2161</v>
      </c>
      <c r="G4105" s="194"/>
      <c r="H4105" s="278" t="s">
        <v>75</v>
      </c>
      <c r="I4105" s="281">
        <v>1</v>
      </c>
      <c r="J4105" s="280">
        <v>0.28000000000000003</v>
      </c>
      <c r="K4105" s="280">
        <v>0.28000000000000003</v>
      </c>
    </row>
    <row r="4106" spans="2:11" ht="25.5" customHeight="1" x14ac:dyDescent="0.2">
      <c r="B4106" s="282" t="s">
        <v>93</v>
      </c>
      <c r="C4106" s="284" t="s">
        <v>215</v>
      </c>
      <c r="D4106" s="282" t="s">
        <v>44</v>
      </c>
      <c r="E4106" s="282" t="s">
        <v>216</v>
      </c>
      <c r="F4106" s="195" t="s">
        <v>94</v>
      </c>
      <c r="G4106" s="195"/>
      <c r="H4106" s="283" t="s">
        <v>75</v>
      </c>
      <c r="I4106" s="287">
        <v>1</v>
      </c>
      <c r="J4106" s="285">
        <v>1.43</v>
      </c>
      <c r="K4106" s="285">
        <v>1.43</v>
      </c>
    </row>
    <row r="4107" spans="2:11" ht="25.5" x14ac:dyDescent="0.2">
      <c r="B4107" s="282" t="s">
        <v>93</v>
      </c>
      <c r="C4107" s="284" t="s">
        <v>249</v>
      </c>
      <c r="D4107" s="282" t="s">
        <v>44</v>
      </c>
      <c r="E4107" s="282" t="s">
        <v>250</v>
      </c>
      <c r="F4107" s="195" t="s">
        <v>94</v>
      </c>
      <c r="G4107" s="195"/>
      <c r="H4107" s="283" t="s">
        <v>75</v>
      </c>
      <c r="I4107" s="287">
        <v>1</v>
      </c>
      <c r="J4107" s="285">
        <v>0.44</v>
      </c>
      <c r="K4107" s="285">
        <v>0.44</v>
      </c>
    </row>
    <row r="4108" spans="2:11" ht="25.5" x14ac:dyDescent="0.2">
      <c r="B4108" s="282" t="s">
        <v>93</v>
      </c>
      <c r="C4108" s="284" t="s">
        <v>251</v>
      </c>
      <c r="D4108" s="282" t="s">
        <v>44</v>
      </c>
      <c r="E4108" s="282" t="s">
        <v>252</v>
      </c>
      <c r="F4108" s="195" t="s">
        <v>94</v>
      </c>
      <c r="G4108" s="195"/>
      <c r="H4108" s="283" t="s">
        <v>75</v>
      </c>
      <c r="I4108" s="287">
        <v>1</v>
      </c>
      <c r="J4108" s="285">
        <v>1.43</v>
      </c>
      <c r="K4108" s="285">
        <v>1.43</v>
      </c>
    </row>
    <row r="4109" spans="2:11" ht="25.5" x14ac:dyDescent="0.2">
      <c r="B4109" s="282" t="s">
        <v>93</v>
      </c>
      <c r="C4109" s="284" t="s">
        <v>238</v>
      </c>
      <c r="D4109" s="282" t="s">
        <v>44</v>
      </c>
      <c r="E4109" s="282" t="s">
        <v>239</v>
      </c>
      <c r="F4109" s="195" t="s">
        <v>94</v>
      </c>
      <c r="G4109" s="195"/>
      <c r="H4109" s="283" t="s">
        <v>75</v>
      </c>
      <c r="I4109" s="287">
        <v>1</v>
      </c>
      <c r="J4109" s="285">
        <v>1.02</v>
      </c>
      <c r="K4109" s="285">
        <v>1.02</v>
      </c>
    </row>
    <row r="4110" spans="2:11" x14ac:dyDescent="0.2">
      <c r="B4110" s="282" t="s">
        <v>93</v>
      </c>
      <c r="C4110" s="284" t="s">
        <v>543</v>
      </c>
      <c r="D4110" s="282" t="s">
        <v>44</v>
      </c>
      <c r="E4110" s="282" t="s">
        <v>544</v>
      </c>
      <c r="F4110" s="195" t="s">
        <v>214</v>
      </c>
      <c r="G4110" s="195"/>
      <c r="H4110" s="283" t="s">
        <v>75</v>
      </c>
      <c r="I4110" s="287">
        <v>1</v>
      </c>
      <c r="J4110" s="285">
        <v>19.25</v>
      </c>
      <c r="K4110" s="285">
        <v>19.25</v>
      </c>
    </row>
    <row r="4111" spans="2:11" ht="25.5" x14ac:dyDescent="0.2">
      <c r="B4111" s="282" t="s">
        <v>93</v>
      </c>
      <c r="C4111" s="284" t="s">
        <v>217</v>
      </c>
      <c r="D4111" s="282" t="s">
        <v>44</v>
      </c>
      <c r="E4111" s="282" t="s">
        <v>218</v>
      </c>
      <c r="F4111" s="195" t="s">
        <v>94</v>
      </c>
      <c r="G4111" s="195"/>
      <c r="H4111" s="283" t="s">
        <v>75</v>
      </c>
      <c r="I4111" s="287">
        <v>1</v>
      </c>
      <c r="J4111" s="285">
        <v>0.08</v>
      </c>
      <c r="K4111" s="285">
        <v>0.08</v>
      </c>
    </row>
    <row r="4112" spans="2:11" ht="25.5" x14ac:dyDescent="0.2">
      <c r="B4112" s="282" t="s">
        <v>93</v>
      </c>
      <c r="C4112" s="284" t="s">
        <v>236</v>
      </c>
      <c r="D4112" s="282" t="s">
        <v>44</v>
      </c>
      <c r="E4112" s="282" t="s">
        <v>237</v>
      </c>
      <c r="F4112" s="195" t="s">
        <v>94</v>
      </c>
      <c r="G4112" s="195"/>
      <c r="H4112" s="283" t="s">
        <v>75</v>
      </c>
      <c r="I4112" s="287">
        <v>1</v>
      </c>
      <c r="J4112" s="285">
        <v>1.6</v>
      </c>
      <c r="K4112" s="285">
        <v>1.6</v>
      </c>
    </row>
    <row r="4113" spans="2:11" ht="25.5" customHeight="1" x14ac:dyDescent="0.2">
      <c r="B4113" s="291"/>
      <c r="C4113" s="291"/>
      <c r="D4113" s="291"/>
      <c r="E4113" s="291"/>
      <c r="F4113" s="291" t="s">
        <v>97</v>
      </c>
      <c r="G4113" s="292">
        <v>9.41</v>
      </c>
      <c r="H4113" s="291" t="s">
        <v>98</v>
      </c>
      <c r="I4113" s="292">
        <v>10.119999999999999</v>
      </c>
      <c r="J4113" s="291" t="s">
        <v>99</v>
      </c>
      <c r="K4113" s="292">
        <v>19.53</v>
      </c>
    </row>
    <row r="4114" spans="2:11" ht="13.5" thickBot="1" x14ac:dyDescent="0.25">
      <c r="B4114" s="291"/>
      <c r="C4114" s="291"/>
      <c r="D4114" s="291"/>
      <c r="E4114" s="291"/>
      <c r="F4114" s="291" t="s">
        <v>100</v>
      </c>
      <c r="G4114" s="292">
        <v>6.38</v>
      </c>
      <c r="H4114" s="291"/>
      <c r="I4114" s="198" t="s">
        <v>101</v>
      </c>
      <c r="J4114" s="198"/>
      <c r="K4114" s="292">
        <v>31.91</v>
      </c>
    </row>
    <row r="4115" spans="2:11" ht="13.5" thickTop="1" x14ac:dyDescent="0.2">
      <c r="B4115" s="276"/>
      <c r="C4115" s="276"/>
      <c r="D4115" s="276"/>
      <c r="E4115" s="276"/>
      <c r="F4115" s="276"/>
      <c r="G4115" s="276"/>
      <c r="H4115" s="276"/>
      <c r="I4115" s="276"/>
      <c r="J4115" s="276"/>
      <c r="K4115" s="276"/>
    </row>
    <row r="4116" spans="2:11" ht="15" x14ac:dyDescent="0.2">
      <c r="B4116" s="268"/>
      <c r="C4116" s="270" t="s">
        <v>78</v>
      </c>
      <c r="D4116" s="268" t="s">
        <v>79</v>
      </c>
      <c r="E4116" s="268" t="s">
        <v>24</v>
      </c>
      <c r="F4116" s="196" t="s">
        <v>80</v>
      </c>
      <c r="G4116" s="196"/>
      <c r="H4116" s="269" t="s">
        <v>81</v>
      </c>
      <c r="I4116" s="270" t="s">
        <v>82</v>
      </c>
      <c r="J4116" s="270" t="s">
        <v>83</v>
      </c>
      <c r="K4116" s="270" t="s">
        <v>84</v>
      </c>
    </row>
    <row r="4117" spans="2:11" ht="25.5" x14ac:dyDescent="0.2">
      <c r="B4117" s="271" t="s">
        <v>85</v>
      </c>
      <c r="C4117" s="273" t="s">
        <v>87</v>
      </c>
      <c r="D4117" s="271" t="s">
        <v>44</v>
      </c>
      <c r="E4117" s="271" t="s">
        <v>88</v>
      </c>
      <c r="F4117" s="197" t="s">
        <v>2161</v>
      </c>
      <c r="G4117" s="197"/>
      <c r="H4117" s="272" t="s">
        <v>75</v>
      </c>
      <c r="I4117" s="275">
        <v>1</v>
      </c>
      <c r="J4117" s="274">
        <v>26.69</v>
      </c>
      <c r="K4117" s="274">
        <v>26.69</v>
      </c>
    </row>
    <row r="4118" spans="2:11" ht="25.5" x14ac:dyDescent="0.2">
      <c r="B4118" s="277" t="s">
        <v>86</v>
      </c>
      <c r="C4118" s="279" t="s">
        <v>301</v>
      </c>
      <c r="D4118" s="277" t="s">
        <v>44</v>
      </c>
      <c r="E4118" s="277" t="s">
        <v>302</v>
      </c>
      <c r="F4118" s="194" t="s">
        <v>2161</v>
      </c>
      <c r="G4118" s="194"/>
      <c r="H4118" s="278" t="s">
        <v>75</v>
      </c>
      <c r="I4118" s="281">
        <v>1</v>
      </c>
      <c r="J4118" s="280">
        <v>0.23</v>
      </c>
      <c r="K4118" s="280">
        <v>0.23</v>
      </c>
    </row>
    <row r="4119" spans="2:11" ht="25.5" x14ac:dyDescent="0.2">
      <c r="B4119" s="282" t="s">
        <v>93</v>
      </c>
      <c r="C4119" s="284" t="s">
        <v>236</v>
      </c>
      <c r="D4119" s="282" t="s">
        <v>44</v>
      </c>
      <c r="E4119" s="282" t="s">
        <v>237</v>
      </c>
      <c r="F4119" s="195" t="s">
        <v>94</v>
      </c>
      <c r="G4119" s="195"/>
      <c r="H4119" s="283" t="s">
        <v>75</v>
      </c>
      <c r="I4119" s="287">
        <v>1</v>
      </c>
      <c r="J4119" s="285">
        <v>1.6</v>
      </c>
      <c r="K4119" s="285">
        <v>1.6</v>
      </c>
    </row>
    <row r="4120" spans="2:11" x14ac:dyDescent="0.2">
      <c r="B4120" s="282" t="s">
        <v>93</v>
      </c>
      <c r="C4120" s="284" t="s">
        <v>303</v>
      </c>
      <c r="D4120" s="282" t="s">
        <v>44</v>
      </c>
      <c r="E4120" s="282" t="s">
        <v>837</v>
      </c>
      <c r="F4120" s="195" t="s">
        <v>214</v>
      </c>
      <c r="G4120" s="195"/>
      <c r="H4120" s="283" t="s">
        <v>75</v>
      </c>
      <c r="I4120" s="287">
        <v>1</v>
      </c>
      <c r="J4120" s="285">
        <v>20.46</v>
      </c>
      <c r="K4120" s="285">
        <v>20.46</v>
      </c>
    </row>
    <row r="4121" spans="2:11" ht="25.5" x14ac:dyDescent="0.2">
      <c r="B4121" s="282" t="s">
        <v>93</v>
      </c>
      <c r="C4121" s="284" t="s">
        <v>238</v>
      </c>
      <c r="D4121" s="282" t="s">
        <v>44</v>
      </c>
      <c r="E4121" s="282" t="s">
        <v>239</v>
      </c>
      <c r="F4121" s="195" t="s">
        <v>94</v>
      </c>
      <c r="G4121" s="195"/>
      <c r="H4121" s="283" t="s">
        <v>75</v>
      </c>
      <c r="I4121" s="287">
        <v>1</v>
      </c>
      <c r="J4121" s="285">
        <v>1.02</v>
      </c>
      <c r="K4121" s="285">
        <v>1.02</v>
      </c>
    </row>
    <row r="4122" spans="2:11" ht="25.5" x14ac:dyDescent="0.2">
      <c r="B4122" s="282" t="s">
        <v>93</v>
      </c>
      <c r="C4122" s="284" t="s">
        <v>249</v>
      </c>
      <c r="D4122" s="282" t="s">
        <v>44</v>
      </c>
      <c r="E4122" s="282" t="s">
        <v>250</v>
      </c>
      <c r="F4122" s="195" t="s">
        <v>94</v>
      </c>
      <c r="G4122" s="195"/>
      <c r="H4122" s="283" t="s">
        <v>75</v>
      </c>
      <c r="I4122" s="287">
        <v>1</v>
      </c>
      <c r="J4122" s="285">
        <v>0.44</v>
      </c>
      <c r="K4122" s="285">
        <v>0.44</v>
      </c>
    </row>
    <row r="4123" spans="2:11" ht="25.5" x14ac:dyDescent="0.2">
      <c r="B4123" s="282" t="s">
        <v>93</v>
      </c>
      <c r="C4123" s="284" t="s">
        <v>215</v>
      </c>
      <c r="D4123" s="282" t="s">
        <v>44</v>
      </c>
      <c r="E4123" s="282" t="s">
        <v>216</v>
      </c>
      <c r="F4123" s="195" t="s">
        <v>94</v>
      </c>
      <c r="G4123" s="195"/>
      <c r="H4123" s="283" t="s">
        <v>75</v>
      </c>
      <c r="I4123" s="287">
        <v>1</v>
      </c>
      <c r="J4123" s="285">
        <v>1.43</v>
      </c>
      <c r="K4123" s="285">
        <v>1.43</v>
      </c>
    </row>
    <row r="4124" spans="2:11" ht="25.5" x14ac:dyDescent="0.2">
      <c r="B4124" s="282" t="s">
        <v>93</v>
      </c>
      <c r="C4124" s="284" t="s">
        <v>251</v>
      </c>
      <c r="D4124" s="282" t="s">
        <v>44</v>
      </c>
      <c r="E4124" s="282" t="s">
        <v>252</v>
      </c>
      <c r="F4124" s="195" t="s">
        <v>94</v>
      </c>
      <c r="G4124" s="195"/>
      <c r="H4124" s="283" t="s">
        <v>75</v>
      </c>
      <c r="I4124" s="287">
        <v>1</v>
      </c>
      <c r="J4124" s="285">
        <v>1.43</v>
      </c>
      <c r="K4124" s="285">
        <v>1.43</v>
      </c>
    </row>
    <row r="4125" spans="2:11" ht="25.5" x14ac:dyDescent="0.2">
      <c r="B4125" s="282" t="s">
        <v>93</v>
      </c>
      <c r="C4125" s="284" t="s">
        <v>217</v>
      </c>
      <c r="D4125" s="282" t="s">
        <v>44</v>
      </c>
      <c r="E4125" s="282" t="s">
        <v>218</v>
      </c>
      <c r="F4125" s="195" t="s">
        <v>94</v>
      </c>
      <c r="G4125" s="195"/>
      <c r="H4125" s="283" t="s">
        <v>75</v>
      </c>
      <c r="I4125" s="287">
        <v>1</v>
      </c>
      <c r="J4125" s="285">
        <v>0.08</v>
      </c>
      <c r="K4125" s="285">
        <v>0.08</v>
      </c>
    </row>
    <row r="4126" spans="2:11" ht="25.5" customHeight="1" x14ac:dyDescent="0.2">
      <c r="B4126" s="291"/>
      <c r="C4126" s="291"/>
      <c r="D4126" s="291"/>
      <c r="E4126" s="291"/>
      <c r="F4126" s="291" t="s">
        <v>97</v>
      </c>
      <c r="G4126" s="292">
        <v>9.9700000000000006</v>
      </c>
      <c r="H4126" s="291" t="s">
        <v>98</v>
      </c>
      <c r="I4126" s="292">
        <v>10.72</v>
      </c>
      <c r="J4126" s="291" t="s">
        <v>99</v>
      </c>
      <c r="K4126" s="292">
        <v>20.69</v>
      </c>
    </row>
    <row r="4127" spans="2:11" ht="13.5" thickBot="1" x14ac:dyDescent="0.25">
      <c r="B4127" s="291"/>
      <c r="C4127" s="291"/>
      <c r="D4127" s="291"/>
      <c r="E4127" s="291"/>
      <c r="F4127" s="291" t="s">
        <v>100</v>
      </c>
      <c r="G4127" s="292">
        <v>6.67</v>
      </c>
      <c r="H4127" s="291"/>
      <c r="I4127" s="198" t="s">
        <v>101</v>
      </c>
      <c r="J4127" s="198"/>
      <c r="K4127" s="292">
        <v>33.36</v>
      </c>
    </row>
    <row r="4128" spans="2:11" ht="13.5" thickTop="1" x14ac:dyDescent="0.2">
      <c r="B4128" s="276"/>
      <c r="C4128" s="276"/>
      <c r="D4128" s="276"/>
      <c r="E4128" s="276"/>
      <c r="F4128" s="276"/>
      <c r="G4128" s="276"/>
      <c r="H4128" s="276"/>
      <c r="I4128" s="276"/>
      <c r="J4128" s="276"/>
      <c r="K4128" s="276"/>
    </row>
    <row r="4129" spans="2:11" ht="15" x14ac:dyDescent="0.2">
      <c r="B4129" s="268"/>
      <c r="C4129" s="270" t="s">
        <v>78</v>
      </c>
      <c r="D4129" s="268" t="s">
        <v>79</v>
      </c>
      <c r="E4129" s="268" t="s">
        <v>24</v>
      </c>
      <c r="F4129" s="196" t="s">
        <v>80</v>
      </c>
      <c r="G4129" s="196"/>
      <c r="H4129" s="269" t="s">
        <v>81</v>
      </c>
      <c r="I4129" s="270" t="s">
        <v>82</v>
      </c>
      <c r="J4129" s="270" t="s">
        <v>83</v>
      </c>
      <c r="K4129" s="270" t="s">
        <v>84</v>
      </c>
    </row>
    <row r="4130" spans="2:11" ht="51" x14ac:dyDescent="0.2">
      <c r="B4130" s="271" t="s">
        <v>85</v>
      </c>
      <c r="C4130" s="273" t="s">
        <v>2683</v>
      </c>
      <c r="D4130" s="271" t="s">
        <v>44</v>
      </c>
      <c r="E4130" s="271" t="s">
        <v>2684</v>
      </c>
      <c r="F4130" s="197" t="s">
        <v>2465</v>
      </c>
      <c r="G4130" s="197"/>
      <c r="H4130" s="272" t="s">
        <v>45</v>
      </c>
      <c r="I4130" s="275">
        <v>1</v>
      </c>
      <c r="J4130" s="274">
        <v>8.41</v>
      </c>
      <c r="K4130" s="274">
        <v>8.41</v>
      </c>
    </row>
    <row r="4131" spans="2:11" ht="25.5" x14ac:dyDescent="0.2">
      <c r="B4131" s="277" t="s">
        <v>86</v>
      </c>
      <c r="C4131" s="279" t="s">
        <v>116</v>
      </c>
      <c r="D4131" s="277" t="s">
        <v>44</v>
      </c>
      <c r="E4131" s="277" t="s">
        <v>117</v>
      </c>
      <c r="F4131" s="194" t="s">
        <v>2161</v>
      </c>
      <c r="G4131" s="194"/>
      <c r="H4131" s="278" t="s">
        <v>75</v>
      </c>
      <c r="I4131" s="281">
        <v>0.1724</v>
      </c>
      <c r="J4131" s="280">
        <v>27.11</v>
      </c>
      <c r="K4131" s="280">
        <v>4.67</v>
      </c>
    </row>
    <row r="4132" spans="2:11" ht="25.5" x14ac:dyDescent="0.2">
      <c r="B4132" s="277" t="s">
        <v>86</v>
      </c>
      <c r="C4132" s="279" t="s">
        <v>90</v>
      </c>
      <c r="D4132" s="277" t="s">
        <v>44</v>
      </c>
      <c r="E4132" s="277" t="s">
        <v>91</v>
      </c>
      <c r="F4132" s="194" t="s">
        <v>2161</v>
      </c>
      <c r="G4132" s="194"/>
      <c r="H4132" s="278" t="s">
        <v>75</v>
      </c>
      <c r="I4132" s="281">
        <v>5.7500000000000002E-2</v>
      </c>
      <c r="J4132" s="280">
        <v>21.72</v>
      </c>
      <c r="K4132" s="280">
        <v>1.24</v>
      </c>
    </row>
    <row r="4133" spans="2:11" ht="38.25" x14ac:dyDescent="0.2">
      <c r="B4133" s="277" t="s">
        <v>86</v>
      </c>
      <c r="C4133" s="279" t="s">
        <v>2988</v>
      </c>
      <c r="D4133" s="277" t="s">
        <v>44</v>
      </c>
      <c r="E4133" s="277" t="s">
        <v>2989</v>
      </c>
      <c r="F4133" s="194" t="s">
        <v>2207</v>
      </c>
      <c r="G4133" s="194"/>
      <c r="H4133" s="278" t="s">
        <v>51</v>
      </c>
      <c r="I4133" s="281">
        <v>3.7000000000000002E-3</v>
      </c>
      <c r="J4133" s="280">
        <v>677.19</v>
      </c>
      <c r="K4133" s="280">
        <v>2.5</v>
      </c>
    </row>
    <row r="4134" spans="2:11" x14ac:dyDescent="0.2">
      <c r="B4134" s="291"/>
      <c r="C4134" s="291"/>
      <c r="D4134" s="291"/>
      <c r="E4134" s="291"/>
      <c r="F4134" s="291" t="s">
        <v>97</v>
      </c>
      <c r="G4134" s="292">
        <v>2.46</v>
      </c>
      <c r="H4134" s="291" t="s">
        <v>98</v>
      </c>
      <c r="I4134" s="292">
        <v>2.66</v>
      </c>
      <c r="J4134" s="291" t="s">
        <v>99</v>
      </c>
      <c r="K4134" s="292">
        <v>5.12</v>
      </c>
    </row>
    <row r="4135" spans="2:11" ht="13.5" thickBot="1" x14ac:dyDescent="0.25">
      <c r="B4135" s="291"/>
      <c r="C4135" s="291"/>
      <c r="D4135" s="291"/>
      <c r="E4135" s="291"/>
      <c r="F4135" s="291" t="s">
        <v>100</v>
      </c>
      <c r="G4135" s="292">
        <v>2.1</v>
      </c>
      <c r="H4135" s="291"/>
      <c r="I4135" s="198" t="s">
        <v>101</v>
      </c>
      <c r="J4135" s="198"/>
      <c r="K4135" s="292">
        <v>10.51</v>
      </c>
    </row>
    <row r="4136" spans="2:11" ht="13.5" thickTop="1" x14ac:dyDescent="0.2">
      <c r="B4136" s="276"/>
      <c r="C4136" s="276"/>
      <c r="D4136" s="276"/>
      <c r="E4136" s="276"/>
      <c r="F4136" s="276"/>
      <c r="G4136" s="276"/>
      <c r="H4136" s="276"/>
      <c r="I4136" s="276"/>
      <c r="J4136" s="276"/>
      <c r="K4136" s="276"/>
    </row>
    <row r="4137" spans="2:11" ht="15" x14ac:dyDescent="0.2">
      <c r="B4137" s="268"/>
      <c r="C4137" s="270" t="s">
        <v>78</v>
      </c>
      <c r="D4137" s="268" t="s">
        <v>79</v>
      </c>
      <c r="E4137" s="268" t="s">
        <v>24</v>
      </c>
      <c r="F4137" s="196" t="s">
        <v>80</v>
      </c>
      <c r="G4137" s="196"/>
      <c r="H4137" s="269" t="s">
        <v>81</v>
      </c>
      <c r="I4137" s="270" t="s">
        <v>82</v>
      </c>
      <c r="J4137" s="270" t="s">
        <v>83</v>
      </c>
      <c r="K4137" s="270" t="s">
        <v>84</v>
      </c>
    </row>
    <row r="4138" spans="2:11" ht="38.25" x14ac:dyDescent="0.2">
      <c r="B4138" s="271" t="s">
        <v>85</v>
      </c>
      <c r="C4138" s="273" t="s">
        <v>3348</v>
      </c>
      <c r="D4138" s="271" t="s">
        <v>46</v>
      </c>
      <c r="E4138" s="271" t="s">
        <v>3349</v>
      </c>
      <c r="F4138" s="197">
        <v>15</v>
      </c>
      <c r="G4138" s="197"/>
      <c r="H4138" s="272" t="s">
        <v>45</v>
      </c>
      <c r="I4138" s="275">
        <v>1</v>
      </c>
      <c r="J4138" s="274">
        <v>7.32</v>
      </c>
      <c r="K4138" s="274">
        <v>7.32</v>
      </c>
    </row>
    <row r="4139" spans="2:11" ht="25.5" x14ac:dyDescent="0.2">
      <c r="B4139" s="282" t="s">
        <v>93</v>
      </c>
      <c r="C4139" s="284" t="s">
        <v>732</v>
      </c>
      <c r="D4139" s="282" t="s">
        <v>46</v>
      </c>
      <c r="E4139" s="282" t="s">
        <v>2275</v>
      </c>
      <c r="F4139" s="195" t="s">
        <v>214</v>
      </c>
      <c r="G4139" s="195"/>
      <c r="H4139" s="283" t="s">
        <v>75</v>
      </c>
      <c r="I4139" s="287">
        <v>0.1</v>
      </c>
      <c r="J4139" s="285">
        <v>20.74</v>
      </c>
      <c r="K4139" s="285">
        <v>2.0699999999999998</v>
      </c>
    </row>
    <row r="4140" spans="2:11" ht="38.25" x14ac:dyDescent="0.2">
      <c r="B4140" s="282" t="s">
        <v>93</v>
      </c>
      <c r="C4140" s="284" t="s">
        <v>3419</v>
      </c>
      <c r="D4140" s="282" t="s">
        <v>46</v>
      </c>
      <c r="E4140" s="282" t="s">
        <v>3420</v>
      </c>
      <c r="F4140" s="195" t="s">
        <v>94</v>
      </c>
      <c r="G4140" s="195"/>
      <c r="H4140" s="283" t="s">
        <v>51</v>
      </c>
      <c r="I4140" s="287">
        <v>5.0000000000000001E-3</v>
      </c>
      <c r="J4140" s="285">
        <v>536.52</v>
      </c>
      <c r="K4140" s="285">
        <v>2.68</v>
      </c>
    </row>
    <row r="4141" spans="2:11" ht="25.5" x14ac:dyDescent="0.2">
      <c r="B4141" s="282" t="s">
        <v>93</v>
      </c>
      <c r="C4141" s="284" t="s">
        <v>733</v>
      </c>
      <c r="D4141" s="282" t="s">
        <v>46</v>
      </c>
      <c r="E4141" s="282" t="s">
        <v>2283</v>
      </c>
      <c r="F4141" s="195" t="s">
        <v>214</v>
      </c>
      <c r="G4141" s="195"/>
      <c r="H4141" s="283" t="s">
        <v>75</v>
      </c>
      <c r="I4141" s="287">
        <v>0.1</v>
      </c>
      <c r="J4141" s="285">
        <v>25.75</v>
      </c>
      <c r="K4141" s="285">
        <v>2.57</v>
      </c>
    </row>
    <row r="4142" spans="2:11" x14ac:dyDescent="0.2">
      <c r="B4142" s="291"/>
      <c r="C4142" s="291"/>
      <c r="D4142" s="291"/>
      <c r="E4142" s="291"/>
      <c r="F4142" s="291" t="s">
        <v>97</v>
      </c>
      <c r="G4142" s="292">
        <v>2.23</v>
      </c>
      <c r="H4142" s="291" t="s">
        <v>98</v>
      </c>
      <c r="I4142" s="292">
        <v>2.41</v>
      </c>
      <c r="J4142" s="291" t="s">
        <v>99</v>
      </c>
      <c r="K4142" s="292">
        <v>4.6399999999999997</v>
      </c>
    </row>
    <row r="4143" spans="2:11" ht="13.5" thickBot="1" x14ac:dyDescent="0.25">
      <c r="B4143" s="291"/>
      <c r="C4143" s="291"/>
      <c r="D4143" s="291"/>
      <c r="E4143" s="291"/>
      <c r="F4143" s="291" t="s">
        <v>100</v>
      </c>
      <c r="G4143" s="292">
        <v>1.83</v>
      </c>
      <c r="H4143" s="291"/>
      <c r="I4143" s="198" t="s">
        <v>101</v>
      </c>
      <c r="J4143" s="198"/>
      <c r="K4143" s="292">
        <v>9.15</v>
      </c>
    </row>
    <row r="4144" spans="2:11" ht="13.5" thickTop="1" x14ac:dyDescent="0.2">
      <c r="B4144" s="276"/>
      <c r="C4144" s="276"/>
      <c r="D4144" s="276"/>
      <c r="E4144" s="276"/>
      <c r="F4144" s="276"/>
      <c r="G4144" s="276"/>
      <c r="H4144" s="276"/>
      <c r="I4144" s="276"/>
      <c r="J4144" s="276"/>
      <c r="K4144" s="276"/>
    </row>
    <row r="4145" spans="2:11" ht="15" x14ac:dyDescent="0.2">
      <c r="B4145" s="268"/>
      <c r="C4145" s="270" t="s">
        <v>78</v>
      </c>
      <c r="D4145" s="268" t="s">
        <v>79</v>
      </c>
      <c r="E4145" s="268" t="s">
        <v>24</v>
      </c>
      <c r="F4145" s="196" t="s">
        <v>80</v>
      </c>
      <c r="G4145" s="196"/>
      <c r="H4145" s="269" t="s">
        <v>81</v>
      </c>
      <c r="I4145" s="270" t="s">
        <v>82</v>
      </c>
      <c r="J4145" s="270" t="s">
        <v>83</v>
      </c>
      <c r="K4145" s="270" t="s">
        <v>84</v>
      </c>
    </row>
    <row r="4146" spans="2:11" ht="38.25" x14ac:dyDescent="0.2">
      <c r="B4146" s="271" t="s">
        <v>85</v>
      </c>
      <c r="C4146" s="273" t="s">
        <v>304</v>
      </c>
      <c r="D4146" s="271" t="s">
        <v>44</v>
      </c>
      <c r="E4146" s="271" t="s">
        <v>305</v>
      </c>
      <c r="F4146" s="197" t="s">
        <v>785</v>
      </c>
      <c r="G4146" s="197"/>
      <c r="H4146" s="272" t="s">
        <v>109</v>
      </c>
      <c r="I4146" s="275">
        <v>1</v>
      </c>
      <c r="J4146" s="274">
        <v>29.76</v>
      </c>
      <c r="K4146" s="274">
        <v>29.76</v>
      </c>
    </row>
    <row r="4147" spans="2:11" ht="38.25" x14ac:dyDescent="0.2">
      <c r="B4147" s="277" t="s">
        <v>86</v>
      </c>
      <c r="C4147" s="279" t="s">
        <v>310</v>
      </c>
      <c r="D4147" s="277" t="s">
        <v>44</v>
      </c>
      <c r="E4147" s="277" t="s">
        <v>311</v>
      </c>
      <c r="F4147" s="194" t="s">
        <v>847</v>
      </c>
      <c r="G4147" s="194"/>
      <c r="H4147" s="278" t="s">
        <v>75</v>
      </c>
      <c r="I4147" s="281">
        <v>1</v>
      </c>
      <c r="J4147" s="280">
        <v>0.21</v>
      </c>
      <c r="K4147" s="280">
        <v>0.21</v>
      </c>
    </row>
    <row r="4148" spans="2:11" ht="25.5" x14ac:dyDescent="0.2">
      <c r="B4148" s="277" t="s">
        <v>86</v>
      </c>
      <c r="C4148" s="279" t="s">
        <v>306</v>
      </c>
      <c r="D4148" s="277" t="s">
        <v>44</v>
      </c>
      <c r="E4148" s="277" t="s">
        <v>307</v>
      </c>
      <c r="F4148" s="194" t="s">
        <v>2161</v>
      </c>
      <c r="G4148" s="194"/>
      <c r="H4148" s="278" t="s">
        <v>75</v>
      </c>
      <c r="I4148" s="281">
        <v>1</v>
      </c>
      <c r="J4148" s="280">
        <v>28.77</v>
      </c>
      <c r="K4148" s="280">
        <v>28.77</v>
      </c>
    </row>
    <row r="4149" spans="2:11" ht="38.25" x14ac:dyDescent="0.2">
      <c r="B4149" s="277" t="s">
        <v>86</v>
      </c>
      <c r="C4149" s="279" t="s">
        <v>308</v>
      </c>
      <c r="D4149" s="277" t="s">
        <v>44</v>
      </c>
      <c r="E4149" s="277" t="s">
        <v>309</v>
      </c>
      <c r="F4149" s="194" t="s">
        <v>847</v>
      </c>
      <c r="G4149" s="194"/>
      <c r="H4149" s="278" t="s">
        <v>75</v>
      </c>
      <c r="I4149" s="281">
        <v>1</v>
      </c>
      <c r="J4149" s="280">
        <v>0.78</v>
      </c>
      <c r="K4149" s="280">
        <v>0.78</v>
      </c>
    </row>
    <row r="4150" spans="2:11" x14ac:dyDescent="0.2">
      <c r="B4150" s="291"/>
      <c r="C4150" s="291"/>
      <c r="D4150" s="291"/>
      <c r="E4150" s="291"/>
      <c r="F4150" s="291" t="s">
        <v>97</v>
      </c>
      <c r="G4150" s="292">
        <v>11.43</v>
      </c>
      <c r="H4150" s="291" t="s">
        <v>98</v>
      </c>
      <c r="I4150" s="292">
        <v>12.31</v>
      </c>
      <c r="J4150" s="291" t="s">
        <v>99</v>
      </c>
      <c r="K4150" s="292">
        <v>23.74</v>
      </c>
    </row>
    <row r="4151" spans="2:11" ht="13.5" thickBot="1" x14ac:dyDescent="0.25">
      <c r="B4151" s="291"/>
      <c r="C4151" s="291"/>
      <c r="D4151" s="291"/>
      <c r="E4151" s="291"/>
      <c r="F4151" s="291" t="s">
        <v>100</v>
      </c>
      <c r="G4151" s="292">
        <v>7.44</v>
      </c>
      <c r="H4151" s="291"/>
      <c r="I4151" s="198" t="s">
        <v>101</v>
      </c>
      <c r="J4151" s="198"/>
      <c r="K4151" s="292">
        <v>37.200000000000003</v>
      </c>
    </row>
    <row r="4152" spans="2:11" ht="13.5" thickTop="1" x14ac:dyDescent="0.2">
      <c r="B4152" s="276"/>
      <c r="C4152" s="276"/>
      <c r="D4152" s="276"/>
      <c r="E4152" s="276"/>
      <c r="F4152" s="276"/>
      <c r="G4152" s="276"/>
      <c r="H4152" s="276"/>
      <c r="I4152" s="276"/>
      <c r="J4152" s="276"/>
      <c r="K4152" s="276"/>
    </row>
    <row r="4153" spans="2:11" ht="15" x14ac:dyDescent="0.2">
      <c r="B4153" s="268"/>
      <c r="C4153" s="270" t="s">
        <v>78</v>
      </c>
      <c r="D4153" s="268" t="s">
        <v>79</v>
      </c>
      <c r="E4153" s="268" t="s">
        <v>24</v>
      </c>
      <c r="F4153" s="196" t="s">
        <v>80</v>
      </c>
      <c r="G4153" s="196"/>
      <c r="H4153" s="269" t="s">
        <v>81</v>
      </c>
      <c r="I4153" s="270" t="s">
        <v>82</v>
      </c>
      <c r="J4153" s="270" t="s">
        <v>83</v>
      </c>
      <c r="K4153" s="270" t="s">
        <v>84</v>
      </c>
    </row>
    <row r="4154" spans="2:11" ht="38.25" x14ac:dyDescent="0.2">
      <c r="B4154" s="271" t="s">
        <v>85</v>
      </c>
      <c r="C4154" s="273" t="s">
        <v>312</v>
      </c>
      <c r="D4154" s="271" t="s">
        <v>44</v>
      </c>
      <c r="E4154" s="271" t="s">
        <v>313</v>
      </c>
      <c r="F4154" s="197" t="s">
        <v>785</v>
      </c>
      <c r="G4154" s="197"/>
      <c r="H4154" s="272" t="s">
        <v>106</v>
      </c>
      <c r="I4154" s="275">
        <v>1</v>
      </c>
      <c r="J4154" s="274">
        <v>36.840000000000003</v>
      </c>
      <c r="K4154" s="274">
        <v>36.840000000000003</v>
      </c>
    </row>
    <row r="4155" spans="2:11" ht="38.25" x14ac:dyDescent="0.2">
      <c r="B4155" s="277" t="s">
        <v>86</v>
      </c>
      <c r="C4155" s="279" t="s">
        <v>316</v>
      </c>
      <c r="D4155" s="277" t="s">
        <v>44</v>
      </c>
      <c r="E4155" s="277" t="s">
        <v>317</v>
      </c>
      <c r="F4155" s="194" t="s">
        <v>847</v>
      </c>
      <c r="G4155" s="194"/>
      <c r="H4155" s="278" t="s">
        <v>75</v>
      </c>
      <c r="I4155" s="281">
        <v>1</v>
      </c>
      <c r="J4155" s="280">
        <v>6.11</v>
      </c>
      <c r="K4155" s="280">
        <v>6.11</v>
      </c>
    </row>
    <row r="4156" spans="2:11" ht="25.5" x14ac:dyDescent="0.2">
      <c r="B4156" s="277" t="s">
        <v>86</v>
      </c>
      <c r="C4156" s="279" t="s">
        <v>306</v>
      </c>
      <c r="D4156" s="277" t="s">
        <v>44</v>
      </c>
      <c r="E4156" s="277" t="s">
        <v>307</v>
      </c>
      <c r="F4156" s="194" t="s">
        <v>2161</v>
      </c>
      <c r="G4156" s="194"/>
      <c r="H4156" s="278" t="s">
        <v>75</v>
      </c>
      <c r="I4156" s="281">
        <v>1</v>
      </c>
      <c r="J4156" s="280">
        <v>28.77</v>
      </c>
      <c r="K4156" s="280">
        <v>28.77</v>
      </c>
    </row>
    <row r="4157" spans="2:11" ht="38.25" x14ac:dyDescent="0.2">
      <c r="B4157" s="277" t="s">
        <v>86</v>
      </c>
      <c r="C4157" s="279" t="s">
        <v>308</v>
      </c>
      <c r="D4157" s="277" t="s">
        <v>44</v>
      </c>
      <c r="E4157" s="277" t="s">
        <v>309</v>
      </c>
      <c r="F4157" s="194" t="s">
        <v>847</v>
      </c>
      <c r="G4157" s="194"/>
      <c r="H4157" s="278" t="s">
        <v>75</v>
      </c>
      <c r="I4157" s="281">
        <v>1</v>
      </c>
      <c r="J4157" s="280">
        <v>0.78</v>
      </c>
      <c r="K4157" s="280">
        <v>0.78</v>
      </c>
    </row>
    <row r="4158" spans="2:11" ht="38.25" x14ac:dyDescent="0.2">
      <c r="B4158" s="277" t="s">
        <v>86</v>
      </c>
      <c r="C4158" s="279" t="s">
        <v>314</v>
      </c>
      <c r="D4158" s="277" t="s">
        <v>44</v>
      </c>
      <c r="E4158" s="277" t="s">
        <v>315</v>
      </c>
      <c r="F4158" s="194" t="s">
        <v>847</v>
      </c>
      <c r="G4158" s="194"/>
      <c r="H4158" s="278" t="s">
        <v>75</v>
      </c>
      <c r="I4158" s="281">
        <v>1</v>
      </c>
      <c r="J4158" s="280">
        <v>0.97</v>
      </c>
      <c r="K4158" s="280">
        <v>0.97</v>
      </c>
    </row>
    <row r="4159" spans="2:11" ht="38.25" x14ac:dyDescent="0.2">
      <c r="B4159" s="277" t="s">
        <v>86</v>
      </c>
      <c r="C4159" s="279" t="s">
        <v>310</v>
      </c>
      <c r="D4159" s="277" t="s">
        <v>44</v>
      </c>
      <c r="E4159" s="277" t="s">
        <v>311</v>
      </c>
      <c r="F4159" s="194" t="s">
        <v>847</v>
      </c>
      <c r="G4159" s="194"/>
      <c r="H4159" s="278" t="s">
        <v>75</v>
      </c>
      <c r="I4159" s="281">
        <v>1</v>
      </c>
      <c r="J4159" s="280">
        <v>0.21</v>
      </c>
      <c r="K4159" s="280">
        <v>0.21</v>
      </c>
    </row>
    <row r="4160" spans="2:11" x14ac:dyDescent="0.2">
      <c r="B4160" s="291"/>
      <c r="C4160" s="291"/>
      <c r="D4160" s="291"/>
      <c r="E4160" s="291"/>
      <c r="F4160" s="291" t="s">
        <v>97</v>
      </c>
      <c r="G4160" s="292">
        <v>11.43</v>
      </c>
      <c r="H4160" s="291" t="s">
        <v>98</v>
      </c>
      <c r="I4160" s="292">
        <v>12.31</v>
      </c>
      <c r="J4160" s="291" t="s">
        <v>99</v>
      </c>
      <c r="K4160" s="292">
        <v>23.74</v>
      </c>
    </row>
    <row r="4161" spans="2:11" ht="13.5" thickBot="1" x14ac:dyDescent="0.25">
      <c r="B4161" s="291"/>
      <c r="C4161" s="291"/>
      <c r="D4161" s="291"/>
      <c r="E4161" s="291"/>
      <c r="F4161" s="291" t="s">
        <v>100</v>
      </c>
      <c r="G4161" s="292">
        <v>9.2100000000000009</v>
      </c>
      <c r="H4161" s="291"/>
      <c r="I4161" s="198" t="s">
        <v>101</v>
      </c>
      <c r="J4161" s="198"/>
      <c r="K4161" s="292">
        <v>46.05</v>
      </c>
    </row>
    <row r="4162" spans="2:11" ht="13.5" thickTop="1" x14ac:dyDescent="0.2">
      <c r="B4162" s="276"/>
      <c r="C4162" s="276"/>
      <c r="D4162" s="276"/>
      <c r="E4162" s="276"/>
      <c r="F4162" s="276"/>
      <c r="G4162" s="276"/>
      <c r="H4162" s="276"/>
      <c r="I4162" s="276"/>
      <c r="J4162" s="276"/>
      <c r="K4162" s="276"/>
    </row>
    <row r="4163" spans="2:11" ht="15" x14ac:dyDescent="0.2">
      <c r="B4163" s="268"/>
      <c r="C4163" s="270" t="s">
        <v>78</v>
      </c>
      <c r="D4163" s="268" t="s">
        <v>79</v>
      </c>
      <c r="E4163" s="268" t="s">
        <v>24</v>
      </c>
      <c r="F4163" s="196" t="s">
        <v>80</v>
      </c>
      <c r="G4163" s="196"/>
      <c r="H4163" s="269" t="s">
        <v>81</v>
      </c>
      <c r="I4163" s="270" t="s">
        <v>82</v>
      </c>
      <c r="J4163" s="270" t="s">
        <v>83</v>
      </c>
      <c r="K4163" s="270" t="s">
        <v>84</v>
      </c>
    </row>
    <row r="4164" spans="2:11" ht="38.25" x14ac:dyDescent="0.2">
      <c r="B4164" s="271" t="s">
        <v>85</v>
      </c>
      <c r="C4164" s="273" t="s">
        <v>308</v>
      </c>
      <c r="D4164" s="271" t="s">
        <v>44</v>
      </c>
      <c r="E4164" s="271" t="s">
        <v>309</v>
      </c>
      <c r="F4164" s="197" t="s">
        <v>847</v>
      </c>
      <c r="G4164" s="197"/>
      <c r="H4164" s="272" t="s">
        <v>75</v>
      </c>
      <c r="I4164" s="275">
        <v>1</v>
      </c>
      <c r="J4164" s="274">
        <v>0.78</v>
      </c>
      <c r="K4164" s="274">
        <v>0.78</v>
      </c>
    </row>
    <row r="4165" spans="2:11" ht="25.5" x14ac:dyDescent="0.2">
      <c r="B4165" s="282" t="s">
        <v>93</v>
      </c>
      <c r="C4165" s="284" t="s">
        <v>318</v>
      </c>
      <c r="D4165" s="282" t="s">
        <v>44</v>
      </c>
      <c r="E4165" s="282" t="s">
        <v>319</v>
      </c>
      <c r="F4165" s="195" t="s">
        <v>3021</v>
      </c>
      <c r="G4165" s="195"/>
      <c r="H4165" s="283" t="s">
        <v>48</v>
      </c>
      <c r="I4165" s="287">
        <v>5.3300000000000001E-5</v>
      </c>
      <c r="J4165" s="285">
        <v>14691.13</v>
      </c>
      <c r="K4165" s="285">
        <v>0.78</v>
      </c>
    </row>
    <row r="4166" spans="2:11" x14ac:dyDescent="0.2">
      <c r="B4166" s="291"/>
      <c r="C4166" s="291"/>
      <c r="D4166" s="291"/>
      <c r="E4166" s="291"/>
      <c r="F4166" s="291" t="s">
        <v>97</v>
      </c>
      <c r="G4166" s="292">
        <v>0</v>
      </c>
      <c r="H4166" s="291" t="s">
        <v>98</v>
      </c>
      <c r="I4166" s="292">
        <v>0</v>
      </c>
      <c r="J4166" s="291" t="s">
        <v>99</v>
      </c>
      <c r="K4166" s="292">
        <v>0</v>
      </c>
    </row>
    <row r="4167" spans="2:11" ht="13.5" thickBot="1" x14ac:dyDescent="0.25">
      <c r="B4167" s="291"/>
      <c r="C4167" s="291"/>
      <c r="D4167" s="291"/>
      <c r="E4167" s="291"/>
      <c r="F4167" s="291" t="s">
        <v>100</v>
      </c>
      <c r="G4167" s="292">
        <v>0.19</v>
      </c>
      <c r="H4167" s="291"/>
      <c r="I4167" s="198" t="s">
        <v>101</v>
      </c>
      <c r="J4167" s="198"/>
      <c r="K4167" s="292">
        <v>0.97</v>
      </c>
    </row>
    <row r="4168" spans="2:11" ht="13.5" thickTop="1" x14ac:dyDescent="0.2">
      <c r="B4168" s="276"/>
      <c r="C4168" s="276"/>
      <c r="D4168" s="276"/>
      <c r="E4168" s="276"/>
      <c r="F4168" s="276"/>
      <c r="G4168" s="276"/>
      <c r="H4168" s="276"/>
      <c r="I4168" s="276"/>
      <c r="J4168" s="276"/>
      <c r="K4168" s="276"/>
    </row>
    <row r="4169" spans="2:11" ht="15" x14ac:dyDescent="0.2">
      <c r="B4169" s="268"/>
      <c r="C4169" s="270" t="s">
        <v>78</v>
      </c>
      <c r="D4169" s="268" t="s">
        <v>79</v>
      </c>
      <c r="E4169" s="268" t="s">
        <v>24</v>
      </c>
      <c r="F4169" s="196" t="s">
        <v>80</v>
      </c>
      <c r="G4169" s="196"/>
      <c r="H4169" s="269" t="s">
        <v>81</v>
      </c>
      <c r="I4169" s="270" t="s">
        <v>82</v>
      </c>
      <c r="J4169" s="270" t="s">
        <v>83</v>
      </c>
      <c r="K4169" s="270" t="s">
        <v>84</v>
      </c>
    </row>
    <row r="4170" spans="2:11" ht="38.25" x14ac:dyDescent="0.2">
      <c r="B4170" s="271" t="s">
        <v>85</v>
      </c>
      <c r="C4170" s="273" t="s">
        <v>310</v>
      </c>
      <c r="D4170" s="271" t="s">
        <v>44</v>
      </c>
      <c r="E4170" s="271" t="s">
        <v>311</v>
      </c>
      <c r="F4170" s="197" t="s">
        <v>847</v>
      </c>
      <c r="G4170" s="197"/>
      <c r="H4170" s="272" t="s">
        <v>75</v>
      </c>
      <c r="I4170" s="275">
        <v>1</v>
      </c>
      <c r="J4170" s="274">
        <v>0.21</v>
      </c>
      <c r="K4170" s="274">
        <v>0.21</v>
      </c>
    </row>
    <row r="4171" spans="2:11" ht="25.5" x14ac:dyDescent="0.2">
      <c r="B4171" s="282" t="s">
        <v>93</v>
      </c>
      <c r="C4171" s="284" t="s">
        <v>318</v>
      </c>
      <c r="D4171" s="282" t="s">
        <v>44</v>
      </c>
      <c r="E4171" s="282" t="s">
        <v>319</v>
      </c>
      <c r="F4171" s="195" t="s">
        <v>3021</v>
      </c>
      <c r="G4171" s="195"/>
      <c r="H4171" s="283" t="s">
        <v>48</v>
      </c>
      <c r="I4171" s="287">
        <v>1.43E-5</v>
      </c>
      <c r="J4171" s="285">
        <v>14691.13</v>
      </c>
      <c r="K4171" s="285">
        <v>0.21</v>
      </c>
    </row>
    <row r="4172" spans="2:11" x14ac:dyDescent="0.2">
      <c r="B4172" s="291"/>
      <c r="C4172" s="291"/>
      <c r="D4172" s="291"/>
      <c r="E4172" s="291"/>
      <c r="F4172" s="291" t="s">
        <v>97</v>
      </c>
      <c r="G4172" s="292">
        <v>0</v>
      </c>
      <c r="H4172" s="291" t="s">
        <v>98</v>
      </c>
      <c r="I4172" s="292">
        <v>0</v>
      </c>
      <c r="J4172" s="291" t="s">
        <v>99</v>
      </c>
      <c r="K4172" s="292">
        <v>0</v>
      </c>
    </row>
    <row r="4173" spans="2:11" ht="13.5" thickBot="1" x14ac:dyDescent="0.25">
      <c r="B4173" s="291"/>
      <c r="C4173" s="291"/>
      <c r="D4173" s="291"/>
      <c r="E4173" s="291"/>
      <c r="F4173" s="291" t="s">
        <v>100</v>
      </c>
      <c r="G4173" s="292">
        <v>0.05</v>
      </c>
      <c r="H4173" s="291"/>
      <c r="I4173" s="198" t="s">
        <v>101</v>
      </c>
      <c r="J4173" s="198"/>
      <c r="K4173" s="292">
        <v>0.26</v>
      </c>
    </row>
    <row r="4174" spans="2:11" ht="13.5" thickTop="1" x14ac:dyDescent="0.2">
      <c r="B4174" s="276"/>
      <c r="C4174" s="276"/>
      <c r="D4174" s="276"/>
      <c r="E4174" s="276"/>
      <c r="F4174" s="276"/>
      <c r="G4174" s="276"/>
      <c r="H4174" s="276"/>
      <c r="I4174" s="276"/>
      <c r="J4174" s="276"/>
      <c r="K4174" s="276"/>
    </row>
    <row r="4175" spans="2:11" ht="15" x14ac:dyDescent="0.2">
      <c r="B4175" s="268"/>
      <c r="C4175" s="270" t="s">
        <v>78</v>
      </c>
      <c r="D4175" s="268" t="s">
        <v>79</v>
      </c>
      <c r="E4175" s="268" t="s">
        <v>24</v>
      </c>
      <c r="F4175" s="196" t="s">
        <v>80</v>
      </c>
      <c r="G4175" s="196"/>
      <c r="H4175" s="269" t="s">
        <v>81</v>
      </c>
      <c r="I4175" s="270" t="s">
        <v>82</v>
      </c>
      <c r="J4175" s="270" t="s">
        <v>83</v>
      </c>
      <c r="K4175" s="270" t="s">
        <v>84</v>
      </c>
    </row>
    <row r="4176" spans="2:11" ht="38.25" x14ac:dyDescent="0.2">
      <c r="B4176" s="271" t="s">
        <v>85</v>
      </c>
      <c r="C4176" s="273" t="s">
        <v>314</v>
      </c>
      <c r="D4176" s="271" t="s">
        <v>44</v>
      </c>
      <c r="E4176" s="271" t="s">
        <v>315</v>
      </c>
      <c r="F4176" s="197" t="s">
        <v>847</v>
      </c>
      <c r="G4176" s="197"/>
      <c r="H4176" s="272" t="s">
        <v>75</v>
      </c>
      <c r="I4176" s="275">
        <v>1</v>
      </c>
      <c r="J4176" s="274">
        <v>0.97</v>
      </c>
      <c r="K4176" s="274">
        <v>0.97</v>
      </c>
    </row>
    <row r="4177" spans="2:11" ht="25.5" x14ac:dyDescent="0.2">
      <c r="B4177" s="282" t="s">
        <v>93</v>
      </c>
      <c r="C4177" s="284" t="s">
        <v>318</v>
      </c>
      <c r="D4177" s="282" t="s">
        <v>44</v>
      </c>
      <c r="E4177" s="282" t="s">
        <v>319</v>
      </c>
      <c r="F4177" s="195" t="s">
        <v>3021</v>
      </c>
      <c r="G4177" s="195"/>
      <c r="H4177" s="283" t="s">
        <v>48</v>
      </c>
      <c r="I4177" s="287">
        <v>6.6699999999999995E-5</v>
      </c>
      <c r="J4177" s="285">
        <v>14691.13</v>
      </c>
      <c r="K4177" s="285">
        <v>0.97</v>
      </c>
    </row>
    <row r="4178" spans="2:11" x14ac:dyDescent="0.2">
      <c r="B4178" s="291"/>
      <c r="C4178" s="291"/>
      <c r="D4178" s="291"/>
      <c r="E4178" s="291"/>
      <c r="F4178" s="291" t="s">
        <v>97</v>
      </c>
      <c r="G4178" s="292">
        <v>0</v>
      </c>
      <c r="H4178" s="291" t="s">
        <v>98</v>
      </c>
      <c r="I4178" s="292">
        <v>0</v>
      </c>
      <c r="J4178" s="291" t="s">
        <v>99</v>
      </c>
      <c r="K4178" s="292">
        <v>0</v>
      </c>
    </row>
    <row r="4179" spans="2:11" ht="13.5" thickBot="1" x14ac:dyDescent="0.25">
      <c r="B4179" s="291"/>
      <c r="C4179" s="291"/>
      <c r="D4179" s="291"/>
      <c r="E4179" s="291"/>
      <c r="F4179" s="291" t="s">
        <v>100</v>
      </c>
      <c r="G4179" s="292">
        <v>0.24</v>
      </c>
      <c r="H4179" s="291"/>
      <c r="I4179" s="198" t="s">
        <v>101</v>
      </c>
      <c r="J4179" s="198"/>
      <c r="K4179" s="292">
        <v>1.21</v>
      </c>
    </row>
    <row r="4180" spans="2:11" ht="13.5" thickTop="1" x14ac:dyDescent="0.2">
      <c r="B4180" s="276"/>
      <c r="C4180" s="276"/>
      <c r="D4180" s="276"/>
      <c r="E4180" s="276"/>
      <c r="F4180" s="276"/>
      <c r="G4180" s="276"/>
      <c r="H4180" s="276"/>
      <c r="I4180" s="276"/>
      <c r="J4180" s="276"/>
      <c r="K4180" s="276"/>
    </row>
    <row r="4181" spans="2:11" ht="15" x14ac:dyDescent="0.2">
      <c r="B4181" s="268"/>
      <c r="C4181" s="270" t="s">
        <v>78</v>
      </c>
      <c r="D4181" s="268" t="s">
        <v>79</v>
      </c>
      <c r="E4181" s="268" t="s">
        <v>24</v>
      </c>
      <c r="F4181" s="196" t="s">
        <v>80</v>
      </c>
      <c r="G4181" s="196"/>
      <c r="H4181" s="269" t="s">
        <v>81</v>
      </c>
      <c r="I4181" s="270" t="s">
        <v>82</v>
      </c>
      <c r="J4181" s="270" t="s">
        <v>83</v>
      </c>
      <c r="K4181" s="270" t="s">
        <v>84</v>
      </c>
    </row>
    <row r="4182" spans="2:11" ht="38.25" x14ac:dyDescent="0.2">
      <c r="B4182" s="271" t="s">
        <v>85</v>
      </c>
      <c r="C4182" s="273" t="s">
        <v>316</v>
      </c>
      <c r="D4182" s="271" t="s">
        <v>44</v>
      </c>
      <c r="E4182" s="271" t="s">
        <v>317</v>
      </c>
      <c r="F4182" s="197" t="s">
        <v>847</v>
      </c>
      <c r="G4182" s="197"/>
      <c r="H4182" s="272" t="s">
        <v>75</v>
      </c>
      <c r="I4182" s="275">
        <v>1</v>
      </c>
      <c r="J4182" s="274">
        <v>6.11</v>
      </c>
      <c r="K4182" s="274">
        <v>6.11</v>
      </c>
    </row>
    <row r="4183" spans="2:11" x14ac:dyDescent="0.2">
      <c r="B4183" s="282" t="s">
        <v>93</v>
      </c>
      <c r="C4183" s="284" t="s">
        <v>320</v>
      </c>
      <c r="D4183" s="282" t="s">
        <v>44</v>
      </c>
      <c r="E4183" s="282" t="s">
        <v>321</v>
      </c>
      <c r="F4183" s="195" t="s">
        <v>94</v>
      </c>
      <c r="G4183" s="195"/>
      <c r="H4183" s="283" t="s">
        <v>129</v>
      </c>
      <c r="I4183" s="287">
        <v>1.03</v>
      </c>
      <c r="J4183" s="285">
        <v>5.94</v>
      </c>
      <c r="K4183" s="285">
        <v>6.11</v>
      </c>
    </row>
    <row r="4184" spans="2:11" x14ac:dyDescent="0.2">
      <c r="B4184" s="291"/>
      <c r="C4184" s="291"/>
      <c r="D4184" s="291"/>
      <c r="E4184" s="291"/>
      <c r="F4184" s="291" t="s">
        <v>97</v>
      </c>
      <c r="G4184" s="292">
        <v>0</v>
      </c>
      <c r="H4184" s="291" t="s">
        <v>98</v>
      </c>
      <c r="I4184" s="292">
        <v>0</v>
      </c>
      <c r="J4184" s="291" t="s">
        <v>99</v>
      </c>
      <c r="K4184" s="292">
        <v>0</v>
      </c>
    </row>
    <row r="4185" spans="2:11" ht="13.5" thickBot="1" x14ac:dyDescent="0.25">
      <c r="B4185" s="291"/>
      <c r="C4185" s="291"/>
      <c r="D4185" s="291"/>
      <c r="E4185" s="291"/>
      <c r="F4185" s="291" t="s">
        <v>100</v>
      </c>
      <c r="G4185" s="292">
        <v>1.52</v>
      </c>
      <c r="H4185" s="291"/>
      <c r="I4185" s="198" t="s">
        <v>101</v>
      </c>
      <c r="J4185" s="198"/>
      <c r="K4185" s="292">
        <v>7.63</v>
      </c>
    </row>
    <row r="4186" spans="2:11" ht="13.5" thickTop="1" x14ac:dyDescent="0.2">
      <c r="B4186" s="276"/>
      <c r="C4186" s="276"/>
      <c r="D4186" s="276"/>
      <c r="E4186" s="276"/>
      <c r="F4186" s="276"/>
      <c r="G4186" s="276"/>
      <c r="H4186" s="276"/>
      <c r="I4186" s="276"/>
      <c r="J4186" s="276"/>
      <c r="K4186" s="276"/>
    </row>
    <row r="4187" spans="2:11" ht="15" x14ac:dyDescent="0.2">
      <c r="B4187" s="268"/>
      <c r="C4187" s="270" t="s">
        <v>78</v>
      </c>
      <c r="D4187" s="268" t="s">
        <v>79</v>
      </c>
      <c r="E4187" s="268" t="s">
        <v>24</v>
      </c>
      <c r="F4187" s="196" t="s">
        <v>80</v>
      </c>
      <c r="G4187" s="196"/>
      <c r="H4187" s="269" t="s">
        <v>81</v>
      </c>
      <c r="I4187" s="270" t="s">
        <v>82</v>
      </c>
      <c r="J4187" s="270" t="s">
        <v>83</v>
      </c>
      <c r="K4187" s="270" t="s">
        <v>84</v>
      </c>
    </row>
    <row r="4188" spans="2:11" ht="25.5" x14ac:dyDescent="0.2">
      <c r="B4188" s="271" t="s">
        <v>85</v>
      </c>
      <c r="C4188" s="273" t="s">
        <v>3027</v>
      </c>
      <c r="D4188" s="271" t="s">
        <v>44</v>
      </c>
      <c r="E4188" s="271" t="s">
        <v>3028</v>
      </c>
      <c r="F4188" s="197" t="s">
        <v>785</v>
      </c>
      <c r="G4188" s="197"/>
      <c r="H4188" s="272" t="s">
        <v>109</v>
      </c>
      <c r="I4188" s="275">
        <v>1</v>
      </c>
      <c r="J4188" s="274">
        <v>0.79</v>
      </c>
      <c r="K4188" s="274">
        <v>0.79</v>
      </c>
    </row>
    <row r="4189" spans="2:11" ht="38.25" x14ac:dyDescent="0.2">
      <c r="B4189" s="277" t="s">
        <v>86</v>
      </c>
      <c r="C4189" s="279" t="s">
        <v>3029</v>
      </c>
      <c r="D4189" s="277" t="s">
        <v>44</v>
      </c>
      <c r="E4189" s="277" t="s">
        <v>3030</v>
      </c>
      <c r="F4189" s="194" t="s">
        <v>847</v>
      </c>
      <c r="G4189" s="194"/>
      <c r="H4189" s="278" t="s">
        <v>75</v>
      </c>
      <c r="I4189" s="281">
        <v>1</v>
      </c>
      <c r="J4189" s="280">
        <v>0.63</v>
      </c>
      <c r="K4189" s="280">
        <v>0.63</v>
      </c>
    </row>
    <row r="4190" spans="2:11" ht="25.5" customHeight="1" x14ac:dyDescent="0.2">
      <c r="B4190" s="277" t="s">
        <v>86</v>
      </c>
      <c r="C4190" s="279" t="s">
        <v>3031</v>
      </c>
      <c r="D4190" s="277" t="s">
        <v>44</v>
      </c>
      <c r="E4190" s="277" t="s">
        <v>3032</v>
      </c>
      <c r="F4190" s="194" t="s">
        <v>847</v>
      </c>
      <c r="G4190" s="194"/>
      <c r="H4190" s="278" t="s">
        <v>75</v>
      </c>
      <c r="I4190" s="281">
        <v>1</v>
      </c>
      <c r="J4190" s="280">
        <v>0.16</v>
      </c>
      <c r="K4190" s="280">
        <v>0.16</v>
      </c>
    </row>
    <row r="4191" spans="2:11" x14ac:dyDescent="0.2">
      <c r="B4191" s="291"/>
      <c r="C4191" s="291"/>
      <c r="D4191" s="291"/>
      <c r="E4191" s="291"/>
      <c r="F4191" s="291" t="s">
        <v>97</v>
      </c>
      <c r="G4191" s="292">
        <v>0</v>
      </c>
      <c r="H4191" s="291" t="s">
        <v>98</v>
      </c>
      <c r="I4191" s="292">
        <v>0</v>
      </c>
      <c r="J4191" s="291" t="s">
        <v>99</v>
      </c>
      <c r="K4191" s="292">
        <v>0</v>
      </c>
    </row>
    <row r="4192" spans="2:11" ht="13.5" thickBot="1" x14ac:dyDescent="0.25">
      <c r="B4192" s="291"/>
      <c r="C4192" s="291"/>
      <c r="D4192" s="291"/>
      <c r="E4192" s="291"/>
      <c r="F4192" s="291" t="s">
        <v>100</v>
      </c>
      <c r="G4192" s="292">
        <v>0.19</v>
      </c>
      <c r="H4192" s="291"/>
      <c r="I4192" s="198" t="s">
        <v>101</v>
      </c>
      <c r="J4192" s="198"/>
      <c r="K4192" s="292">
        <v>0.98</v>
      </c>
    </row>
    <row r="4193" spans="2:11" ht="13.5" thickTop="1" x14ac:dyDescent="0.2">
      <c r="B4193" s="276"/>
      <c r="C4193" s="276"/>
      <c r="D4193" s="276"/>
      <c r="E4193" s="276"/>
      <c r="F4193" s="276"/>
      <c r="G4193" s="276"/>
      <c r="H4193" s="276"/>
      <c r="I4193" s="276"/>
      <c r="J4193" s="276"/>
      <c r="K4193" s="276"/>
    </row>
    <row r="4194" spans="2:11" ht="15" x14ac:dyDescent="0.2">
      <c r="B4194" s="268"/>
      <c r="C4194" s="270" t="s">
        <v>78</v>
      </c>
      <c r="D4194" s="268" t="s">
        <v>79</v>
      </c>
      <c r="E4194" s="268" t="s">
        <v>24</v>
      </c>
      <c r="F4194" s="196" t="s">
        <v>80</v>
      </c>
      <c r="G4194" s="196"/>
      <c r="H4194" s="269" t="s">
        <v>81</v>
      </c>
      <c r="I4194" s="270" t="s">
        <v>82</v>
      </c>
      <c r="J4194" s="270" t="s">
        <v>83</v>
      </c>
      <c r="K4194" s="270" t="s">
        <v>84</v>
      </c>
    </row>
    <row r="4195" spans="2:11" ht="25.5" x14ac:dyDescent="0.2">
      <c r="B4195" s="271" t="s">
        <v>85</v>
      </c>
      <c r="C4195" s="273" t="s">
        <v>3033</v>
      </c>
      <c r="D4195" s="271" t="s">
        <v>44</v>
      </c>
      <c r="E4195" s="271" t="s">
        <v>3034</v>
      </c>
      <c r="F4195" s="197" t="s">
        <v>785</v>
      </c>
      <c r="G4195" s="197"/>
      <c r="H4195" s="272" t="s">
        <v>106</v>
      </c>
      <c r="I4195" s="275">
        <v>1</v>
      </c>
      <c r="J4195" s="274">
        <v>6.21</v>
      </c>
      <c r="K4195" s="274">
        <v>6.21</v>
      </c>
    </row>
    <row r="4196" spans="2:11" ht="38.25" x14ac:dyDescent="0.2">
      <c r="B4196" s="277" t="s">
        <v>86</v>
      </c>
      <c r="C4196" s="279" t="s">
        <v>3029</v>
      </c>
      <c r="D4196" s="277" t="s">
        <v>44</v>
      </c>
      <c r="E4196" s="277" t="s">
        <v>3030</v>
      </c>
      <c r="F4196" s="194" t="s">
        <v>847</v>
      </c>
      <c r="G4196" s="194"/>
      <c r="H4196" s="278" t="s">
        <v>75</v>
      </c>
      <c r="I4196" s="281">
        <v>1</v>
      </c>
      <c r="J4196" s="280">
        <v>0.63</v>
      </c>
      <c r="K4196" s="280">
        <v>0.63</v>
      </c>
    </row>
    <row r="4197" spans="2:11" ht="25.5" customHeight="1" x14ac:dyDescent="0.2">
      <c r="B4197" s="277" t="s">
        <v>86</v>
      </c>
      <c r="C4197" s="279" t="s">
        <v>3031</v>
      </c>
      <c r="D4197" s="277" t="s">
        <v>44</v>
      </c>
      <c r="E4197" s="277" t="s">
        <v>3032</v>
      </c>
      <c r="F4197" s="194" t="s">
        <v>847</v>
      </c>
      <c r="G4197" s="194"/>
      <c r="H4197" s="278" t="s">
        <v>75</v>
      </c>
      <c r="I4197" s="281">
        <v>1</v>
      </c>
      <c r="J4197" s="280">
        <v>0.16</v>
      </c>
      <c r="K4197" s="280">
        <v>0.16</v>
      </c>
    </row>
    <row r="4198" spans="2:11" ht="38.25" x14ac:dyDescent="0.2">
      <c r="B4198" s="277" t="s">
        <v>86</v>
      </c>
      <c r="C4198" s="279" t="s">
        <v>3035</v>
      </c>
      <c r="D4198" s="277" t="s">
        <v>44</v>
      </c>
      <c r="E4198" s="277" t="s">
        <v>3036</v>
      </c>
      <c r="F4198" s="194" t="s">
        <v>847</v>
      </c>
      <c r="G4198" s="194"/>
      <c r="H4198" s="278" t="s">
        <v>75</v>
      </c>
      <c r="I4198" s="281">
        <v>1</v>
      </c>
      <c r="J4198" s="280">
        <v>0.79</v>
      </c>
      <c r="K4198" s="280">
        <v>0.79</v>
      </c>
    </row>
    <row r="4199" spans="2:11" ht="38.25" x14ac:dyDescent="0.2">
      <c r="B4199" s="277" t="s">
        <v>86</v>
      </c>
      <c r="C4199" s="279" t="s">
        <v>3037</v>
      </c>
      <c r="D4199" s="277" t="s">
        <v>44</v>
      </c>
      <c r="E4199" s="277" t="s">
        <v>3038</v>
      </c>
      <c r="F4199" s="194" t="s">
        <v>847</v>
      </c>
      <c r="G4199" s="194"/>
      <c r="H4199" s="278" t="s">
        <v>75</v>
      </c>
      <c r="I4199" s="281">
        <v>1</v>
      </c>
      <c r="J4199" s="280">
        <v>4.63</v>
      </c>
      <c r="K4199" s="280">
        <v>4.63</v>
      </c>
    </row>
    <row r="4200" spans="2:11" x14ac:dyDescent="0.2">
      <c r="B4200" s="291"/>
      <c r="C4200" s="291"/>
      <c r="D4200" s="291"/>
      <c r="E4200" s="291"/>
      <c r="F4200" s="291" t="s">
        <v>97</v>
      </c>
      <c r="G4200" s="292">
        <v>0</v>
      </c>
      <c r="H4200" s="291" t="s">
        <v>98</v>
      </c>
      <c r="I4200" s="292">
        <v>0</v>
      </c>
      <c r="J4200" s="291" t="s">
        <v>99</v>
      </c>
      <c r="K4200" s="292">
        <v>0</v>
      </c>
    </row>
    <row r="4201" spans="2:11" ht="13.5" thickBot="1" x14ac:dyDescent="0.25">
      <c r="B4201" s="291"/>
      <c r="C4201" s="291"/>
      <c r="D4201" s="291"/>
      <c r="E4201" s="291"/>
      <c r="F4201" s="291" t="s">
        <v>100</v>
      </c>
      <c r="G4201" s="292">
        <v>1.55</v>
      </c>
      <c r="H4201" s="291"/>
      <c r="I4201" s="198" t="s">
        <v>101</v>
      </c>
      <c r="J4201" s="198"/>
      <c r="K4201" s="292">
        <v>7.76</v>
      </c>
    </row>
    <row r="4202" spans="2:11" ht="13.5" thickTop="1" x14ac:dyDescent="0.2">
      <c r="B4202" s="276"/>
      <c r="C4202" s="276"/>
      <c r="D4202" s="276"/>
      <c r="E4202" s="276"/>
      <c r="F4202" s="276"/>
      <c r="G4202" s="276"/>
      <c r="H4202" s="276"/>
      <c r="I4202" s="276"/>
      <c r="J4202" s="276"/>
      <c r="K4202" s="276"/>
    </row>
    <row r="4203" spans="2:11" ht="15" x14ac:dyDescent="0.2">
      <c r="B4203" s="268"/>
      <c r="C4203" s="270" t="s">
        <v>78</v>
      </c>
      <c r="D4203" s="268" t="s">
        <v>79</v>
      </c>
      <c r="E4203" s="268" t="s">
        <v>24</v>
      </c>
      <c r="F4203" s="196" t="s">
        <v>80</v>
      </c>
      <c r="G4203" s="196"/>
      <c r="H4203" s="269" t="s">
        <v>81</v>
      </c>
      <c r="I4203" s="270" t="s">
        <v>82</v>
      </c>
      <c r="J4203" s="270" t="s">
        <v>83</v>
      </c>
      <c r="K4203" s="270" t="s">
        <v>84</v>
      </c>
    </row>
    <row r="4204" spans="2:11" ht="38.25" x14ac:dyDescent="0.2">
      <c r="B4204" s="271" t="s">
        <v>85</v>
      </c>
      <c r="C4204" s="273" t="s">
        <v>3029</v>
      </c>
      <c r="D4204" s="271" t="s">
        <v>44</v>
      </c>
      <c r="E4204" s="271" t="s">
        <v>3030</v>
      </c>
      <c r="F4204" s="197" t="s">
        <v>847</v>
      </c>
      <c r="G4204" s="197"/>
      <c r="H4204" s="272" t="s">
        <v>75</v>
      </c>
      <c r="I4204" s="275">
        <v>1</v>
      </c>
      <c r="J4204" s="274">
        <v>0.63</v>
      </c>
      <c r="K4204" s="274">
        <v>0.63</v>
      </c>
    </row>
    <row r="4205" spans="2:11" ht="63.75" x14ac:dyDescent="0.2">
      <c r="B4205" s="282" t="s">
        <v>93</v>
      </c>
      <c r="C4205" s="284" t="s">
        <v>3039</v>
      </c>
      <c r="D4205" s="282" t="s">
        <v>44</v>
      </c>
      <c r="E4205" s="282" t="s">
        <v>3040</v>
      </c>
      <c r="F4205" s="195" t="s">
        <v>3021</v>
      </c>
      <c r="G4205" s="195"/>
      <c r="H4205" s="283" t="s">
        <v>48</v>
      </c>
      <c r="I4205" s="287">
        <v>5.3300000000000001E-5</v>
      </c>
      <c r="J4205" s="285">
        <v>11856</v>
      </c>
      <c r="K4205" s="285">
        <v>0.63</v>
      </c>
    </row>
    <row r="4206" spans="2:11" x14ac:dyDescent="0.2">
      <c r="B4206" s="291"/>
      <c r="C4206" s="291"/>
      <c r="D4206" s="291"/>
      <c r="E4206" s="291"/>
      <c r="F4206" s="291" t="s">
        <v>97</v>
      </c>
      <c r="G4206" s="292">
        <v>0</v>
      </c>
      <c r="H4206" s="291" t="s">
        <v>98</v>
      </c>
      <c r="I4206" s="292">
        <v>0</v>
      </c>
      <c r="J4206" s="291" t="s">
        <v>99</v>
      </c>
      <c r="K4206" s="292">
        <v>0</v>
      </c>
    </row>
    <row r="4207" spans="2:11" ht="13.5" thickBot="1" x14ac:dyDescent="0.25">
      <c r="B4207" s="291"/>
      <c r="C4207" s="291"/>
      <c r="D4207" s="291"/>
      <c r="E4207" s="291"/>
      <c r="F4207" s="291" t="s">
        <v>100</v>
      </c>
      <c r="G4207" s="292">
        <v>0.15</v>
      </c>
      <c r="H4207" s="291"/>
      <c r="I4207" s="198" t="s">
        <v>101</v>
      </c>
      <c r="J4207" s="198"/>
      <c r="K4207" s="292">
        <v>0.78</v>
      </c>
    </row>
    <row r="4208" spans="2:11" ht="13.5" thickTop="1" x14ac:dyDescent="0.2">
      <c r="B4208" s="276"/>
      <c r="C4208" s="276"/>
      <c r="D4208" s="276"/>
      <c r="E4208" s="276"/>
      <c r="F4208" s="276"/>
      <c r="G4208" s="276"/>
      <c r="H4208" s="276"/>
      <c r="I4208" s="276"/>
      <c r="J4208" s="276"/>
      <c r="K4208" s="276"/>
    </row>
    <row r="4209" spans="2:11" ht="15" x14ac:dyDescent="0.2">
      <c r="B4209" s="268"/>
      <c r="C4209" s="270" t="s">
        <v>78</v>
      </c>
      <c r="D4209" s="268" t="s">
        <v>79</v>
      </c>
      <c r="E4209" s="268" t="s">
        <v>24</v>
      </c>
      <c r="F4209" s="196" t="s">
        <v>80</v>
      </c>
      <c r="G4209" s="196"/>
      <c r="H4209" s="269" t="s">
        <v>81</v>
      </c>
      <c r="I4209" s="270" t="s">
        <v>82</v>
      </c>
      <c r="J4209" s="270" t="s">
        <v>83</v>
      </c>
      <c r="K4209" s="270" t="s">
        <v>84</v>
      </c>
    </row>
    <row r="4210" spans="2:11" ht="25.5" customHeight="1" x14ac:dyDescent="0.2">
      <c r="B4210" s="271" t="s">
        <v>85</v>
      </c>
      <c r="C4210" s="273" t="s">
        <v>3031</v>
      </c>
      <c r="D4210" s="271" t="s">
        <v>44</v>
      </c>
      <c r="E4210" s="271" t="s">
        <v>3032</v>
      </c>
      <c r="F4210" s="197" t="s">
        <v>847</v>
      </c>
      <c r="G4210" s="197"/>
      <c r="H4210" s="272" t="s">
        <v>75</v>
      </c>
      <c r="I4210" s="275">
        <v>1</v>
      </c>
      <c r="J4210" s="274">
        <v>0.16</v>
      </c>
      <c r="K4210" s="274">
        <v>0.16</v>
      </c>
    </row>
    <row r="4211" spans="2:11" ht="63.75" x14ac:dyDescent="0.2">
      <c r="B4211" s="282" t="s">
        <v>93</v>
      </c>
      <c r="C4211" s="284" t="s">
        <v>3039</v>
      </c>
      <c r="D4211" s="282" t="s">
        <v>44</v>
      </c>
      <c r="E4211" s="282" t="s">
        <v>3040</v>
      </c>
      <c r="F4211" s="195" t="s">
        <v>3021</v>
      </c>
      <c r="G4211" s="195"/>
      <c r="H4211" s="283" t="s">
        <v>48</v>
      </c>
      <c r="I4211" s="287">
        <v>1.43E-5</v>
      </c>
      <c r="J4211" s="285">
        <v>11856</v>
      </c>
      <c r="K4211" s="285">
        <v>0.16</v>
      </c>
    </row>
    <row r="4212" spans="2:11" x14ac:dyDescent="0.2">
      <c r="B4212" s="291"/>
      <c r="C4212" s="291"/>
      <c r="D4212" s="291"/>
      <c r="E4212" s="291"/>
      <c r="F4212" s="291" t="s">
        <v>97</v>
      </c>
      <c r="G4212" s="292">
        <v>0</v>
      </c>
      <c r="H4212" s="291" t="s">
        <v>98</v>
      </c>
      <c r="I4212" s="292">
        <v>0</v>
      </c>
      <c r="J4212" s="291" t="s">
        <v>99</v>
      </c>
      <c r="K4212" s="292">
        <v>0</v>
      </c>
    </row>
    <row r="4213" spans="2:11" ht="13.5" thickBot="1" x14ac:dyDescent="0.25">
      <c r="B4213" s="291"/>
      <c r="C4213" s="291"/>
      <c r="D4213" s="291"/>
      <c r="E4213" s="291"/>
      <c r="F4213" s="291" t="s">
        <v>100</v>
      </c>
      <c r="G4213" s="292">
        <v>0.04</v>
      </c>
      <c r="H4213" s="291"/>
      <c r="I4213" s="198" t="s">
        <v>101</v>
      </c>
      <c r="J4213" s="198"/>
      <c r="K4213" s="292">
        <v>0.2</v>
      </c>
    </row>
    <row r="4214" spans="2:11" ht="13.5" thickTop="1" x14ac:dyDescent="0.2">
      <c r="B4214" s="276"/>
      <c r="C4214" s="276"/>
      <c r="D4214" s="276"/>
      <c r="E4214" s="276"/>
      <c r="F4214" s="276"/>
      <c r="G4214" s="276"/>
      <c r="H4214" s="276"/>
      <c r="I4214" s="276"/>
      <c r="J4214" s="276"/>
      <c r="K4214" s="276"/>
    </row>
    <row r="4215" spans="2:11" ht="15" x14ac:dyDescent="0.2">
      <c r="B4215" s="268"/>
      <c r="C4215" s="270" t="s">
        <v>78</v>
      </c>
      <c r="D4215" s="268" t="s">
        <v>79</v>
      </c>
      <c r="E4215" s="268" t="s">
        <v>24</v>
      </c>
      <c r="F4215" s="196" t="s">
        <v>80</v>
      </c>
      <c r="G4215" s="196"/>
      <c r="H4215" s="269" t="s">
        <v>81</v>
      </c>
      <c r="I4215" s="270" t="s">
        <v>82</v>
      </c>
      <c r="J4215" s="270" t="s">
        <v>83</v>
      </c>
      <c r="K4215" s="270" t="s">
        <v>84</v>
      </c>
    </row>
    <row r="4216" spans="2:11" ht="38.25" x14ac:dyDescent="0.2">
      <c r="B4216" s="271" t="s">
        <v>85</v>
      </c>
      <c r="C4216" s="273" t="s">
        <v>3035</v>
      </c>
      <c r="D4216" s="271" t="s">
        <v>44</v>
      </c>
      <c r="E4216" s="271" t="s">
        <v>3036</v>
      </c>
      <c r="F4216" s="197" t="s">
        <v>847</v>
      </c>
      <c r="G4216" s="197"/>
      <c r="H4216" s="272" t="s">
        <v>75</v>
      </c>
      <c r="I4216" s="275">
        <v>1</v>
      </c>
      <c r="J4216" s="274">
        <v>0.79</v>
      </c>
      <c r="K4216" s="274">
        <v>0.79</v>
      </c>
    </row>
    <row r="4217" spans="2:11" ht="63.75" x14ac:dyDescent="0.2">
      <c r="B4217" s="282" t="s">
        <v>93</v>
      </c>
      <c r="C4217" s="284" t="s">
        <v>3039</v>
      </c>
      <c r="D4217" s="282" t="s">
        <v>44</v>
      </c>
      <c r="E4217" s="282" t="s">
        <v>3040</v>
      </c>
      <c r="F4217" s="195" t="s">
        <v>3021</v>
      </c>
      <c r="G4217" s="195"/>
      <c r="H4217" s="283" t="s">
        <v>48</v>
      </c>
      <c r="I4217" s="287">
        <v>6.6699999999999995E-5</v>
      </c>
      <c r="J4217" s="285">
        <v>11856</v>
      </c>
      <c r="K4217" s="285">
        <v>0.79</v>
      </c>
    </row>
    <row r="4218" spans="2:11" x14ac:dyDescent="0.2">
      <c r="B4218" s="291"/>
      <c r="C4218" s="291"/>
      <c r="D4218" s="291"/>
      <c r="E4218" s="291"/>
      <c r="F4218" s="291" t="s">
        <v>97</v>
      </c>
      <c r="G4218" s="292">
        <v>0</v>
      </c>
      <c r="H4218" s="291" t="s">
        <v>98</v>
      </c>
      <c r="I4218" s="292">
        <v>0</v>
      </c>
      <c r="J4218" s="291" t="s">
        <v>99</v>
      </c>
      <c r="K4218" s="292">
        <v>0</v>
      </c>
    </row>
    <row r="4219" spans="2:11" ht="13.5" thickBot="1" x14ac:dyDescent="0.25">
      <c r="B4219" s="291"/>
      <c r="C4219" s="291"/>
      <c r="D4219" s="291"/>
      <c r="E4219" s="291"/>
      <c r="F4219" s="291" t="s">
        <v>100</v>
      </c>
      <c r="G4219" s="292">
        <v>0.19</v>
      </c>
      <c r="H4219" s="291"/>
      <c r="I4219" s="198" t="s">
        <v>101</v>
      </c>
      <c r="J4219" s="198"/>
      <c r="K4219" s="292">
        <v>0.98</v>
      </c>
    </row>
    <row r="4220" spans="2:11" ht="13.5" thickTop="1" x14ac:dyDescent="0.2">
      <c r="B4220" s="276"/>
      <c r="C4220" s="276"/>
      <c r="D4220" s="276"/>
      <c r="E4220" s="276"/>
      <c r="F4220" s="276"/>
      <c r="G4220" s="276"/>
      <c r="H4220" s="276"/>
      <c r="I4220" s="276"/>
      <c r="J4220" s="276"/>
      <c r="K4220" s="276"/>
    </row>
    <row r="4221" spans="2:11" ht="15" x14ac:dyDescent="0.2">
      <c r="B4221" s="268"/>
      <c r="C4221" s="270" t="s">
        <v>78</v>
      </c>
      <c r="D4221" s="268" t="s">
        <v>79</v>
      </c>
      <c r="E4221" s="268" t="s">
        <v>24</v>
      </c>
      <c r="F4221" s="196" t="s">
        <v>80</v>
      </c>
      <c r="G4221" s="196"/>
      <c r="H4221" s="269" t="s">
        <v>81</v>
      </c>
      <c r="I4221" s="270" t="s">
        <v>82</v>
      </c>
      <c r="J4221" s="270" t="s">
        <v>83</v>
      </c>
      <c r="K4221" s="270" t="s">
        <v>84</v>
      </c>
    </row>
    <row r="4222" spans="2:11" ht="38.25" x14ac:dyDescent="0.2">
      <c r="B4222" s="271" t="s">
        <v>85</v>
      </c>
      <c r="C4222" s="273" t="s">
        <v>3037</v>
      </c>
      <c r="D4222" s="271" t="s">
        <v>44</v>
      </c>
      <c r="E4222" s="271" t="s">
        <v>3038</v>
      </c>
      <c r="F4222" s="197" t="s">
        <v>847</v>
      </c>
      <c r="G4222" s="197"/>
      <c r="H4222" s="272" t="s">
        <v>75</v>
      </c>
      <c r="I4222" s="275">
        <v>1</v>
      </c>
      <c r="J4222" s="274">
        <v>4.63</v>
      </c>
      <c r="K4222" s="274">
        <v>4.63</v>
      </c>
    </row>
    <row r="4223" spans="2:11" x14ac:dyDescent="0.2">
      <c r="B4223" s="282" t="s">
        <v>93</v>
      </c>
      <c r="C4223" s="284" t="s">
        <v>320</v>
      </c>
      <c r="D4223" s="282" t="s">
        <v>44</v>
      </c>
      <c r="E4223" s="282" t="s">
        <v>321</v>
      </c>
      <c r="F4223" s="195" t="s">
        <v>94</v>
      </c>
      <c r="G4223" s="195"/>
      <c r="H4223" s="283" t="s">
        <v>129</v>
      </c>
      <c r="I4223" s="287">
        <v>0.78</v>
      </c>
      <c r="J4223" s="285">
        <v>5.94</v>
      </c>
      <c r="K4223" s="285">
        <v>4.63</v>
      </c>
    </row>
    <row r="4224" spans="2:11" x14ac:dyDescent="0.2">
      <c r="B4224" s="291"/>
      <c r="C4224" s="291"/>
      <c r="D4224" s="291"/>
      <c r="E4224" s="291"/>
      <c r="F4224" s="291" t="s">
        <v>97</v>
      </c>
      <c r="G4224" s="292">
        <v>0</v>
      </c>
      <c r="H4224" s="291" t="s">
        <v>98</v>
      </c>
      <c r="I4224" s="292">
        <v>0</v>
      </c>
      <c r="J4224" s="291" t="s">
        <v>99</v>
      </c>
      <c r="K4224" s="292">
        <v>0</v>
      </c>
    </row>
    <row r="4225" spans="2:11" ht="13.5" thickBot="1" x14ac:dyDescent="0.25">
      <c r="B4225" s="291"/>
      <c r="C4225" s="291"/>
      <c r="D4225" s="291"/>
      <c r="E4225" s="291"/>
      <c r="F4225" s="291" t="s">
        <v>100</v>
      </c>
      <c r="G4225" s="292">
        <v>1.1499999999999999</v>
      </c>
      <c r="H4225" s="291"/>
      <c r="I4225" s="198" t="s">
        <v>101</v>
      </c>
      <c r="J4225" s="198"/>
      <c r="K4225" s="292">
        <v>5.78</v>
      </c>
    </row>
    <row r="4226" spans="2:11" ht="13.5" thickTop="1" x14ac:dyDescent="0.2">
      <c r="B4226" s="276"/>
      <c r="C4226" s="276"/>
      <c r="D4226" s="276"/>
      <c r="E4226" s="276"/>
      <c r="F4226" s="276"/>
      <c r="G4226" s="276"/>
      <c r="H4226" s="276"/>
      <c r="I4226" s="276"/>
      <c r="J4226" s="276"/>
      <c r="K4226" s="276"/>
    </row>
    <row r="4227" spans="2:11" ht="15" x14ac:dyDescent="0.2">
      <c r="B4227" s="268"/>
      <c r="C4227" s="270" t="s">
        <v>78</v>
      </c>
      <c r="D4227" s="268" t="s">
        <v>79</v>
      </c>
      <c r="E4227" s="268" t="s">
        <v>24</v>
      </c>
      <c r="F4227" s="196" t="s">
        <v>80</v>
      </c>
      <c r="G4227" s="196"/>
      <c r="H4227" s="269" t="s">
        <v>81</v>
      </c>
      <c r="I4227" s="270" t="s">
        <v>82</v>
      </c>
      <c r="J4227" s="270" t="s">
        <v>83</v>
      </c>
      <c r="K4227" s="270" t="s">
        <v>84</v>
      </c>
    </row>
    <row r="4228" spans="2:11" ht="38.25" x14ac:dyDescent="0.2">
      <c r="B4228" s="271" t="s">
        <v>85</v>
      </c>
      <c r="C4228" s="273" t="s">
        <v>2162</v>
      </c>
      <c r="D4228" s="271" t="s">
        <v>44</v>
      </c>
      <c r="E4228" s="271" t="s">
        <v>2163</v>
      </c>
      <c r="F4228" s="197" t="s">
        <v>2164</v>
      </c>
      <c r="G4228" s="197"/>
      <c r="H4228" s="272" t="s">
        <v>45</v>
      </c>
      <c r="I4228" s="275">
        <v>1</v>
      </c>
      <c r="J4228" s="274">
        <v>3.32</v>
      </c>
      <c r="K4228" s="274">
        <v>3.32</v>
      </c>
    </row>
    <row r="4229" spans="2:11" ht="25.5" x14ac:dyDescent="0.2">
      <c r="B4229" s="277" t="s">
        <v>86</v>
      </c>
      <c r="C4229" s="279" t="s">
        <v>3027</v>
      </c>
      <c r="D4229" s="277" t="s">
        <v>44</v>
      </c>
      <c r="E4229" s="277" t="s">
        <v>3028</v>
      </c>
      <c r="F4229" s="194" t="s">
        <v>785</v>
      </c>
      <c r="G4229" s="194"/>
      <c r="H4229" s="278" t="s">
        <v>109</v>
      </c>
      <c r="I4229" s="281">
        <v>4.2000000000000003E-2</v>
      </c>
      <c r="J4229" s="280">
        <v>0.79</v>
      </c>
      <c r="K4229" s="280">
        <v>0.03</v>
      </c>
    </row>
    <row r="4230" spans="2:11" ht="25.5" x14ac:dyDescent="0.2">
      <c r="B4230" s="277" t="s">
        <v>86</v>
      </c>
      <c r="C4230" s="279" t="s">
        <v>90</v>
      </c>
      <c r="D4230" s="277" t="s">
        <v>44</v>
      </c>
      <c r="E4230" s="277" t="s">
        <v>91</v>
      </c>
      <c r="F4230" s="194" t="s">
        <v>2161</v>
      </c>
      <c r="G4230" s="194"/>
      <c r="H4230" s="278" t="s">
        <v>75</v>
      </c>
      <c r="I4230" s="281">
        <v>8.8999999999999996E-2</v>
      </c>
      <c r="J4230" s="280">
        <v>21.72</v>
      </c>
      <c r="K4230" s="280">
        <v>1.93</v>
      </c>
    </row>
    <row r="4231" spans="2:11" ht="25.5" x14ac:dyDescent="0.2">
      <c r="B4231" s="277" t="s">
        <v>86</v>
      </c>
      <c r="C4231" s="279" t="s">
        <v>116</v>
      </c>
      <c r="D4231" s="277" t="s">
        <v>44</v>
      </c>
      <c r="E4231" s="277" t="s">
        <v>117</v>
      </c>
      <c r="F4231" s="194" t="s">
        <v>2161</v>
      </c>
      <c r="G4231" s="194"/>
      <c r="H4231" s="278" t="s">
        <v>75</v>
      </c>
      <c r="I4231" s="281">
        <v>4.4999999999999998E-2</v>
      </c>
      <c r="J4231" s="280">
        <v>27.11</v>
      </c>
      <c r="K4231" s="280">
        <v>1.21</v>
      </c>
    </row>
    <row r="4232" spans="2:11" ht="25.5" x14ac:dyDescent="0.2">
      <c r="B4232" s="277" t="s">
        <v>86</v>
      </c>
      <c r="C4232" s="279" t="s">
        <v>3033</v>
      </c>
      <c r="D4232" s="277" t="s">
        <v>44</v>
      </c>
      <c r="E4232" s="277" t="s">
        <v>3034</v>
      </c>
      <c r="F4232" s="194" t="s">
        <v>785</v>
      </c>
      <c r="G4232" s="194"/>
      <c r="H4232" s="278" t="s">
        <v>106</v>
      </c>
      <c r="I4232" s="281">
        <v>2.5000000000000001E-2</v>
      </c>
      <c r="J4232" s="280">
        <v>6.21</v>
      </c>
      <c r="K4232" s="280">
        <v>0.15</v>
      </c>
    </row>
    <row r="4233" spans="2:11" x14ac:dyDescent="0.2">
      <c r="B4233" s="291"/>
      <c r="C4233" s="291"/>
      <c r="D4233" s="291"/>
      <c r="E4233" s="291"/>
      <c r="F4233" s="291" t="s">
        <v>97</v>
      </c>
      <c r="G4233" s="292">
        <v>1.1100000000000001</v>
      </c>
      <c r="H4233" s="291" t="s">
        <v>98</v>
      </c>
      <c r="I4233" s="292">
        <v>1.21</v>
      </c>
      <c r="J4233" s="291" t="s">
        <v>99</v>
      </c>
      <c r="K4233" s="292">
        <v>2.3199999999999998</v>
      </c>
    </row>
    <row r="4234" spans="2:11" ht="13.5" thickBot="1" x14ac:dyDescent="0.25">
      <c r="B4234" s="291"/>
      <c r="C4234" s="291"/>
      <c r="D4234" s="291"/>
      <c r="E4234" s="291"/>
      <c r="F4234" s="291" t="s">
        <v>100</v>
      </c>
      <c r="G4234" s="292">
        <v>0.83</v>
      </c>
      <c r="H4234" s="291"/>
      <c r="I4234" s="198" t="s">
        <v>101</v>
      </c>
      <c r="J4234" s="198"/>
      <c r="K4234" s="292">
        <v>4.1500000000000004</v>
      </c>
    </row>
    <row r="4235" spans="2:11" ht="13.5" thickTop="1" x14ac:dyDescent="0.2">
      <c r="B4235" s="276"/>
      <c r="C4235" s="276"/>
      <c r="D4235" s="276"/>
      <c r="E4235" s="276"/>
      <c r="F4235" s="276"/>
      <c r="G4235" s="276"/>
      <c r="H4235" s="276"/>
      <c r="I4235" s="276"/>
      <c r="J4235" s="276"/>
      <c r="K4235" s="276"/>
    </row>
    <row r="4236" spans="2:11" ht="15" x14ac:dyDescent="0.2">
      <c r="B4236" s="268"/>
      <c r="C4236" s="270" t="s">
        <v>78</v>
      </c>
      <c r="D4236" s="268" t="s">
        <v>79</v>
      </c>
      <c r="E4236" s="268" t="s">
        <v>24</v>
      </c>
      <c r="F4236" s="196" t="s">
        <v>80</v>
      </c>
      <c r="G4236" s="196"/>
      <c r="H4236" s="269" t="s">
        <v>81</v>
      </c>
      <c r="I4236" s="270" t="s">
        <v>82</v>
      </c>
      <c r="J4236" s="270" t="s">
        <v>83</v>
      </c>
      <c r="K4236" s="270" t="s">
        <v>84</v>
      </c>
    </row>
    <row r="4237" spans="2:11" ht="51" x14ac:dyDescent="0.2">
      <c r="B4237" s="271" t="s">
        <v>85</v>
      </c>
      <c r="C4237" s="273" t="s">
        <v>2669</v>
      </c>
      <c r="D4237" s="271" t="s">
        <v>44</v>
      </c>
      <c r="E4237" s="271" t="s">
        <v>2670</v>
      </c>
      <c r="F4237" s="197" t="s">
        <v>2671</v>
      </c>
      <c r="G4237" s="197"/>
      <c r="H4237" s="272" t="s">
        <v>51</v>
      </c>
      <c r="I4237" s="275">
        <v>1</v>
      </c>
      <c r="J4237" s="274">
        <v>659.71</v>
      </c>
      <c r="K4237" s="274">
        <v>659.71</v>
      </c>
    </row>
    <row r="4238" spans="2:11" ht="38.25" x14ac:dyDescent="0.2">
      <c r="B4238" s="277" t="s">
        <v>86</v>
      </c>
      <c r="C4238" s="279" t="s">
        <v>159</v>
      </c>
      <c r="D4238" s="277" t="s">
        <v>44</v>
      </c>
      <c r="E4238" s="277" t="s">
        <v>160</v>
      </c>
      <c r="F4238" s="194" t="s">
        <v>785</v>
      </c>
      <c r="G4238" s="194"/>
      <c r="H4238" s="278" t="s">
        <v>109</v>
      </c>
      <c r="I4238" s="281">
        <v>0.79549999999999998</v>
      </c>
      <c r="J4238" s="280">
        <v>0.56000000000000005</v>
      </c>
      <c r="K4238" s="280">
        <v>0.44</v>
      </c>
    </row>
    <row r="4239" spans="2:11" ht="25.5" x14ac:dyDescent="0.2">
      <c r="B4239" s="277" t="s">
        <v>86</v>
      </c>
      <c r="C4239" s="279" t="s">
        <v>116</v>
      </c>
      <c r="D4239" s="277" t="s">
        <v>44</v>
      </c>
      <c r="E4239" s="277" t="s">
        <v>117</v>
      </c>
      <c r="F4239" s="194" t="s">
        <v>2161</v>
      </c>
      <c r="G4239" s="194"/>
      <c r="H4239" s="278" t="s">
        <v>75</v>
      </c>
      <c r="I4239" s="281">
        <v>1.8422000000000001</v>
      </c>
      <c r="J4239" s="280">
        <v>27.11</v>
      </c>
      <c r="K4239" s="280">
        <v>49.94</v>
      </c>
    </row>
    <row r="4240" spans="2:11" ht="38.25" x14ac:dyDescent="0.2">
      <c r="B4240" s="277" t="s">
        <v>86</v>
      </c>
      <c r="C4240" s="279" t="s">
        <v>157</v>
      </c>
      <c r="D4240" s="277" t="s">
        <v>44</v>
      </c>
      <c r="E4240" s="277" t="s">
        <v>158</v>
      </c>
      <c r="F4240" s="194" t="s">
        <v>785</v>
      </c>
      <c r="G4240" s="194"/>
      <c r="H4240" s="278" t="s">
        <v>106</v>
      </c>
      <c r="I4240" s="281">
        <v>0.43909999999999999</v>
      </c>
      <c r="J4240" s="280">
        <v>1.48</v>
      </c>
      <c r="K4240" s="280">
        <v>0.64</v>
      </c>
    </row>
    <row r="4241" spans="2:11" ht="25.5" x14ac:dyDescent="0.2">
      <c r="B4241" s="277" t="s">
        <v>86</v>
      </c>
      <c r="C4241" s="279" t="s">
        <v>90</v>
      </c>
      <c r="D4241" s="277" t="s">
        <v>44</v>
      </c>
      <c r="E4241" s="277" t="s">
        <v>91</v>
      </c>
      <c r="F4241" s="194" t="s">
        <v>2161</v>
      </c>
      <c r="G4241" s="194"/>
      <c r="H4241" s="278" t="s">
        <v>75</v>
      </c>
      <c r="I4241" s="281">
        <v>3.6844000000000001</v>
      </c>
      <c r="J4241" s="280">
        <v>21.72</v>
      </c>
      <c r="K4241" s="280">
        <v>80.02</v>
      </c>
    </row>
    <row r="4242" spans="2:11" ht="38.25" x14ac:dyDescent="0.2">
      <c r="B4242" s="277" t="s">
        <v>86</v>
      </c>
      <c r="C4242" s="279" t="s">
        <v>130</v>
      </c>
      <c r="D4242" s="277" t="s">
        <v>44</v>
      </c>
      <c r="E4242" s="277" t="s">
        <v>131</v>
      </c>
      <c r="F4242" s="194" t="s">
        <v>2234</v>
      </c>
      <c r="G4242" s="194"/>
      <c r="H4242" s="278" t="s">
        <v>51</v>
      </c>
      <c r="I4242" s="281">
        <v>1.103</v>
      </c>
      <c r="J4242" s="280">
        <v>479.31</v>
      </c>
      <c r="K4242" s="280">
        <v>528.66999999999996</v>
      </c>
    </row>
    <row r="4243" spans="2:11" x14ac:dyDescent="0.2">
      <c r="B4243" s="291"/>
      <c r="C4243" s="291"/>
      <c r="D4243" s="291"/>
      <c r="E4243" s="291"/>
      <c r="F4243" s="291" t="s">
        <v>97</v>
      </c>
      <c r="G4243" s="292">
        <v>77.05</v>
      </c>
      <c r="H4243" s="291" t="s">
        <v>98</v>
      </c>
      <c r="I4243" s="292">
        <v>82.86</v>
      </c>
      <c r="J4243" s="291" t="s">
        <v>99</v>
      </c>
      <c r="K4243" s="292">
        <v>159.91</v>
      </c>
    </row>
    <row r="4244" spans="2:11" ht="13.5" thickBot="1" x14ac:dyDescent="0.25">
      <c r="B4244" s="291"/>
      <c r="C4244" s="291"/>
      <c r="D4244" s="291"/>
      <c r="E4244" s="291"/>
      <c r="F4244" s="291" t="s">
        <v>100</v>
      </c>
      <c r="G4244" s="292">
        <v>164.92</v>
      </c>
      <c r="H4244" s="291"/>
      <c r="I4244" s="198" t="s">
        <v>101</v>
      </c>
      <c r="J4244" s="198"/>
      <c r="K4244" s="292">
        <v>824.63</v>
      </c>
    </row>
    <row r="4245" spans="2:11" ht="13.5" thickTop="1" x14ac:dyDescent="0.2">
      <c r="B4245" s="276"/>
      <c r="C4245" s="276"/>
      <c r="D4245" s="276"/>
      <c r="E4245" s="276"/>
      <c r="F4245" s="276"/>
      <c r="G4245" s="276"/>
      <c r="H4245" s="276"/>
      <c r="I4245" s="276"/>
      <c r="J4245" s="276"/>
      <c r="K4245" s="276"/>
    </row>
    <row r="4246" spans="2:11" ht="15" x14ac:dyDescent="0.2">
      <c r="B4246" s="268"/>
      <c r="C4246" s="270" t="s">
        <v>78</v>
      </c>
      <c r="D4246" s="268" t="s">
        <v>79</v>
      </c>
      <c r="E4246" s="268" t="s">
        <v>24</v>
      </c>
      <c r="F4246" s="196" t="s">
        <v>80</v>
      </c>
      <c r="G4246" s="196"/>
      <c r="H4246" s="269" t="s">
        <v>81</v>
      </c>
      <c r="I4246" s="270" t="s">
        <v>82</v>
      </c>
      <c r="J4246" s="270" t="s">
        <v>83</v>
      </c>
      <c r="K4246" s="270" t="s">
        <v>84</v>
      </c>
    </row>
    <row r="4247" spans="2:11" ht="38.25" x14ac:dyDescent="0.2">
      <c r="B4247" s="271" t="s">
        <v>85</v>
      </c>
      <c r="C4247" s="273" t="s">
        <v>2327</v>
      </c>
      <c r="D4247" s="271" t="s">
        <v>44</v>
      </c>
      <c r="E4247" s="271" t="s">
        <v>2328</v>
      </c>
      <c r="F4247" s="197" t="s">
        <v>2164</v>
      </c>
      <c r="G4247" s="197"/>
      <c r="H4247" s="272" t="s">
        <v>51</v>
      </c>
      <c r="I4247" s="275">
        <v>1</v>
      </c>
      <c r="J4247" s="274">
        <v>677.33</v>
      </c>
      <c r="K4247" s="274">
        <v>677.33</v>
      </c>
    </row>
    <row r="4248" spans="2:11" ht="38.25" x14ac:dyDescent="0.2">
      <c r="B4248" s="277" t="s">
        <v>86</v>
      </c>
      <c r="C4248" s="279" t="s">
        <v>157</v>
      </c>
      <c r="D4248" s="277" t="s">
        <v>44</v>
      </c>
      <c r="E4248" s="277" t="s">
        <v>158</v>
      </c>
      <c r="F4248" s="194" t="s">
        <v>785</v>
      </c>
      <c r="G4248" s="194"/>
      <c r="H4248" s="278" t="s">
        <v>106</v>
      </c>
      <c r="I4248" s="281">
        <v>5.2999999999999999E-2</v>
      </c>
      <c r="J4248" s="280">
        <v>1.48</v>
      </c>
      <c r="K4248" s="280">
        <v>7.0000000000000007E-2</v>
      </c>
    </row>
    <row r="4249" spans="2:11" ht="38.25" x14ac:dyDescent="0.2">
      <c r="B4249" s="277" t="s">
        <v>86</v>
      </c>
      <c r="C4249" s="279" t="s">
        <v>159</v>
      </c>
      <c r="D4249" s="277" t="s">
        <v>44</v>
      </c>
      <c r="E4249" s="277" t="s">
        <v>160</v>
      </c>
      <c r="F4249" s="194" t="s">
        <v>785</v>
      </c>
      <c r="G4249" s="194"/>
      <c r="H4249" s="278" t="s">
        <v>109</v>
      </c>
      <c r="I4249" s="281">
        <v>4.9000000000000002E-2</v>
      </c>
      <c r="J4249" s="280">
        <v>0.56000000000000005</v>
      </c>
      <c r="K4249" s="280">
        <v>0.02</v>
      </c>
    </row>
    <row r="4250" spans="2:11" ht="25.5" x14ac:dyDescent="0.2">
      <c r="B4250" s="277" t="s">
        <v>86</v>
      </c>
      <c r="C4250" s="279" t="s">
        <v>116</v>
      </c>
      <c r="D4250" s="277" t="s">
        <v>44</v>
      </c>
      <c r="E4250" s="277" t="s">
        <v>117</v>
      </c>
      <c r="F4250" s="194" t="s">
        <v>2161</v>
      </c>
      <c r="G4250" s="194"/>
      <c r="H4250" s="278" t="s">
        <v>75</v>
      </c>
      <c r="I4250" s="281">
        <v>0.41099999999999998</v>
      </c>
      <c r="J4250" s="280">
        <v>27.11</v>
      </c>
      <c r="K4250" s="280">
        <v>11.14</v>
      </c>
    </row>
    <row r="4251" spans="2:11" ht="25.5" x14ac:dyDescent="0.2">
      <c r="B4251" s="277" t="s">
        <v>86</v>
      </c>
      <c r="C4251" s="279" t="s">
        <v>90</v>
      </c>
      <c r="D4251" s="277" t="s">
        <v>44</v>
      </c>
      <c r="E4251" s="277" t="s">
        <v>91</v>
      </c>
      <c r="F4251" s="194" t="s">
        <v>2161</v>
      </c>
      <c r="G4251" s="194"/>
      <c r="H4251" s="278" t="s">
        <v>75</v>
      </c>
      <c r="I4251" s="281">
        <v>0.41099999999999998</v>
      </c>
      <c r="J4251" s="280">
        <v>21.72</v>
      </c>
      <c r="K4251" s="280">
        <v>8.92</v>
      </c>
    </row>
    <row r="4252" spans="2:11" ht="51" x14ac:dyDescent="0.2">
      <c r="B4252" s="282" t="s">
        <v>93</v>
      </c>
      <c r="C4252" s="284" t="s">
        <v>2310</v>
      </c>
      <c r="D4252" s="282" t="s">
        <v>44</v>
      </c>
      <c r="E4252" s="282" t="s">
        <v>2311</v>
      </c>
      <c r="F4252" s="195" t="s">
        <v>94</v>
      </c>
      <c r="G4252" s="195"/>
      <c r="H4252" s="283" t="s">
        <v>51</v>
      </c>
      <c r="I4252" s="287">
        <v>1.06</v>
      </c>
      <c r="J4252" s="285">
        <v>619.99</v>
      </c>
      <c r="K4252" s="285">
        <v>657.18</v>
      </c>
    </row>
    <row r="4253" spans="2:11" x14ac:dyDescent="0.2">
      <c r="B4253" s="291"/>
      <c r="C4253" s="291"/>
      <c r="D4253" s="291"/>
      <c r="E4253" s="291"/>
      <c r="F4253" s="291" t="s">
        <v>97</v>
      </c>
      <c r="G4253" s="292">
        <v>7.21</v>
      </c>
      <c r="H4253" s="291" t="s">
        <v>98</v>
      </c>
      <c r="I4253" s="292">
        <v>7.77</v>
      </c>
      <c r="J4253" s="291" t="s">
        <v>99</v>
      </c>
      <c r="K4253" s="292">
        <v>14.98</v>
      </c>
    </row>
    <row r="4254" spans="2:11" ht="13.5" thickBot="1" x14ac:dyDescent="0.25">
      <c r="B4254" s="291"/>
      <c r="C4254" s="291"/>
      <c r="D4254" s="291"/>
      <c r="E4254" s="291"/>
      <c r="F4254" s="291" t="s">
        <v>100</v>
      </c>
      <c r="G4254" s="292">
        <v>169.33</v>
      </c>
      <c r="H4254" s="291"/>
      <c r="I4254" s="198" t="s">
        <v>101</v>
      </c>
      <c r="J4254" s="198"/>
      <c r="K4254" s="292">
        <v>846.66</v>
      </c>
    </row>
    <row r="4255" spans="2:11" ht="13.5" thickTop="1" x14ac:dyDescent="0.2">
      <c r="B4255" s="276"/>
      <c r="C4255" s="276"/>
      <c r="D4255" s="276"/>
      <c r="E4255" s="276"/>
      <c r="F4255" s="276"/>
      <c r="G4255" s="276"/>
      <c r="H4255" s="276"/>
      <c r="I4255" s="276"/>
      <c r="J4255" s="276"/>
      <c r="K4255" s="276"/>
    </row>
    <row r="4256" spans="2:11" ht="15" x14ac:dyDescent="0.2">
      <c r="B4256" s="268"/>
      <c r="C4256" s="270" t="s">
        <v>78</v>
      </c>
      <c r="D4256" s="268" t="s">
        <v>79</v>
      </c>
      <c r="E4256" s="268" t="s">
        <v>24</v>
      </c>
      <c r="F4256" s="196" t="s">
        <v>80</v>
      </c>
      <c r="G4256" s="196"/>
      <c r="H4256" s="269" t="s">
        <v>81</v>
      </c>
      <c r="I4256" s="270" t="s">
        <v>82</v>
      </c>
      <c r="J4256" s="270" t="s">
        <v>83</v>
      </c>
      <c r="K4256" s="270" t="s">
        <v>84</v>
      </c>
    </row>
    <row r="4257" spans="2:11" ht="38.25" x14ac:dyDescent="0.2">
      <c r="B4257" s="271" t="s">
        <v>85</v>
      </c>
      <c r="C4257" s="273" t="s">
        <v>2688</v>
      </c>
      <c r="D4257" s="271" t="s">
        <v>44</v>
      </c>
      <c r="E4257" s="271" t="s">
        <v>2689</v>
      </c>
      <c r="F4257" s="197" t="s">
        <v>2234</v>
      </c>
      <c r="G4257" s="197"/>
      <c r="H4257" s="272" t="s">
        <v>51</v>
      </c>
      <c r="I4257" s="275">
        <v>1</v>
      </c>
      <c r="J4257" s="274">
        <v>497.67</v>
      </c>
      <c r="K4257" s="274">
        <v>497.67</v>
      </c>
    </row>
    <row r="4258" spans="2:11" ht="25.5" x14ac:dyDescent="0.2">
      <c r="B4258" s="277" t="s">
        <v>86</v>
      </c>
      <c r="C4258" s="279" t="s">
        <v>90</v>
      </c>
      <c r="D4258" s="277" t="s">
        <v>44</v>
      </c>
      <c r="E4258" s="277" t="s">
        <v>91</v>
      </c>
      <c r="F4258" s="194" t="s">
        <v>2161</v>
      </c>
      <c r="G4258" s="194"/>
      <c r="H4258" s="278" t="s">
        <v>75</v>
      </c>
      <c r="I4258" s="281">
        <v>6.2066999999999997</v>
      </c>
      <c r="J4258" s="280">
        <v>21.72</v>
      </c>
      <c r="K4258" s="280">
        <v>134.80000000000001</v>
      </c>
    </row>
    <row r="4259" spans="2:11" ht="25.5" x14ac:dyDescent="0.2">
      <c r="B4259" s="282" t="s">
        <v>93</v>
      </c>
      <c r="C4259" s="284" t="s">
        <v>156</v>
      </c>
      <c r="D4259" s="282" t="s">
        <v>44</v>
      </c>
      <c r="E4259" s="282" t="s">
        <v>838</v>
      </c>
      <c r="F4259" s="195" t="s">
        <v>94</v>
      </c>
      <c r="G4259" s="195"/>
      <c r="H4259" s="283" t="s">
        <v>51</v>
      </c>
      <c r="I4259" s="287">
        <v>0.58940000000000003</v>
      </c>
      <c r="J4259" s="285">
        <v>98.88</v>
      </c>
      <c r="K4259" s="285">
        <v>58.27</v>
      </c>
    </row>
    <row r="4260" spans="2:11" ht="25.5" x14ac:dyDescent="0.2">
      <c r="B4260" s="282" t="s">
        <v>93</v>
      </c>
      <c r="C4260" s="284" t="s">
        <v>118</v>
      </c>
      <c r="D4260" s="282" t="s">
        <v>44</v>
      </c>
      <c r="E4260" s="282" t="s">
        <v>119</v>
      </c>
      <c r="F4260" s="195" t="s">
        <v>94</v>
      </c>
      <c r="G4260" s="195"/>
      <c r="H4260" s="283" t="s">
        <v>51</v>
      </c>
      <c r="I4260" s="287">
        <v>0.81869999999999998</v>
      </c>
      <c r="J4260" s="285">
        <v>87</v>
      </c>
      <c r="K4260" s="285">
        <v>71.22</v>
      </c>
    </row>
    <row r="4261" spans="2:11" x14ac:dyDescent="0.2">
      <c r="B4261" s="282" t="s">
        <v>93</v>
      </c>
      <c r="C4261" s="284" t="s">
        <v>154</v>
      </c>
      <c r="D4261" s="282" t="s">
        <v>44</v>
      </c>
      <c r="E4261" s="282" t="s">
        <v>155</v>
      </c>
      <c r="F4261" s="195" t="s">
        <v>94</v>
      </c>
      <c r="G4261" s="195"/>
      <c r="H4261" s="283" t="s">
        <v>53</v>
      </c>
      <c r="I4261" s="287">
        <v>277.8415</v>
      </c>
      <c r="J4261" s="285">
        <v>0.84</v>
      </c>
      <c r="K4261" s="285">
        <v>233.38</v>
      </c>
    </row>
    <row r="4262" spans="2:11" x14ac:dyDescent="0.2">
      <c r="B4262" s="291"/>
      <c r="C4262" s="291"/>
      <c r="D4262" s="291"/>
      <c r="E4262" s="291"/>
      <c r="F4262" s="291" t="s">
        <v>97</v>
      </c>
      <c r="G4262" s="292">
        <v>46.62</v>
      </c>
      <c r="H4262" s="291" t="s">
        <v>98</v>
      </c>
      <c r="I4262" s="292">
        <v>50.14</v>
      </c>
      <c r="J4262" s="291" t="s">
        <v>99</v>
      </c>
      <c r="K4262" s="292">
        <v>96.76</v>
      </c>
    </row>
    <row r="4263" spans="2:11" ht="13.5" thickBot="1" x14ac:dyDescent="0.25">
      <c r="B4263" s="291"/>
      <c r="C4263" s="291"/>
      <c r="D4263" s="291"/>
      <c r="E4263" s="291"/>
      <c r="F4263" s="291" t="s">
        <v>100</v>
      </c>
      <c r="G4263" s="292">
        <v>124.41</v>
      </c>
      <c r="H4263" s="291"/>
      <c r="I4263" s="198" t="s">
        <v>101</v>
      </c>
      <c r="J4263" s="198"/>
      <c r="K4263" s="292">
        <v>622.08000000000004</v>
      </c>
    </row>
    <row r="4264" spans="2:11" ht="13.5" thickTop="1" x14ac:dyDescent="0.2">
      <c r="B4264" s="276"/>
      <c r="C4264" s="276"/>
      <c r="D4264" s="276"/>
      <c r="E4264" s="276"/>
      <c r="F4264" s="276"/>
      <c r="G4264" s="276"/>
      <c r="H4264" s="276"/>
      <c r="I4264" s="276"/>
      <c r="J4264" s="276"/>
      <c r="K4264" s="276"/>
    </row>
    <row r="4265" spans="2:11" ht="15" x14ac:dyDescent="0.2">
      <c r="B4265" s="268"/>
      <c r="C4265" s="270" t="s">
        <v>78</v>
      </c>
      <c r="D4265" s="268" t="s">
        <v>79</v>
      </c>
      <c r="E4265" s="268" t="s">
        <v>24</v>
      </c>
      <c r="F4265" s="196" t="s">
        <v>80</v>
      </c>
      <c r="G4265" s="196"/>
      <c r="H4265" s="269" t="s">
        <v>81</v>
      </c>
      <c r="I4265" s="270" t="s">
        <v>82</v>
      </c>
      <c r="J4265" s="270" t="s">
        <v>83</v>
      </c>
      <c r="K4265" s="270" t="s">
        <v>84</v>
      </c>
    </row>
    <row r="4266" spans="2:11" ht="38.25" x14ac:dyDescent="0.2">
      <c r="B4266" s="271" t="s">
        <v>85</v>
      </c>
      <c r="C4266" s="273" t="s">
        <v>130</v>
      </c>
      <c r="D4266" s="271" t="s">
        <v>44</v>
      </c>
      <c r="E4266" s="271" t="s">
        <v>131</v>
      </c>
      <c r="F4266" s="197" t="s">
        <v>2234</v>
      </c>
      <c r="G4266" s="197"/>
      <c r="H4266" s="272" t="s">
        <v>51</v>
      </c>
      <c r="I4266" s="275">
        <v>1</v>
      </c>
      <c r="J4266" s="274">
        <v>479.31</v>
      </c>
      <c r="K4266" s="274">
        <v>479.31</v>
      </c>
    </row>
    <row r="4267" spans="2:11" ht="38.25" x14ac:dyDescent="0.2">
      <c r="B4267" s="277" t="s">
        <v>86</v>
      </c>
      <c r="C4267" s="279" t="s">
        <v>153</v>
      </c>
      <c r="D4267" s="277" t="s">
        <v>44</v>
      </c>
      <c r="E4267" s="277" t="s">
        <v>435</v>
      </c>
      <c r="F4267" s="194" t="s">
        <v>785</v>
      </c>
      <c r="G4267" s="194"/>
      <c r="H4267" s="278" t="s">
        <v>109</v>
      </c>
      <c r="I4267" s="281">
        <v>0.61970000000000003</v>
      </c>
      <c r="J4267" s="280">
        <v>1.56</v>
      </c>
      <c r="K4267" s="280">
        <v>0.96</v>
      </c>
    </row>
    <row r="4268" spans="2:11" ht="25.5" x14ac:dyDescent="0.2">
      <c r="B4268" s="277" t="s">
        <v>86</v>
      </c>
      <c r="C4268" s="279" t="s">
        <v>90</v>
      </c>
      <c r="D4268" s="277" t="s">
        <v>44</v>
      </c>
      <c r="E4268" s="277" t="s">
        <v>91</v>
      </c>
      <c r="F4268" s="194" t="s">
        <v>2161</v>
      </c>
      <c r="G4268" s="194"/>
      <c r="H4268" s="278" t="s">
        <v>75</v>
      </c>
      <c r="I4268" s="281">
        <v>2.0266999999999999</v>
      </c>
      <c r="J4268" s="280">
        <v>21.72</v>
      </c>
      <c r="K4268" s="280">
        <v>44.01</v>
      </c>
    </row>
    <row r="4269" spans="2:11" ht="25.5" x14ac:dyDescent="0.2">
      <c r="B4269" s="277" t="s">
        <v>86</v>
      </c>
      <c r="C4269" s="279" t="s">
        <v>150</v>
      </c>
      <c r="D4269" s="277" t="s">
        <v>44</v>
      </c>
      <c r="E4269" s="277" t="s">
        <v>151</v>
      </c>
      <c r="F4269" s="194" t="s">
        <v>2161</v>
      </c>
      <c r="G4269" s="194"/>
      <c r="H4269" s="278" t="s">
        <v>75</v>
      </c>
      <c r="I4269" s="281">
        <v>1.2767999999999999</v>
      </c>
      <c r="J4269" s="280">
        <v>25.74</v>
      </c>
      <c r="K4269" s="280">
        <v>32.86</v>
      </c>
    </row>
    <row r="4270" spans="2:11" ht="38.25" x14ac:dyDescent="0.2">
      <c r="B4270" s="277" t="s">
        <v>86</v>
      </c>
      <c r="C4270" s="279" t="s">
        <v>152</v>
      </c>
      <c r="D4270" s="277" t="s">
        <v>44</v>
      </c>
      <c r="E4270" s="277" t="s">
        <v>438</v>
      </c>
      <c r="F4270" s="194" t="s">
        <v>785</v>
      </c>
      <c r="G4270" s="194"/>
      <c r="H4270" s="278" t="s">
        <v>106</v>
      </c>
      <c r="I4270" s="281">
        <v>0.65720000000000001</v>
      </c>
      <c r="J4270" s="280">
        <v>5.65</v>
      </c>
      <c r="K4270" s="280">
        <v>3.71</v>
      </c>
    </row>
    <row r="4271" spans="2:11" ht="25.5" x14ac:dyDescent="0.2">
      <c r="B4271" s="282" t="s">
        <v>93</v>
      </c>
      <c r="C4271" s="284" t="s">
        <v>118</v>
      </c>
      <c r="D4271" s="282" t="s">
        <v>44</v>
      </c>
      <c r="E4271" s="282" t="s">
        <v>119</v>
      </c>
      <c r="F4271" s="195" t="s">
        <v>94</v>
      </c>
      <c r="G4271" s="195"/>
      <c r="H4271" s="283" t="s">
        <v>51</v>
      </c>
      <c r="I4271" s="287">
        <v>0.76090000000000002</v>
      </c>
      <c r="J4271" s="285">
        <v>87</v>
      </c>
      <c r="K4271" s="285">
        <v>66.19</v>
      </c>
    </row>
    <row r="4272" spans="2:11" x14ac:dyDescent="0.2">
      <c r="B4272" s="282" t="s">
        <v>93</v>
      </c>
      <c r="C4272" s="284" t="s">
        <v>154</v>
      </c>
      <c r="D4272" s="282" t="s">
        <v>44</v>
      </c>
      <c r="E4272" s="282" t="s">
        <v>155</v>
      </c>
      <c r="F4272" s="195" t="s">
        <v>94</v>
      </c>
      <c r="G4272" s="195"/>
      <c r="H4272" s="283" t="s">
        <v>53</v>
      </c>
      <c r="I4272" s="287">
        <v>325.15890000000002</v>
      </c>
      <c r="J4272" s="285">
        <v>0.84</v>
      </c>
      <c r="K4272" s="285">
        <v>273.13</v>
      </c>
    </row>
    <row r="4273" spans="2:11" ht="25.5" x14ac:dyDescent="0.2">
      <c r="B4273" s="282" t="s">
        <v>93</v>
      </c>
      <c r="C4273" s="284" t="s">
        <v>156</v>
      </c>
      <c r="D4273" s="282" t="s">
        <v>44</v>
      </c>
      <c r="E4273" s="282" t="s">
        <v>838</v>
      </c>
      <c r="F4273" s="195" t="s">
        <v>94</v>
      </c>
      <c r="G4273" s="195"/>
      <c r="H4273" s="283" t="s">
        <v>51</v>
      </c>
      <c r="I4273" s="287">
        <v>0.59119999999999995</v>
      </c>
      <c r="J4273" s="285">
        <v>98.88</v>
      </c>
      <c r="K4273" s="285">
        <v>58.45</v>
      </c>
    </row>
    <row r="4274" spans="2:11" x14ac:dyDescent="0.2">
      <c r="B4274" s="291"/>
      <c r="C4274" s="291"/>
      <c r="D4274" s="291"/>
      <c r="E4274" s="291"/>
      <c r="F4274" s="291" t="s">
        <v>97</v>
      </c>
      <c r="G4274" s="292">
        <v>27.96</v>
      </c>
      <c r="H4274" s="291" t="s">
        <v>98</v>
      </c>
      <c r="I4274" s="292">
        <v>30.07</v>
      </c>
      <c r="J4274" s="291" t="s">
        <v>99</v>
      </c>
      <c r="K4274" s="292">
        <v>58.03</v>
      </c>
    </row>
    <row r="4275" spans="2:11" ht="13.5" thickBot="1" x14ac:dyDescent="0.25">
      <c r="B4275" s="291"/>
      <c r="C4275" s="291"/>
      <c r="D4275" s="291"/>
      <c r="E4275" s="291"/>
      <c r="F4275" s="291" t="s">
        <v>100</v>
      </c>
      <c r="G4275" s="292">
        <v>119.82</v>
      </c>
      <c r="H4275" s="291"/>
      <c r="I4275" s="198" t="s">
        <v>101</v>
      </c>
      <c r="J4275" s="198"/>
      <c r="K4275" s="292">
        <v>599.13</v>
      </c>
    </row>
    <row r="4276" spans="2:11" ht="13.5" thickTop="1" x14ac:dyDescent="0.2">
      <c r="B4276" s="276"/>
      <c r="C4276" s="276"/>
      <c r="D4276" s="276"/>
      <c r="E4276" s="276"/>
      <c r="F4276" s="276"/>
      <c r="G4276" s="276"/>
      <c r="H4276" s="276"/>
      <c r="I4276" s="276"/>
      <c r="J4276" s="276"/>
      <c r="K4276" s="276"/>
    </row>
    <row r="4277" spans="2:11" ht="15" x14ac:dyDescent="0.2">
      <c r="B4277" s="268"/>
      <c r="C4277" s="270" t="s">
        <v>78</v>
      </c>
      <c r="D4277" s="268" t="s">
        <v>79</v>
      </c>
      <c r="E4277" s="268" t="s">
        <v>24</v>
      </c>
      <c r="F4277" s="196" t="s">
        <v>80</v>
      </c>
      <c r="G4277" s="196"/>
      <c r="H4277" s="269" t="s">
        <v>81</v>
      </c>
      <c r="I4277" s="270" t="s">
        <v>82</v>
      </c>
      <c r="J4277" s="270" t="s">
        <v>83</v>
      </c>
      <c r="K4277" s="270" t="s">
        <v>84</v>
      </c>
    </row>
    <row r="4278" spans="2:11" ht="38.25" x14ac:dyDescent="0.2">
      <c r="B4278" s="271" t="s">
        <v>85</v>
      </c>
      <c r="C4278" s="273" t="s">
        <v>322</v>
      </c>
      <c r="D4278" s="271" t="s">
        <v>44</v>
      </c>
      <c r="E4278" s="271" t="s">
        <v>323</v>
      </c>
      <c r="F4278" s="197" t="s">
        <v>2234</v>
      </c>
      <c r="G4278" s="197"/>
      <c r="H4278" s="272" t="s">
        <v>51</v>
      </c>
      <c r="I4278" s="275">
        <v>1</v>
      </c>
      <c r="J4278" s="274">
        <v>528.17999999999995</v>
      </c>
      <c r="K4278" s="274">
        <v>528.17999999999995</v>
      </c>
    </row>
    <row r="4279" spans="2:11" ht="25.5" x14ac:dyDescent="0.2">
      <c r="B4279" s="277" t="s">
        <v>86</v>
      </c>
      <c r="C4279" s="279" t="s">
        <v>150</v>
      </c>
      <c r="D4279" s="277" t="s">
        <v>44</v>
      </c>
      <c r="E4279" s="277" t="s">
        <v>151</v>
      </c>
      <c r="F4279" s="194" t="s">
        <v>2161</v>
      </c>
      <c r="G4279" s="194"/>
      <c r="H4279" s="278" t="s">
        <v>75</v>
      </c>
      <c r="I4279" s="281">
        <v>1.24</v>
      </c>
      <c r="J4279" s="280">
        <v>25.74</v>
      </c>
      <c r="K4279" s="280">
        <v>31.91</v>
      </c>
    </row>
    <row r="4280" spans="2:11" ht="25.5" x14ac:dyDescent="0.2">
      <c r="B4280" s="277" t="s">
        <v>86</v>
      </c>
      <c r="C4280" s="279" t="s">
        <v>90</v>
      </c>
      <c r="D4280" s="277" t="s">
        <v>44</v>
      </c>
      <c r="E4280" s="277" t="s">
        <v>91</v>
      </c>
      <c r="F4280" s="194" t="s">
        <v>2161</v>
      </c>
      <c r="G4280" s="194"/>
      <c r="H4280" s="278" t="s">
        <v>75</v>
      </c>
      <c r="I4280" s="281">
        <v>1.9633</v>
      </c>
      <c r="J4280" s="280">
        <v>21.72</v>
      </c>
      <c r="K4280" s="280">
        <v>42.64</v>
      </c>
    </row>
    <row r="4281" spans="2:11" ht="38.25" x14ac:dyDescent="0.2">
      <c r="B4281" s="277" t="s">
        <v>86</v>
      </c>
      <c r="C4281" s="279" t="s">
        <v>153</v>
      </c>
      <c r="D4281" s="277" t="s">
        <v>44</v>
      </c>
      <c r="E4281" s="277" t="s">
        <v>435</v>
      </c>
      <c r="F4281" s="194" t="s">
        <v>785</v>
      </c>
      <c r="G4281" s="194"/>
      <c r="H4281" s="278" t="s">
        <v>109</v>
      </c>
      <c r="I4281" s="281">
        <v>0.6018</v>
      </c>
      <c r="J4281" s="280">
        <v>1.56</v>
      </c>
      <c r="K4281" s="280">
        <v>0.93</v>
      </c>
    </row>
    <row r="4282" spans="2:11" ht="38.25" x14ac:dyDescent="0.2">
      <c r="B4282" s="277" t="s">
        <v>86</v>
      </c>
      <c r="C4282" s="279" t="s">
        <v>152</v>
      </c>
      <c r="D4282" s="277" t="s">
        <v>44</v>
      </c>
      <c r="E4282" s="277" t="s">
        <v>438</v>
      </c>
      <c r="F4282" s="194" t="s">
        <v>785</v>
      </c>
      <c r="G4282" s="194"/>
      <c r="H4282" s="278" t="s">
        <v>106</v>
      </c>
      <c r="I4282" s="281">
        <v>0.63819999999999999</v>
      </c>
      <c r="J4282" s="280">
        <v>5.65</v>
      </c>
      <c r="K4282" s="280">
        <v>3.6</v>
      </c>
    </row>
    <row r="4283" spans="2:11" ht="25.5" x14ac:dyDescent="0.2">
      <c r="B4283" s="282" t="s">
        <v>93</v>
      </c>
      <c r="C4283" s="284" t="s">
        <v>118</v>
      </c>
      <c r="D4283" s="282" t="s">
        <v>44</v>
      </c>
      <c r="E4283" s="282" t="s">
        <v>119</v>
      </c>
      <c r="F4283" s="195" t="s">
        <v>94</v>
      </c>
      <c r="G4283" s="195"/>
      <c r="H4283" s="283" t="s">
        <v>51</v>
      </c>
      <c r="I4283" s="287">
        <v>0.71189999999999998</v>
      </c>
      <c r="J4283" s="285">
        <v>87</v>
      </c>
      <c r="K4283" s="285">
        <v>61.93</v>
      </c>
    </row>
    <row r="4284" spans="2:11" ht="25.5" x14ac:dyDescent="0.2">
      <c r="B4284" s="282" t="s">
        <v>93</v>
      </c>
      <c r="C4284" s="284" t="s">
        <v>156</v>
      </c>
      <c r="D4284" s="282" t="s">
        <v>44</v>
      </c>
      <c r="E4284" s="282" t="s">
        <v>838</v>
      </c>
      <c r="F4284" s="195" t="s">
        <v>94</v>
      </c>
      <c r="G4284" s="195"/>
      <c r="H4284" s="283" t="s">
        <v>51</v>
      </c>
      <c r="I4284" s="287">
        <v>0.5927</v>
      </c>
      <c r="J4284" s="285">
        <v>98.88</v>
      </c>
      <c r="K4284" s="285">
        <v>58.6</v>
      </c>
    </row>
    <row r="4285" spans="2:11" x14ac:dyDescent="0.2">
      <c r="B4285" s="282" t="s">
        <v>93</v>
      </c>
      <c r="C4285" s="284" t="s">
        <v>154</v>
      </c>
      <c r="D4285" s="282" t="s">
        <v>44</v>
      </c>
      <c r="E4285" s="282" t="s">
        <v>155</v>
      </c>
      <c r="F4285" s="195" t="s">
        <v>94</v>
      </c>
      <c r="G4285" s="195"/>
      <c r="H4285" s="283" t="s">
        <v>53</v>
      </c>
      <c r="I4285" s="287">
        <v>391.16629999999998</v>
      </c>
      <c r="J4285" s="285">
        <v>0.84</v>
      </c>
      <c r="K4285" s="285">
        <v>328.57</v>
      </c>
    </row>
    <row r="4286" spans="2:11" x14ac:dyDescent="0.2">
      <c r="B4286" s="291"/>
      <c r="C4286" s="291"/>
      <c r="D4286" s="291"/>
      <c r="E4286" s="291"/>
      <c r="F4286" s="291" t="s">
        <v>97</v>
      </c>
      <c r="G4286" s="292">
        <v>27.12</v>
      </c>
      <c r="H4286" s="291" t="s">
        <v>98</v>
      </c>
      <c r="I4286" s="292">
        <v>29.16</v>
      </c>
      <c r="J4286" s="291" t="s">
        <v>99</v>
      </c>
      <c r="K4286" s="292">
        <v>56.28</v>
      </c>
    </row>
    <row r="4287" spans="2:11" ht="13.5" thickBot="1" x14ac:dyDescent="0.25">
      <c r="B4287" s="291"/>
      <c r="C4287" s="291"/>
      <c r="D4287" s="291"/>
      <c r="E4287" s="291"/>
      <c r="F4287" s="291" t="s">
        <v>100</v>
      </c>
      <c r="G4287" s="292">
        <v>132.04</v>
      </c>
      <c r="H4287" s="291"/>
      <c r="I4287" s="198" t="s">
        <v>101</v>
      </c>
      <c r="J4287" s="198"/>
      <c r="K4287" s="292">
        <v>660.22</v>
      </c>
    </row>
    <row r="4288" spans="2:11" ht="13.5" thickTop="1" x14ac:dyDescent="0.2">
      <c r="B4288" s="276"/>
      <c r="C4288" s="276"/>
      <c r="D4288" s="276"/>
      <c r="E4288" s="276"/>
      <c r="F4288" s="276"/>
      <c r="G4288" s="276"/>
      <c r="H4288" s="276"/>
      <c r="I4288" s="276"/>
      <c r="J4288" s="276"/>
      <c r="K4288" s="276"/>
    </row>
    <row r="4289" spans="2:11" ht="15" x14ac:dyDescent="0.2">
      <c r="B4289" s="268"/>
      <c r="C4289" s="270" t="s">
        <v>78</v>
      </c>
      <c r="D4289" s="268" t="s">
        <v>79</v>
      </c>
      <c r="E4289" s="268" t="s">
        <v>24</v>
      </c>
      <c r="F4289" s="196" t="s">
        <v>80</v>
      </c>
      <c r="G4289" s="196"/>
      <c r="H4289" s="269" t="s">
        <v>81</v>
      </c>
      <c r="I4289" s="270" t="s">
        <v>82</v>
      </c>
      <c r="J4289" s="270" t="s">
        <v>83</v>
      </c>
      <c r="K4289" s="270" t="s">
        <v>84</v>
      </c>
    </row>
    <row r="4290" spans="2:11" ht="38.25" x14ac:dyDescent="0.2">
      <c r="B4290" s="271" t="s">
        <v>85</v>
      </c>
      <c r="C4290" s="273" t="s">
        <v>2232</v>
      </c>
      <c r="D4290" s="271" t="s">
        <v>44</v>
      </c>
      <c r="E4290" s="271" t="s">
        <v>2233</v>
      </c>
      <c r="F4290" s="197" t="s">
        <v>2234</v>
      </c>
      <c r="G4290" s="197"/>
      <c r="H4290" s="272" t="s">
        <v>51</v>
      </c>
      <c r="I4290" s="275">
        <v>1</v>
      </c>
      <c r="J4290" s="274">
        <v>453.74</v>
      </c>
      <c r="K4290" s="274">
        <v>453.74</v>
      </c>
    </row>
    <row r="4291" spans="2:11" ht="25.5" x14ac:dyDescent="0.2">
      <c r="B4291" s="277" t="s">
        <v>86</v>
      </c>
      <c r="C4291" s="279" t="s">
        <v>90</v>
      </c>
      <c r="D4291" s="277" t="s">
        <v>44</v>
      </c>
      <c r="E4291" s="277" t="s">
        <v>91</v>
      </c>
      <c r="F4291" s="194" t="s">
        <v>2161</v>
      </c>
      <c r="G4291" s="194"/>
      <c r="H4291" s="278" t="s">
        <v>75</v>
      </c>
      <c r="I4291" s="281">
        <v>6.2858000000000001</v>
      </c>
      <c r="J4291" s="280">
        <v>21.72</v>
      </c>
      <c r="K4291" s="280">
        <v>136.52000000000001</v>
      </c>
    </row>
    <row r="4292" spans="2:11" ht="25.5" x14ac:dyDescent="0.2">
      <c r="B4292" s="282" t="s">
        <v>93</v>
      </c>
      <c r="C4292" s="284" t="s">
        <v>118</v>
      </c>
      <c r="D4292" s="282" t="s">
        <v>44</v>
      </c>
      <c r="E4292" s="282" t="s">
        <v>119</v>
      </c>
      <c r="F4292" s="195" t="s">
        <v>94</v>
      </c>
      <c r="G4292" s="195"/>
      <c r="H4292" s="283" t="s">
        <v>51</v>
      </c>
      <c r="I4292" s="287">
        <v>0.8538</v>
      </c>
      <c r="J4292" s="285">
        <v>87</v>
      </c>
      <c r="K4292" s="285">
        <v>74.28</v>
      </c>
    </row>
    <row r="4293" spans="2:11" x14ac:dyDescent="0.2">
      <c r="B4293" s="282" t="s">
        <v>93</v>
      </c>
      <c r="C4293" s="284" t="s">
        <v>154</v>
      </c>
      <c r="D4293" s="282" t="s">
        <v>44</v>
      </c>
      <c r="E4293" s="282" t="s">
        <v>155</v>
      </c>
      <c r="F4293" s="195" t="s">
        <v>94</v>
      </c>
      <c r="G4293" s="195"/>
      <c r="H4293" s="283" t="s">
        <v>53</v>
      </c>
      <c r="I4293" s="287">
        <v>218.93</v>
      </c>
      <c r="J4293" s="285">
        <v>0.84</v>
      </c>
      <c r="K4293" s="285">
        <v>183.9</v>
      </c>
    </row>
    <row r="4294" spans="2:11" ht="25.5" x14ac:dyDescent="0.2">
      <c r="B4294" s="282" t="s">
        <v>93</v>
      </c>
      <c r="C4294" s="284" t="s">
        <v>156</v>
      </c>
      <c r="D4294" s="282" t="s">
        <v>44</v>
      </c>
      <c r="E4294" s="282" t="s">
        <v>838</v>
      </c>
      <c r="F4294" s="195" t="s">
        <v>94</v>
      </c>
      <c r="G4294" s="195"/>
      <c r="H4294" s="283" t="s">
        <v>51</v>
      </c>
      <c r="I4294" s="287">
        <v>0.59709999999999996</v>
      </c>
      <c r="J4294" s="285">
        <v>98.88</v>
      </c>
      <c r="K4294" s="285">
        <v>59.04</v>
      </c>
    </row>
    <row r="4295" spans="2:11" x14ac:dyDescent="0.2">
      <c r="B4295" s="291"/>
      <c r="C4295" s="291"/>
      <c r="D4295" s="291"/>
      <c r="E4295" s="291"/>
      <c r="F4295" s="291" t="s">
        <v>97</v>
      </c>
      <c r="G4295" s="292">
        <v>47.21</v>
      </c>
      <c r="H4295" s="291" t="s">
        <v>98</v>
      </c>
      <c r="I4295" s="292">
        <v>50.78</v>
      </c>
      <c r="J4295" s="291" t="s">
        <v>99</v>
      </c>
      <c r="K4295" s="292">
        <v>97.99</v>
      </c>
    </row>
    <row r="4296" spans="2:11" ht="13.5" thickBot="1" x14ac:dyDescent="0.25">
      <c r="B4296" s="291"/>
      <c r="C4296" s="291"/>
      <c r="D4296" s="291"/>
      <c r="E4296" s="291"/>
      <c r="F4296" s="291" t="s">
        <v>100</v>
      </c>
      <c r="G4296" s="292">
        <v>113.43</v>
      </c>
      <c r="H4296" s="291"/>
      <c r="I4296" s="198" t="s">
        <v>101</v>
      </c>
      <c r="J4296" s="198"/>
      <c r="K4296" s="292">
        <v>567.16999999999996</v>
      </c>
    </row>
    <row r="4297" spans="2:11" ht="13.5" thickTop="1" x14ac:dyDescent="0.2">
      <c r="B4297" s="276"/>
      <c r="C4297" s="276"/>
      <c r="D4297" s="276"/>
      <c r="E4297" s="276"/>
      <c r="F4297" s="276"/>
      <c r="G4297" s="276"/>
      <c r="H4297" s="276"/>
      <c r="I4297" s="276"/>
      <c r="J4297" s="276"/>
      <c r="K4297" s="276"/>
    </row>
    <row r="4298" spans="2:11" ht="15" x14ac:dyDescent="0.2">
      <c r="B4298" s="268"/>
      <c r="C4298" s="270" t="s">
        <v>78</v>
      </c>
      <c r="D4298" s="268" t="s">
        <v>79</v>
      </c>
      <c r="E4298" s="268" t="s">
        <v>24</v>
      </c>
      <c r="F4298" s="196" t="s">
        <v>80</v>
      </c>
      <c r="G4298" s="196"/>
      <c r="H4298" s="269" t="s">
        <v>81</v>
      </c>
      <c r="I4298" s="270" t="s">
        <v>82</v>
      </c>
      <c r="J4298" s="270" t="s">
        <v>83</v>
      </c>
      <c r="K4298" s="270" t="s">
        <v>84</v>
      </c>
    </row>
    <row r="4299" spans="2:11" ht="38.25" x14ac:dyDescent="0.2">
      <c r="B4299" s="271" t="s">
        <v>85</v>
      </c>
      <c r="C4299" s="273" t="s">
        <v>932</v>
      </c>
      <c r="D4299" s="271" t="s">
        <v>44</v>
      </c>
      <c r="E4299" s="271" t="s">
        <v>933</v>
      </c>
      <c r="F4299" s="197" t="s">
        <v>2206</v>
      </c>
      <c r="G4299" s="197"/>
      <c r="H4299" s="272" t="s">
        <v>48</v>
      </c>
      <c r="I4299" s="275">
        <v>1</v>
      </c>
      <c r="J4299" s="274">
        <v>18.07</v>
      </c>
      <c r="K4299" s="274">
        <v>18.07</v>
      </c>
    </row>
    <row r="4300" spans="2:11" ht="25.5" x14ac:dyDescent="0.2">
      <c r="B4300" s="277" t="s">
        <v>86</v>
      </c>
      <c r="C4300" s="279" t="s">
        <v>122</v>
      </c>
      <c r="D4300" s="277" t="s">
        <v>44</v>
      </c>
      <c r="E4300" s="277" t="s">
        <v>123</v>
      </c>
      <c r="F4300" s="194" t="s">
        <v>2161</v>
      </c>
      <c r="G4300" s="194"/>
      <c r="H4300" s="278" t="s">
        <v>75</v>
      </c>
      <c r="I4300" s="281">
        <v>0.18629999999999999</v>
      </c>
      <c r="J4300" s="280">
        <v>22.69</v>
      </c>
      <c r="K4300" s="280">
        <v>4.22</v>
      </c>
    </row>
    <row r="4301" spans="2:11" ht="25.5" x14ac:dyDescent="0.2">
      <c r="B4301" s="277" t="s">
        <v>86</v>
      </c>
      <c r="C4301" s="279" t="s">
        <v>120</v>
      </c>
      <c r="D4301" s="277" t="s">
        <v>44</v>
      </c>
      <c r="E4301" s="277" t="s">
        <v>121</v>
      </c>
      <c r="F4301" s="194" t="s">
        <v>2161</v>
      </c>
      <c r="G4301" s="194"/>
      <c r="H4301" s="278" t="s">
        <v>75</v>
      </c>
      <c r="I4301" s="281">
        <v>0.18629999999999999</v>
      </c>
      <c r="J4301" s="280">
        <v>29.75</v>
      </c>
      <c r="K4301" s="280">
        <v>5.54</v>
      </c>
    </row>
    <row r="4302" spans="2:11" ht="25.5" x14ac:dyDescent="0.2">
      <c r="B4302" s="282" t="s">
        <v>93</v>
      </c>
      <c r="C4302" s="284" t="s">
        <v>1005</v>
      </c>
      <c r="D4302" s="282" t="s">
        <v>44</v>
      </c>
      <c r="E4302" s="282" t="s">
        <v>1006</v>
      </c>
      <c r="F4302" s="195" t="s">
        <v>94</v>
      </c>
      <c r="G4302" s="195"/>
      <c r="H4302" s="283" t="s">
        <v>48</v>
      </c>
      <c r="I4302" s="287">
        <v>1</v>
      </c>
      <c r="J4302" s="285">
        <v>8.31</v>
      </c>
      <c r="K4302" s="285">
        <v>8.31</v>
      </c>
    </row>
    <row r="4303" spans="2:11" x14ac:dyDescent="0.2">
      <c r="B4303" s="291"/>
      <c r="C4303" s="291"/>
      <c r="D4303" s="291"/>
      <c r="E4303" s="291"/>
      <c r="F4303" s="291" t="s">
        <v>97</v>
      </c>
      <c r="G4303" s="292">
        <v>3.58</v>
      </c>
      <c r="H4303" s="291" t="s">
        <v>98</v>
      </c>
      <c r="I4303" s="292">
        <v>3.85</v>
      </c>
      <c r="J4303" s="291" t="s">
        <v>99</v>
      </c>
      <c r="K4303" s="292">
        <v>7.43</v>
      </c>
    </row>
    <row r="4304" spans="2:11" ht="13.5" thickBot="1" x14ac:dyDescent="0.25">
      <c r="B4304" s="291"/>
      <c r="C4304" s="291"/>
      <c r="D4304" s="291"/>
      <c r="E4304" s="291"/>
      <c r="F4304" s="291" t="s">
        <v>100</v>
      </c>
      <c r="G4304" s="292">
        <v>4.51</v>
      </c>
      <c r="H4304" s="291"/>
      <c r="I4304" s="198" t="s">
        <v>101</v>
      </c>
      <c r="J4304" s="198"/>
      <c r="K4304" s="292">
        <v>22.58</v>
      </c>
    </row>
    <row r="4305" spans="2:11" ht="13.5" thickTop="1" x14ac:dyDescent="0.2">
      <c r="B4305" s="276"/>
      <c r="C4305" s="276"/>
      <c r="D4305" s="276"/>
      <c r="E4305" s="276"/>
      <c r="F4305" s="276"/>
      <c r="G4305" s="276"/>
      <c r="H4305" s="276"/>
      <c r="I4305" s="276"/>
      <c r="J4305" s="276"/>
      <c r="K4305" s="276"/>
    </row>
    <row r="4306" spans="2:11" ht="15" x14ac:dyDescent="0.2">
      <c r="B4306" s="268"/>
      <c r="C4306" s="270" t="s">
        <v>78</v>
      </c>
      <c r="D4306" s="268" t="s">
        <v>79</v>
      </c>
      <c r="E4306" s="268" t="s">
        <v>24</v>
      </c>
      <c r="F4306" s="196" t="s">
        <v>80</v>
      </c>
      <c r="G4306" s="196"/>
      <c r="H4306" s="269" t="s">
        <v>81</v>
      </c>
      <c r="I4306" s="270" t="s">
        <v>82</v>
      </c>
      <c r="J4306" s="270" t="s">
        <v>83</v>
      </c>
      <c r="K4306" s="270" t="s">
        <v>84</v>
      </c>
    </row>
    <row r="4307" spans="2:11" ht="25.5" x14ac:dyDescent="0.2">
      <c r="B4307" s="271" t="s">
        <v>85</v>
      </c>
      <c r="C4307" s="273" t="s">
        <v>2220</v>
      </c>
      <c r="D4307" s="271" t="s">
        <v>44</v>
      </c>
      <c r="E4307" s="271" t="s">
        <v>2221</v>
      </c>
      <c r="F4307" s="197" t="s">
        <v>2206</v>
      </c>
      <c r="G4307" s="197"/>
      <c r="H4307" s="272" t="s">
        <v>47</v>
      </c>
      <c r="I4307" s="275">
        <v>1</v>
      </c>
      <c r="J4307" s="274">
        <v>59.48</v>
      </c>
      <c r="K4307" s="274">
        <v>59.48</v>
      </c>
    </row>
    <row r="4308" spans="2:11" ht="25.5" x14ac:dyDescent="0.2">
      <c r="B4308" s="277" t="s">
        <v>86</v>
      </c>
      <c r="C4308" s="279" t="s">
        <v>120</v>
      </c>
      <c r="D4308" s="277" t="s">
        <v>44</v>
      </c>
      <c r="E4308" s="277" t="s">
        <v>121</v>
      </c>
      <c r="F4308" s="194" t="s">
        <v>2161</v>
      </c>
      <c r="G4308" s="194"/>
      <c r="H4308" s="278" t="s">
        <v>75</v>
      </c>
      <c r="I4308" s="281">
        <v>3.3099999999999997E-2</v>
      </c>
      <c r="J4308" s="280">
        <v>29.75</v>
      </c>
      <c r="K4308" s="280">
        <v>0.98</v>
      </c>
    </row>
    <row r="4309" spans="2:11" ht="25.5" x14ac:dyDescent="0.2">
      <c r="B4309" s="277" t="s">
        <v>86</v>
      </c>
      <c r="C4309" s="279" t="s">
        <v>122</v>
      </c>
      <c r="D4309" s="277" t="s">
        <v>44</v>
      </c>
      <c r="E4309" s="277" t="s">
        <v>123</v>
      </c>
      <c r="F4309" s="194" t="s">
        <v>2161</v>
      </c>
      <c r="G4309" s="194"/>
      <c r="H4309" s="278" t="s">
        <v>75</v>
      </c>
      <c r="I4309" s="281">
        <v>3.3099999999999997E-2</v>
      </c>
      <c r="J4309" s="280">
        <v>22.69</v>
      </c>
      <c r="K4309" s="280">
        <v>0.75</v>
      </c>
    </row>
    <row r="4310" spans="2:11" x14ac:dyDescent="0.2">
      <c r="B4310" s="282" t="s">
        <v>93</v>
      </c>
      <c r="C4310" s="284" t="s">
        <v>2896</v>
      </c>
      <c r="D4310" s="282" t="s">
        <v>44</v>
      </c>
      <c r="E4310" s="282" t="s">
        <v>2897</v>
      </c>
      <c r="F4310" s="195" t="s">
        <v>94</v>
      </c>
      <c r="G4310" s="195"/>
      <c r="H4310" s="283" t="s">
        <v>47</v>
      </c>
      <c r="I4310" s="287">
        <v>1.05</v>
      </c>
      <c r="J4310" s="285">
        <v>55</v>
      </c>
      <c r="K4310" s="285">
        <v>57.75</v>
      </c>
    </row>
    <row r="4311" spans="2:11" x14ac:dyDescent="0.2">
      <c r="B4311" s="291"/>
      <c r="C4311" s="291"/>
      <c r="D4311" s="291"/>
      <c r="E4311" s="291"/>
      <c r="F4311" s="291" t="s">
        <v>97</v>
      </c>
      <c r="G4311" s="292">
        <v>0.63</v>
      </c>
      <c r="H4311" s="291" t="s">
        <v>98</v>
      </c>
      <c r="I4311" s="292">
        <v>0.68</v>
      </c>
      <c r="J4311" s="291" t="s">
        <v>99</v>
      </c>
      <c r="K4311" s="292">
        <v>1.31</v>
      </c>
    </row>
    <row r="4312" spans="2:11" ht="13.5" thickBot="1" x14ac:dyDescent="0.25">
      <c r="B4312" s="291"/>
      <c r="C4312" s="291"/>
      <c r="D4312" s="291"/>
      <c r="E4312" s="291"/>
      <c r="F4312" s="291" t="s">
        <v>100</v>
      </c>
      <c r="G4312" s="292">
        <v>14.87</v>
      </c>
      <c r="H4312" s="291"/>
      <c r="I4312" s="198" t="s">
        <v>101</v>
      </c>
      <c r="J4312" s="198"/>
      <c r="K4312" s="292">
        <v>74.349999999999994</v>
      </c>
    </row>
    <row r="4313" spans="2:11" ht="13.5" thickTop="1" x14ac:dyDescent="0.2">
      <c r="B4313" s="276"/>
      <c r="C4313" s="276"/>
      <c r="D4313" s="276"/>
      <c r="E4313" s="276"/>
      <c r="F4313" s="276"/>
      <c r="G4313" s="276"/>
      <c r="H4313" s="276"/>
      <c r="I4313" s="276"/>
      <c r="J4313" s="276"/>
      <c r="K4313" s="276"/>
    </row>
    <row r="4314" spans="2:11" ht="15" x14ac:dyDescent="0.2">
      <c r="B4314" s="268"/>
      <c r="C4314" s="270" t="s">
        <v>78</v>
      </c>
      <c r="D4314" s="268" t="s">
        <v>79</v>
      </c>
      <c r="E4314" s="268" t="s">
        <v>24</v>
      </c>
      <c r="F4314" s="196" t="s">
        <v>80</v>
      </c>
      <c r="G4314" s="196"/>
      <c r="H4314" s="269" t="s">
        <v>81</v>
      </c>
      <c r="I4314" s="270" t="s">
        <v>82</v>
      </c>
      <c r="J4314" s="270" t="s">
        <v>83</v>
      </c>
      <c r="K4314" s="270" t="s">
        <v>84</v>
      </c>
    </row>
    <row r="4315" spans="2:11" ht="25.5" x14ac:dyDescent="0.2">
      <c r="B4315" s="271" t="s">
        <v>85</v>
      </c>
      <c r="C4315" s="273" t="s">
        <v>975</v>
      </c>
      <c r="D4315" s="271" t="s">
        <v>44</v>
      </c>
      <c r="E4315" s="271" t="s">
        <v>976</v>
      </c>
      <c r="F4315" s="197" t="s">
        <v>2277</v>
      </c>
      <c r="G4315" s="197"/>
      <c r="H4315" s="272" t="s">
        <v>53</v>
      </c>
      <c r="I4315" s="275">
        <v>1</v>
      </c>
      <c r="J4315" s="274">
        <v>9.1199999999999992</v>
      </c>
      <c r="K4315" s="274">
        <v>9.1199999999999992</v>
      </c>
    </row>
    <row r="4316" spans="2:11" ht="25.5" x14ac:dyDescent="0.2">
      <c r="B4316" s="277" t="s">
        <v>86</v>
      </c>
      <c r="C4316" s="279" t="s">
        <v>140</v>
      </c>
      <c r="D4316" s="277" t="s">
        <v>44</v>
      </c>
      <c r="E4316" s="277" t="s">
        <v>141</v>
      </c>
      <c r="F4316" s="194" t="s">
        <v>2161</v>
      </c>
      <c r="G4316" s="194"/>
      <c r="H4316" s="278" t="s">
        <v>75</v>
      </c>
      <c r="I4316" s="281">
        <v>1.4E-3</v>
      </c>
      <c r="J4316" s="280">
        <v>22.25</v>
      </c>
      <c r="K4316" s="280">
        <v>0.03</v>
      </c>
    </row>
    <row r="4317" spans="2:11" ht="25.5" x14ac:dyDescent="0.2">
      <c r="B4317" s="277" t="s">
        <v>86</v>
      </c>
      <c r="C4317" s="279" t="s">
        <v>142</v>
      </c>
      <c r="D4317" s="277" t="s">
        <v>44</v>
      </c>
      <c r="E4317" s="277" t="s">
        <v>143</v>
      </c>
      <c r="F4317" s="194" t="s">
        <v>2161</v>
      </c>
      <c r="G4317" s="194"/>
      <c r="H4317" s="278" t="s">
        <v>75</v>
      </c>
      <c r="I4317" s="281">
        <v>8.8000000000000005E-3</v>
      </c>
      <c r="J4317" s="280">
        <v>26.91</v>
      </c>
      <c r="K4317" s="280">
        <v>0.23</v>
      </c>
    </row>
    <row r="4318" spans="2:11" x14ac:dyDescent="0.2">
      <c r="B4318" s="282" t="s">
        <v>93</v>
      </c>
      <c r="C4318" s="284" t="s">
        <v>1025</v>
      </c>
      <c r="D4318" s="282" t="s">
        <v>44</v>
      </c>
      <c r="E4318" s="282" t="s">
        <v>1026</v>
      </c>
      <c r="F4318" s="195" t="s">
        <v>94</v>
      </c>
      <c r="G4318" s="195"/>
      <c r="H4318" s="283" t="s">
        <v>53</v>
      </c>
      <c r="I4318" s="287">
        <v>1.1100000000000001</v>
      </c>
      <c r="J4318" s="285">
        <v>7.99</v>
      </c>
      <c r="K4318" s="285">
        <v>8.86</v>
      </c>
    </row>
    <row r="4319" spans="2:11" x14ac:dyDescent="0.2">
      <c r="B4319" s="291"/>
      <c r="C4319" s="291"/>
      <c r="D4319" s="291"/>
      <c r="E4319" s="291"/>
      <c r="F4319" s="291" t="s">
        <v>97</v>
      </c>
      <c r="G4319" s="292">
        <v>0.09</v>
      </c>
      <c r="H4319" s="291" t="s">
        <v>98</v>
      </c>
      <c r="I4319" s="292">
        <v>0.11</v>
      </c>
      <c r="J4319" s="291" t="s">
        <v>99</v>
      </c>
      <c r="K4319" s="292">
        <v>0.2</v>
      </c>
    </row>
    <row r="4320" spans="2:11" ht="13.5" thickBot="1" x14ac:dyDescent="0.25">
      <c r="B4320" s="291"/>
      <c r="C4320" s="291"/>
      <c r="D4320" s="291"/>
      <c r="E4320" s="291"/>
      <c r="F4320" s="291" t="s">
        <v>100</v>
      </c>
      <c r="G4320" s="292">
        <v>2.2799999999999998</v>
      </c>
      <c r="H4320" s="291"/>
      <c r="I4320" s="198" t="s">
        <v>101</v>
      </c>
      <c r="J4320" s="198"/>
      <c r="K4320" s="292">
        <v>11.4</v>
      </c>
    </row>
    <row r="4321" spans="2:11" ht="13.5" thickTop="1" x14ac:dyDescent="0.2">
      <c r="B4321" s="276"/>
      <c r="C4321" s="276"/>
      <c r="D4321" s="276"/>
      <c r="E4321" s="276"/>
      <c r="F4321" s="276"/>
      <c r="G4321" s="276"/>
      <c r="H4321" s="276"/>
      <c r="I4321" s="276"/>
      <c r="J4321" s="276"/>
      <c r="K4321" s="276"/>
    </row>
    <row r="4322" spans="2:11" ht="15" x14ac:dyDescent="0.2">
      <c r="B4322" s="268"/>
      <c r="C4322" s="270" t="s">
        <v>78</v>
      </c>
      <c r="D4322" s="268" t="s">
        <v>79</v>
      </c>
      <c r="E4322" s="268" t="s">
        <v>24</v>
      </c>
      <c r="F4322" s="196" t="s">
        <v>80</v>
      </c>
      <c r="G4322" s="196"/>
      <c r="H4322" s="269" t="s">
        <v>81</v>
      </c>
      <c r="I4322" s="270" t="s">
        <v>82</v>
      </c>
      <c r="J4322" s="270" t="s">
        <v>83</v>
      </c>
      <c r="K4322" s="270" t="s">
        <v>84</v>
      </c>
    </row>
    <row r="4323" spans="2:11" ht="25.5" x14ac:dyDescent="0.2">
      <c r="B4323" s="271" t="s">
        <v>85</v>
      </c>
      <c r="C4323" s="273" t="s">
        <v>2295</v>
      </c>
      <c r="D4323" s="271" t="s">
        <v>44</v>
      </c>
      <c r="E4323" s="271" t="s">
        <v>2296</v>
      </c>
      <c r="F4323" s="197" t="s">
        <v>2277</v>
      </c>
      <c r="G4323" s="197"/>
      <c r="H4323" s="272" t="s">
        <v>53</v>
      </c>
      <c r="I4323" s="275">
        <v>1</v>
      </c>
      <c r="J4323" s="274">
        <v>7.81</v>
      </c>
      <c r="K4323" s="274">
        <v>7.81</v>
      </c>
    </row>
    <row r="4324" spans="2:11" ht="25.5" x14ac:dyDescent="0.2">
      <c r="B4324" s="277" t="s">
        <v>86</v>
      </c>
      <c r="C4324" s="279" t="s">
        <v>142</v>
      </c>
      <c r="D4324" s="277" t="s">
        <v>44</v>
      </c>
      <c r="E4324" s="277" t="s">
        <v>143</v>
      </c>
      <c r="F4324" s="194" t="s">
        <v>2161</v>
      </c>
      <c r="G4324" s="194"/>
      <c r="H4324" s="278" t="s">
        <v>75</v>
      </c>
      <c r="I4324" s="281">
        <v>4.7999999999999996E-3</v>
      </c>
      <c r="J4324" s="280">
        <v>26.91</v>
      </c>
      <c r="K4324" s="280">
        <v>0.12</v>
      </c>
    </row>
    <row r="4325" spans="2:11" ht="25.5" x14ac:dyDescent="0.2">
      <c r="B4325" s="277" t="s">
        <v>86</v>
      </c>
      <c r="C4325" s="279" t="s">
        <v>140</v>
      </c>
      <c r="D4325" s="277" t="s">
        <v>44</v>
      </c>
      <c r="E4325" s="277" t="s">
        <v>141</v>
      </c>
      <c r="F4325" s="194" t="s">
        <v>2161</v>
      </c>
      <c r="G4325" s="194"/>
      <c r="H4325" s="278" t="s">
        <v>75</v>
      </c>
      <c r="I4325" s="281">
        <v>8.0000000000000004E-4</v>
      </c>
      <c r="J4325" s="280">
        <v>22.25</v>
      </c>
      <c r="K4325" s="280">
        <v>0.01</v>
      </c>
    </row>
    <row r="4326" spans="2:11" x14ac:dyDescent="0.2">
      <c r="B4326" s="282" t="s">
        <v>93</v>
      </c>
      <c r="C4326" s="284" t="s">
        <v>3041</v>
      </c>
      <c r="D4326" s="282" t="s">
        <v>44</v>
      </c>
      <c r="E4326" s="282" t="s">
        <v>3042</v>
      </c>
      <c r="F4326" s="195" t="s">
        <v>94</v>
      </c>
      <c r="G4326" s="195"/>
      <c r="H4326" s="283" t="s">
        <v>53</v>
      </c>
      <c r="I4326" s="287">
        <v>1.1100000000000001</v>
      </c>
      <c r="J4326" s="285">
        <v>6.92</v>
      </c>
      <c r="K4326" s="285">
        <v>7.68</v>
      </c>
    </row>
    <row r="4327" spans="2:11" x14ac:dyDescent="0.2">
      <c r="B4327" s="291"/>
      <c r="C4327" s="291"/>
      <c r="D4327" s="291"/>
      <c r="E4327" s="291"/>
      <c r="F4327" s="291" t="s">
        <v>97</v>
      </c>
      <c r="G4327" s="292">
        <v>0.04</v>
      </c>
      <c r="H4327" s="291" t="s">
        <v>98</v>
      </c>
      <c r="I4327" s="292">
        <v>0.06</v>
      </c>
      <c r="J4327" s="291" t="s">
        <v>99</v>
      </c>
      <c r="K4327" s="292">
        <v>0.1</v>
      </c>
    </row>
    <row r="4328" spans="2:11" ht="13.5" thickBot="1" x14ac:dyDescent="0.25">
      <c r="B4328" s="291"/>
      <c r="C4328" s="291"/>
      <c r="D4328" s="291"/>
      <c r="E4328" s="291"/>
      <c r="F4328" s="291" t="s">
        <v>100</v>
      </c>
      <c r="G4328" s="292">
        <v>1.95</v>
      </c>
      <c r="H4328" s="291"/>
      <c r="I4328" s="198" t="s">
        <v>101</v>
      </c>
      <c r="J4328" s="198"/>
      <c r="K4328" s="292">
        <v>9.76</v>
      </c>
    </row>
    <row r="4329" spans="2:11" ht="13.5" thickTop="1" x14ac:dyDescent="0.2">
      <c r="B4329" s="276"/>
      <c r="C4329" s="276"/>
      <c r="D4329" s="276"/>
      <c r="E4329" s="276"/>
      <c r="F4329" s="276"/>
      <c r="G4329" s="276"/>
      <c r="H4329" s="276"/>
      <c r="I4329" s="276"/>
      <c r="J4329" s="276"/>
      <c r="K4329" s="276"/>
    </row>
    <row r="4330" spans="2:11" ht="15" x14ac:dyDescent="0.2">
      <c r="B4330" s="268"/>
      <c r="C4330" s="270" t="s">
        <v>78</v>
      </c>
      <c r="D4330" s="268" t="s">
        <v>79</v>
      </c>
      <c r="E4330" s="268" t="s">
        <v>24</v>
      </c>
      <c r="F4330" s="196" t="s">
        <v>80</v>
      </c>
      <c r="G4330" s="196"/>
      <c r="H4330" s="269" t="s">
        <v>81</v>
      </c>
      <c r="I4330" s="270" t="s">
        <v>82</v>
      </c>
      <c r="J4330" s="270" t="s">
        <v>83</v>
      </c>
      <c r="K4330" s="270" t="s">
        <v>84</v>
      </c>
    </row>
    <row r="4331" spans="2:11" ht="25.5" x14ac:dyDescent="0.2">
      <c r="B4331" s="271" t="s">
        <v>85</v>
      </c>
      <c r="C4331" s="273" t="s">
        <v>2297</v>
      </c>
      <c r="D4331" s="271" t="s">
        <v>44</v>
      </c>
      <c r="E4331" s="271" t="s">
        <v>2298</v>
      </c>
      <c r="F4331" s="197" t="s">
        <v>2277</v>
      </c>
      <c r="G4331" s="197"/>
      <c r="H4331" s="272" t="s">
        <v>53</v>
      </c>
      <c r="I4331" s="275">
        <v>1</v>
      </c>
      <c r="J4331" s="274">
        <v>7.74</v>
      </c>
      <c r="K4331" s="274">
        <v>7.74</v>
      </c>
    </row>
    <row r="4332" spans="2:11" ht="25.5" x14ac:dyDescent="0.2">
      <c r="B4332" s="277" t="s">
        <v>86</v>
      </c>
      <c r="C4332" s="279" t="s">
        <v>142</v>
      </c>
      <c r="D4332" s="277" t="s">
        <v>44</v>
      </c>
      <c r="E4332" s="277" t="s">
        <v>143</v>
      </c>
      <c r="F4332" s="194" t="s">
        <v>2161</v>
      </c>
      <c r="G4332" s="194"/>
      <c r="H4332" s="278" t="s">
        <v>75</v>
      </c>
      <c r="I4332" s="281">
        <v>2.5000000000000001E-3</v>
      </c>
      <c r="J4332" s="280">
        <v>26.91</v>
      </c>
      <c r="K4332" s="280">
        <v>0.06</v>
      </c>
    </row>
    <row r="4333" spans="2:11" x14ac:dyDescent="0.2">
      <c r="B4333" s="282" t="s">
        <v>93</v>
      </c>
      <c r="C4333" s="284" t="s">
        <v>3041</v>
      </c>
      <c r="D4333" s="282" t="s">
        <v>44</v>
      </c>
      <c r="E4333" s="282" t="s">
        <v>3042</v>
      </c>
      <c r="F4333" s="195" t="s">
        <v>94</v>
      </c>
      <c r="G4333" s="195"/>
      <c r="H4333" s="283" t="s">
        <v>53</v>
      </c>
      <c r="I4333" s="287">
        <v>1.1100000000000001</v>
      </c>
      <c r="J4333" s="285">
        <v>6.92</v>
      </c>
      <c r="K4333" s="285">
        <v>7.68</v>
      </c>
    </row>
    <row r="4334" spans="2:11" x14ac:dyDescent="0.2">
      <c r="B4334" s="291"/>
      <c r="C4334" s="291"/>
      <c r="D4334" s="291"/>
      <c r="E4334" s="291"/>
      <c r="F4334" s="291" t="s">
        <v>97</v>
      </c>
      <c r="G4334" s="292">
        <v>0.02</v>
      </c>
      <c r="H4334" s="291" t="s">
        <v>98</v>
      </c>
      <c r="I4334" s="292">
        <v>0.03</v>
      </c>
      <c r="J4334" s="291" t="s">
        <v>99</v>
      </c>
      <c r="K4334" s="292">
        <v>0.05</v>
      </c>
    </row>
    <row r="4335" spans="2:11" ht="13.5" thickBot="1" x14ac:dyDescent="0.25">
      <c r="B4335" s="291"/>
      <c r="C4335" s="291"/>
      <c r="D4335" s="291"/>
      <c r="E4335" s="291"/>
      <c r="F4335" s="291" t="s">
        <v>100</v>
      </c>
      <c r="G4335" s="292">
        <v>1.93</v>
      </c>
      <c r="H4335" s="291"/>
      <c r="I4335" s="198" t="s">
        <v>101</v>
      </c>
      <c r="J4335" s="198"/>
      <c r="K4335" s="292">
        <v>9.67</v>
      </c>
    </row>
    <row r="4336" spans="2:11" ht="13.5" thickTop="1" x14ac:dyDescent="0.2">
      <c r="B4336" s="276"/>
      <c r="C4336" s="276"/>
      <c r="D4336" s="276"/>
      <c r="E4336" s="276"/>
      <c r="F4336" s="276"/>
      <c r="G4336" s="276"/>
      <c r="H4336" s="276"/>
      <c r="I4336" s="276"/>
      <c r="J4336" s="276"/>
      <c r="K4336" s="276"/>
    </row>
    <row r="4337" spans="2:11" ht="15" x14ac:dyDescent="0.2">
      <c r="B4337" s="268"/>
      <c r="C4337" s="270" t="s">
        <v>78</v>
      </c>
      <c r="D4337" s="268" t="s">
        <v>79</v>
      </c>
      <c r="E4337" s="268" t="s">
        <v>24</v>
      </c>
      <c r="F4337" s="196" t="s">
        <v>80</v>
      </c>
      <c r="G4337" s="196"/>
      <c r="H4337" s="269" t="s">
        <v>81</v>
      </c>
      <c r="I4337" s="270" t="s">
        <v>82</v>
      </c>
      <c r="J4337" s="270" t="s">
        <v>83</v>
      </c>
      <c r="K4337" s="270" t="s">
        <v>84</v>
      </c>
    </row>
    <row r="4338" spans="2:11" ht="25.5" x14ac:dyDescent="0.2">
      <c r="B4338" s="271" t="s">
        <v>85</v>
      </c>
      <c r="C4338" s="273" t="s">
        <v>979</v>
      </c>
      <c r="D4338" s="271" t="s">
        <v>44</v>
      </c>
      <c r="E4338" s="271" t="s">
        <v>980</v>
      </c>
      <c r="F4338" s="197" t="s">
        <v>2277</v>
      </c>
      <c r="G4338" s="197"/>
      <c r="H4338" s="272" t="s">
        <v>53</v>
      </c>
      <c r="I4338" s="275">
        <v>1</v>
      </c>
      <c r="J4338" s="274">
        <v>9.9600000000000009</v>
      </c>
      <c r="K4338" s="274">
        <v>9.9600000000000009</v>
      </c>
    </row>
    <row r="4339" spans="2:11" ht="25.5" x14ac:dyDescent="0.2">
      <c r="B4339" s="277" t="s">
        <v>86</v>
      </c>
      <c r="C4339" s="279" t="s">
        <v>140</v>
      </c>
      <c r="D4339" s="277" t="s">
        <v>44</v>
      </c>
      <c r="E4339" s="277" t="s">
        <v>141</v>
      </c>
      <c r="F4339" s="194" t="s">
        <v>2161</v>
      </c>
      <c r="G4339" s="194"/>
      <c r="H4339" s="278" t="s">
        <v>75</v>
      </c>
      <c r="I4339" s="281">
        <v>5.1000000000000004E-3</v>
      </c>
      <c r="J4339" s="280">
        <v>22.25</v>
      </c>
      <c r="K4339" s="280">
        <v>0.11</v>
      </c>
    </row>
    <row r="4340" spans="2:11" ht="25.5" x14ac:dyDescent="0.2">
      <c r="B4340" s="277" t="s">
        <v>86</v>
      </c>
      <c r="C4340" s="279" t="s">
        <v>142</v>
      </c>
      <c r="D4340" s="277" t="s">
        <v>44</v>
      </c>
      <c r="E4340" s="277" t="s">
        <v>143</v>
      </c>
      <c r="F4340" s="194" t="s">
        <v>2161</v>
      </c>
      <c r="G4340" s="194"/>
      <c r="H4340" s="278" t="s">
        <v>75</v>
      </c>
      <c r="I4340" s="281">
        <v>3.1E-2</v>
      </c>
      <c r="J4340" s="280">
        <v>26.91</v>
      </c>
      <c r="K4340" s="280">
        <v>0.83</v>
      </c>
    </row>
    <row r="4341" spans="2:11" x14ac:dyDescent="0.2">
      <c r="B4341" s="282" t="s">
        <v>93</v>
      </c>
      <c r="C4341" s="284" t="s">
        <v>1027</v>
      </c>
      <c r="D4341" s="282" t="s">
        <v>44</v>
      </c>
      <c r="E4341" s="282" t="s">
        <v>1028</v>
      </c>
      <c r="F4341" s="195" t="s">
        <v>94</v>
      </c>
      <c r="G4341" s="195"/>
      <c r="H4341" s="283" t="s">
        <v>53</v>
      </c>
      <c r="I4341" s="287">
        <v>1.07</v>
      </c>
      <c r="J4341" s="285">
        <v>8.43</v>
      </c>
      <c r="K4341" s="285">
        <v>9.02</v>
      </c>
    </row>
    <row r="4342" spans="2:11" x14ac:dyDescent="0.2">
      <c r="B4342" s="291"/>
      <c r="C4342" s="291"/>
      <c r="D4342" s="291"/>
      <c r="E4342" s="291"/>
      <c r="F4342" s="291" t="s">
        <v>97</v>
      </c>
      <c r="G4342" s="292">
        <v>0.34</v>
      </c>
      <c r="H4342" s="291" t="s">
        <v>98</v>
      </c>
      <c r="I4342" s="292">
        <v>0.38</v>
      </c>
      <c r="J4342" s="291" t="s">
        <v>99</v>
      </c>
      <c r="K4342" s="292">
        <v>0.72</v>
      </c>
    </row>
    <row r="4343" spans="2:11" ht="13.5" thickBot="1" x14ac:dyDescent="0.25">
      <c r="B4343" s="291"/>
      <c r="C4343" s="291"/>
      <c r="D4343" s="291"/>
      <c r="E4343" s="291"/>
      <c r="F4343" s="291" t="s">
        <v>100</v>
      </c>
      <c r="G4343" s="292">
        <v>2.4900000000000002</v>
      </c>
      <c r="H4343" s="291"/>
      <c r="I4343" s="198" t="s">
        <v>101</v>
      </c>
      <c r="J4343" s="198"/>
      <c r="K4343" s="292">
        <v>12.45</v>
      </c>
    </row>
    <row r="4344" spans="2:11" ht="13.5" thickTop="1" x14ac:dyDescent="0.2">
      <c r="B4344" s="276"/>
      <c r="C4344" s="276"/>
      <c r="D4344" s="276"/>
      <c r="E4344" s="276"/>
      <c r="F4344" s="276"/>
      <c r="G4344" s="276"/>
      <c r="H4344" s="276"/>
      <c r="I4344" s="276"/>
      <c r="J4344" s="276"/>
      <c r="K4344" s="276"/>
    </row>
    <row r="4345" spans="2:11" ht="15" x14ac:dyDescent="0.2">
      <c r="B4345" s="268"/>
      <c r="C4345" s="270" t="s">
        <v>78</v>
      </c>
      <c r="D4345" s="268" t="s">
        <v>79</v>
      </c>
      <c r="E4345" s="268" t="s">
        <v>24</v>
      </c>
      <c r="F4345" s="196" t="s">
        <v>80</v>
      </c>
      <c r="G4345" s="196"/>
      <c r="H4345" s="269" t="s">
        <v>81</v>
      </c>
      <c r="I4345" s="270" t="s">
        <v>82</v>
      </c>
      <c r="J4345" s="270" t="s">
        <v>83</v>
      </c>
      <c r="K4345" s="270" t="s">
        <v>84</v>
      </c>
    </row>
    <row r="4346" spans="2:11" ht="25.5" x14ac:dyDescent="0.2">
      <c r="B4346" s="271" t="s">
        <v>85</v>
      </c>
      <c r="C4346" s="273" t="s">
        <v>981</v>
      </c>
      <c r="D4346" s="271" t="s">
        <v>44</v>
      </c>
      <c r="E4346" s="271" t="s">
        <v>982</v>
      </c>
      <c r="F4346" s="197" t="s">
        <v>2277</v>
      </c>
      <c r="G4346" s="197"/>
      <c r="H4346" s="272" t="s">
        <v>53</v>
      </c>
      <c r="I4346" s="275">
        <v>1</v>
      </c>
      <c r="J4346" s="274">
        <v>9.8800000000000008</v>
      </c>
      <c r="K4346" s="274">
        <v>9.8800000000000008</v>
      </c>
    </row>
    <row r="4347" spans="2:11" ht="25.5" x14ac:dyDescent="0.2">
      <c r="B4347" s="277" t="s">
        <v>86</v>
      </c>
      <c r="C4347" s="279" t="s">
        <v>142</v>
      </c>
      <c r="D4347" s="277" t="s">
        <v>44</v>
      </c>
      <c r="E4347" s="277" t="s">
        <v>143</v>
      </c>
      <c r="F4347" s="194" t="s">
        <v>2161</v>
      </c>
      <c r="G4347" s="194"/>
      <c r="H4347" s="278" t="s">
        <v>75</v>
      </c>
      <c r="I4347" s="281">
        <v>1.6199999999999999E-2</v>
      </c>
      <c r="J4347" s="280">
        <v>26.91</v>
      </c>
      <c r="K4347" s="280">
        <v>0.43</v>
      </c>
    </row>
    <row r="4348" spans="2:11" ht="25.5" x14ac:dyDescent="0.2">
      <c r="B4348" s="277" t="s">
        <v>86</v>
      </c>
      <c r="C4348" s="279" t="s">
        <v>140</v>
      </c>
      <c r="D4348" s="277" t="s">
        <v>44</v>
      </c>
      <c r="E4348" s="277" t="s">
        <v>141</v>
      </c>
      <c r="F4348" s="194" t="s">
        <v>2161</v>
      </c>
      <c r="G4348" s="194"/>
      <c r="H4348" s="278" t="s">
        <v>75</v>
      </c>
      <c r="I4348" s="281">
        <v>2.5999999999999999E-3</v>
      </c>
      <c r="J4348" s="280">
        <v>22.25</v>
      </c>
      <c r="K4348" s="280">
        <v>0.05</v>
      </c>
    </row>
    <row r="4349" spans="2:11" x14ac:dyDescent="0.2">
      <c r="B4349" s="282" t="s">
        <v>93</v>
      </c>
      <c r="C4349" s="284" t="s">
        <v>1029</v>
      </c>
      <c r="D4349" s="282" t="s">
        <v>44</v>
      </c>
      <c r="E4349" s="282" t="s">
        <v>1030</v>
      </c>
      <c r="F4349" s="195" t="s">
        <v>94</v>
      </c>
      <c r="G4349" s="195"/>
      <c r="H4349" s="283" t="s">
        <v>53</v>
      </c>
      <c r="I4349" s="287">
        <v>1.1100000000000001</v>
      </c>
      <c r="J4349" s="285">
        <v>8.4700000000000006</v>
      </c>
      <c r="K4349" s="285">
        <v>9.4</v>
      </c>
    </row>
    <row r="4350" spans="2:11" x14ac:dyDescent="0.2">
      <c r="B4350" s="291"/>
      <c r="C4350" s="291"/>
      <c r="D4350" s="291"/>
      <c r="E4350" s="291"/>
      <c r="F4350" s="291" t="s">
        <v>97</v>
      </c>
      <c r="G4350" s="292">
        <v>0.17</v>
      </c>
      <c r="H4350" s="291" t="s">
        <v>98</v>
      </c>
      <c r="I4350" s="292">
        <v>0.2</v>
      </c>
      <c r="J4350" s="291" t="s">
        <v>99</v>
      </c>
      <c r="K4350" s="292">
        <v>0.37</v>
      </c>
    </row>
    <row r="4351" spans="2:11" ht="13.5" thickBot="1" x14ac:dyDescent="0.25">
      <c r="B4351" s="291"/>
      <c r="C4351" s="291"/>
      <c r="D4351" s="291"/>
      <c r="E4351" s="291"/>
      <c r="F4351" s="291" t="s">
        <v>100</v>
      </c>
      <c r="G4351" s="292">
        <v>2.4700000000000002</v>
      </c>
      <c r="H4351" s="291"/>
      <c r="I4351" s="198" t="s">
        <v>101</v>
      </c>
      <c r="J4351" s="198"/>
      <c r="K4351" s="292">
        <v>12.35</v>
      </c>
    </row>
    <row r="4352" spans="2:11" ht="13.5" thickTop="1" x14ac:dyDescent="0.2">
      <c r="B4352" s="276"/>
      <c r="C4352" s="276"/>
      <c r="D4352" s="276"/>
      <c r="E4352" s="276"/>
      <c r="F4352" s="276"/>
      <c r="G4352" s="276"/>
      <c r="H4352" s="276"/>
      <c r="I4352" s="276"/>
      <c r="J4352" s="276"/>
      <c r="K4352" s="276"/>
    </row>
    <row r="4353" spans="2:11" ht="15" x14ac:dyDescent="0.2">
      <c r="B4353" s="268"/>
      <c r="C4353" s="270" t="s">
        <v>78</v>
      </c>
      <c r="D4353" s="268" t="s">
        <v>79</v>
      </c>
      <c r="E4353" s="268" t="s">
        <v>24</v>
      </c>
      <c r="F4353" s="196" t="s">
        <v>80</v>
      </c>
      <c r="G4353" s="196"/>
      <c r="H4353" s="269" t="s">
        <v>81</v>
      </c>
      <c r="I4353" s="270" t="s">
        <v>82</v>
      </c>
      <c r="J4353" s="270" t="s">
        <v>83</v>
      </c>
      <c r="K4353" s="270" t="s">
        <v>84</v>
      </c>
    </row>
    <row r="4354" spans="2:11" ht="25.5" x14ac:dyDescent="0.2">
      <c r="B4354" s="271" t="s">
        <v>85</v>
      </c>
      <c r="C4354" s="273" t="s">
        <v>590</v>
      </c>
      <c r="D4354" s="271" t="s">
        <v>44</v>
      </c>
      <c r="E4354" s="271" t="s">
        <v>591</v>
      </c>
      <c r="F4354" s="197" t="s">
        <v>2277</v>
      </c>
      <c r="G4354" s="197"/>
      <c r="H4354" s="272" t="s">
        <v>53</v>
      </c>
      <c r="I4354" s="275">
        <v>1</v>
      </c>
      <c r="J4354" s="274">
        <v>10.92</v>
      </c>
      <c r="K4354" s="274">
        <v>10.92</v>
      </c>
    </row>
    <row r="4355" spans="2:11" ht="25.5" x14ac:dyDescent="0.2">
      <c r="B4355" s="277" t="s">
        <v>86</v>
      </c>
      <c r="C4355" s="279" t="s">
        <v>142</v>
      </c>
      <c r="D4355" s="277" t="s">
        <v>44</v>
      </c>
      <c r="E4355" s="277" t="s">
        <v>143</v>
      </c>
      <c r="F4355" s="194" t="s">
        <v>2161</v>
      </c>
      <c r="G4355" s="194"/>
      <c r="H4355" s="278" t="s">
        <v>75</v>
      </c>
      <c r="I4355" s="281">
        <v>9.3299999999999994E-2</v>
      </c>
      <c r="J4355" s="280">
        <v>26.91</v>
      </c>
      <c r="K4355" s="280">
        <v>2.5099999999999998</v>
      </c>
    </row>
    <row r="4356" spans="2:11" ht="25.5" x14ac:dyDescent="0.2">
      <c r="B4356" s="277" t="s">
        <v>86</v>
      </c>
      <c r="C4356" s="279" t="s">
        <v>140</v>
      </c>
      <c r="D4356" s="277" t="s">
        <v>44</v>
      </c>
      <c r="E4356" s="277" t="s">
        <v>141</v>
      </c>
      <c r="F4356" s="194" t="s">
        <v>2161</v>
      </c>
      <c r="G4356" s="194"/>
      <c r="H4356" s="278" t="s">
        <v>75</v>
      </c>
      <c r="I4356" s="281">
        <v>1.52E-2</v>
      </c>
      <c r="J4356" s="280">
        <v>22.25</v>
      </c>
      <c r="K4356" s="280">
        <v>0.33</v>
      </c>
    </row>
    <row r="4357" spans="2:11" ht="25.5" x14ac:dyDescent="0.2">
      <c r="B4357" s="282" t="s">
        <v>93</v>
      </c>
      <c r="C4357" s="284" t="s">
        <v>206</v>
      </c>
      <c r="D4357" s="282" t="s">
        <v>44</v>
      </c>
      <c r="E4357" s="282" t="s">
        <v>207</v>
      </c>
      <c r="F4357" s="195" t="s">
        <v>94</v>
      </c>
      <c r="G4357" s="195"/>
      <c r="H4357" s="283" t="s">
        <v>53</v>
      </c>
      <c r="I4357" s="287">
        <v>1.07</v>
      </c>
      <c r="J4357" s="285">
        <v>7.56</v>
      </c>
      <c r="K4357" s="285">
        <v>8.08</v>
      </c>
    </row>
    <row r="4358" spans="2:11" x14ac:dyDescent="0.2">
      <c r="B4358" s="291"/>
      <c r="C4358" s="291"/>
      <c r="D4358" s="291"/>
      <c r="E4358" s="291"/>
      <c r="F4358" s="291" t="s">
        <v>97</v>
      </c>
      <c r="G4358" s="292">
        <v>1.04</v>
      </c>
      <c r="H4358" s="291" t="s">
        <v>98</v>
      </c>
      <c r="I4358" s="292">
        <v>1.1299999999999999</v>
      </c>
      <c r="J4358" s="291" t="s">
        <v>99</v>
      </c>
      <c r="K4358" s="292">
        <v>2.17</v>
      </c>
    </row>
    <row r="4359" spans="2:11" ht="13.5" thickBot="1" x14ac:dyDescent="0.25">
      <c r="B4359" s="291"/>
      <c r="C4359" s="291"/>
      <c r="D4359" s="291"/>
      <c r="E4359" s="291"/>
      <c r="F4359" s="291" t="s">
        <v>100</v>
      </c>
      <c r="G4359" s="292">
        <v>2.73</v>
      </c>
      <c r="H4359" s="291"/>
      <c r="I4359" s="198" t="s">
        <v>101</v>
      </c>
      <c r="J4359" s="198"/>
      <c r="K4359" s="292">
        <v>13.65</v>
      </c>
    </row>
    <row r="4360" spans="2:11" ht="13.5" thickTop="1" x14ac:dyDescent="0.2">
      <c r="B4360" s="276"/>
      <c r="C4360" s="276"/>
      <c r="D4360" s="276"/>
      <c r="E4360" s="276"/>
      <c r="F4360" s="276"/>
      <c r="G4360" s="276"/>
      <c r="H4360" s="276"/>
      <c r="I4360" s="276"/>
      <c r="J4360" s="276"/>
      <c r="K4360" s="276"/>
    </row>
    <row r="4361" spans="2:11" ht="15" x14ac:dyDescent="0.2">
      <c r="B4361" s="268"/>
      <c r="C4361" s="270" t="s">
        <v>78</v>
      </c>
      <c r="D4361" s="268" t="s">
        <v>79</v>
      </c>
      <c r="E4361" s="268" t="s">
        <v>24</v>
      </c>
      <c r="F4361" s="196" t="s">
        <v>80</v>
      </c>
      <c r="G4361" s="196"/>
      <c r="H4361" s="269" t="s">
        <v>81</v>
      </c>
      <c r="I4361" s="270" t="s">
        <v>82</v>
      </c>
      <c r="J4361" s="270" t="s">
        <v>83</v>
      </c>
      <c r="K4361" s="270" t="s">
        <v>84</v>
      </c>
    </row>
    <row r="4362" spans="2:11" ht="25.5" x14ac:dyDescent="0.2">
      <c r="B4362" s="271" t="s">
        <v>85</v>
      </c>
      <c r="C4362" s="273" t="s">
        <v>144</v>
      </c>
      <c r="D4362" s="271" t="s">
        <v>44</v>
      </c>
      <c r="E4362" s="271" t="s">
        <v>145</v>
      </c>
      <c r="F4362" s="197" t="s">
        <v>2277</v>
      </c>
      <c r="G4362" s="197"/>
      <c r="H4362" s="272" t="s">
        <v>53</v>
      </c>
      <c r="I4362" s="275">
        <v>1</v>
      </c>
      <c r="J4362" s="274">
        <v>9.85</v>
      </c>
      <c r="K4362" s="274">
        <v>9.85</v>
      </c>
    </row>
    <row r="4363" spans="2:11" ht="25.5" x14ac:dyDescent="0.2">
      <c r="B4363" s="277" t="s">
        <v>86</v>
      </c>
      <c r="C4363" s="279" t="s">
        <v>142</v>
      </c>
      <c r="D4363" s="277" t="s">
        <v>44</v>
      </c>
      <c r="E4363" s="277" t="s">
        <v>143</v>
      </c>
      <c r="F4363" s="194" t="s">
        <v>2161</v>
      </c>
      <c r="G4363" s="194"/>
      <c r="H4363" s="278" t="s">
        <v>75</v>
      </c>
      <c r="I4363" s="281">
        <v>5.8099999999999999E-2</v>
      </c>
      <c r="J4363" s="280">
        <v>26.91</v>
      </c>
      <c r="K4363" s="280">
        <v>1.56</v>
      </c>
    </row>
    <row r="4364" spans="2:11" ht="25.5" x14ac:dyDescent="0.2">
      <c r="B4364" s="277" t="s">
        <v>86</v>
      </c>
      <c r="C4364" s="279" t="s">
        <v>140</v>
      </c>
      <c r="D4364" s="277" t="s">
        <v>44</v>
      </c>
      <c r="E4364" s="277" t="s">
        <v>141</v>
      </c>
      <c r="F4364" s="194" t="s">
        <v>2161</v>
      </c>
      <c r="G4364" s="194"/>
      <c r="H4364" s="278" t="s">
        <v>75</v>
      </c>
      <c r="I4364" s="281">
        <v>9.4999999999999998E-3</v>
      </c>
      <c r="J4364" s="280">
        <v>22.25</v>
      </c>
      <c r="K4364" s="280">
        <v>0.21</v>
      </c>
    </row>
    <row r="4365" spans="2:11" ht="25.5" x14ac:dyDescent="0.2">
      <c r="B4365" s="282" t="s">
        <v>93</v>
      </c>
      <c r="C4365" s="284" t="s">
        <v>206</v>
      </c>
      <c r="D4365" s="282" t="s">
        <v>44</v>
      </c>
      <c r="E4365" s="282" t="s">
        <v>207</v>
      </c>
      <c r="F4365" s="195" t="s">
        <v>94</v>
      </c>
      <c r="G4365" s="195"/>
      <c r="H4365" s="283" t="s">
        <v>53</v>
      </c>
      <c r="I4365" s="287">
        <v>1.07</v>
      </c>
      <c r="J4365" s="285">
        <v>7.56</v>
      </c>
      <c r="K4365" s="285">
        <v>8.08</v>
      </c>
    </row>
    <row r="4366" spans="2:11" x14ac:dyDescent="0.2">
      <c r="B4366" s="291"/>
      <c r="C4366" s="291"/>
      <c r="D4366" s="291"/>
      <c r="E4366" s="291"/>
      <c r="F4366" s="291" t="s">
        <v>97</v>
      </c>
      <c r="G4366" s="292">
        <v>0.65</v>
      </c>
      <c r="H4366" s="291" t="s">
        <v>98</v>
      </c>
      <c r="I4366" s="292">
        <v>0.7</v>
      </c>
      <c r="J4366" s="291" t="s">
        <v>99</v>
      </c>
      <c r="K4366" s="292">
        <v>1.35</v>
      </c>
    </row>
    <row r="4367" spans="2:11" ht="13.5" thickBot="1" x14ac:dyDescent="0.25">
      <c r="B4367" s="291"/>
      <c r="C4367" s="291"/>
      <c r="D4367" s="291"/>
      <c r="E4367" s="291"/>
      <c r="F4367" s="291" t="s">
        <v>100</v>
      </c>
      <c r="G4367" s="292">
        <v>2.46</v>
      </c>
      <c r="H4367" s="291"/>
      <c r="I4367" s="198" t="s">
        <v>101</v>
      </c>
      <c r="J4367" s="198"/>
      <c r="K4367" s="292">
        <v>12.31</v>
      </c>
    </row>
    <row r="4368" spans="2:11" ht="13.5" thickTop="1" x14ac:dyDescent="0.2">
      <c r="B4368" s="276"/>
      <c r="C4368" s="276"/>
      <c r="D4368" s="276"/>
      <c r="E4368" s="276"/>
      <c r="F4368" s="276"/>
      <c r="G4368" s="276"/>
      <c r="H4368" s="276"/>
      <c r="I4368" s="276"/>
      <c r="J4368" s="276"/>
      <c r="K4368" s="276"/>
    </row>
    <row r="4369" spans="2:11" ht="15" x14ac:dyDescent="0.2">
      <c r="B4369" s="268"/>
      <c r="C4369" s="270" t="s">
        <v>78</v>
      </c>
      <c r="D4369" s="268" t="s">
        <v>79</v>
      </c>
      <c r="E4369" s="268" t="s">
        <v>24</v>
      </c>
      <c r="F4369" s="196" t="s">
        <v>80</v>
      </c>
      <c r="G4369" s="196"/>
      <c r="H4369" s="269" t="s">
        <v>81</v>
      </c>
      <c r="I4369" s="270" t="s">
        <v>82</v>
      </c>
      <c r="J4369" s="270" t="s">
        <v>83</v>
      </c>
      <c r="K4369" s="270" t="s">
        <v>84</v>
      </c>
    </row>
    <row r="4370" spans="2:11" ht="38.25" x14ac:dyDescent="0.2">
      <c r="B4370" s="271" t="s">
        <v>85</v>
      </c>
      <c r="C4370" s="273" t="s">
        <v>3360</v>
      </c>
      <c r="D4370" s="271" t="s">
        <v>46</v>
      </c>
      <c r="E4370" s="271" t="s">
        <v>3361</v>
      </c>
      <c r="F4370" s="197">
        <v>3</v>
      </c>
      <c r="G4370" s="197"/>
      <c r="H4370" s="272" t="s">
        <v>48</v>
      </c>
      <c r="I4370" s="275">
        <v>1</v>
      </c>
      <c r="J4370" s="274">
        <v>58.28</v>
      </c>
      <c r="K4370" s="274">
        <v>58.28</v>
      </c>
    </row>
    <row r="4371" spans="2:11" ht="25.5" x14ac:dyDescent="0.2">
      <c r="B4371" s="282" t="s">
        <v>93</v>
      </c>
      <c r="C4371" s="284" t="s">
        <v>733</v>
      </c>
      <c r="D4371" s="282" t="s">
        <v>46</v>
      </c>
      <c r="E4371" s="282" t="s">
        <v>2283</v>
      </c>
      <c r="F4371" s="195" t="s">
        <v>214</v>
      </c>
      <c r="G4371" s="195"/>
      <c r="H4371" s="283" t="s">
        <v>75</v>
      </c>
      <c r="I4371" s="287">
        <v>0.25</v>
      </c>
      <c r="J4371" s="285">
        <v>25.75</v>
      </c>
      <c r="K4371" s="285">
        <v>6.43</v>
      </c>
    </row>
    <row r="4372" spans="2:11" ht="25.5" x14ac:dyDescent="0.2">
      <c r="B4372" s="282" t="s">
        <v>93</v>
      </c>
      <c r="C4372" s="284" t="s">
        <v>732</v>
      </c>
      <c r="D4372" s="282" t="s">
        <v>46</v>
      </c>
      <c r="E4372" s="282" t="s">
        <v>2275</v>
      </c>
      <c r="F4372" s="195" t="s">
        <v>214</v>
      </c>
      <c r="G4372" s="195"/>
      <c r="H4372" s="283" t="s">
        <v>75</v>
      </c>
      <c r="I4372" s="287">
        <v>2.5</v>
      </c>
      <c r="J4372" s="285">
        <v>20.74</v>
      </c>
      <c r="K4372" s="285">
        <v>51.85</v>
      </c>
    </row>
    <row r="4373" spans="2:11" x14ac:dyDescent="0.2">
      <c r="B4373" s="291"/>
      <c r="C4373" s="291"/>
      <c r="D4373" s="291"/>
      <c r="E4373" s="291"/>
      <c r="F4373" s="291" t="s">
        <v>97</v>
      </c>
      <c r="G4373" s="292">
        <v>28.08</v>
      </c>
      <c r="H4373" s="291" t="s">
        <v>98</v>
      </c>
      <c r="I4373" s="292">
        <v>30.2</v>
      </c>
      <c r="J4373" s="291" t="s">
        <v>99</v>
      </c>
      <c r="K4373" s="292">
        <v>58.28</v>
      </c>
    </row>
    <row r="4374" spans="2:11" ht="13.5" thickBot="1" x14ac:dyDescent="0.25">
      <c r="B4374" s="291"/>
      <c r="C4374" s="291"/>
      <c r="D4374" s="291"/>
      <c r="E4374" s="291"/>
      <c r="F4374" s="291" t="s">
        <v>100</v>
      </c>
      <c r="G4374" s="292">
        <v>14.57</v>
      </c>
      <c r="H4374" s="291"/>
      <c r="I4374" s="198" t="s">
        <v>101</v>
      </c>
      <c r="J4374" s="198"/>
      <c r="K4374" s="292">
        <v>72.849999999999994</v>
      </c>
    </row>
    <row r="4375" spans="2:11" ht="13.5" thickTop="1" x14ac:dyDescent="0.2">
      <c r="B4375" s="276"/>
      <c r="C4375" s="276"/>
      <c r="D4375" s="276"/>
      <c r="E4375" s="276"/>
      <c r="F4375" s="276"/>
      <c r="G4375" s="276"/>
      <c r="H4375" s="276"/>
      <c r="I4375" s="276"/>
      <c r="J4375" s="276"/>
      <c r="K4375" s="276"/>
    </row>
    <row r="4376" spans="2:11" ht="15" x14ac:dyDescent="0.2">
      <c r="B4376" s="268"/>
      <c r="C4376" s="270" t="s">
        <v>78</v>
      </c>
      <c r="D4376" s="268" t="s">
        <v>79</v>
      </c>
      <c r="E4376" s="268" t="s">
        <v>24</v>
      </c>
      <c r="F4376" s="196" t="s">
        <v>80</v>
      </c>
      <c r="G4376" s="196"/>
      <c r="H4376" s="269" t="s">
        <v>81</v>
      </c>
      <c r="I4376" s="270" t="s">
        <v>82</v>
      </c>
      <c r="J4376" s="270" t="s">
        <v>83</v>
      </c>
      <c r="K4376" s="270" t="s">
        <v>84</v>
      </c>
    </row>
    <row r="4377" spans="2:11" ht="25.5" x14ac:dyDescent="0.2">
      <c r="B4377" s="271" t="s">
        <v>85</v>
      </c>
      <c r="C4377" s="273" t="s">
        <v>232</v>
      </c>
      <c r="D4377" s="271" t="s">
        <v>44</v>
      </c>
      <c r="E4377" s="271" t="s">
        <v>233</v>
      </c>
      <c r="F4377" s="197" t="s">
        <v>2161</v>
      </c>
      <c r="G4377" s="197"/>
      <c r="H4377" s="272" t="s">
        <v>75</v>
      </c>
      <c r="I4377" s="275">
        <v>1</v>
      </c>
      <c r="J4377" s="274">
        <v>0.18</v>
      </c>
      <c r="K4377" s="274">
        <v>0.18</v>
      </c>
    </row>
    <row r="4378" spans="2:11" x14ac:dyDescent="0.2">
      <c r="B4378" s="282" t="s">
        <v>93</v>
      </c>
      <c r="C4378" s="284" t="s">
        <v>234</v>
      </c>
      <c r="D4378" s="282" t="s">
        <v>44</v>
      </c>
      <c r="E4378" s="282" t="s">
        <v>235</v>
      </c>
      <c r="F4378" s="195" t="s">
        <v>214</v>
      </c>
      <c r="G4378" s="195"/>
      <c r="H4378" s="283" t="s">
        <v>75</v>
      </c>
      <c r="I4378" s="287">
        <v>1.154E-2</v>
      </c>
      <c r="J4378" s="285">
        <v>15.85</v>
      </c>
      <c r="K4378" s="285">
        <v>0.18</v>
      </c>
    </row>
    <row r="4379" spans="2:11" x14ac:dyDescent="0.2">
      <c r="B4379" s="291"/>
      <c r="C4379" s="291"/>
      <c r="D4379" s="291"/>
      <c r="E4379" s="291"/>
      <c r="F4379" s="291" t="s">
        <v>97</v>
      </c>
      <c r="G4379" s="292">
        <v>0.08</v>
      </c>
      <c r="H4379" s="291" t="s">
        <v>98</v>
      </c>
      <c r="I4379" s="292">
        <v>0.1</v>
      </c>
      <c r="J4379" s="291" t="s">
        <v>99</v>
      </c>
      <c r="K4379" s="292">
        <v>0.18</v>
      </c>
    </row>
    <row r="4380" spans="2:11" ht="13.5" thickBot="1" x14ac:dyDescent="0.25">
      <c r="B4380" s="291"/>
      <c r="C4380" s="291"/>
      <c r="D4380" s="291"/>
      <c r="E4380" s="291"/>
      <c r="F4380" s="291" t="s">
        <v>100</v>
      </c>
      <c r="G4380" s="292">
        <v>0.04</v>
      </c>
      <c r="H4380" s="291"/>
      <c r="I4380" s="198" t="s">
        <v>101</v>
      </c>
      <c r="J4380" s="198"/>
      <c r="K4380" s="292">
        <v>0.22</v>
      </c>
    </row>
    <row r="4381" spans="2:11" ht="13.5" thickTop="1" x14ac:dyDescent="0.2">
      <c r="B4381" s="276"/>
      <c r="C4381" s="276"/>
      <c r="D4381" s="276"/>
      <c r="E4381" s="276"/>
      <c r="F4381" s="276"/>
      <c r="G4381" s="276"/>
      <c r="H4381" s="276"/>
      <c r="I4381" s="276"/>
      <c r="J4381" s="276"/>
      <c r="K4381" s="276"/>
    </row>
    <row r="4382" spans="2:11" ht="15" x14ac:dyDescent="0.2">
      <c r="B4382" s="268"/>
      <c r="C4382" s="270" t="s">
        <v>78</v>
      </c>
      <c r="D4382" s="268" t="s">
        <v>79</v>
      </c>
      <c r="E4382" s="268" t="s">
        <v>24</v>
      </c>
      <c r="F4382" s="196" t="s">
        <v>80</v>
      </c>
      <c r="G4382" s="196"/>
      <c r="H4382" s="269" t="s">
        <v>81</v>
      </c>
      <c r="I4382" s="270" t="s">
        <v>82</v>
      </c>
      <c r="J4382" s="270" t="s">
        <v>83</v>
      </c>
      <c r="K4382" s="270" t="s">
        <v>84</v>
      </c>
    </row>
    <row r="4383" spans="2:11" ht="25.5" x14ac:dyDescent="0.2">
      <c r="B4383" s="271" t="s">
        <v>85</v>
      </c>
      <c r="C4383" s="273" t="s">
        <v>245</v>
      </c>
      <c r="D4383" s="271" t="s">
        <v>44</v>
      </c>
      <c r="E4383" s="271" t="s">
        <v>246</v>
      </c>
      <c r="F4383" s="197" t="s">
        <v>2161</v>
      </c>
      <c r="G4383" s="197"/>
      <c r="H4383" s="272" t="s">
        <v>75</v>
      </c>
      <c r="I4383" s="275">
        <v>1</v>
      </c>
      <c r="J4383" s="274">
        <v>0.23</v>
      </c>
      <c r="K4383" s="274">
        <v>0.23</v>
      </c>
    </row>
    <row r="4384" spans="2:11" x14ac:dyDescent="0.2">
      <c r="B4384" s="282" t="s">
        <v>93</v>
      </c>
      <c r="C4384" s="284" t="s">
        <v>247</v>
      </c>
      <c r="D4384" s="282" t="s">
        <v>44</v>
      </c>
      <c r="E4384" s="282" t="s">
        <v>248</v>
      </c>
      <c r="F4384" s="195" t="s">
        <v>214</v>
      </c>
      <c r="G4384" s="195"/>
      <c r="H4384" s="283" t="s">
        <v>75</v>
      </c>
      <c r="I4384" s="287">
        <v>1.4760000000000001E-2</v>
      </c>
      <c r="J4384" s="285">
        <v>15.85</v>
      </c>
      <c r="K4384" s="285">
        <v>0.23</v>
      </c>
    </row>
    <row r="4385" spans="2:11" x14ac:dyDescent="0.2">
      <c r="B4385" s="291"/>
      <c r="C4385" s="291"/>
      <c r="D4385" s="291"/>
      <c r="E4385" s="291"/>
      <c r="F4385" s="291" t="s">
        <v>97</v>
      </c>
      <c r="G4385" s="292">
        <v>0.11</v>
      </c>
      <c r="H4385" s="291" t="s">
        <v>98</v>
      </c>
      <c r="I4385" s="292">
        <v>0.12</v>
      </c>
      <c r="J4385" s="291" t="s">
        <v>99</v>
      </c>
      <c r="K4385" s="292">
        <v>0.23</v>
      </c>
    </row>
    <row r="4386" spans="2:11" ht="13.5" thickBot="1" x14ac:dyDescent="0.25">
      <c r="B4386" s="291"/>
      <c r="C4386" s="291"/>
      <c r="D4386" s="291"/>
      <c r="E4386" s="291"/>
      <c r="F4386" s="291" t="s">
        <v>100</v>
      </c>
      <c r="G4386" s="292">
        <v>0.05</v>
      </c>
      <c r="H4386" s="291"/>
      <c r="I4386" s="198" t="s">
        <v>101</v>
      </c>
      <c r="J4386" s="198"/>
      <c r="K4386" s="292">
        <v>0.28000000000000003</v>
      </c>
    </row>
    <row r="4387" spans="2:11" ht="13.5" thickTop="1" x14ac:dyDescent="0.2">
      <c r="B4387" s="276"/>
      <c r="C4387" s="276"/>
      <c r="D4387" s="276"/>
      <c r="E4387" s="276"/>
      <c r="F4387" s="276"/>
      <c r="G4387" s="276"/>
      <c r="H4387" s="276"/>
      <c r="I4387" s="276"/>
      <c r="J4387" s="276"/>
      <c r="K4387" s="276"/>
    </row>
    <row r="4388" spans="2:11" ht="15" x14ac:dyDescent="0.2">
      <c r="B4388" s="268"/>
      <c r="C4388" s="270" t="s">
        <v>78</v>
      </c>
      <c r="D4388" s="268" t="s">
        <v>79</v>
      </c>
      <c r="E4388" s="268" t="s">
        <v>24</v>
      </c>
      <c r="F4388" s="196" t="s">
        <v>80</v>
      </c>
      <c r="G4388" s="196"/>
      <c r="H4388" s="269" t="s">
        <v>81</v>
      </c>
      <c r="I4388" s="270" t="s">
        <v>82</v>
      </c>
      <c r="J4388" s="270" t="s">
        <v>83</v>
      </c>
      <c r="K4388" s="270" t="s">
        <v>84</v>
      </c>
    </row>
    <row r="4389" spans="2:11" ht="25.5" x14ac:dyDescent="0.2">
      <c r="B4389" s="271" t="s">
        <v>85</v>
      </c>
      <c r="C4389" s="273" t="s">
        <v>257</v>
      </c>
      <c r="D4389" s="271" t="s">
        <v>44</v>
      </c>
      <c r="E4389" s="271" t="s">
        <v>258</v>
      </c>
      <c r="F4389" s="197" t="s">
        <v>2161</v>
      </c>
      <c r="G4389" s="197"/>
      <c r="H4389" s="272" t="s">
        <v>75</v>
      </c>
      <c r="I4389" s="275">
        <v>1</v>
      </c>
      <c r="J4389" s="274">
        <v>0.18</v>
      </c>
      <c r="K4389" s="274">
        <v>0.18</v>
      </c>
    </row>
    <row r="4390" spans="2:11" x14ac:dyDescent="0.2">
      <c r="B4390" s="282" t="s">
        <v>93</v>
      </c>
      <c r="C4390" s="284" t="s">
        <v>259</v>
      </c>
      <c r="D4390" s="282" t="s">
        <v>44</v>
      </c>
      <c r="E4390" s="282" t="s">
        <v>260</v>
      </c>
      <c r="F4390" s="195" t="s">
        <v>214</v>
      </c>
      <c r="G4390" s="195"/>
      <c r="H4390" s="283" t="s">
        <v>75</v>
      </c>
      <c r="I4390" s="287">
        <v>1.154E-2</v>
      </c>
      <c r="J4390" s="285">
        <v>16.350000000000001</v>
      </c>
      <c r="K4390" s="285">
        <v>0.18</v>
      </c>
    </row>
    <row r="4391" spans="2:11" x14ac:dyDescent="0.2">
      <c r="B4391" s="291"/>
      <c r="C4391" s="291"/>
      <c r="D4391" s="291"/>
      <c r="E4391" s="291"/>
      <c r="F4391" s="291" t="s">
        <v>97</v>
      </c>
      <c r="G4391" s="292">
        <v>0.08</v>
      </c>
      <c r="H4391" s="291" t="s">
        <v>98</v>
      </c>
      <c r="I4391" s="292">
        <v>0.1</v>
      </c>
      <c r="J4391" s="291" t="s">
        <v>99</v>
      </c>
      <c r="K4391" s="292">
        <v>0.18</v>
      </c>
    </row>
    <row r="4392" spans="2:11" ht="13.5" thickBot="1" x14ac:dyDescent="0.25">
      <c r="B4392" s="291"/>
      <c r="C4392" s="291"/>
      <c r="D4392" s="291"/>
      <c r="E4392" s="291"/>
      <c r="F4392" s="291" t="s">
        <v>100</v>
      </c>
      <c r="G4392" s="292">
        <v>0.04</v>
      </c>
      <c r="H4392" s="291"/>
      <c r="I4392" s="198" t="s">
        <v>101</v>
      </c>
      <c r="J4392" s="198"/>
      <c r="K4392" s="292">
        <v>0.22</v>
      </c>
    </row>
    <row r="4393" spans="2:11" ht="13.5" thickTop="1" x14ac:dyDescent="0.2">
      <c r="B4393" s="276"/>
      <c r="C4393" s="276"/>
      <c r="D4393" s="276"/>
      <c r="E4393" s="276"/>
      <c r="F4393" s="276"/>
      <c r="G4393" s="276"/>
      <c r="H4393" s="276"/>
      <c r="I4393" s="276"/>
      <c r="J4393" s="276"/>
      <c r="K4393" s="276"/>
    </row>
    <row r="4394" spans="2:11" ht="15" x14ac:dyDescent="0.2">
      <c r="B4394" s="268"/>
      <c r="C4394" s="270" t="s">
        <v>78</v>
      </c>
      <c r="D4394" s="268" t="s">
        <v>79</v>
      </c>
      <c r="E4394" s="268" t="s">
        <v>24</v>
      </c>
      <c r="F4394" s="196" t="s">
        <v>80</v>
      </c>
      <c r="G4394" s="196"/>
      <c r="H4394" s="269" t="s">
        <v>81</v>
      </c>
      <c r="I4394" s="270" t="s">
        <v>82</v>
      </c>
      <c r="J4394" s="270" t="s">
        <v>83</v>
      </c>
      <c r="K4394" s="270" t="s">
        <v>84</v>
      </c>
    </row>
    <row r="4395" spans="2:11" ht="25.5" x14ac:dyDescent="0.2">
      <c r="B4395" s="271" t="s">
        <v>85</v>
      </c>
      <c r="C4395" s="273" t="s">
        <v>269</v>
      </c>
      <c r="D4395" s="271" t="s">
        <v>44</v>
      </c>
      <c r="E4395" s="271" t="s">
        <v>270</v>
      </c>
      <c r="F4395" s="197" t="s">
        <v>2161</v>
      </c>
      <c r="G4395" s="197"/>
      <c r="H4395" s="272" t="s">
        <v>75</v>
      </c>
      <c r="I4395" s="275">
        <v>1</v>
      </c>
      <c r="J4395" s="274">
        <v>0.23</v>
      </c>
      <c r="K4395" s="274">
        <v>0.23</v>
      </c>
    </row>
    <row r="4396" spans="2:11" x14ac:dyDescent="0.2">
      <c r="B4396" s="282" t="s">
        <v>93</v>
      </c>
      <c r="C4396" s="284" t="s">
        <v>271</v>
      </c>
      <c r="D4396" s="282" t="s">
        <v>44</v>
      </c>
      <c r="E4396" s="282" t="s">
        <v>272</v>
      </c>
      <c r="F4396" s="195" t="s">
        <v>214</v>
      </c>
      <c r="G4396" s="195"/>
      <c r="H4396" s="283" t="s">
        <v>75</v>
      </c>
      <c r="I4396" s="287">
        <v>1.154E-2</v>
      </c>
      <c r="J4396" s="285">
        <v>20.46</v>
      </c>
      <c r="K4396" s="285">
        <v>0.23</v>
      </c>
    </row>
    <row r="4397" spans="2:11" x14ac:dyDescent="0.2">
      <c r="B4397" s="291"/>
      <c r="C4397" s="291"/>
      <c r="D4397" s="291"/>
      <c r="E4397" s="291"/>
      <c r="F4397" s="291" t="s">
        <v>97</v>
      </c>
      <c r="G4397" s="292">
        <v>0.11</v>
      </c>
      <c r="H4397" s="291" t="s">
        <v>98</v>
      </c>
      <c r="I4397" s="292">
        <v>0.12</v>
      </c>
      <c r="J4397" s="291" t="s">
        <v>99</v>
      </c>
      <c r="K4397" s="292">
        <v>0.23</v>
      </c>
    </row>
    <row r="4398" spans="2:11" ht="13.5" thickBot="1" x14ac:dyDescent="0.25">
      <c r="B4398" s="291"/>
      <c r="C4398" s="291"/>
      <c r="D4398" s="291"/>
      <c r="E4398" s="291"/>
      <c r="F4398" s="291" t="s">
        <v>100</v>
      </c>
      <c r="G4398" s="292">
        <v>0.05</v>
      </c>
      <c r="H4398" s="291"/>
      <c r="I4398" s="198" t="s">
        <v>101</v>
      </c>
      <c r="J4398" s="198"/>
      <c r="K4398" s="292">
        <v>0.28000000000000003</v>
      </c>
    </row>
    <row r="4399" spans="2:11" ht="13.5" thickTop="1" x14ac:dyDescent="0.2">
      <c r="B4399" s="276"/>
      <c r="C4399" s="276"/>
      <c r="D4399" s="276"/>
      <c r="E4399" s="276"/>
      <c r="F4399" s="276"/>
      <c r="G4399" s="276"/>
      <c r="H4399" s="276"/>
      <c r="I4399" s="276"/>
      <c r="J4399" s="276"/>
      <c r="K4399" s="276"/>
    </row>
    <row r="4400" spans="2:11" ht="15" x14ac:dyDescent="0.2">
      <c r="B4400" s="268"/>
      <c r="C4400" s="270" t="s">
        <v>78</v>
      </c>
      <c r="D4400" s="268" t="s">
        <v>79</v>
      </c>
      <c r="E4400" s="268" t="s">
        <v>24</v>
      </c>
      <c r="F4400" s="196" t="s">
        <v>80</v>
      </c>
      <c r="G4400" s="196"/>
      <c r="H4400" s="269" t="s">
        <v>81</v>
      </c>
      <c r="I4400" s="270" t="s">
        <v>82</v>
      </c>
      <c r="J4400" s="270" t="s">
        <v>83</v>
      </c>
      <c r="K4400" s="270" t="s">
        <v>84</v>
      </c>
    </row>
    <row r="4401" spans="2:11" ht="25.5" x14ac:dyDescent="0.2">
      <c r="B4401" s="271" t="s">
        <v>85</v>
      </c>
      <c r="C4401" s="273" t="s">
        <v>710</v>
      </c>
      <c r="D4401" s="271" t="s">
        <v>44</v>
      </c>
      <c r="E4401" s="271" t="s">
        <v>711</v>
      </c>
      <c r="F4401" s="197" t="s">
        <v>2161</v>
      </c>
      <c r="G4401" s="197"/>
      <c r="H4401" s="272" t="s">
        <v>75</v>
      </c>
      <c r="I4401" s="275">
        <v>1</v>
      </c>
      <c r="J4401" s="274">
        <v>0.19</v>
      </c>
      <c r="K4401" s="274">
        <v>0.19</v>
      </c>
    </row>
    <row r="4402" spans="2:11" x14ac:dyDescent="0.2">
      <c r="B4402" s="282" t="s">
        <v>93</v>
      </c>
      <c r="C4402" s="284" t="s">
        <v>712</v>
      </c>
      <c r="D4402" s="282" t="s">
        <v>44</v>
      </c>
      <c r="E4402" s="282" t="s">
        <v>713</v>
      </c>
      <c r="F4402" s="195" t="s">
        <v>214</v>
      </c>
      <c r="G4402" s="195"/>
      <c r="H4402" s="283" t="s">
        <v>75</v>
      </c>
      <c r="I4402" s="287">
        <v>1.4760000000000001E-2</v>
      </c>
      <c r="J4402" s="285">
        <v>13.34</v>
      </c>
      <c r="K4402" s="285">
        <v>0.19</v>
      </c>
    </row>
    <row r="4403" spans="2:11" x14ac:dyDescent="0.2">
      <c r="B4403" s="291"/>
      <c r="C4403" s="291"/>
      <c r="D4403" s="291"/>
      <c r="E4403" s="291"/>
      <c r="F4403" s="291" t="s">
        <v>97</v>
      </c>
      <c r="G4403" s="292">
        <v>0.09</v>
      </c>
      <c r="H4403" s="291" t="s">
        <v>98</v>
      </c>
      <c r="I4403" s="292">
        <v>0.1</v>
      </c>
      <c r="J4403" s="291" t="s">
        <v>99</v>
      </c>
      <c r="K4403" s="292">
        <v>0.19</v>
      </c>
    </row>
    <row r="4404" spans="2:11" ht="13.5" thickBot="1" x14ac:dyDescent="0.25">
      <c r="B4404" s="291"/>
      <c r="C4404" s="291"/>
      <c r="D4404" s="291"/>
      <c r="E4404" s="291"/>
      <c r="F4404" s="291" t="s">
        <v>100</v>
      </c>
      <c r="G4404" s="292">
        <v>0.04</v>
      </c>
      <c r="H4404" s="291"/>
      <c r="I4404" s="198" t="s">
        <v>101</v>
      </c>
      <c r="J4404" s="198"/>
      <c r="K4404" s="292">
        <v>0.23</v>
      </c>
    </row>
    <row r="4405" spans="2:11" ht="13.5" thickTop="1" x14ac:dyDescent="0.2">
      <c r="B4405" s="276"/>
      <c r="C4405" s="276"/>
      <c r="D4405" s="276"/>
      <c r="E4405" s="276"/>
      <c r="F4405" s="276"/>
      <c r="G4405" s="276"/>
      <c r="H4405" s="276"/>
      <c r="I4405" s="276"/>
      <c r="J4405" s="276"/>
      <c r="K4405" s="276"/>
    </row>
    <row r="4406" spans="2:11" ht="15" x14ac:dyDescent="0.2">
      <c r="B4406" s="268"/>
      <c r="C4406" s="270" t="s">
        <v>78</v>
      </c>
      <c r="D4406" s="268" t="s">
        <v>79</v>
      </c>
      <c r="E4406" s="268" t="s">
        <v>24</v>
      </c>
      <c r="F4406" s="196" t="s">
        <v>80</v>
      </c>
      <c r="G4406" s="196"/>
      <c r="H4406" s="269" t="s">
        <v>81</v>
      </c>
      <c r="I4406" s="270" t="s">
        <v>82</v>
      </c>
      <c r="J4406" s="270" t="s">
        <v>83</v>
      </c>
      <c r="K4406" s="270" t="s">
        <v>84</v>
      </c>
    </row>
    <row r="4407" spans="2:11" ht="25.5" x14ac:dyDescent="0.2">
      <c r="B4407" s="271" t="s">
        <v>85</v>
      </c>
      <c r="C4407" s="273" t="s">
        <v>273</v>
      </c>
      <c r="D4407" s="271" t="s">
        <v>44</v>
      </c>
      <c r="E4407" s="271" t="s">
        <v>274</v>
      </c>
      <c r="F4407" s="197" t="s">
        <v>2161</v>
      </c>
      <c r="G4407" s="197"/>
      <c r="H4407" s="272" t="s">
        <v>75</v>
      </c>
      <c r="I4407" s="275">
        <v>1</v>
      </c>
      <c r="J4407" s="274">
        <v>0.59</v>
      </c>
      <c r="K4407" s="274">
        <v>0.59</v>
      </c>
    </row>
    <row r="4408" spans="2:11" x14ac:dyDescent="0.2">
      <c r="B4408" s="282" t="s">
        <v>93</v>
      </c>
      <c r="C4408" s="284" t="s">
        <v>275</v>
      </c>
      <c r="D4408" s="282" t="s">
        <v>44</v>
      </c>
      <c r="E4408" s="282" t="s">
        <v>276</v>
      </c>
      <c r="F4408" s="195" t="s">
        <v>214</v>
      </c>
      <c r="G4408" s="195"/>
      <c r="H4408" s="283" t="s">
        <v>75</v>
      </c>
      <c r="I4408" s="287">
        <v>3.7319999999999999E-2</v>
      </c>
      <c r="J4408" s="285">
        <v>15.85</v>
      </c>
      <c r="K4408" s="285">
        <v>0.59</v>
      </c>
    </row>
    <row r="4409" spans="2:11" x14ac:dyDescent="0.2">
      <c r="B4409" s="291"/>
      <c r="C4409" s="291"/>
      <c r="D4409" s="291"/>
      <c r="E4409" s="291"/>
      <c r="F4409" s="291" t="s">
        <v>97</v>
      </c>
      <c r="G4409" s="292">
        <v>0.28000000000000003</v>
      </c>
      <c r="H4409" s="291" t="s">
        <v>98</v>
      </c>
      <c r="I4409" s="292">
        <v>0.31</v>
      </c>
      <c r="J4409" s="291" t="s">
        <v>99</v>
      </c>
      <c r="K4409" s="292">
        <v>0.59</v>
      </c>
    </row>
    <row r="4410" spans="2:11" ht="13.5" thickBot="1" x14ac:dyDescent="0.25">
      <c r="B4410" s="291"/>
      <c r="C4410" s="291"/>
      <c r="D4410" s="291"/>
      <c r="E4410" s="291"/>
      <c r="F4410" s="291" t="s">
        <v>100</v>
      </c>
      <c r="G4410" s="292">
        <v>0.14000000000000001</v>
      </c>
      <c r="H4410" s="291"/>
      <c r="I4410" s="198" t="s">
        <v>101</v>
      </c>
      <c r="J4410" s="198"/>
      <c r="K4410" s="292">
        <v>0.73</v>
      </c>
    </row>
    <row r="4411" spans="2:11" ht="13.5" thickTop="1" x14ac:dyDescent="0.2">
      <c r="B4411" s="276"/>
      <c r="C4411" s="276"/>
      <c r="D4411" s="276"/>
      <c r="E4411" s="276"/>
      <c r="F4411" s="276"/>
      <c r="G4411" s="276"/>
      <c r="H4411" s="276"/>
      <c r="I4411" s="276"/>
      <c r="J4411" s="276"/>
      <c r="K4411" s="276"/>
    </row>
    <row r="4412" spans="2:11" ht="15" x14ac:dyDescent="0.2">
      <c r="B4412" s="268"/>
      <c r="C4412" s="270" t="s">
        <v>78</v>
      </c>
      <c r="D4412" s="268" t="s">
        <v>79</v>
      </c>
      <c r="E4412" s="268" t="s">
        <v>24</v>
      </c>
      <c r="F4412" s="196" t="s">
        <v>80</v>
      </c>
      <c r="G4412" s="196"/>
      <c r="H4412" s="269" t="s">
        <v>81</v>
      </c>
      <c r="I4412" s="270" t="s">
        <v>82</v>
      </c>
      <c r="J4412" s="270" t="s">
        <v>83</v>
      </c>
      <c r="K4412" s="270" t="s">
        <v>84</v>
      </c>
    </row>
    <row r="4413" spans="2:11" ht="38.25" x14ac:dyDescent="0.2">
      <c r="B4413" s="271" t="s">
        <v>85</v>
      </c>
      <c r="C4413" s="273" t="s">
        <v>281</v>
      </c>
      <c r="D4413" s="271" t="s">
        <v>44</v>
      </c>
      <c r="E4413" s="271" t="s">
        <v>282</v>
      </c>
      <c r="F4413" s="197" t="s">
        <v>2161</v>
      </c>
      <c r="G4413" s="197"/>
      <c r="H4413" s="272" t="s">
        <v>75</v>
      </c>
      <c r="I4413" s="275">
        <v>1</v>
      </c>
      <c r="J4413" s="274">
        <v>0.28000000000000003</v>
      </c>
      <c r="K4413" s="274">
        <v>0.28000000000000003</v>
      </c>
    </row>
    <row r="4414" spans="2:11" ht="25.5" x14ac:dyDescent="0.2">
      <c r="B4414" s="282" t="s">
        <v>93</v>
      </c>
      <c r="C4414" s="284" t="s">
        <v>283</v>
      </c>
      <c r="D4414" s="282" t="s">
        <v>44</v>
      </c>
      <c r="E4414" s="282" t="s">
        <v>284</v>
      </c>
      <c r="F4414" s="195" t="s">
        <v>214</v>
      </c>
      <c r="G4414" s="195"/>
      <c r="H4414" s="283" t="s">
        <v>75</v>
      </c>
      <c r="I4414" s="287">
        <v>1.7979999999999999E-2</v>
      </c>
      <c r="J4414" s="285">
        <v>15.85</v>
      </c>
      <c r="K4414" s="285">
        <v>0.28000000000000003</v>
      </c>
    </row>
    <row r="4415" spans="2:11" x14ac:dyDescent="0.2">
      <c r="B4415" s="291"/>
      <c r="C4415" s="291"/>
      <c r="D4415" s="291"/>
      <c r="E4415" s="291"/>
      <c r="F4415" s="291" t="s">
        <v>97</v>
      </c>
      <c r="G4415" s="292">
        <v>0.13</v>
      </c>
      <c r="H4415" s="291" t="s">
        <v>98</v>
      </c>
      <c r="I4415" s="292">
        <v>0.15</v>
      </c>
      <c r="J4415" s="291" t="s">
        <v>99</v>
      </c>
      <c r="K4415" s="292">
        <v>0.28000000000000003</v>
      </c>
    </row>
    <row r="4416" spans="2:11" ht="13.5" thickBot="1" x14ac:dyDescent="0.25">
      <c r="B4416" s="291"/>
      <c r="C4416" s="291"/>
      <c r="D4416" s="291"/>
      <c r="E4416" s="291"/>
      <c r="F4416" s="291" t="s">
        <v>100</v>
      </c>
      <c r="G4416" s="292">
        <v>7.0000000000000007E-2</v>
      </c>
      <c r="H4416" s="291"/>
      <c r="I4416" s="198" t="s">
        <v>101</v>
      </c>
      <c r="J4416" s="198"/>
      <c r="K4416" s="292">
        <v>0.35</v>
      </c>
    </row>
    <row r="4417" spans="2:11" ht="13.5" thickTop="1" x14ac:dyDescent="0.2">
      <c r="B4417" s="276"/>
      <c r="C4417" s="276"/>
      <c r="D4417" s="276"/>
      <c r="E4417" s="276"/>
      <c r="F4417" s="276"/>
      <c r="G4417" s="276"/>
      <c r="H4417" s="276"/>
      <c r="I4417" s="276"/>
      <c r="J4417" s="276"/>
      <c r="K4417" s="276"/>
    </row>
    <row r="4418" spans="2:11" ht="15" x14ac:dyDescent="0.2">
      <c r="B4418" s="268"/>
      <c r="C4418" s="270" t="s">
        <v>78</v>
      </c>
      <c r="D4418" s="268" t="s">
        <v>79</v>
      </c>
      <c r="E4418" s="268" t="s">
        <v>24</v>
      </c>
      <c r="F4418" s="196" t="s">
        <v>80</v>
      </c>
      <c r="G4418" s="196"/>
      <c r="H4418" s="269" t="s">
        <v>81</v>
      </c>
      <c r="I4418" s="270" t="s">
        <v>82</v>
      </c>
      <c r="J4418" s="270" t="s">
        <v>83</v>
      </c>
      <c r="K4418" s="270" t="s">
        <v>84</v>
      </c>
    </row>
    <row r="4419" spans="2:11" ht="25.5" x14ac:dyDescent="0.2">
      <c r="B4419" s="271" t="s">
        <v>85</v>
      </c>
      <c r="C4419" s="273" t="s">
        <v>3002</v>
      </c>
      <c r="D4419" s="271" t="s">
        <v>44</v>
      </c>
      <c r="E4419" s="271" t="s">
        <v>3003</v>
      </c>
      <c r="F4419" s="197" t="s">
        <v>2161</v>
      </c>
      <c r="G4419" s="197"/>
      <c r="H4419" s="272" t="s">
        <v>75</v>
      </c>
      <c r="I4419" s="275">
        <v>1</v>
      </c>
      <c r="J4419" s="274">
        <v>0.18</v>
      </c>
      <c r="K4419" s="274">
        <v>0.18</v>
      </c>
    </row>
    <row r="4420" spans="2:11" x14ac:dyDescent="0.2">
      <c r="B4420" s="282" t="s">
        <v>93</v>
      </c>
      <c r="C4420" s="284" t="s">
        <v>3004</v>
      </c>
      <c r="D4420" s="282" t="s">
        <v>44</v>
      </c>
      <c r="E4420" s="282" t="s">
        <v>3005</v>
      </c>
      <c r="F4420" s="195" t="s">
        <v>214</v>
      </c>
      <c r="G4420" s="195"/>
      <c r="H4420" s="283" t="s">
        <v>75</v>
      </c>
      <c r="I4420" s="287">
        <v>1.154E-2</v>
      </c>
      <c r="J4420" s="285">
        <v>15.85</v>
      </c>
      <c r="K4420" s="285">
        <v>0.18</v>
      </c>
    </row>
    <row r="4421" spans="2:11" x14ac:dyDescent="0.2">
      <c r="B4421" s="291"/>
      <c r="C4421" s="291"/>
      <c r="D4421" s="291"/>
      <c r="E4421" s="291"/>
      <c r="F4421" s="291" t="s">
        <v>97</v>
      </c>
      <c r="G4421" s="292">
        <v>0.08</v>
      </c>
      <c r="H4421" s="291" t="s">
        <v>98</v>
      </c>
      <c r="I4421" s="292">
        <v>0.1</v>
      </c>
      <c r="J4421" s="291" t="s">
        <v>99</v>
      </c>
      <c r="K4421" s="292">
        <v>0.18</v>
      </c>
    </row>
    <row r="4422" spans="2:11" ht="13.5" thickBot="1" x14ac:dyDescent="0.25">
      <c r="B4422" s="291"/>
      <c r="C4422" s="291"/>
      <c r="D4422" s="291"/>
      <c r="E4422" s="291"/>
      <c r="F4422" s="291" t="s">
        <v>100</v>
      </c>
      <c r="G4422" s="292">
        <v>0.04</v>
      </c>
      <c r="H4422" s="291"/>
      <c r="I4422" s="198" t="s">
        <v>101</v>
      </c>
      <c r="J4422" s="198"/>
      <c r="K4422" s="292">
        <v>0.22</v>
      </c>
    </row>
    <row r="4423" spans="2:11" ht="13.5" thickTop="1" x14ac:dyDescent="0.2">
      <c r="B4423" s="276"/>
      <c r="C4423" s="276"/>
      <c r="D4423" s="276"/>
      <c r="E4423" s="276"/>
      <c r="F4423" s="276"/>
      <c r="G4423" s="276"/>
      <c r="H4423" s="276"/>
      <c r="I4423" s="276"/>
      <c r="J4423" s="276"/>
      <c r="K4423" s="276"/>
    </row>
    <row r="4424" spans="2:11" ht="15" x14ac:dyDescent="0.2">
      <c r="B4424" s="268"/>
      <c r="C4424" s="270" t="s">
        <v>78</v>
      </c>
      <c r="D4424" s="268" t="s">
        <v>79</v>
      </c>
      <c r="E4424" s="268" t="s">
        <v>24</v>
      </c>
      <c r="F4424" s="196" t="s">
        <v>80</v>
      </c>
      <c r="G4424" s="196"/>
      <c r="H4424" s="269" t="s">
        <v>81</v>
      </c>
      <c r="I4424" s="270" t="s">
        <v>82</v>
      </c>
      <c r="J4424" s="270" t="s">
        <v>83</v>
      </c>
      <c r="K4424" s="270" t="s">
        <v>84</v>
      </c>
    </row>
    <row r="4425" spans="2:11" ht="25.5" x14ac:dyDescent="0.2">
      <c r="B4425" s="271" t="s">
        <v>85</v>
      </c>
      <c r="C4425" s="273" t="s">
        <v>3006</v>
      </c>
      <c r="D4425" s="271" t="s">
        <v>44</v>
      </c>
      <c r="E4425" s="271" t="s">
        <v>3007</v>
      </c>
      <c r="F4425" s="197" t="s">
        <v>2161</v>
      </c>
      <c r="G4425" s="197"/>
      <c r="H4425" s="272" t="s">
        <v>75</v>
      </c>
      <c r="I4425" s="275">
        <v>1</v>
      </c>
      <c r="J4425" s="274">
        <v>0.18</v>
      </c>
      <c r="K4425" s="274">
        <v>0.18</v>
      </c>
    </row>
    <row r="4426" spans="2:11" x14ac:dyDescent="0.2">
      <c r="B4426" s="282" t="s">
        <v>93</v>
      </c>
      <c r="C4426" s="284" t="s">
        <v>3008</v>
      </c>
      <c r="D4426" s="282" t="s">
        <v>44</v>
      </c>
      <c r="E4426" s="282" t="s">
        <v>3009</v>
      </c>
      <c r="F4426" s="195" t="s">
        <v>214</v>
      </c>
      <c r="G4426" s="195"/>
      <c r="H4426" s="283" t="s">
        <v>75</v>
      </c>
      <c r="I4426" s="287">
        <v>1.154E-2</v>
      </c>
      <c r="J4426" s="285">
        <v>15.85</v>
      </c>
      <c r="K4426" s="285">
        <v>0.18</v>
      </c>
    </row>
    <row r="4427" spans="2:11" x14ac:dyDescent="0.2">
      <c r="B4427" s="291"/>
      <c r="C4427" s="291"/>
      <c r="D4427" s="291"/>
      <c r="E4427" s="291"/>
      <c r="F4427" s="291" t="s">
        <v>97</v>
      </c>
      <c r="G4427" s="292">
        <v>0.08</v>
      </c>
      <c r="H4427" s="291" t="s">
        <v>98</v>
      </c>
      <c r="I4427" s="292">
        <v>0.1</v>
      </c>
      <c r="J4427" s="291" t="s">
        <v>99</v>
      </c>
      <c r="K4427" s="292">
        <v>0.18</v>
      </c>
    </row>
    <row r="4428" spans="2:11" ht="13.5" thickBot="1" x14ac:dyDescent="0.25">
      <c r="B4428" s="291"/>
      <c r="C4428" s="291"/>
      <c r="D4428" s="291"/>
      <c r="E4428" s="291"/>
      <c r="F4428" s="291" t="s">
        <v>100</v>
      </c>
      <c r="G4428" s="292">
        <v>0.04</v>
      </c>
      <c r="H4428" s="291"/>
      <c r="I4428" s="198" t="s">
        <v>101</v>
      </c>
      <c r="J4428" s="198"/>
      <c r="K4428" s="292">
        <v>0.22</v>
      </c>
    </row>
    <row r="4429" spans="2:11" ht="13.5" thickTop="1" x14ac:dyDescent="0.2">
      <c r="B4429" s="276"/>
      <c r="C4429" s="276"/>
      <c r="D4429" s="276"/>
      <c r="E4429" s="276"/>
      <c r="F4429" s="276"/>
      <c r="G4429" s="276"/>
      <c r="H4429" s="276"/>
      <c r="I4429" s="276"/>
      <c r="J4429" s="276"/>
      <c r="K4429" s="276"/>
    </row>
    <row r="4430" spans="2:11" ht="15" x14ac:dyDescent="0.2">
      <c r="B4430" s="268"/>
      <c r="C4430" s="270" t="s">
        <v>78</v>
      </c>
      <c r="D4430" s="268" t="s">
        <v>79</v>
      </c>
      <c r="E4430" s="268" t="s">
        <v>24</v>
      </c>
      <c r="F4430" s="196" t="s">
        <v>80</v>
      </c>
      <c r="G4430" s="196"/>
      <c r="H4430" s="269" t="s">
        <v>81</v>
      </c>
      <c r="I4430" s="270" t="s">
        <v>82</v>
      </c>
      <c r="J4430" s="270" t="s">
        <v>83</v>
      </c>
      <c r="K4430" s="270" t="s">
        <v>84</v>
      </c>
    </row>
    <row r="4431" spans="2:11" ht="25.5" x14ac:dyDescent="0.2">
      <c r="B4431" s="271" t="s">
        <v>85</v>
      </c>
      <c r="C4431" s="273" t="s">
        <v>538</v>
      </c>
      <c r="D4431" s="271" t="s">
        <v>44</v>
      </c>
      <c r="E4431" s="271" t="s">
        <v>3010</v>
      </c>
      <c r="F4431" s="197" t="s">
        <v>2161</v>
      </c>
      <c r="G4431" s="197"/>
      <c r="H4431" s="272" t="s">
        <v>75</v>
      </c>
      <c r="I4431" s="275">
        <v>1</v>
      </c>
      <c r="J4431" s="274">
        <v>0.3</v>
      </c>
      <c r="K4431" s="274">
        <v>0.3</v>
      </c>
    </row>
    <row r="4432" spans="2:11" x14ac:dyDescent="0.2">
      <c r="B4432" s="282" t="s">
        <v>93</v>
      </c>
      <c r="C4432" s="284" t="s">
        <v>539</v>
      </c>
      <c r="D4432" s="282" t="s">
        <v>44</v>
      </c>
      <c r="E4432" s="282" t="s">
        <v>540</v>
      </c>
      <c r="F4432" s="195" t="s">
        <v>214</v>
      </c>
      <c r="G4432" s="195"/>
      <c r="H4432" s="283" t="s">
        <v>75</v>
      </c>
      <c r="I4432" s="287">
        <v>1.4760000000000001E-2</v>
      </c>
      <c r="J4432" s="285">
        <v>20.46</v>
      </c>
      <c r="K4432" s="285">
        <v>0.3</v>
      </c>
    </row>
    <row r="4433" spans="2:11" x14ac:dyDescent="0.2">
      <c r="B4433" s="291"/>
      <c r="C4433" s="291"/>
      <c r="D4433" s="291"/>
      <c r="E4433" s="291"/>
      <c r="F4433" s="291" t="s">
        <v>97</v>
      </c>
      <c r="G4433" s="292">
        <v>0.14000000000000001</v>
      </c>
      <c r="H4433" s="291" t="s">
        <v>98</v>
      </c>
      <c r="I4433" s="292">
        <v>0.16</v>
      </c>
      <c r="J4433" s="291" t="s">
        <v>99</v>
      </c>
      <c r="K4433" s="292">
        <v>0.3</v>
      </c>
    </row>
    <row r="4434" spans="2:11" ht="13.5" thickBot="1" x14ac:dyDescent="0.25">
      <c r="B4434" s="291"/>
      <c r="C4434" s="291"/>
      <c r="D4434" s="291"/>
      <c r="E4434" s="291"/>
      <c r="F4434" s="291" t="s">
        <v>100</v>
      </c>
      <c r="G4434" s="292">
        <v>7.0000000000000007E-2</v>
      </c>
      <c r="H4434" s="291"/>
      <c r="I4434" s="198" t="s">
        <v>101</v>
      </c>
      <c r="J4434" s="198"/>
      <c r="K4434" s="292">
        <v>0.37</v>
      </c>
    </row>
    <row r="4435" spans="2:11" ht="13.5" thickTop="1" x14ac:dyDescent="0.2">
      <c r="B4435" s="276"/>
      <c r="C4435" s="276"/>
      <c r="D4435" s="276"/>
      <c r="E4435" s="276"/>
      <c r="F4435" s="276"/>
      <c r="G4435" s="276"/>
      <c r="H4435" s="276"/>
      <c r="I4435" s="276"/>
      <c r="J4435" s="276"/>
      <c r="K4435" s="276"/>
    </row>
    <row r="4436" spans="2:11" ht="15" x14ac:dyDescent="0.2">
      <c r="B4436" s="268"/>
      <c r="C4436" s="270" t="s">
        <v>78</v>
      </c>
      <c r="D4436" s="268" t="s">
        <v>79</v>
      </c>
      <c r="E4436" s="268" t="s">
        <v>24</v>
      </c>
      <c r="F4436" s="196" t="s">
        <v>80</v>
      </c>
      <c r="G4436" s="196"/>
      <c r="H4436" s="269" t="s">
        <v>81</v>
      </c>
      <c r="I4436" s="270" t="s">
        <v>82</v>
      </c>
      <c r="J4436" s="270" t="s">
        <v>83</v>
      </c>
      <c r="K4436" s="270" t="s">
        <v>84</v>
      </c>
    </row>
    <row r="4437" spans="2:11" ht="25.5" x14ac:dyDescent="0.2">
      <c r="B4437" s="271" t="s">
        <v>85</v>
      </c>
      <c r="C4437" s="273" t="s">
        <v>541</v>
      </c>
      <c r="D4437" s="271" t="s">
        <v>44</v>
      </c>
      <c r="E4437" s="271" t="s">
        <v>542</v>
      </c>
      <c r="F4437" s="197" t="s">
        <v>2161</v>
      </c>
      <c r="G4437" s="197"/>
      <c r="H4437" s="272" t="s">
        <v>75</v>
      </c>
      <c r="I4437" s="275">
        <v>1</v>
      </c>
      <c r="J4437" s="274">
        <v>0.28000000000000003</v>
      </c>
      <c r="K4437" s="274">
        <v>0.28000000000000003</v>
      </c>
    </row>
    <row r="4438" spans="2:11" x14ac:dyDescent="0.2">
      <c r="B4438" s="282" t="s">
        <v>93</v>
      </c>
      <c r="C4438" s="284" t="s">
        <v>543</v>
      </c>
      <c r="D4438" s="282" t="s">
        <v>44</v>
      </c>
      <c r="E4438" s="282" t="s">
        <v>544</v>
      </c>
      <c r="F4438" s="195" t="s">
        <v>214</v>
      </c>
      <c r="G4438" s="195"/>
      <c r="H4438" s="283" t="s">
        <v>75</v>
      </c>
      <c r="I4438" s="287">
        <v>1.4760000000000001E-2</v>
      </c>
      <c r="J4438" s="285">
        <v>19.25</v>
      </c>
      <c r="K4438" s="285">
        <v>0.28000000000000003</v>
      </c>
    </row>
    <row r="4439" spans="2:11" x14ac:dyDescent="0.2">
      <c r="B4439" s="291"/>
      <c r="C4439" s="291"/>
      <c r="D4439" s="291"/>
      <c r="E4439" s="291"/>
      <c r="F4439" s="291" t="s">
        <v>97</v>
      </c>
      <c r="G4439" s="292">
        <v>0.13</v>
      </c>
      <c r="H4439" s="291" t="s">
        <v>98</v>
      </c>
      <c r="I4439" s="292">
        <v>0.15</v>
      </c>
      <c r="J4439" s="291" t="s">
        <v>99</v>
      </c>
      <c r="K4439" s="292">
        <v>0.28000000000000003</v>
      </c>
    </row>
    <row r="4440" spans="2:11" ht="13.5" thickBot="1" x14ac:dyDescent="0.25">
      <c r="B4440" s="291"/>
      <c r="C4440" s="291"/>
      <c r="D4440" s="291"/>
      <c r="E4440" s="291"/>
      <c r="F4440" s="291" t="s">
        <v>100</v>
      </c>
      <c r="G4440" s="292">
        <v>7.0000000000000007E-2</v>
      </c>
      <c r="H4440" s="291"/>
      <c r="I4440" s="198" t="s">
        <v>101</v>
      </c>
      <c r="J4440" s="198"/>
      <c r="K4440" s="292">
        <v>0.35</v>
      </c>
    </row>
    <row r="4441" spans="2:11" ht="13.5" thickTop="1" x14ac:dyDescent="0.2">
      <c r="B4441" s="276"/>
      <c r="C4441" s="276"/>
      <c r="D4441" s="276"/>
      <c r="E4441" s="276"/>
      <c r="F4441" s="276"/>
      <c r="G4441" s="276"/>
      <c r="H4441" s="276"/>
      <c r="I4441" s="276"/>
      <c r="J4441" s="276"/>
      <c r="K4441" s="276"/>
    </row>
    <row r="4442" spans="2:11" ht="15" x14ac:dyDescent="0.2">
      <c r="B4442" s="268"/>
      <c r="C4442" s="270" t="s">
        <v>78</v>
      </c>
      <c r="D4442" s="268" t="s">
        <v>79</v>
      </c>
      <c r="E4442" s="268" t="s">
        <v>24</v>
      </c>
      <c r="F4442" s="196" t="s">
        <v>80</v>
      </c>
      <c r="G4442" s="196"/>
      <c r="H4442" s="269" t="s">
        <v>81</v>
      </c>
      <c r="I4442" s="270" t="s">
        <v>82</v>
      </c>
      <c r="J4442" s="270" t="s">
        <v>83</v>
      </c>
      <c r="K4442" s="270" t="s">
        <v>84</v>
      </c>
    </row>
    <row r="4443" spans="2:11" ht="25.5" x14ac:dyDescent="0.2">
      <c r="B4443" s="271" t="s">
        <v>85</v>
      </c>
      <c r="C4443" s="273" t="s">
        <v>301</v>
      </c>
      <c r="D4443" s="271" t="s">
        <v>44</v>
      </c>
      <c r="E4443" s="271" t="s">
        <v>302</v>
      </c>
      <c r="F4443" s="197" t="s">
        <v>2161</v>
      </c>
      <c r="G4443" s="197"/>
      <c r="H4443" s="272" t="s">
        <v>75</v>
      </c>
      <c r="I4443" s="275">
        <v>1</v>
      </c>
      <c r="J4443" s="274">
        <v>0.23</v>
      </c>
      <c r="K4443" s="274">
        <v>0.23</v>
      </c>
    </row>
    <row r="4444" spans="2:11" x14ac:dyDescent="0.2">
      <c r="B4444" s="282" t="s">
        <v>93</v>
      </c>
      <c r="C4444" s="284" t="s">
        <v>303</v>
      </c>
      <c r="D4444" s="282" t="s">
        <v>44</v>
      </c>
      <c r="E4444" s="282" t="s">
        <v>837</v>
      </c>
      <c r="F4444" s="195" t="s">
        <v>214</v>
      </c>
      <c r="G4444" s="195"/>
      <c r="H4444" s="283" t="s">
        <v>75</v>
      </c>
      <c r="I4444" s="287">
        <v>1.154E-2</v>
      </c>
      <c r="J4444" s="285">
        <v>20.46</v>
      </c>
      <c r="K4444" s="285">
        <v>0.23</v>
      </c>
    </row>
    <row r="4445" spans="2:11" x14ac:dyDescent="0.2">
      <c r="B4445" s="291"/>
      <c r="C4445" s="291"/>
      <c r="D4445" s="291"/>
      <c r="E4445" s="291"/>
      <c r="F4445" s="291" t="s">
        <v>97</v>
      </c>
      <c r="G4445" s="292">
        <v>0.11</v>
      </c>
      <c r="H4445" s="291" t="s">
        <v>98</v>
      </c>
      <c r="I4445" s="292">
        <v>0.12</v>
      </c>
      <c r="J4445" s="291" t="s">
        <v>99</v>
      </c>
      <c r="K4445" s="292">
        <v>0.23</v>
      </c>
    </row>
    <row r="4446" spans="2:11" ht="13.5" thickBot="1" x14ac:dyDescent="0.25">
      <c r="B4446" s="291"/>
      <c r="C4446" s="291"/>
      <c r="D4446" s="291"/>
      <c r="E4446" s="291"/>
      <c r="F4446" s="291" t="s">
        <v>100</v>
      </c>
      <c r="G4446" s="292">
        <v>0.05</v>
      </c>
      <c r="H4446" s="291"/>
      <c r="I4446" s="198" t="s">
        <v>101</v>
      </c>
      <c r="J4446" s="198"/>
      <c r="K4446" s="292">
        <v>0.28000000000000003</v>
      </c>
    </row>
    <row r="4447" spans="2:11" ht="13.5" thickTop="1" x14ac:dyDescent="0.2">
      <c r="B4447" s="276"/>
      <c r="C4447" s="276"/>
      <c r="D4447" s="276"/>
      <c r="E4447" s="276"/>
      <c r="F4447" s="276"/>
      <c r="G4447" s="276"/>
      <c r="H4447" s="276"/>
      <c r="I4447" s="276"/>
      <c r="J4447" s="276"/>
      <c r="K4447" s="276"/>
    </row>
    <row r="4448" spans="2:11" ht="15" x14ac:dyDescent="0.2">
      <c r="B4448" s="268"/>
      <c r="C4448" s="270" t="s">
        <v>78</v>
      </c>
      <c r="D4448" s="268" t="s">
        <v>79</v>
      </c>
      <c r="E4448" s="268" t="s">
        <v>24</v>
      </c>
      <c r="F4448" s="196" t="s">
        <v>80</v>
      </c>
      <c r="G4448" s="196"/>
      <c r="H4448" s="269" t="s">
        <v>81</v>
      </c>
      <c r="I4448" s="270" t="s">
        <v>82</v>
      </c>
      <c r="J4448" s="270" t="s">
        <v>83</v>
      </c>
      <c r="K4448" s="270" t="s">
        <v>84</v>
      </c>
    </row>
    <row r="4449" spans="2:11" ht="25.5" x14ac:dyDescent="0.2">
      <c r="B4449" s="271" t="s">
        <v>85</v>
      </c>
      <c r="C4449" s="273" t="s">
        <v>324</v>
      </c>
      <c r="D4449" s="271" t="s">
        <v>44</v>
      </c>
      <c r="E4449" s="271" t="s">
        <v>325</v>
      </c>
      <c r="F4449" s="197" t="s">
        <v>2161</v>
      </c>
      <c r="G4449" s="197"/>
      <c r="H4449" s="272" t="s">
        <v>75</v>
      </c>
      <c r="I4449" s="275">
        <v>1</v>
      </c>
      <c r="J4449" s="274">
        <v>0.84</v>
      </c>
      <c r="K4449" s="274">
        <v>0.84</v>
      </c>
    </row>
    <row r="4450" spans="2:11" x14ac:dyDescent="0.2">
      <c r="B4450" s="282" t="s">
        <v>93</v>
      </c>
      <c r="C4450" s="284" t="s">
        <v>326</v>
      </c>
      <c r="D4450" s="282" t="s">
        <v>44</v>
      </c>
      <c r="E4450" s="282" t="s">
        <v>327</v>
      </c>
      <c r="F4450" s="195" t="s">
        <v>214</v>
      </c>
      <c r="G4450" s="195"/>
      <c r="H4450" s="283" t="s">
        <v>75</v>
      </c>
      <c r="I4450" s="287">
        <v>3.7319999999999999E-2</v>
      </c>
      <c r="J4450" s="285">
        <v>22.66</v>
      </c>
      <c r="K4450" s="285">
        <v>0.84</v>
      </c>
    </row>
    <row r="4451" spans="2:11" x14ac:dyDescent="0.2">
      <c r="B4451" s="291"/>
      <c r="C4451" s="291"/>
      <c r="D4451" s="291"/>
      <c r="E4451" s="291"/>
      <c r="F4451" s="291" t="s">
        <v>97</v>
      </c>
      <c r="G4451" s="292">
        <v>0.4</v>
      </c>
      <c r="H4451" s="291" t="s">
        <v>98</v>
      </c>
      <c r="I4451" s="292">
        <v>0.44</v>
      </c>
      <c r="J4451" s="291" t="s">
        <v>99</v>
      </c>
      <c r="K4451" s="292">
        <v>0.84</v>
      </c>
    </row>
    <row r="4452" spans="2:11" ht="13.5" thickBot="1" x14ac:dyDescent="0.25">
      <c r="B4452" s="291"/>
      <c r="C4452" s="291"/>
      <c r="D4452" s="291"/>
      <c r="E4452" s="291"/>
      <c r="F4452" s="291" t="s">
        <v>100</v>
      </c>
      <c r="G4452" s="292">
        <v>0.21</v>
      </c>
      <c r="H4452" s="291"/>
      <c r="I4452" s="198" t="s">
        <v>101</v>
      </c>
      <c r="J4452" s="198"/>
      <c r="K4452" s="292">
        <v>1.05</v>
      </c>
    </row>
    <row r="4453" spans="2:11" ht="13.5" thickTop="1" x14ac:dyDescent="0.2">
      <c r="B4453" s="276"/>
      <c r="C4453" s="276"/>
      <c r="D4453" s="276"/>
      <c r="E4453" s="276"/>
      <c r="F4453" s="276"/>
      <c r="G4453" s="276"/>
      <c r="H4453" s="276"/>
      <c r="I4453" s="276"/>
      <c r="J4453" s="276"/>
      <c r="K4453" s="276"/>
    </row>
    <row r="4454" spans="2:11" ht="15" x14ac:dyDescent="0.2">
      <c r="B4454" s="268"/>
      <c r="C4454" s="270" t="s">
        <v>78</v>
      </c>
      <c r="D4454" s="268" t="s">
        <v>79</v>
      </c>
      <c r="E4454" s="268" t="s">
        <v>24</v>
      </c>
      <c r="F4454" s="196" t="s">
        <v>80</v>
      </c>
      <c r="G4454" s="196"/>
      <c r="H4454" s="269" t="s">
        <v>81</v>
      </c>
      <c r="I4454" s="270" t="s">
        <v>82</v>
      </c>
      <c r="J4454" s="270" t="s">
        <v>83</v>
      </c>
      <c r="K4454" s="270" t="s">
        <v>84</v>
      </c>
    </row>
    <row r="4455" spans="2:11" ht="25.5" x14ac:dyDescent="0.2">
      <c r="B4455" s="271" t="s">
        <v>85</v>
      </c>
      <c r="C4455" s="273" t="s">
        <v>3043</v>
      </c>
      <c r="D4455" s="271" t="s">
        <v>44</v>
      </c>
      <c r="E4455" s="271" t="s">
        <v>3044</v>
      </c>
      <c r="F4455" s="197" t="s">
        <v>2161</v>
      </c>
      <c r="G4455" s="197"/>
      <c r="H4455" s="272" t="s">
        <v>75</v>
      </c>
      <c r="I4455" s="275">
        <v>1</v>
      </c>
      <c r="J4455" s="274">
        <v>0.78</v>
      </c>
      <c r="K4455" s="274">
        <v>0.78</v>
      </c>
    </row>
    <row r="4456" spans="2:11" x14ac:dyDescent="0.2">
      <c r="B4456" s="282" t="s">
        <v>93</v>
      </c>
      <c r="C4456" s="284" t="s">
        <v>3045</v>
      </c>
      <c r="D4456" s="282" t="s">
        <v>44</v>
      </c>
      <c r="E4456" s="282" t="s">
        <v>3046</v>
      </c>
      <c r="F4456" s="195" t="s">
        <v>214</v>
      </c>
      <c r="G4456" s="195"/>
      <c r="H4456" s="283" t="s">
        <v>75</v>
      </c>
      <c r="I4456" s="287">
        <v>3.0870000000000002E-2</v>
      </c>
      <c r="J4456" s="285">
        <v>25.42</v>
      </c>
      <c r="K4456" s="285">
        <v>0.78</v>
      </c>
    </row>
    <row r="4457" spans="2:11" x14ac:dyDescent="0.2">
      <c r="B4457" s="291"/>
      <c r="C4457" s="291"/>
      <c r="D4457" s="291"/>
      <c r="E4457" s="291"/>
      <c r="F4457" s="291" t="s">
        <v>97</v>
      </c>
      <c r="G4457" s="292">
        <v>0.37</v>
      </c>
      <c r="H4457" s="291" t="s">
        <v>98</v>
      </c>
      <c r="I4457" s="292">
        <v>0.41</v>
      </c>
      <c r="J4457" s="291" t="s">
        <v>99</v>
      </c>
      <c r="K4457" s="292">
        <v>0.78</v>
      </c>
    </row>
    <row r="4458" spans="2:11" ht="13.5" thickBot="1" x14ac:dyDescent="0.25">
      <c r="B4458" s="291"/>
      <c r="C4458" s="291"/>
      <c r="D4458" s="291"/>
      <c r="E4458" s="291"/>
      <c r="F4458" s="291" t="s">
        <v>100</v>
      </c>
      <c r="G4458" s="292">
        <v>0.19</v>
      </c>
      <c r="H4458" s="291"/>
      <c r="I4458" s="198" t="s">
        <v>101</v>
      </c>
      <c r="J4458" s="198"/>
      <c r="K4458" s="292">
        <v>0.97</v>
      </c>
    </row>
    <row r="4459" spans="2:11" ht="13.5" thickTop="1" x14ac:dyDescent="0.2">
      <c r="B4459" s="276"/>
      <c r="C4459" s="276"/>
      <c r="D4459" s="276"/>
      <c r="E4459" s="276"/>
      <c r="F4459" s="276"/>
      <c r="G4459" s="276"/>
      <c r="H4459" s="276"/>
      <c r="I4459" s="276"/>
      <c r="J4459" s="276"/>
      <c r="K4459" s="276"/>
    </row>
    <row r="4460" spans="2:11" ht="15" x14ac:dyDescent="0.2">
      <c r="B4460" s="268"/>
      <c r="C4460" s="270" t="s">
        <v>78</v>
      </c>
      <c r="D4460" s="268" t="s">
        <v>79</v>
      </c>
      <c r="E4460" s="268" t="s">
        <v>24</v>
      </c>
      <c r="F4460" s="196" t="s">
        <v>80</v>
      </c>
      <c r="G4460" s="196"/>
      <c r="H4460" s="269" t="s">
        <v>81</v>
      </c>
      <c r="I4460" s="270" t="s">
        <v>82</v>
      </c>
      <c r="J4460" s="270" t="s">
        <v>83</v>
      </c>
      <c r="K4460" s="270" t="s">
        <v>84</v>
      </c>
    </row>
    <row r="4461" spans="2:11" ht="25.5" x14ac:dyDescent="0.2">
      <c r="B4461" s="271" t="s">
        <v>85</v>
      </c>
      <c r="C4461" s="273" t="s">
        <v>328</v>
      </c>
      <c r="D4461" s="271" t="s">
        <v>44</v>
      </c>
      <c r="E4461" s="271" t="s">
        <v>329</v>
      </c>
      <c r="F4461" s="197" t="s">
        <v>2161</v>
      </c>
      <c r="G4461" s="197"/>
      <c r="H4461" s="272" t="s">
        <v>75</v>
      </c>
      <c r="I4461" s="275">
        <v>1</v>
      </c>
      <c r="J4461" s="274">
        <v>0.36</v>
      </c>
      <c r="K4461" s="274">
        <v>0.36</v>
      </c>
    </row>
    <row r="4462" spans="2:11" x14ac:dyDescent="0.2">
      <c r="B4462" s="282" t="s">
        <v>93</v>
      </c>
      <c r="C4462" s="284" t="s">
        <v>330</v>
      </c>
      <c r="D4462" s="282" t="s">
        <v>44</v>
      </c>
      <c r="E4462" s="282" t="s">
        <v>331</v>
      </c>
      <c r="F4462" s="195" t="s">
        <v>214</v>
      </c>
      <c r="G4462" s="195"/>
      <c r="H4462" s="283" t="s">
        <v>75</v>
      </c>
      <c r="I4462" s="287">
        <v>1.7979999999999999E-2</v>
      </c>
      <c r="J4462" s="285">
        <v>20.46</v>
      </c>
      <c r="K4462" s="285">
        <v>0.36</v>
      </c>
    </row>
    <row r="4463" spans="2:11" x14ac:dyDescent="0.2">
      <c r="B4463" s="291"/>
      <c r="C4463" s="291"/>
      <c r="D4463" s="291"/>
      <c r="E4463" s="291"/>
      <c r="F4463" s="291" t="s">
        <v>97</v>
      </c>
      <c r="G4463" s="292">
        <v>0.17</v>
      </c>
      <c r="H4463" s="291" t="s">
        <v>98</v>
      </c>
      <c r="I4463" s="292">
        <v>0.19</v>
      </c>
      <c r="J4463" s="291" t="s">
        <v>99</v>
      </c>
      <c r="K4463" s="292">
        <v>0.36</v>
      </c>
    </row>
    <row r="4464" spans="2:11" ht="13.5" thickBot="1" x14ac:dyDescent="0.25">
      <c r="B4464" s="291"/>
      <c r="C4464" s="291"/>
      <c r="D4464" s="291"/>
      <c r="E4464" s="291"/>
      <c r="F4464" s="291" t="s">
        <v>100</v>
      </c>
      <c r="G4464" s="292">
        <v>0.09</v>
      </c>
      <c r="H4464" s="291"/>
      <c r="I4464" s="198" t="s">
        <v>101</v>
      </c>
      <c r="J4464" s="198"/>
      <c r="K4464" s="292">
        <v>0.45</v>
      </c>
    </row>
    <row r="4465" spans="2:11" ht="13.5" thickTop="1" x14ac:dyDescent="0.2">
      <c r="B4465" s="276"/>
      <c r="C4465" s="276"/>
      <c r="D4465" s="276"/>
      <c r="E4465" s="276"/>
      <c r="F4465" s="276"/>
      <c r="G4465" s="276"/>
      <c r="H4465" s="276"/>
      <c r="I4465" s="276"/>
      <c r="J4465" s="276"/>
      <c r="K4465" s="276"/>
    </row>
    <row r="4466" spans="2:11" ht="15" x14ac:dyDescent="0.2">
      <c r="B4466" s="268"/>
      <c r="C4466" s="270" t="s">
        <v>78</v>
      </c>
      <c r="D4466" s="268" t="s">
        <v>79</v>
      </c>
      <c r="E4466" s="268" t="s">
        <v>24</v>
      </c>
      <c r="F4466" s="196" t="s">
        <v>80</v>
      </c>
      <c r="G4466" s="196"/>
      <c r="H4466" s="269" t="s">
        <v>81</v>
      </c>
      <c r="I4466" s="270" t="s">
        <v>82</v>
      </c>
      <c r="J4466" s="270" t="s">
        <v>83</v>
      </c>
      <c r="K4466" s="270" t="s">
        <v>84</v>
      </c>
    </row>
    <row r="4467" spans="2:11" ht="25.5" x14ac:dyDescent="0.2">
      <c r="B4467" s="271" t="s">
        <v>85</v>
      </c>
      <c r="C4467" s="273" t="s">
        <v>223</v>
      </c>
      <c r="D4467" s="271" t="s">
        <v>44</v>
      </c>
      <c r="E4467" s="271" t="s">
        <v>224</v>
      </c>
      <c r="F4467" s="197" t="s">
        <v>2161</v>
      </c>
      <c r="G4467" s="197"/>
      <c r="H4467" s="272" t="s">
        <v>75</v>
      </c>
      <c r="I4467" s="275">
        <v>1</v>
      </c>
      <c r="J4467" s="274">
        <v>0.56000000000000005</v>
      </c>
      <c r="K4467" s="274">
        <v>0.56000000000000005</v>
      </c>
    </row>
    <row r="4468" spans="2:11" x14ac:dyDescent="0.2">
      <c r="B4468" s="282" t="s">
        <v>93</v>
      </c>
      <c r="C4468" s="284" t="s">
        <v>225</v>
      </c>
      <c r="D4468" s="282" t="s">
        <v>44</v>
      </c>
      <c r="E4468" s="282" t="s">
        <v>226</v>
      </c>
      <c r="F4468" s="195" t="s">
        <v>214</v>
      </c>
      <c r="G4468" s="195"/>
      <c r="H4468" s="283" t="s">
        <v>75</v>
      </c>
      <c r="I4468" s="287">
        <v>2.12E-2</v>
      </c>
      <c r="J4468" s="285">
        <v>26.79</v>
      </c>
      <c r="K4468" s="285">
        <v>0.56000000000000005</v>
      </c>
    </row>
    <row r="4469" spans="2:11" x14ac:dyDescent="0.2">
      <c r="B4469" s="291"/>
      <c r="C4469" s="291"/>
      <c r="D4469" s="291"/>
      <c r="E4469" s="291"/>
      <c r="F4469" s="291" t="s">
        <v>97</v>
      </c>
      <c r="G4469" s="292">
        <v>0.26</v>
      </c>
      <c r="H4469" s="291" t="s">
        <v>98</v>
      </c>
      <c r="I4469" s="292">
        <v>0.3</v>
      </c>
      <c r="J4469" s="291" t="s">
        <v>99</v>
      </c>
      <c r="K4469" s="292">
        <v>0.56000000000000005</v>
      </c>
    </row>
    <row r="4470" spans="2:11" ht="13.5" thickBot="1" x14ac:dyDescent="0.25">
      <c r="B4470" s="291"/>
      <c r="C4470" s="291"/>
      <c r="D4470" s="291"/>
      <c r="E4470" s="291"/>
      <c r="F4470" s="291" t="s">
        <v>100</v>
      </c>
      <c r="G4470" s="292">
        <v>0.14000000000000001</v>
      </c>
      <c r="H4470" s="291"/>
      <c r="I4470" s="198" t="s">
        <v>101</v>
      </c>
      <c r="J4470" s="198"/>
      <c r="K4470" s="292">
        <v>0.7</v>
      </c>
    </row>
    <row r="4471" spans="2:11" ht="13.5" thickTop="1" x14ac:dyDescent="0.2">
      <c r="B4471" s="276"/>
      <c r="C4471" s="276"/>
      <c r="D4471" s="276"/>
      <c r="E4471" s="276"/>
      <c r="F4471" s="276"/>
      <c r="G4471" s="276"/>
      <c r="H4471" s="276"/>
      <c r="I4471" s="276"/>
      <c r="J4471" s="276"/>
      <c r="K4471" s="276"/>
    </row>
    <row r="4472" spans="2:11" ht="15" x14ac:dyDescent="0.2">
      <c r="B4472" s="268"/>
      <c r="C4472" s="270" t="s">
        <v>78</v>
      </c>
      <c r="D4472" s="268" t="s">
        <v>79</v>
      </c>
      <c r="E4472" s="268" t="s">
        <v>24</v>
      </c>
      <c r="F4472" s="196" t="s">
        <v>80</v>
      </c>
      <c r="G4472" s="196"/>
      <c r="H4472" s="269" t="s">
        <v>81</v>
      </c>
      <c r="I4472" s="270" t="s">
        <v>82</v>
      </c>
      <c r="J4472" s="270" t="s">
        <v>83</v>
      </c>
      <c r="K4472" s="270" t="s">
        <v>84</v>
      </c>
    </row>
    <row r="4473" spans="2:11" ht="25.5" x14ac:dyDescent="0.2">
      <c r="B4473" s="271" t="s">
        <v>85</v>
      </c>
      <c r="C4473" s="273" t="s">
        <v>2239</v>
      </c>
      <c r="D4473" s="271" t="s">
        <v>44</v>
      </c>
      <c r="E4473" s="271" t="s">
        <v>2240</v>
      </c>
      <c r="F4473" s="197" t="s">
        <v>2161</v>
      </c>
      <c r="G4473" s="197"/>
      <c r="H4473" s="272" t="s">
        <v>1160</v>
      </c>
      <c r="I4473" s="275">
        <v>1</v>
      </c>
      <c r="J4473" s="274">
        <v>236.45</v>
      </c>
      <c r="K4473" s="274">
        <v>236.45</v>
      </c>
    </row>
    <row r="4474" spans="2:11" x14ac:dyDescent="0.2">
      <c r="B4474" s="282" t="s">
        <v>93</v>
      </c>
      <c r="C4474" s="284" t="s">
        <v>2243</v>
      </c>
      <c r="D4474" s="282" t="s">
        <v>44</v>
      </c>
      <c r="E4474" s="282" t="s">
        <v>2244</v>
      </c>
      <c r="F4474" s="195" t="s">
        <v>214</v>
      </c>
      <c r="G4474" s="195"/>
      <c r="H4474" s="283" t="s">
        <v>1160</v>
      </c>
      <c r="I4474" s="287">
        <v>1.112E-2</v>
      </c>
      <c r="J4474" s="285">
        <v>21264.14</v>
      </c>
      <c r="K4474" s="285">
        <v>236.45</v>
      </c>
    </row>
    <row r="4475" spans="2:11" x14ac:dyDescent="0.2">
      <c r="B4475" s="291"/>
      <c r="C4475" s="291"/>
      <c r="D4475" s="291"/>
      <c r="E4475" s="291"/>
      <c r="F4475" s="291" t="s">
        <v>97</v>
      </c>
      <c r="G4475" s="292">
        <v>143.47</v>
      </c>
      <c r="H4475" s="291" t="s">
        <v>98</v>
      </c>
      <c r="I4475" s="292">
        <v>92.98</v>
      </c>
      <c r="J4475" s="291" t="s">
        <v>99</v>
      </c>
      <c r="K4475" s="292">
        <v>236.45</v>
      </c>
    </row>
    <row r="4476" spans="2:11" ht="13.5" thickBot="1" x14ac:dyDescent="0.25">
      <c r="B4476" s="291"/>
      <c r="C4476" s="291"/>
      <c r="D4476" s="291"/>
      <c r="E4476" s="291"/>
      <c r="F4476" s="291" t="s">
        <v>100</v>
      </c>
      <c r="G4476" s="292">
        <v>59.11</v>
      </c>
      <c r="H4476" s="291"/>
      <c r="I4476" s="198" t="s">
        <v>101</v>
      </c>
      <c r="J4476" s="198"/>
      <c r="K4476" s="292">
        <v>295.56</v>
      </c>
    </row>
    <row r="4477" spans="2:11" ht="13.5" thickTop="1" x14ac:dyDescent="0.2">
      <c r="B4477" s="276"/>
      <c r="C4477" s="276"/>
      <c r="D4477" s="276"/>
      <c r="E4477" s="276"/>
      <c r="F4477" s="276"/>
      <c r="G4477" s="276"/>
      <c r="H4477" s="276"/>
      <c r="I4477" s="276"/>
      <c r="J4477" s="276"/>
      <c r="K4477" s="276"/>
    </row>
    <row r="4478" spans="2:11" ht="15" x14ac:dyDescent="0.2">
      <c r="B4478" s="268"/>
      <c r="C4478" s="270" t="s">
        <v>78</v>
      </c>
      <c r="D4478" s="268" t="s">
        <v>79</v>
      </c>
      <c r="E4478" s="268" t="s">
        <v>24</v>
      </c>
      <c r="F4478" s="196" t="s">
        <v>80</v>
      </c>
      <c r="G4478" s="196"/>
      <c r="H4478" s="269" t="s">
        <v>81</v>
      </c>
      <c r="I4478" s="270" t="s">
        <v>82</v>
      </c>
      <c r="J4478" s="270" t="s">
        <v>83</v>
      </c>
      <c r="K4478" s="270" t="s">
        <v>84</v>
      </c>
    </row>
    <row r="4479" spans="2:11" ht="25.5" x14ac:dyDescent="0.2">
      <c r="B4479" s="271" t="s">
        <v>85</v>
      </c>
      <c r="C4479" s="273" t="s">
        <v>3047</v>
      </c>
      <c r="D4479" s="271" t="s">
        <v>44</v>
      </c>
      <c r="E4479" s="271" t="s">
        <v>3048</v>
      </c>
      <c r="F4479" s="197" t="s">
        <v>89</v>
      </c>
      <c r="G4479" s="197"/>
      <c r="H4479" s="272" t="s">
        <v>75</v>
      </c>
      <c r="I4479" s="275">
        <v>1</v>
      </c>
      <c r="J4479" s="274">
        <v>1.52</v>
      </c>
      <c r="K4479" s="274">
        <v>1.52</v>
      </c>
    </row>
    <row r="4480" spans="2:11" x14ac:dyDescent="0.2">
      <c r="B4480" s="282" t="s">
        <v>93</v>
      </c>
      <c r="C4480" s="284" t="s">
        <v>3049</v>
      </c>
      <c r="D4480" s="282" t="s">
        <v>44</v>
      </c>
      <c r="E4480" s="282" t="s">
        <v>3050</v>
      </c>
      <c r="F4480" s="195" t="s">
        <v>214</v>
      </c>
      <c r="G4480" s="195"/>
      <c r="H4480" s="283" t="s">
        <v>75</v>
      </c>
      <c r="I4480" s="287">
        <v>1.2109999999999999E-2</v>
      </c>
      <c r="J4480" s="285">
        <v>125.75</v>
      </c>
      <c r="K4480" s="285">
        <v>1.52</v>
      </c>
    </row>
    <row r="4481" spans="2:11" x14ac:dyDescent="0.2">
      <c r="B4481" s="291"/>
      <c r="C4481" s="291"/>
      <c r="D4481" s="291"/>
      <c r="E4481" s="291"/>
      <c r="F4481" s="291" t="s">
        <v>97</v>
      </c>
      <c r="G4481" s="292">
        <v>0.73</v>
      </c>
      <c r="H4481" s="291" t="s">
        <v>98</v>
      </c>
      <c r="I4481" s="292">
        <v>0.79</v>
      </c>
      <c r="J4481" s="291" t="s">
        <v>99</v>
      </c>
      <c r="K4481" s="292">
        <v>1.52</v>
      </c>
    </row>
    <row r="4482" spans="2:11" ht="13.5" thickBot="1" x14ac:dyDescent="0.25">
      <c r="B4482" s="291"/>
      <c r="C4482" s="291"/>
      <c r="D4482" s="291"/>
      <c r="E4482" s="291"/>
      <c r="F4482" s="291" t="s">
        <v>100</v>
      </c>
      <c r="G4482" s="292">
        <v>0.38</v>
      </c>
      <c r="H4482" s="291"/>
      <c r="I4482" s="198" t="s">
        <v>101</v>
      </c>
      <c r="J4482" s="198"/>
      <c r="K4482" s="292">
        <v>1.9</v>
      </c>
    </row>
    <row r="4483" spans="2:11" ht="13.5" thickTop="1" x14ac:dyDescent="0.2">
      <c r="B4483" s="276"/>
      <c r="C4483" s="276"/>
      <c r="D4483" s="276"/>
      <c r="E4483" s="276"/>
      <c r="F4483" s="276"/>
      <c r="G4483" s="276"/>
      <c r="H4483" s="276"/>
      <c r="I4483" s="276"/>
      <c r="J4483" s="276"/>
      <c r="K4483" s="276"/>
    </row>
    <row r="4484" spans="2:11" ht="15" x14ac:dyDescent="0.2">
      <c r="B4484" s="268"/>
      <c r="C4484" s="270" t="s">
        <v>78</v>
      </c>
      <c r="D4484" s="268" t="s">
        <v>79</v>
      </c>
      <c r="E4484" s="268" t="s">
        <v>24</v>
      </c>
      <c r="F4484" s="196" t="s">
        <v>80</v>
      </c>
      <c r="G4484" s="196"/>
      <c r="H4484" s="269" t="s">
        <v>81</v>
      </c>
      <c r="I4484" s="270" t="s">
        <v>82</v>
      </c>
      <c r="J4484" s="270" t="s">
        <v>83</v>
      </c>
      <c r="K4484" s="270" t="s">
        <v>84</v>
      </c>
    </row>
    <row r="4485" spans="2:11" ht="25.5" x14ac:dyDescent="0.2">
      <c r="B4485" s="271" t="s">
        <v>85</v>
      </c>
      <c r="C4485" s="273" t="s">
        <v>1031</v>
      </c>
      <c r="D4485" s="271" t="s">
        <v>44</v>
      </c>
      <c r="E4485" s="271" t="s">
        <v>1032</v>
      </c>
      <c r="F4485" s="197" t="s">
        <v>2161</v>
      </c>
      <c r="G4485" s="197"/>
      <c r="H4485" s="272" t="s">
        <v>75</v>
      </c>
      <c r="I4485" s="275">
        <v>1</v>
      </c>
      <c r="J4485" s="274">
        <v>0.42</v>
      </c>
      <c r="K4485" s="274">
        <v>0.42</v>
      </c>
    </row>
    <row r="4486" spans="2:11" x14ac:dyDescent="0.2">
      <c r="B4486" s="282" t="s">
        <v>93</v>
      </c>
      <c r="C4486" s="284" t="s">
        <v>1033</v>
      </c>
      <c r="D4486" s="282" t="s">
        <v>44</v>
      </c>
      <c r="E4486" s="282" t="s">
        <v>1034</v>
      </c>
      <c r="F4486" s="195" t="s">
        <v>214</v>
      </c>
      <c r="G4486" s="195"/>
      <c r="H4486" s="283" t="s">
        <v>75</v>
      </c>
      <c r="I4486" s="287">
        <v>2.12E-2</v>
      </c>
      <c r="J4486" s="285">
        <v>20.27</v>
      </c>
      <c r="K4486" s="285">
        <v>0.42</v>
      </c>
    </row>
    <row r="4487" spans="2:11" x14ac:dyDescent="0.2">
      <c r="B4487" s="291"/>
      <c r="C4487" s="291"/>
      <c r="D4487" s="291"/>
      <c r="E4487" s="291"/>
      <c r="F4487" s="291" t="s">
        <v>97</v>
      </c>
      <c r="G4487" s="292">
        <v>0.2</v>
      </c>
      <c r="H4487" s="291" t="s">
        <v>98</v>
      </c>
      <c r="I4487" s="292">
        <v>0.22</v>
      </c>
      <c r="J4487" s="291" t="s">
        <v>99</v>
      </c>
      <c r="K4487" s="292">
        <v>0.42</v>
      </c>
    </row>
    <row r="4488" spans="2:11" ht="13.5" thickBot="1" x14ac:dyDescent="0.25">
      <c r="B4488" s="291"/>
      <c r="C4488" s="291"/>
      <c r="D4488" s="291"/>
      <c r="E4488" s="291"/>
      <c r="F4488" s="291" t="s">
        <v>100</v>
      </c>
      <c r="G4488" s="292">
        <v>0.1</v>
      </c>
      <c r="H4488" s="291"/>
      <c r="I4488" s="198" t="s">
        <v>101</v>
      </c>
      <c r="J4488" s="198"/>
      <c r="K4488" s="292">
        <v>0.52</v>
      </c>
    </row>
    <row r="4489" spans="2:11" ht="13.5" thickTop="1" x14ac:dyDescent="0.2">
      <c r="B4489" s="276"/>
      <c r="C4489" s="276"/>
      <c r="D4489" s="276"/>
      <c r="E4489" s="276"/>
      <c r="F4489" s="276"/>
      <c r="G4489" s="276"/>
      <c r="H4489" s="276"/>
      <c r="I4489" s="276"/>
      <c r="J4489" s="276"/>
      <c r="K4489" s="276"/>
    </row>
    <row r="4490" spans="2:11" ht="15" x14ac:dyDescent="0.2">
      <c r="B4490" s="268"/>
      <c r="C4490" s="270" t="s">
        <v>78</v>
      </c>
      <c r="D4490" s="268" t="s">
        <v>79</v>
      </c>
      <c r="E4490" s="268" t="s">
        <v>24</v>
      </c>
      <c r="F4490" s="196" t="s">
        <v>80</v>
      </c>
      <c r="G4490" s="196"/>
      <c r="H4490" s="269" t="s">
        <v>81</v>
      </c>
      <c r="I4490" s="270" t="s">
        <v>82</v>
      </c>
      <c r="J4490" s="270" t="s">
        <v>83</v>
      </c>
      <c r="K4490" s="270" t="s">
        <v>84</v>
      </c>
    </row>
    <row r="4491" spans="2:11" ht="25.5" x14ac:dyDescent="0.2">
      <c r="B4491" s="271" t="s">
        <v>85</v>
      </c>
      <c r="C4491" s="273" t="s">
        <v>840</v>
      </c>
      <c r="D4491" s="271" t="s">
        <v>44</v>
      </c>
      <c r="E4491" s="271" t="s">
        <v>841</v>
      </c>
      <c r="F4491" s="197" t="s">
        <v>2161</v>
      </c>
      <c r="G4491" s="197"/>
      <c r="H4491" s="272" t="s">
        <v>75</v>
      </c>
      <c r="I4491" s="275">
        <v>1</v>
      </c>
      <c r="J4491" s="274">
        <v>0.09</v>
      </c>
      <c r="K4491" s="274">
        <v>0.09</v>
      </c>
    </row>
    <row r="4492" spans="2:11" x14ac:dyDescent="0.2">
      <c r="B4492" s="282" t="s">
        <v>93</v>
      </c>
      <c r="C4492" s="284" t="s">
        <v>842</v>
      </c>
      <c r="D4492" s="282" t="s">
        <v>44</v>
      </c>
      <c r="E4492" s="282" t="s">
        <v>843</v>
      </c>
      <c r="F4492" s="195" t="s">
        <v>214</v>
      </c>
      <c r="G4492" s="195"/>
      <c r="H4492" s="283" t="s">
        <v>75</v>
      </c>
      <c r="I4492" s="287">
        <v>5.0899999999999999E-3</v>
      </c>
      <c r="J4492" s="285">
        <v>19.5</v>
      </c>
      <c r="K4492" s="285">
        <v>0.09</v>
      </c>
    </row>
    <row r="4493" spans="2:11" x14ac:dyDescent="0.2">
      <c r="B4493" s="291"/>
      <c r="C4493" s="291"/>
      <c r="D4493" s="291"/>
      <c r="E4493" s="291"/>
      <c r="F4493" s="291" t="s">
        <v>97</v>
      </c>
      <c r="G4493" s="292">
        <v>0.04</v>
      </c>
      <c r="H4493" s="291" t="s">
        <v>98</v>
      </c>
      <c r="I4493" s="292">
        <v>0.05</v>
      </c>
      <c r="J4493" s="291" t="s">
        <v>99</v>
      </c>
      <c r="K4493" s="292">
        <v>0.09</v>
      </c>
    </row>
    <row r="4494" spans="2:11" ht="13.5" thickBot="1" x14ac:dyDescent="0.25">
      <c r="B4494" s="291"/>
      <c r="C4494" s="291"/>
      <c r="D4494" s="291"/>
      <c r="E4494" s="291"/>
      <c r="F4494" s="291" t="s">
        <v>100</v>
      </c>
      <c r="G4494" s="292">
        <v>0.02</v>
      </c>
      <c r="H4494" s="291"/>
      <c r="I4494" s="198" t="s">
        <v>101</v>
      </c>
      <c r="J4494" s="198"/>
      <c r="K4494" s="292">
        <v>0.11</v>
      </c>
    </row>
    <row r="4495" spans="2:11" ht="13.5" thickTop="1" x14ac:dyDescent="0.2">
      <c r="B4495" s="276"/>
      <c r="C4495" s="276"/>
      <c r="D4495" s="276"/>
      <c r="E4495" s="276"/>
      <c r="F4495" s="276"/>
      <c r="G4495" s="276"/>
      <c r="H4495" s="276"/>
      <c r="I4495" s="276"/>
      <c r="J4495" s="276"/>
      <c r="K4495" s="276"/>
    </row>
    <row r="4496" spans="2:11" ht="15" x14ac:dyDescent="0.2">
      <c r="B4496" s="268"/>
      <c r="C4496" s="270" t="s">
        <v>78</v>
      </c>
      <c r="D4496" s="268" t="s">
        <v>79</v>
      </c>
      <c r="E4496" s="268" t="s">
        <v>24</v>
      </c>
      <c r="F4496" s="196" t="s">
        <v>80</v>
      </c>
      <c r="G4496" s="196"/>
      <c r="H4496" s="269" t="s">
        <v>81</v>
      </c>
      <c r="I4496" s="270" t="s">
        <v>82</v>
      </c>
      <c r="J4496" s="270" t="s">
        <v>83</v>
      </c>
      <c r="K4496" s="270" t="s">
        <v>84</v>
      </c>
    </row>
    <row r="4497" spans="2:11" ht="25.5" x14ac:dyDescent="0.2">
      <c r="B4497" s="271" t="s">
        <v>85</v>
      </c>
      <c r="C4497" s="273" t="s">
        <v>3051</v>
      </c>
      <c r="D4497" s="271" t="s">
        <v>44</v>
      </c>
      <c r="E4497" s="271" t="s">
        <v>3052</v>
      </c>
      <c r="F4497" s="197" t="s">
        <v>2161</v>
      </c>
      <c r="G4497" s="197"/>
      <c r="H4497" s="272" t="s">
        <v>75</v>
      </c>
      <c r="I4497" s="275">
        <v>1</v>
      </c>
      <c r="J4497" s="274">
        <v>0.27</v>
      </c>
      <c r="K4497" s="274">
        <v>0.27</v>
      </c>
    </row>
    <row r="4498" spans="2:11" x14ac:dyDescent="0.2">
      <c r="B4498" s="282" t="s">
        <v>93</v>
      </c>
      <c r="C4498" s="284" t="s">
        <v>3053</v>
      </c>
      <c r="D4498" s="282" t="s">
        <v>44</v>
      </c>
      <c r="E4498" s="282" t="s">
        <v>3054</v>
      </c>
      <c r="F4498" s="195" t="s">
        <v>214</v>
      </c>
      <c r="G4498" s="195"/>
      <c r="H4498" s="283" t="s">
        <v>75</v>
      </c>
      <c r="I4498" s="287">
        <v>1.4760000000000001E-2</v>
      </c>
      <c r="J4498" s="285">
        <v>18.940000000000001</v>
      </c>
      <c r="K4498" s="285">
        <v>0.27</v>
      </c>
    </row>
    <row r="4499" spans="2:11" x14ac:dyDescent="0.2">
      <c r="B4499" s="291"/>
      <c r="C4499" s="291"/>
      <c r="D4499" s="291"/>
      <c r="E4499" s="291"/>
      <c r="F4499" s="291" t="s">
        <v>97</v>
      </c>
      <c r="G4499" s="292">
        <v>0.13</v>
      </c>
      <c r="H4499" s="291" t="s">
        <v>98</v>
      </c>
      <c r="I4499" s="292">
        <v>0.14000000000000001</v>
      </c>
      <c r="J4499" s="291" t="s">
        <v>99</v>
      </c>
      <c r="K4499" s="292">
        <v>0.27</v>
      </c>
    </row>
    <row r="4500" spans="2:11" ht="13.5" thickBot="1" x14ac:dyDescent="0.25">
      <c r="B4500" s="291"/>
      <c r="C4500" s="291"/>
      <c r="D4500" s="291"/>
      <c r="E4500" s="291"/>
      <c r="F4500" s="291" t="s">
        <v>100</v>
      </c>
      <c r="G4500" s="292">
        <v>0.06</v>
      </c>
      <c r="H4500" s="291"/>
      <c r="I4500" s="198" t="s">
        <v>101</v>
      </c>
      <c r="J4500" s="198"/>
      <c r="K4500" s="292">
        <v>0.33</v>
      </c>
    </row>
    <row r="4501" spans="2:11" ht="13.5" thickTop="1" x14ac:dyDescent="0.2">
      <c r="B4501" s="276"/>
      <c r="C4501" s="276"/>
      <c r="D4501" s="276"/>
      <c r="E4501" s="276"/>
      <c r="F4501" s="276"/>
      <c r="G4501" s="276"/>
      <c r="H4501" s="276"/>
      <c r="I4501" s="276"/>
      <c r="J4501" s="276"/>
      <c r="K4501" s="276"/>
    </row>
    <row r="4502" spans="2:11" ht="15" x14ac:dyDescent="0.2">
      <c r="B4502" s="268"/>
      <c r="C4502" s="270" t="s">
        <v>78</v>
      </c>
      <c r="D4502" s="268" t="s">
        <v>79</v>
      </c>
      <c r="E4502" s="268" t="s">
        <v>24</v>
      </c>
      <c r="F4502" s="196" t="s">
        <v>80</v>
      </c>
      <c r="G4502" s="196"/>
      <c r="H4502" s="269" t="s">
        <v>81</v>
      </c>
      <c r="I4502" s="270" t="s">
        <v>82</v>
      </c>
      <c r="J4502" s="270" t="s">
        <v>83</v>
      </c>
      <c r="K4502" s="270" t="s">
        <v>84</v>
      </c>
    </row>
    <row r="4503" spans="2:11" ht="25.5" x14ac:dyDescent="0.2">
      <c r="B4503" s="271" t="s">
        <v>85</v>
      </c>
      <c r="C4503" s="273" t="s">
        <v>545</v>
      </c>
      <c r="D4503" s="271" t="s">
        <v>44</v>
      </c>
      <c r="E4503" s="271" t="s">
        <v>546</v>
      </c>
      <c r="F4503" s="197" t="s">
        <v>2161</v>
      </c>
      <c r="G4503" s="197"/>
      <c r="H4503" s="272" t="s">
        <v>75</v>
      </c>
      <c r="I4503" s="275">
        <v>1</v>
      </c>
      <c r="J4503" s="274">
        <v>0.3</v>
      </c>
      <c r="K4503" s="274">
        <v>0.3</v>
      </c>
    </row>
    <row r="4504" spans="2:11" x14ac:dyDescent="0.2">
      <c r="B4504" s="282" t="s">
        <v>93</v>
      </c>
      <c r="C4504" s="284" t="s">
        <v>547</v>
      </c>
      <c r="D4504" s="282" t="s">
        <v>44</v>
      </c>
      <c r="E4504" s="282" t="s">
        <v>548</v>
      </c>
      <c r="F4504" s="195" t="s">
        <v>214</v>
      </c>
      <c r="G4504" s="195"/>
      <c r="H4504" s="283" t="s">
        <v>75</v>
      </c>
      <c r="I4504" s="287">
        <v>1.4760000000000001E-2</v>
      </c>
      <c r="J4504" s="285">
        <v>20.46</v>
      </c>
      <c r="K4504" s="285">
        <v>0.3</v>
      </c>
    </row>
    <row r="4505" spans="2:11" x14ac:dyDescent="0.2">
      <c r="B4505" s="291"/>
      <c r="C4505" s="291"/>
      <c r="D4505" s="291"/>
      <c r="E4505" s="291"/>
      <c r="F4505" s="291" t="s">
        <v>97</v>
      </c>
      <c r="G4505" s="292">
        <v>0.14000000000000001</v>
      </c>
      <c r="H4505" s="291" t="s">
        <v>98</v>
      </c>
      <c r="I4505" s="292">
        <v>0.16</v>
      </c>
      <c r="J4505" s="291" t="s">
        <v>99</v>
      </c>
      <c r="K4505" s="292">
        <v>0.3</v>
      </c>
    </row>
    <row r="4506" spans="2:11" ht="13.5" thickBot="1" x14ac:dyDescent="0.25">
      <c r="B4506" s="291"/>
      <c r="C4506" s="291"/>
      <c r="D4506" s="291"/>
      <c r="E4506" s="291"/>
      <c r="F4506" s="291" t="s">
        <v>100</v>
      </c>
      <c r="G4506" s="292">
        <v>7.0000000000000007E-2</v>
      </c>
      <c r="H4506" s="291"/>
      <c r="I4506" s="198" t="s">
        <v>101</v>
      </c>
      <c r="J4506" s="198"/>
      <c r="K4506" s="292">
        <v>0.37</v>
      </c>
    </row>
    <row r="4507" spans="2:11" ht="13.5" thickTop="1" x14ac:dyDescent="0.2">
      <c r="B4507" s="276"/>
      <c r="C4507" s="276"/>
      <c r="D4507" s="276"/>
      <c r="E4507" s="276"/>
      <c r="F4507" s="276"/>
      <c r="G4507" s="276"/>
      <c r="H4507" s="276"/>
      <c r="I4507" s="276"/>
      <c r="J4507" s="276"/>
      <c r="K4507" s="276"/>
    </row>
    <row r="4508" spans="2:11" ht="15" x14ac:dyDescent="0.2">
      <c r="B4508" s="268"/>
      <c r="C4508" s="270" t="s">
        <v>78</v>
      </c>
      <c r="D4508" s="268" t="s">
        <v>79</v>
      </c>
      <c r="E4508" s="268" t="s">
        <v>24</v>
      </c>
      <c r="F4508" s="196" t="s">
        <v>80</v>
      </c>
      <c r="G4508" s="196"/>
      <c r="H4508" s="269" t="s">
        <v>81</v>
      </c>
      <c r="I4508" s="270" t="s">
        <v>82</v>
      </c>
      <c r="J4508" s="270" t="s">
        <v>83</v>
      </c>
      <c r="K4508" s="270" t="s">
        <v>84</v>
      </c>
    </row>
    <row r="4509" spans="2:11" ht="25.5" x14ac:dyDescent="0.2">
      <c r="B4509" s="271" t="s">
        <v>85</v>
      </c>
      <c r="C4509" s="273" t="s">
        <v>3055</v>
      </c>
      <c r="D4509" s="271" t="s">
        <v>44</v>
      </c>
      <c r="E4509" s="271" t="s">
        <v>3056</v>
      </c>
      <c r="F4509" s="197" t="s">
        <v>2161</v>
      </c>
      <c r="G4509" s="197"/>
      <c r="H4509" s="272" t="s">
        <v>75</v>
      </c>
      <c r="I4509" s="275">
        <v>1</v>
      </c>
      <c r="J4509" s="274">
        <v>0.63</v>
      </c>
      <c r="K4509" s="274">
        <v>0.63</v>
      </c>
    </row>
    <row r="4510" spans="2:11" x14ac:dyDescent="0.2">
      <c r="B4510" s="282" t="s">
        <v>93</v>
      </c>
      <c r="C4510" s="284" t="s">
        <v>3057</v>
      </c>
      <c r="D4510" s="282" t="s">
        <v>44</v>
      </c>
      <c r="E4510" s="282" t="s">
        <v>3058</v>
      </c>
      <c r="F4510" s="195" t="s">
        <v>214</v>
      </c>
      <c r="G4510" s="195"/>
      <c r="H4510" s="283" t="s">
        <v>75</v>
      </c>
      <c r="I4510" s="287">
        <v>2.7650000000000001E-2</v>
      </c>
      <c r="J4510" s="285">
        <v>23.03</v>
      </c>
      <c r="K4510" s="285">
        <v>0.63</v>
      </c>
    </row>
    <row r="4511" spans="2:11" x14ac:dyDescent="0.2">
      <c r="B4511" s="291"/>
      <c r="C4511" s="291"/>
      <c r="D4511" s="291"/>
      <c r="E4511" s="291"/>
      <c r="F4511" s="291" t="s">
        <v>97</v>
      </c>
      <c r="G4511" s="292">
        <v>0.3</v>
      </c>
      <c r="H4511" s="291" t="s">
        <v>98</v>
      </c>
      <c r="I4511" s="292">
        <v>0.33</v>
      </c>
      <c r="J4511" s="291" t="s">
        <v>99</v>
      </c>
      <c r="K4511" s="292">
        <v>0.63</v>
      </c>
    </row>
    <row r="4512" spans="2:11" ht="13.5" thickBot="1" x14ac:dyDescent="0.25">
      <c r="B4512" s="291"/>
      <c r="C4512" s="291"/>
      <c r="D4512" s="291"/>
      <c r="E4512" s="291"/>
      <c r="F4512" s="291" t="s">
        <v>100</v>
      </c>
      <c r="G4512" s="292">
        <v>0.15</v>
      </c>
      <c r="H4512" s="291"/>
      <c r="I4512" s="198" t="s">
        <v>101</v>
      </c>
      <c r="J4512" s="198"/>
      <c r="K4512" s="292">
        <v>0.78</v>
      </c>
    </row>
    <row r="4513" spans="2:11" ht="13.5" thickTop="1" x14ac:dyDescent="0.2">
      <c r="B4513" s="276"/>
      <c r="C4513" s="276"/>
      <c r="D4513" s="276"/>
      <c r="E4513" s="276"/>
      <c r="F4513" s="276"/>
      <c r="G4513" s="276"/>
      <c r="H4513" s="276"/>
      <c r="I4513" s="276"/>
      <c r="J4513" s="276"/>
      <c r="K4513" s="276"/>
    </row>
    <row r="4514" spans="2:11" ht="15" x14ac:dyDescent="0.2">
      <c r="B4514" s="268"/>
      <c r="C4514" s="270" t="s">
        <v>78</v>
      </c>
      <c r="D4514" s="268" t="s">
        <v>79</v>
      </c>
      <c r="E4514" s="268" t="s">
        <v>24</v>
      </c>
      <c r="F4514" s="196" t="s">
        <v>80</v>
      </c>
      <c r="G4514" s="196"/>
      <c r="H4514" s="269" t="s">
        <v>81</v>
      </c>
      <c r="I4514" s="270" t="s">
        <v>82</v>
      </c>
      <c r="J4514" s="270" t="s">
        <v>83</v>
      </c>
      <c r="K4514" s="270" t="s">
        <v>84</v>
      </c>
    </row>
    <row r="4515" spans="2:11" ht="25.5" x14ac:dyDescent="0.2">
      <c r="B4515" s="271" t="s">
        <v>85</v>
      </c>
      <c r="C4515" s="273" t="s">
        <v>332</v>
      </c>
      <c r="D4515" s="271" t="s">
        <v>44</v>
      </c>
      <c r="E4515" s="271" t="s">
        <v>333</v>
      </c>
      <c r="F4515" s="197" t="s">
        <v>2161</v>
      </c>
      <c r="G4515" s="197"/>
      <c r="H4515" s="272" t="s">
        <v>75</v>
      </c>
      <c r="I4515" s="275">
        <v>1</v>
      </c>
      <c r="J4515" s="274">
        <v>0.26</v>
      </c>
      <c r="K4515" s="274">
        <v>0.26</v>
      </c>
    </row>
    <row r="4516" spans="2:11" x14ac:dyDescent="0.2">
      <c r="B4516" s="282" t="s">
        <v>93</v>
      </c>
      <c r="C4516" s="284" t="s">
        <v>334</v>
      </c>
      <c r="D4516" s="282" t="s">
        <v>44</v>
      </c>
      <c r="E4516" s="282" t="s">
        <v>335</v>
      </c>
      <c r="F4516" s="195" t="s">
        <v>214</v>
      </c>
      <c r="G4516" s="195"/>
      <c r="H4516" s="283" t="s">
        <v>75</v>
      </c>
      <c r="I4516" s="287">
        <v>1.154E-2</v>
      </c>
      <c r="J4516" s="285">
        <v>23.09</v>
      </c>
      <c r="K4516" s="285">
        <v>0.26</v>
      </c>
    </row>
    <row r="4517" spans="2:11" x14ac:dyDescent="0.2">
      <c r="B4517" s="291"/>
      <c r="C4517" s="291"/>
      <c r="D4517" s="291"/>
      <c r="E4517" s="291"/>
      <c r="F4517" s="291" t="s">
        <v>97</v>
      </c>
      <c r="G4517" s="292">
        <v>0.12</v>
      </c>
      <c r="H4517" s="291" t="s">
        <v>98</v>
      </c>
      <c r="I4517" s="292">
        <v>0.14000000000000001</v>
      </c>
      <c r="J4517" s="291" t="s">
        <v>99</v>
      </c>
      <c r="K4517" s="292">
        <v>0.26</v>
      </c>
    </row>
    <row r="4518" spans="2:11" ht="13.5" thickBot="1" x14ac:dyDescent="0.25">
      <c r="B4518" s="291"/>
      <c r="C4518" s="291"/>
      <c r="D4518" s="291"/>
      <c r="E4518" s="291"/>
      <c r="F4518" s="291" t="s">
        <v>100</v>
      </c>
      <c r="G4518" s="292">
        <v>0.06</v>
      </c>
      <c r="H4518" s="291"/>
      <c r="I4518" s="198" t="s">
        <v>101</v>
      </c>
      <c r="J4518" s="198"/>
      <c r="K4518" s="292">
        <v>0.32</v>
      </c>
    </row>
    <row r="4519" spans="2:11" ht="13.5" thickTop="1" x14ac:dyDescent="0.2">
      <c r="B4519" s="276"/>
      <c r="C4519" s="276"/>
      <c r="D4519" s="276"/>
      <c r="E4519" s="276"/>
      <c r="F4519" s="276"/>
      <c r="G4519" s="276"/>
      <c r="H4519" s="276"/>
      <c r="I4519" s="276"/>
      <c r="J4519" s="276"/>
      <c r="K4519" s="276"/>
    </row>
    <row r="4520" spans="2:11" ht="15" x14ac:dyDescent="0.2">
      <c r="B4520" s="268"/>
      <c r="C4520" s="270" t="s">
        <v>78</v>
      </c>
      <c r="D4520" s="268" t="s">
        <v>79</v>
      </c>
      <c r="E4520" s="268" t="s">
        <v>24</v>
      </c>
      <c r="F4520" s="196" t="s">
        <v>80</v>
      </c>
      <c r="G4520" s="196"/>
      <c r="H4520" s="269" t="s">
        <v>81</v>
      </c>
      <c r="I4520" s="270" t="s">
        <v>82</v>
      </c>
      <c r="J4520" s="270" t="s">
        <v>83</v>
      </c>
      <c r="K4520" s="270" t="s">
        <v>84</v>
      </c>
    </row>
    <row r="4521" spans="2:11" ht="38.25" x14ac:dyDescent="0.2">
      <c r="B4521" s="271" t="s">
        <v>85</v>
      </c>
      <c r="C4521" s="273" t="s">
        <v>3059</v>
      </c>
      <c r="D4521" s="271" t="s">
        <v>44</v>
      </c>
      <c r="E4521" s="271" t="s">
        <v>3060</v>
      </c>
      <c r="F4521" s="197" t="s">
        <v>2161</v>
      </c>
      <c r="G4521" s="197"/>
      <c r="H4521" s="272" t="s">
        <v>75</v>
      </c>
      <c r="I4521" s="275">
        <v>1</v>
      </c>
      <c r="J4521" s="274">
        <v>0.31</v>
      </c>
      <c r="K4521" s="274">
        <v>0.31</v>
      </c>
    </row>
    <row r="4522" spans="2:11" ht="25.5" x14ac:dyDescent="0.2">
      <c r="B4522" s="282" t="s">
        <v>93</v>
      </c>
      <c r="C4522" s="284" t="s">
        <v>3061</v>
      </c>
      <c r="D4522" s="282" t="s">
        <v>44</v>
      </c>
      <c r="E4522" s="282" t="s">
        <v>3062</v>
      </c>
      <c r="F4522" s="195" t="s">
        <v>214</v>
      </c>
      <c r="G4522" s="195"/>
      <c r="H4522" s="283" t="s">
        <v>75</v>
      </c>
      <c r="I4522" s="287">
        <v>1.4760000000000001E-2</v>
      </c>
      <c r="J4522" s="285">
        <v>21.08</v>
      </c>
      <c r="K4522" s="285">
        <v>0.31</v>
      </c>
    </row>
    <row r="4523" spans="2:11" x14ac:dyDescent="0.2">
      <c r="B4523" s="291"/>
      <c r="C4523" s="291"/>
      <c r="D4523" s="291"/>
      <c r="E4523" s="291"/>
      <c r="F4523" s="291" t="s">
        <v>97</v>
      </c>
      <c r="G4523" s="292">
        <v>0.14000000000000001</v>
      </c>
      <c r="H4523" s="291" t="s">
        <v>98</v>
      </c>
      <c r="I4523" s="292">
        <v>0.17</v>
      </c>
      <c r="J4523" s="291" t="s">
        <v>99</v>
      </c>
      <c r="K4523" s="292">
        <v>0.31</v>
      </c>
    </row>
    <row r="4524" spans="2:11" ht="13.5" thickBot="1" x14ac:dyDescent="0.25">
      <c r="B4524" s="291"/>
      <c r="C4524" s="291"/>
      <c r="D4524" s="291"/>
      <c r="E4524" s="291"/>
      <c r="F4524" s="291" t="s">
        <v>100</v>
      </c>
      <c r="G4524" s="292">
        <v>7.0000000000000007E-2</v>
      </c>
      <c r="H4524" s="291"/>
      <c r="I4524" s="198" t="s">
        <v>101</v>
      </c>
      <c r="J4524" s="198"/>
      <c r="K4524" s="292">
        <v>0.38</v>
      </c>
    </row>
    <row r="4525" spans="2:11" ht="13.5" thickTop="1" x14ac:dyDescent="0.2">
      <c r="B4525" s="276"/>
      <c r="C4525" s="276"/>
      <c r="D4525" s="276"/>
      <c r="E4525" s="276"/>
      <c r="F4525" s="276"/>
      <c r="G4525" s="276"/>
      <c r="H4525" s="276"/>
      <c r="I4525" s="276"/>
      <c r="J4525" s="276"/>
      <c r="K4525" s="276"/>
    </row>
    <row r="4526" spans="2:11" ht="15" x14ac:dyDescent="0.2">
      <c r="B4526" s="268"/>
      <c r="C4526" s="270" t="s">
        <v>78</v>
      </c>
      <c r="D4526" s="268" t="s">
        <v>79</v>
      </c>
      <c r="E4526" s="268" t="s">
        <v>24</v>
      </c>
      <c r="F4526" s="196" t="s">
        <v>80</v>
      </c>
      <c r="G4526" s="196"/>
      <c r="H4526" s="269" t="s">
        <v>81</v>
      </c>
      <c r="I4526" s="270" t="s">
        <v>82</v>
      </c>
      <c r="J4526" s="270" t="s">
        <v>83</v>
      </c>
      <c r="K4526" s="270" t="s">
        <v>84</v>
      </c>
    </row>
    <row r="4527" spans="2:11" ht="25.5" x14ac:dyDescent="0.2">
      <c r="B4527" s="271" t="s">
        <v>85</v>
      </c>
      <c r="C4527" s="273" t="s">
        <v>1092</v>
      </c>
      <c r="D4527" s="271" t="s">
        <v>44</v>
      </c>
      <c r="E4527" s="271" t="s">
        <v>1093</v>
      </c>
      <c r="F4527" s="197" t="s">
        <v>2161</v>
      </c>
      <c r="G4527" s="197"/>
      <c r="H4527" s="272" t="s">
        <v>75</v>
      </c>
      <c r="I4527" s="275">
        <v>1</v>
      </c>
      <c r="J4527" s="274">
        <v>0.35</v>
      </c>
      <c r="K4527" s="274">
        <v>0.35</v>
      </c>
    </row>
    <row r="4528" spans="2:11" ht="25.5" customHeight="1" x14ac:dyDescent="0.2">
      <c r="B4528" s="282" t="s">
        <v>93</v>
      </c>
      <c r="C4528" s="284" t="s">
        <v>1094</v>
      </c>
      <c r="D4528" s="282" t="s">
        <v>44</v>
      </c>
      <c r="E4528" s="282" t="s">
        <v>1095</v>
      </c>
      <c r="F4528" s="195" t="s">
        <v>214</v>
      </c>
      <c r="G4528" s="195"/>
      <c r="H4528" s="283" t="s">
        <v>75</v>
      </c>
      <c r="I4528" s="287">
        <v>1.6369999999999999E-2</v>
      </c>
      <c r="J4528" s="285">
        <v>21.78</v>
      </c>
      <c r="K4528" s="285">
        <v>0.35</v>
      </c>
    </row>
    <row r="4529" spans="2:11" x14ac:dyDescent="0.2">
      <c r="B4529" s="291"/>
      <c r="C4529" s="291"/>
      <c r="D4529" s="291"/>
      <c r="E4529" s="291"/>
      <c r="F4529" s="291" t="s">
        <v>97</v>
      </c>
      <c r="G4529" s="292">
        <v>0.16</v>
      </c>
      <c r="H4529" s="291" t="s">
        <v>98</v>
      </c>
      <c r="I4529" s="292">
        <v>0.19</v>
      </c>
      <c r="J4529" s="291" t="s">
        <v>99</v>
      </c>
      <c r="K4529" s="292">
        <v>0.35</v>
      </c>
    </row>
    <row r="4530" spans="2:11" ht="13.5" thickBot="1" x14ac:dyDescent="0.25">
      <c r="B4530" s="291"/>
      <c r="C4530" s="291"/>
      <c r="D4530" s="291"/>
      <c r="E4530" s="291"/>
      <c r="F4530" s="291" t="s">
        <v>100</v>
      </c>
      <c r="G4530" s="292">
        <v>0.08</v>
      </c>
      <c r="H4530" s="291"/>
      <c r="I4530" s="198" t="s">
        <v>101</v>
      </c>
      <c r="J4530" s="198"/>
      <c r="K4530" s="292">
        <v>0.43</v>
      </c>
    </row>
    <row r="4531" spans="2:11" ht="13.5" thickTop="1" x14ac:dyDescent="0.2">
      <c r="B4531" s="276"/>
      <c r="C4531" s="276"/>
      <c r="D4531" s="276"/>
      <c r="E4531" s="276"/>
      <c r="F4531" s="276"/>
      <c r="G4531" s="276"/>
      <c r="H4531" s="276"/>
      <c r="I4531" s="276"/>
      <c r="J4531" s="276"/>
      <c r="K4531" s="276"/>
    </row>
    <row r="4532" spans="2:11" ht="15" x14ac:dyDescent="0.2">
      <c r="B4532" s="268"/>
      <c r="C4532" s="270" t="s">
        <v>78</v>
      </c>
      <c r="D4532" s="268" t="s">
        <v>79</v>
      </c>
      <c r="E4532" s="268" t="s">
        <v>24</v>
      </c>
      <c r="F4532" s="196" t="s">
        <v>80</v>
      </c>
      <c r="G4532" s="196"/>
      <c r="H4532" s="269" t="s">
        <v>81</v>
      </c>
      <c r="I4532" s="270" t="s">
        <v>82</v>
      </c>
      <c r="J4532" s="270" t="s">
        <v>83</v>
      </c>
      <c r="K4532" s="270" t="s">
        <v>84</v>
      </c>
    </row>
    <row r="4533" spans="2:11" ht="38.25" x14ac:dyDescent="0.2">
      <c r="B4533" s="271" t="s">
        <v>85</v>
      </c>
      <c r="C4533" s="273" t="s">
        <v>336</v>
      </c>
      <c r="D4533" s="271" t="s">
        <v>44</v>
      </c>
      <c r="E4533" s="271" t="s">
        <v>337</v>
      </c>
      <c r="F4533" s="197" t="s">
        <v>2161</v>
      </c>
      <c r="G4533" s="197"/>
      <c r="H4533" s="272" t="s">
        <v>75</v>
      </c>
      <c r="I4533" s="275">
        <v>1</v>
      </c>
      <c r="J4533" s="274">
        <v>0.17</v>
      </c>
      <c r="K4533" s="274">
        <v>0.17</v>
      </c>
    </row>
    <row r="4534" spans="2:11" ht="25.5" x14ac:dyDescent="0.2">
      <c r="B4534" s="282" t="s">
        <v>93</v>
      </c>
      <c r="C4534" s="284" t="s">
        <v>338</v>
      </c>
      <c r="D4534" s="282" t="s">
        <v>44</v>
      </c>
      <c r="E4534" s="282" t="s">
        <v>627</v>
      </c>
      <c r="F4534" s="195" t="s">
        <v>214</v>
      </c>
      <c r="G4534" s="195"/>
      <c r="H4534" s="283" t="s">
        <v>75</v>
      </c>
      <c r="I4534" s="287">
        <v>8.3099999999999997E-3</v>
      </c>
      <c r="J4534" s="285">
        <v>20.54</v>
      </c>
      <c r="K4534" s="285">
        <v>0.17</v>
      </c>
    </row>
    <row r="4535" spans="2:11" x14ac:dyDescent="0.2">
      <c r="B4535" s="291"/>
      <c r="C4535" s="291"/>
      <c r="D4535" s="291"/>
      <c r="E4535" s="291"/>
      <c r="F4535" s="291" t="s">
        <v>97</v>
      </c>
      <c r="G4535" s="292">
        <v>0.08</v>
      </c>
      <c r="H4535" s="291" t="s">
        <v>98</v>
      </c>
      <c r="I4535" s="292">
        <v>0.09</v>
      </c>
      <c r="J4535" s="291" t="s">
        <v>99</v>
      </c>
      <c r="K4535" s="292">
        <v>0.17</v>
      </c>
    </row>
    <row r="4536" spans="2:11" ht="13.5" thickBot="1" x14ac:dyDescent="0.25">
      <c r="B4536" s="291"/>
      <c r="C4536" s="291"/>
      <c r="D4536" s="291"/>
      <c r="E4536" s="291"/>
      <c r="F4536" s="291" t="s">
        <v>100</v>
      </c>
      <c r="G4536" s="292">
        <v>0.04</v>
      </c>
      <c r="H4536" s="291"/>
      <c r="I4536" s="198" t="s">
        <v>101</v>
      </c>
      <c r="J4536" s="198"/>
      <c r="K4536" s="292">
        <v>0.21</v>
      </c>
    </row>
    <row r="4537" spans="2:11" ht="13.5" thickTop="1" x14ac:dyDescent="0.2">
      <c r="B4537" s="276"/>
      <c r="C4537" s="276"/>
      <c r="D4537" s="276"/>
      <c r="E4537" s="276"/>
      <c r="F4537" s="276"/>
      <c r="G4537" s="276"/>
      <c r="H4537" s="276"/>
      <c r="I4537" s="276"/>
      <c r="J4537" s="276"/>
      <c r="K4537" s="276"/>
    </row>
    <row r="4538" spans="2:11" ht="15" x14ac:dyDescent="0.2">
      <c r="B4538" s="268"/>
      <c r="C4538" s="270" t="s">
        <v>78</v>
      </c>
      <c r="D4538" s="268" t="s">
        <v>79</v>
      </c>
      <c r="E4538" s="268" t="s">
        <v>24</v>
      </c>
      <c r="F4538" s="196" t="s">
        <v>80</v>
      </c>
      <c r="G4538" s="196"/>
      <c r="H4538" s="269" t="s">
        <v>81</v>
      </c>
      <c r="I4538" s="270" t="s">
        <v>82</v>
      </c>
      <c r="J4538" s="270" t="s">
        <v>83</v>
      </c>
      <c r="K4538" s="270" t="s">
        <v>84</v>
      </c>
    </row>
    <row r="4539" spans="2:11" ht="25.5" customHeight="1" x14ac:dyDescent="0.2">
      <c r="B4539" s="271" t="s">
        <v>85</v>
      </c>
      <c r="C4539" s="273" t="s">
        <v>339</v>
      </c>
      <c r="D4539" s="271" t="s">
        <v>44</v>
      </c>
      <c r="E4539" s="271" t="s">
        <v>340</v>
      </c>
      <c r="F4539" s="197" t="s">
        <v>2161</v>
      </c>
      <c r="G4539" s="197"/>
      <c r="H4539" s="272" t="s">
        <v>75</v>
      </c>
      <c r="I4539" s="275">
        <v>1</v>
      </c>
      <c r="J4539" s="274">
        <v>0.3</v>
      </c>
      <c r="K4539" s="274">
        <v>0.3</v>
      </c>
    </row>
    <row r="4540" spans="2:11" x14ac:dyDescent="0.2">
      <c r="B4540" s="282" t="s">
        <v>93</v>
      </c>
      <c r="C4540" s="284" t="s">
        <v>341</v>
      </c>
      <c r="D4540" s="282" t="s">
        <v>44</v>
      </c>
      <c r="E4540" s="282" t="s">
        <v>628</v>
      </c>
      <c r="F4540" s="195" t="s">
        <v>214</v>
      </c>
      <c r="G4540" s="195"/>
      <c r="H4540" s="283" t="s">
        <v>75</v>
      </c>
      <c r="I4540" s="287">
        <v>1.154E-2</v>
      </c>
      <c r="J4540" s="285">
        <v>26.41</v>
      </c>
      <c r="K4540" s="285">
        <v>0.3</v>
      </c>
    </row>
    <row r="4541" spans="2:11" x14ac:dyDescent="0.2">
      <c r="B4541" s="291"/>
      <c r="C4541" s="291"/>
      <c r="D4541" s="291"/>
      <c r="E4541" s="291"/>
      <c r="F4541" s="291" t="s">
        <v>97</v>
      </c>
      <c r="G4541" s="292">
        <v>0.14000000000000001</v>
      </c>
      <c r="H4541" s="291" t="s">
        <v>98</v>
      </c>
      <c r="I4541" s="292">
        <v>0.16</v>
      </c>
      <c r="J4541" s="291" t="s">
        <v>99</v>
      </c>
      <c r="K4541" s="292">
        <v>0.3</v>
      </c>
    </row>
    <row r="4542" spans="2:11" ht="13.5" thickBot="1" x14ac:dyDescent="0.25">
      <c r="B4542" s="291"/>
      <c r="C4542" s="291"/>
      <c r="D4542" s="291"/>
      <c r="E4542" s="291"/>
      <c r="F4542" s="291" t="s">
        <v>100</v>
      </c>
      <c r="G4542" s="292">
        <v>7.0000000000000007E-2</v>
      </c>
      <c r="H4542" s="291"/>
      <c r="I4542" s="198" t="s">
        <v>101</v>
      </c>
      <c r="J4542" s="198"/>
      <c r="K4542" s="292">
        <v>0.37</v>
      </c>
    </row>
    <row r="4543" spans="2:11" ht="13.5" thickTop="1" x14ac:dyDescent="0.2">
      <c r="B4543" s="276"/>
      <c r="C4543" s="276"/>
      <c r="D4543" s="276"/>
      <c r="E4543" s="276"/>
      <c r="F4543" s="276"/>
      <c r="G4543" s="276"/>
      <c r="H4543" s="276"/>
      <c r="I4543" s="276"/>
      <c r="J4543" s="276"/>
      <c r="K4543" s="276"/>
    </row>
    <row r="4544" spans="2:11" ht="15" x14ac:dyDescent="0.2">
      <c r="B4544" s="268"/>
      <c r="C4544" s="270" t="s">
        <v>78</v>
      </c>
      <c r="D4544" s="268" t="s">
        <v>79</v>
      </c>
      <c r="E4544" s="268" t="s">
        <v>24</v>
      </c>
      <c r="F4544" s="196" t="s">
        <v>80</v>
      </c>
      <c r="G4544" s="196"/>
      <c r="H4544" s="269" t="s">
        <v>81</v>
      </c>
      <c r="I4544" s="270" t="s">
        <v>82</v>
      </c>
      <c r="J4544" s="270" t="s">
        <v>83</v>
      </c>
      <c r="K4544" s="270" t="s">
        <v>84</v>
      </c>
    </row>
    <row r="4545" spans="2:11" ht="25.5" x14ac:dyDescent="0.2">
      <c r="B4545" s="271" t="s">
        <v>85</v>
      </c>
      <c r="C4545" s="273" t="s">
        <v>342</v>
      </c>
      <c r="D4545" s="271" t="s">
        <v>44</v>
      </c>
      <c r="E4545" s="271" t="s">
        <v>343</v>
      </c>
      <c r="F4545" s="197" t="s">
        <v>2161</v>
      </c>
      <c r="G4545" s="197"/>
      <c r="H4545" s="272" t="s">
        <v>75</v>
      </c>
      <c r="I4545" s="275">
        <v>1</v>
      </c>
      <c r="J4545" s="274">
        <v>0.36</v>
      </c>
      <c r="K4545" s="274">
        <v>0.36</v>
      </c>
    </row>
    <row r="4546" spans="2:11" x14ac:dyDescent="0.2">
      <c r="B4546" s="282" t="s">
        <v>93</v>
      </c>
      <c r="C4546" s="284" t="s">
        <v>344</v>
      </c>
      <c r="D4546" s="282" t="s">
        <v>44</v>
      </c>
      <c r="E4546" s="282" t="s">
        <v>629</v>
      </c>
      <c r="F4546" s="195" t="s">
        <v>214</v>
      </c>
      <c r="G4546" s="195"/>
      <c r="H4546" s="283" t="s">
        <v>75</v>
      </c>
      <c r="I4546" s="287">
        <v>1.6369999999999999E-2</v>
      </c>
      <c r="J4546" s="285">
        <v>22.05</v>
      </c>
      <c r="K4546" s="285">
        <v>0.36</v>
      </c>
    </row>
    <row r="4547" spans="2:11" x14ac:dyDescent="0.2">
      <c r="B4547" s="291"/>
      <c r="C4547" s="291"/>
      <c r="D4547" s="291"/>
      <c r="E4547" s="291"/>
      <c r="F4547" s="291" t="s">
        <v>97</v>
      </c>
      <c r="G4547" s="292">
        <v>0.17</v>
      </c>
      <c r="H4547" s="291" t="s">
        <v>98</v>
      </c>
      <c r="I4547" s="292">
        <v>0.19</v>
      </c>
      <c r="J4547" s="291" t="s">
        <v>99</v>
      </c>
      <c r="K4547" s="292">
        <v>0.36</v>
      </c>
    </row>
    <row r="4548" spans="2:11" ht="13.5" thickBot="1" x14ac:dyDescent="0.25">
      <c r="B4548" s="291"/>
      <c r="C4548" s="291"/>
      <c r="D4548" s="291"/>
      <c r="E4548" s="291"/>
      <c r="F4548" s="291" t="s">
        <v>100</v>
      </c>
      <c r="G4548" s="292">
        <v>0.09</v>
      </c>
      <c r="H4548" s="291"/>
      <c r="I4548" s="198" t="s">
        <v>101</v>
      </c>
      <c r="J4548" s="198"/>
      <c r="K4548" s="292">
        <v>0.45</v>
      </c>
    </row>
    <row r="4549" spans="2:11" ht="13.5" thickTop="1" x14ac:dyDescent="0.2">
      <c r="B4549" s="276"/>
      <c r="C4549" s="276"/>
      <c r="D4549" s="276"/>
      <c r="E4549" s="276"/>
      <c r="F4549" s="276"/>
      <c r="G4549" s="276"/>
      <c r="H4549" s="276"/>
      <c r="I4549" s="276"/>
      <c r="J4549" s="276"/>
      <c r="K4549" s="276"/>
    </row>
    <row r="4550" spans="2:11" ht="15" x14ac:dyDescent="0.2">
      <c r="B4550" s="268"/>
      <c r="C4550" s="270" t="s">
        <v>78</v>
      </c>
      <c r="D4550" s="268" t="s">
        <v>79</v>
      </c>
      <c r="E4550" s="268" t="s">
        <v>24</v>
      </c>
      <c r="F4550" s="196" t="s">
        <v>80</v>
      </c>
      <c r="G4550" s="196"/>
      <c r="H4550" s="269" t="s">
        <v>81</v>
      </c>
      <c r="I4550" s="270" t="s">
        <v>82</v>
      </c>
      <c r="J4550" s="270" t="s">
        <v>83</v>
      </c>
      <c r="K4550" s="270" t="s">
        <v>84</v>
      </c>
    </row>
    <row r="4551" spans="2:11" ht="25.5" x14ac:dyDescent="0.2">
      <c r="B4551" s="271" t="s">
        <v>85</v>
      </c>
      <c r="C4551" s="273" t="s">
        <v>1035</v>
      </c>
      <c r="D4551" s="271" t="s">
        <v>44</v>
      </c>
      <c r="E4551" s="271" t="s">
        <v>1036</v>
      </c>
      <c r="F4551" s="197" t="s">
        <v>2161</v>
      </c>
      <c r="G4551" s="197"/>
      <c r="H4551" s="272" t="s">
        <v>75</v>
      </c>
      <c r="I4551" s="275">
        <v>1</v>
      </c>
      <c r="J4551" s="274">
        <v>0.44</v>
      </c>
      <c r="K4551" s="274">
        <v>0.44</v>
      </c>
    </row>
    <row r="4552" spans="2:11" x14ac:dyDescent="0.2">
      <c r="B4552" s="282" t="s">
        <v>93</v>
      </c>
      <c r="C4552" s="284" t="s">
        <v>1037</v>
      </c>
      <c r="D4552" s="282" t="s">
        <v>44</v>
      </c>
      <c r="E4552" s="282" t="s">
        <v>1038</v>
      </c>
      <c r="F4552" s="195" t="s">
        <v>214</v>
      </c>
      <c r="G4552" s="195"/>
      <c r="H4552" s="283" t="s">
        <v>75</v>
      </c>
      <c r="I4552" s="287">
        <v>1.6369999999999999E-2</v>
      </c>
      <c r="J4552" s="285">
        <v>27.45</v>
      </c>
      <c r="K4552" s="285">
        <v>0.44</v>
      </c>
    </row>
    <row r="4553" spans="2:11" x14ac:dyDescent="0.2">
      <c r="B4553" s="291"/>
      <c r="C4553" s="291"/>
      <c r="D4553" s="291"/>
      <c r="E4553" s="291"/>
      <c r="F4553" s="291" t="s">
        <v>97</v>
      </c>
      <c r="G4553" s="292">
        <v>0.21</v>
      </c>
      <c r="H4553" s="291" t="s">
        <v>98</v>
      </c>
      <c r="I4553" s="292">
        <v>0.23</v>
      </c>
      <c r="J4553" s="291" t="s">
        <v>99</v>
      </c>
      <c r="K4553" s="292">
        <v>0.44</v>
      </c>
    </row>
    <row r="4554" spans="2:11" ht="13.5" thickBot="1" x14ac:dyDescent="0.25">
      <c r="B4554" s="291"/>
      <c r="C4554" s="291"/>
      <c r="D4554" s="291"/>
      <c r="E4554" s="291"/>
      <c r="F4554" s="291" t="s">
        <v>100</v>
      </c>
      <c r="G4554" s="292">
        <v>0.11</v>
      </c>
      <c r="H4554" s="291"/>
      <c r="I4554" s="198" t="s">
        <v>101</v>
      </c>
      <c r="J4554" s="198"/>
      <c r="K4554" s="292">
        <v>0.55000000000000004</v>
      </c>
    </row>
    <row r="4555" spans="2:11" ht="13.5" thickTop="1" x14ac:dyDescent="0.2">
      <c r="B4555" s="276"/>
      <c r="C4555" s="276"/>
      <c r="D4555" s="276"/>
      <c r="E4555" s="276"/>
      <c r="F4555" s="276"/>
      <c r="G4555" s="276"/>
      <c r="H4555" s="276"/>
      <c r="I4555" s="276"/>
      <c r="J4555" s="276"/>
      <c r="K4555" s="276"/>
    </row>
    <row r="4556" spans="2:11" ht="15" x14ac:dyDescent="0.2">
      <c r="B4556" s="268"/>
      <c r="C4556" s="270" t="s">
        <v>78</v>
      </c>
      <c r="D4556" s="268" t="s">
        <v>79</v>
      </c>
      <c r="E4556" s="268" t="s">
        <v>24</v>
      </c>
      <c r="F4556" s="196" t="s">
        <v>80</v>
      </c>
      <c r="G4556" s="196"/>
      <c r="H4556" s="269" t="s">
        <v>81</v>
      </c>
      <c r="I4556" s="270" t="s">
        <v>82</v>
      </c>
      <c r="J4556" s="270" t="s">
        <v>83</v>
      </c>
      <c r="K4556" s="270" t="s">
        <v>84</v>
      </c>
    </row>
    <row r="4557" spans="2:11" ht="25.5" customHeight="1" x14ac:dyDescent="0.2">
      <c r="B4557" s="271" t="s">
        <v>85</v>
      </c>
      <c r="C4557" s="273" t="s">
        <v>419</v>
      </c>
      <c r="D4557" s="271" t="s">
        <v>44</v>
      </c>
      <c r="E4557" s="271" t="s">
        <v>420</v>
      </c>
      <c r="F4557" s="197" t="s">
        <v>2161</v>
      </c>
      <c r="G4557" s="197"/>
      <c r="H4557" s="272" t="s">
        <v>75</v>
      </c>
      <c r="I4557" s="275">
        <v>1</v>
      </c>
      <c r="J4557" s="274">
        <v>0.16</v>
      </c>
      <c r="K4557" s="274">
        <v>0.16</v>
      </c>
    </row>
    <row r="4558" spans="2:11" x14ac:dyDescent="0.2">
      <c r="B4558" s="282" t="s">
        <v>93</v>
      </c>
      <c r="C4558" s="284" t="s">
        <v>421</v>
      </c>
      <c r="D4558" s="282" t="s">
        <v>44</v>
      </c>
      <c r="E4558" s="282" t="s">
        <v>630</v>
      </c>
      <c r="F4558" s="195" t="s">
        <v>214</v>
      </c>
      <c r="G4558" s="195"/>
      <c r="H4558" s="283" t="s">
        <v>75</v>
      </c>
      <c r="I4558" s="287">
        <v>8.3099999999999997E-3</v>
      </c>
      <c r="J4558" s="285">
        <v>19.75</v>
      </c>
      <c r="K4558" s="285">
        <v>0.16</v>
      </c>
    </row>
    <row r="4559" spans="2:11" x14ac:dyDescent="0.2">
      <c r="B4559" s="291"/>
      <c r="C4559" s="291"/>
      <c r="D4559" s="291"/>
      <c r="E4559" s="291"/>
      <c r="F4559" s="291" t="s">
        <v>97</v>
      </c>
      <c r="G4559" s="292">
        <v>7.0000000000000007E-2</v>
      </c>
      <c r="H4559" s="291" t="s">
        <v>98</v>
      </c>
      <c r="I4559" s="292">
        <v>0.09</v>
      </c>
      <c r="J4559" s="291" t="s">
        <v>99</v>
      </c>
      <c r="K4559" s="292">
        <v>0.16</v>
      </c>
    </row>
    <row r="4560" spans="2:11" ht="13.5" thickBot="1" x14ac:dyDescent="0.25">
      <c r="B4560" s="291"/>
      <c r="C4560" s="291"/>
      <c r="D4560" s="291"/>
      <c r="E4560" s="291"/>
      <c r="F4560" s="291" t="s">
        <v>100</v>
      </c>
      <c r="G4560" s="292">
        <v>0.04</v>
      </c>
      <c r="H4560" s="291"/>
      <c r="I4560" s="198" t="s">
        <v>101</v>
      </c>
      <c r="J4560" s="198"/>
      <c r="K4560" s="292">
        <v>0.2</v>
      </c>
    </row>
    <row r="4561" spans="2:11" ht="13.5" thickTop="1" x14ac:dyDescent="0.2">
      <c r="B4561" s="276"/>
      <c r="C4561" s="276"/>
      <c r="D4561" s="276"/>
      <c r="E4561" s="276"/>
      <c r="F4561" s="276"/>
      <c r="G4561" s="276"/>
      <c r="H4561" s="276"/>
      <c r="I4561" s="276"/>
      <c r="J4561" s="276"/>
      <c r="K4561" s="276"/>
    </row>
    <row r="4562" spans="2:11" ht="15" x14ac:dyDescent="0.2">
      <c r="B4562" s="268"/>
      <c r="C4562" s="270" t="s">
        <v>78</v>
      </c>
      <c r="D4562" s="268" t="s">
        <v>79</v>
      </c>
      <c r="E4562" s="268" t="s">
        <v>24</v>
      </c>
      <c r="F4562" s="196" t="s">
        <v>80</v>
      </c>
      <c r="G4562" s="196"/>
      <c r="H4562" s="269" t="s">
        <v>81</v>
      </c>
      <c r="I4562" s="270" t="s">
        <v>82</v>
      </c>
      <c r="J4562" s="270" t="s">
        <v>83</v>
      </c>
      <c r="K4562" s="270" t="s">
        <v>84</v>
      </c>
    </row>
    <row r="4563" spans="2:11" ht="25.5" x14ac:dyDescent="0.2">
      <c r="B4563" s="271" t="s">
        <v>85</v>
      </c>
      <c r="C4563" s="273" t="s">
        <v>345</v>
      </c>
      <c r="D4563" s="271" t="s">
        <v>44</v>
      </c>
      <c r="E4563" s="271" t="s">
        <v>346</v>
      </c>
      <c r="F4563" s="197" t="s">
        <v>2161</v>
      </c>
      <c r="G4563" s="197"/>
      <c r="H4563" s="272" t="s">
        <v>75</v>
      </c>
      <c r="I4563" s="275">
        <v>1</v>
      </c>
      <c r="J4563" s="274">
        <v>0.27</v>
      </c>
      <c r="K4563" s="274">
        <v>0.27</v>
      </c>
    </row>
    <row r="4564" spans="2:11" ht="25.5" x14ac:dyDescent="0.2">
      <c r="B4564" s="282" t="s">
        <v>93</v>
      </c>
      <c r="C4564" s="284" t="s">
        <v>347</v>
      </c>
      <c r="D4564" s="282" t="s">
        <v>44</v>
      </c>
      <c r="E4564" s="282" t="s">
        <v>631</v>
      </c>
      <c r="F4564" s="195" t="s">
        <v>214</v>
      </c>
      <c r="G4564" s="195"/>
      <c r="H4564" s="283" t="s">
        <v>75</v>
      </c>
      <c r="I4564" s="287">
        <v>1.154E-2</v>
      </c>
      <c r="J4564" s="285">
        <v>23.47</v>
      </c>
      <c r="K4564" s="285">
        <v>0.27</v>
      </c>
    </row>
    <row r="4565" spans="2:11" x14ac:dyDescent="0.2">
      <c r="B4565" s="291"/>
      <c r="C4565" s="291"/>
      <c r="D4565" s="291"/>
      <c r="E4565" s="291"/>
      <c r="F4565" s="291" t="s">
        <v>97</v>
      </c>
      <c r="G4565" s="292">
        <v>0.13</v>
      </c>
      <c r="H4565" s="291" t="s">
        <v>98</v>
      </c>
      <c r="I4565" s="292">
        <v>0.14000000000000001</v>
      </c>
      <c r="J4565" s="291" t="s">
        <v>99</v>
      </c>
      <c r="K4565" s="292">
        <v>0.27</v>
      </c>
    </row>
    <row r="4566" spans="2:11" ht="13.5" thickBot="1" x14ac:dyDescent="0.25">
      <c r="B4566" s="291"/>
      <c r="C4566" s="291"/>
      <c r="D4566" s="291"/>
      <c r="E4566" s="291"/>
      <c r="F4566" s="291" t="s">
        <v>100</v>
      </c>
      <c r="G4566" s="292">
        <v>0.06</v>
      </c>
      <c r="H4566" s="291"/>
      <c r="I4566" s="198" t="s">
        <v>101</v>
      </c>
      <c r="J4566" s="198"/>
      <c r="K4566" s="292">
        <v>0.33</v>
      </c>
    </row>
    <row r="4567" spans="2:11" ht="13.5" thickTop="1" x14ac:dyDescent="0.2">
      <c r="B4567" s="276"/>
      <c r="C4567" s="276"/>
      <c r="D4567" s="276"/>
      <c r="E4567" s="276"/>
      <c r="F4567" s="276"/>
      <c r="G4567" s="276"/>
      <c r="H4567" s="276"/>
      <c r="I4567" s="276"/>
      <c r="J4567" s="276"/>
      <c r="K4567" s="276"/>
    </row>
    <row r="4568" spans="2:11" ht="15" x14ac:dyDescent="0.2">
      <c r="B4568" s="268"/>
      <c r="C4568" s="270" t="s">
        <v>78</v>
      </c>
      <c r="D4568" s="268" t="s">
        <v>79</v>
      </c>
      <c r="E4568" s="268" t="s">
        <v>24</v>
      </c>
      <c r="F4568" s="196" t="s">
        <v>80</v>
      </c>
      <c r="G4568" s="196"/>
      <c r="H4568" s="269" t="s">
        <v>81</v>
      </c>
      <c r="I4568" s="270" t="s">
        <v>82</v>
      </c>
      <c r="J4568" s="270" t="s">
        <v>83</v>
      </c>
      <c r="K4568" s="270" t="s">
        <v>84</v>
      </c>
    </row>
    <row r="4569" spans="2:11" ht="25.5" x14ac:dyDescent="0.2">
      <c r="B4569" s="271" t="s">
        <v>85</v>
      </c>
      <c r="C4569" s="273" t="s">
        <v>348</v>
      </c>
      <c r="D4569" s="271" t="s">
        <v>44</v>
      </c>
      <c r="E4569" s="271" t="s">
        <v>349</v>
      </c>
      <c r="F4569" s="197" t="s">
        <v>2161</v>
      </c>
      <c r="G4569" s="197"/>
      <c r="H4569" s="272" t="s">
        <v>75</v>
      </c>
      <c r="I4569" s="275">
        <v>1</v>
      </c>
      <c r="J4569" s="274">
        <v>0.43</v>
      </c>
      <c r="K4569" s="274">
        <v>0.43</v>
      </c>
    </row>
    <row r="4570" spans="2:11" x14ac:dyDescent="0.2">
      <c r="B4570" s="282" t="s">
        <v>93</v>
      </c>
      <c r="C4570" s="284" t="s">
        <v>350</v>
      </c>
      <c r="D4570" s="282" t="s">
        <v>44</v>
      </c>
      <c r="E4570" s="282" t="s">
        <v>351</v>
      </c>
      <c r="F4570" s="195" t="s">
        <v>214</v>
      </c>
      <c r="G4570" s="195"/>
      <c r="H4570" s="283" t="s">
        <v>75</v>
      </c>
      <c r="I4570" s="287">
        <v>2.12E-2</v>
      </c>
      <c r="J4570" s="285">
        <v>20.46</v>
      </c>
      <c r="K4570" s="285">
        <v>0.43</v>
      </c>
    </row>
    <row r="4571" spans="2:11" x14ac:dyDescent="0.2">
      <c r="B4571" s="291"/>
      <c r="C4571" s="291"/>
      <c r="D4571" s="291"/>
      <c r="E4571" s="291"/>
      <c r="F4571" s="291" t="s">
        <v>97</v>
      </c>
      <c r="G4571" s="292">
        <v>0.2</v>
      </c>
      <c r="H4571" s="291" t="s">
        <v>98</v>
      </c>
      <c r="I4571" s="292">
        <v>0.23</v>
      </c>
      <c r="J4571" s="291" t="s">
        <v>99</v>
      </c>
      <c r="K4571" s="292">
        <v>0.43</v>
      </c>
    </row>
    <row r="4572" spans="2:11" ht="13.5" thickBot="1" x14ac:dyDescent="0.25">
      <c r="B4572" s="291"/>
      <c r="C4572" s="291"/>
      <c r="D4572" s="291"/>
      <c r="E4572" s="291"/>
      <c r="F4572" s="291" t="s">
        <v>100</v>
      </c>
      <c r="G4572" s="292">
        <v>0.1</v>
      </c>
      <c r="H4572" s="291"/>
      <c r="I4572" s="198" t="s">
        <v>101</v>
      </c>
      <c r="J4572" s="198"/>
      <c r="K4572" s="292">
        <v>0.53</v>
      </c>
    </row>
    <row r="4573" spans="2:11" ht="13.5" thickTop="1" x14ac:dyDescent="0.2">
      <c r="B4573" s="276"/>
      <c r="C4573" s="276"/>
      <c r="D4573" s="276"/>
      <c r="E4573" s="276"/>
      <c r="F4573" s="276"/>
      <c r="G4573" s="276"/>
      <c r="H4573" s="276"/>
      <c r="I4573" s="276"/>
      <c r="J4573" s="276"/>
      <c r="K4573" s="276"/>
    </row>
    <row r="4574" spans="2:11" ht="15" x14ac:dyDescent="0.2">
      <c r="B4574" s="268"/>
      <c r="C4574" s="270" t="s">
        <v>78</v>
      </c>
      <c r="D4574" s="268" t="s">
        <v>79</v>
      </c>
      <c r="E4574" s="268" t="s">
        <v>24</v>
      </c>
      <c r="F4574" s="196" t="s">
        <v>80</v>
      </c>
      <c r="G4574" s="196"/>
      <c r="H4574" s="269" t="s">
        <v>81</v>
      </c>
      <c r="I4574" s="270" t="s">
        <v>82</v>
      </c>
      <c r="J4574" s="270" t="s">
        <v>83</v>
      </c>
      <c r="K4574" s="270" t="s">
        <v>84</v>
      </c>
    </row>
    <row r="4575" spans="2:11" ht="25.5" x14ac:dyDescent="0.2">
      <c r="B4575" s="271" t="s">
        <v>85</v>
      </c>
      <c r="C4575" s="273" t="s">
        <v>352</v>
      </c>
      <c r="D4575" s="271" t="s">
        <v>44</v>
      </c>
      <c r="E4575" s="271" t="s">
        <v>353</v>
      </c>
      <c r="F4575" s="197" t="s">
        <v>2161</v>
      </c>
      <c r="G4575" s="197"/>
      <c r="H4575" s="272" t="s">
        <v>75</v>
      </c>
      <c r="I4575" s="275">
        <v>1</v>
      </c>
      <c r="J4575" s="274">
        <v>0.3</v>
      </c>
      <c r="K4575" s="274">
        <v>0.3</v>
      </c>
    </row>
    <row r="4576" spans="2:11" x14ac:dyDescent="0.2">
      <c r="B4576" s="282" t="s">
        <v>93</v>
      </c>
      <c r="C4576" s="284" t="s">
        <v>354</v>
      </c>
      <c r="D4576" s="282" t="s">
        <v>44</v>
      </c>
      <c r="E4576" s="282" t="s">
        <v>355</v>
      </c>
      <c r="F4576" s="195" t="s">
        <v>214</v>
      </c>
      <c r="G4576" s="195"/>
      <c r="H4576" s="283" t="s">
        <v>75</v>
      </c>
      <c r="I4576" s="287">
        <v>1.4760000000000001E-2</v>
      </c>
      <c r="J4576" s="285">
        <v>20.46</v>
      </c>
      <c r="K4576" s="285">
        <v>0.3</v>
      </c>
    </row>
    <row r="4577" spans="2:11" x14ac:dyDescent="0.2">
      <c r="B4577" s="291"/>
      <c r="C4577" s="291"/>
      <c r="D4577" s="291"/>
      <c r="E4577" s="291"/>
      <c r="F4577" s="291" t="s">
        <v>97</v>
      </c>
      <c r="G4577" s="292">
        <v>0.14000000000000001</v>
      </c>
      <c r="H4577" s="291" t="s">
        <v>98</v>
      </c>
      <c r="I4577" s="292">
        <v>0.16</v>
      </c>
      <c r="J4577" s="291" t="s">
        <v>99</v>
      </c>
      <c r="K4577" s="292">
        <v>0.3</v>
      </c>
    </row>
    <row r="4578" spans="2:11" ht="13.5" thickBot="1" x14ac:dyDescent="0.25">
      <c r="B4578" s="291"/>
      <c r="C4578" s="291"/>
      <c r="D4578" s="291"/>
      <c r="E4578" s="291"/>
      <c r="F4578" s="291" t="s">
        <v>100</v>
      </c>
      <c r="G4578" s="292">
        <v>7.0000000000000007E-2</v>
      </c>
      <c r="H4578" s="291"/>
      <c r="I4578" s="198" t="s">
        <v>101</v>
      </c>
      <c r="J4578" s="198"/>
      <c r="K4578" s="292">
        <v>0.37</v>
      </c>
    </row>
    <row r="4579" spans="2:11" ht="13.5" thickTop="1" x14ac:dyDescent="0.2">
      <c r="B4579" s="276"/>
      <c r="C4579" s="276"/>
      <c r="D4579" s="276"/>
      <c r="E4579" s="276"/>
      <c r="F4579" s="276"/>
      <c r="G4579" s="276"/>
      <c r="H4579" s="276"/>
      <c r="I4579" s="276"/>
      <c r="J4579" s="276"/>
      <c r="K4579" s="276"/>
    </row>
    <row r="4580" spans="2:11" ht="15" x14ac:dyDescent="0.2">
      <c r="B4580" s="268"/>
      <c r="C4580" s="270" t="s">
        <v>78</v>
      </c>
      <c r="D4580" s="268" t="s">
        <v>79</v>
      </c>
      <c r="E4580" s="268" t="s">
        <v>24</v>
      </c>
      <c r="F4580" s="196" t="s">
        <v>80</v>
      </c>
      <c r="G4580" s="196"/>
      <c r="H4580" s="269" t="s">
        <v>81</v>
      </c>
      <c r="I4580" s="270" t="s">
        <v>82</v>
      </c>
      <c r="J4580" s="270" t="s">
        <v>83</v>
      </c>
      <c r="K4580" s="270" t="s">
        <v>84</v>
      </c>
    </row>
    <row r="4581" spans="2:11" ht="25.5" x14ac:dyDescent="0.2">
      <c r="B4581" s="271" t="s">
        <v>85</v>
      </c>
      <c r="C4581" s="273" t="s">
        <v>3063</v>
      </c>
      <c r="D4581" s="271" t="s">
        <v>44</v>
      </c>
      <c r="E4581" s="271" t="s">
        <v>3064</v>
      </c>
      <c r="F4581" s="197" t="s">
        <v>2161</v>
      </c>
      <c r="G4581" s="197"/>
      <c r="H4581" s="272" t="s">
        <v>75</v>
      </c>
      <c r="I4581" s="275">
        <v>1</v>
      </c>
      <c r="J4581" s="274">
        <v>0.24</v>
      </c>
      <c r="K4581" s="274">
        <v>0.24</v>
      </c>
    </row>
    <row r="4582" spans="2:11" x14ac:dyDescent="0.2">
      <c r="B4582" s="282" t="s">
        <v>93</v>
      </c>
      <c r="C4582" s="284" t="s">
        <v>3065</v>
      </c>
      <c r="D4582" s="282" t="s">
        <v>44</v>
      </c>
      <c r="E4582" s="282" t="s">
        <v>3066</v>
      </c>
      <c r="F4582" s="195" t="s">
        <v>214</v>
      </c>
      <c r="G4582" s="195"/>
      <c r="H4582" s="283" t="s">
        <v>75</v>
      </c>
      <c r="I4582" s="287">
        <v>1.154E-2</v>
      </c>
      <c r="J4582" s="285">
        <v>20.93</v>
      </c>
      <c r="K4582" s="285">
        <v>0.24</v>
      </c>
    </row>
    <row r="4583" spans="2:11" x14ac:dyDescent="0.2">
      <c r="B4583" s="291"/>
      <c r="C4583" s="291"/>
      <c r="D4583" s="291"/>
      <c r="E4583" s="291"/>
      <c r="F4583" s="291" t="s">
        <v>97</v>
      </c>
      <c r="G4583" s="292">
        <v>0.11</v>
      </c>
      <c r="H4583" s="291" t="s">
        <v>98</v>
      </c>
      <c r="I4583" s="292">
        <v>0.13</v>
      </c>
      <c r="J4583" s="291" t="s">
        <v>99</v>
      </c>
      <c r="K4583" s="292">
        <v>0.24</v>
      </c>
    </row>
    <row r="4584" spans="2:11" ht="13.5" thickBot="1" x14ac:dyDescent="0.25">
      <c r="B4584" s="291"/>
      <c r="C4584" s="291"/>
      <c r="D4584" s="291"/>
      <c r="E4584" s="291"/>
      <c r="F4584" s="291" t="s">
        <v>100</v>
      </c>
      <c r="G4584" s="292">
        <v>0.06</v>
      </c>
      <c r="H4584" s="291"/>
      <c r="I4584" s="198" t="s">
        <v>101</v>
      </c>
      <c r="J4584" s="198"/>
      <c r="K4584" s="292">
        <v>0.3</v>
      </c>
    </row>
    <row r="4585" spans="2:11" ht="13.5" thickTop="1" x14ac:dyDescent="0.2">
      <c r="B4585" s="276"/>
      <c r="C4585" s="276"/>
      <c r="D4585" s="276"/>
      <c r="E4585" s="276"/>
      <c r="F4585" s="276"/>
      <c r="G4585" s="276"/>
      <c r="H4585" s="276"/>
      <c r="I4585" s="276"/>
      <c r="J4585" s="276"/>
      <c r="K4585" s="276"/>
    </row>
    <row r="4586" spans="2:11" ht="15" x14ac:dyDescent="0.2">
      <c r="B4586" s="268"/>
      <c r="C4586" s="270" t="s">
        <v>78</v>
      </c>
      <c r="D4586" s="268" t="s">
        <v>79</v>
      </c>
      <c r="E4586" s="268" t="s">
        <v>24</v>
      </c>
      <c r="F4586" s="196" t="s">
        <v>80</v>
      </c>
      <c r="G4586" s="196"/>
      <c r="H4586" s="269" t="s">
        <v>81</v>
      </c>
      <c r="I4586" s="270" t="s">
        <v>82</v>
      </c>
      <c r="J4586" s="270" t="s">
        <v>83</v>
      </c>
      <c r="K4586" s="270" t="s">
        <v>84</v>
      </c>
    </row>
    <row r="4587" spans="2:11" ht="25.5" x14ac:dyDescent="0.2">
      <c r="B4587" s="271" t="s">
        <v>85</v>
      </c>
      <c r="C4587" s="273" t="s">
        <v>356</v>
      </c>
      <c r="D4587" s="271" t="s">
        <v>44</v>
      </c>
      <c r="E4587" s="271" t="s">
        <v>357</v>
      </c>
      <c r="F4587" s="197" t="s">
        <v>2161</v>
      </c>
      <c r="G4587" s="197"/>
      <c r="H4587" s="272" t="s">
        <v>75</v>
      </c>
      <c r="I4587" s="275">
        <v>1</v>
      </c>
      <c r="J4587" s="274">
        <v>0.32</v>
      </c>
      <c r="K4587" s="274">
        <v>0.32</v>
      </c>
    </row>
    <row r="4588" spans="2:11" x14ac:dyDescent="0.2">
      <c r="B4588" s="282" t="s">
        <v>93</v>
      </c>
      <c r="C4588" s="284" t="s">
        <v>358</v>
      </c>
      <c r="D4588" s="282" t="s">
        <v>44</v>
      </c>
      <c r="E4588" s="282" t="s">
        <v>632</v>
      </c>
      <c r="F4588" s="195" t="s">
        <v>214</v>
      </c>
      <c r="G4588" s="195"/>
      <c r="H4588" s="283" t="s">
        <v>75</v>
      </c>
      <c r="I4588" s="287">
        <v>2.12E-2</v>
      </c>
      <c r="J4588" s="285">
        <v>15.27</v>
      </c>
      <c r="K4588" s="285">
        <v>0.32</v>
      </c>
    </row>
    <row r="4589" spans="2:11" x14ac:dyDescent="0.2">
      <c r="B4589" s="291"/>
      <c r="C4589" s="291"/>
      <c r="D4589" s="291"/>
      <c r="E4589" s="291"/>
      <c r="F4589" s="291" t="s">
        <v>97</v>
      </c>
      <c r="G4589" s="292">
        <v>0.15</v>
      </c>
      <c r="H4589" s="291" t="s">
        <v>98</v>
      </c>
      <c r="I4589" s="292">
        <v>0.17</v>
      </c>
      <c r="J4589" s="291" t="s">
        <v>99</v>
      </c>
      <c r="K4589" s="292">
        <v>0.32</v>
      </c>
    </row>
    <row r="4590" spans="2:11" ht="13.5" thickBot="1" x14ac:dyDescent="0.25">
      <c r="B4590" s="291"/>
      <c r="C4590" s="291"/>
      <c r="D4590" s="291"/>
      <c r="E4590" s="291"/>
      <c r="F4590" s="291" t="s">
        <v>100</v>
      </c>
      <c r="G4590" s="292">
        <v>0.08</v>
      </c>
      <c r="H4590" s="291"/>
      <c r="I4590" s="198" t="s">
        <v>101</v>
      </c>
      <c r="J4590" s="198"/>
      <c r="K4590" s="292">
        <v>0.4</v>
      </c>
    </row>
    <row r="4591" spans="2:11" ht="13.5" thickTop="1" x14ac:dyDescent="0.2">
      <c r="B4591" s="276"/>
      <c r="C4591" s="276"/>
      <c r="D4591" s="276"/>
      <c r="E4591" s="276"/>
      <c r="F4591" s="276"/>
      <c r="G4591" s="276"/>
      <c r="H4591" s="276"/>
      <c r="I4591" s="276"/>
      <c r="J4591" s="276"/>
      <c r="K4591" s="276"/>
    </row>
    <row r="4592" spans="2:11" ht="15" x14ac:dyDescent="0.2">
      <c r="B4592" s="268"/>
      <c r="C4592" s="270" t="s">
        <v>78</v>
      </c>
      <c r="D4592" s="268" t="s">
        <v>79</v>
      </c>
      <c r="E4592" s="268" t="s">
        <v>24</v>
      </c>
      <c r="F4592" s="196" t="s">
        <v>80</v>
      </c>
      <c r="G4592" s="196"/>
      <c r="H4592" s="269" t="s">
        <v>81</v>
      </c>
      <c r="I4592" s="270" t="s">
        <v>82</v>
      </c>
      <c r="J4592" s="270" t="s">
        <v>83</v>
      </c>
      <c r="K4592" s="270" t="s">
        <v>84</v>
      </c>
    </row>
    <row r="4593" spans="2:11" ht="25.5" x14ac:dyDescent="0.2">
      <c r="B4593" s="271" t="s">
        <v>85</v>
      </c>
      <c r="C4593" s="273" t="s">
        <v>359</v>
      </c>
      <c r="D4593" s="271" t="s">
        <v>44</v>
      </c>
      <c r="E4593" s="271" t="s">
        <v>360</v>
      </c>
      <c r="F4593" s="197" t="s">
        <v>2161</v>
      </c>
      <c r="G4593" s="197"/>
      <c r="H4593" s="272" t="s">
        <v>75</v>
      </c>
      <c r="I4593" s="275">
        <v>1</v>
      </c>
      <c r="J4593" s="274">
        <v>0.23</v>
      </c>
      <c r="K4593" s="274">
        <v>0.23</v>
      </c>
    </row>
    <row r="4594" spans="2:11" x14ac:dyDescent="0.2">
      <c r="B4594" s="282" t="s">
        <v>93</v>
      </c>
      <c r="C4594" s="284" t="s">
        <v>361</v>
      </c>
      <c r="D4594" s="282" t="s">
        <v>44</v>
      </c>
      <c r="E4594" s="282" t="s">
        <v>844</v>
      </c>
      <c r="F4594" s="195" t="s">
        <v>214</v>
      </c>
      <c r="G4594" s="195"/>
      <c r="H4594" s="283" t="s">
        <v>75</v>
      </c>
      <c r="I4594" s="287">
        <v>1.154E-2</v>
      </c>
      <c r="J4594" s="285">
        <v>20.21</v>
      </c>
      <c r="K4594" s="285">
        <v>0.23</v>
      </c>
    </row>
    <row r="4595" spans="2:11" x14ac:dyDescent="0.2">
      <c r="B4595" s="291"/>
      <c r="C4595" s="291"/>
      <c r="D4595" s="291"/>
      <c r="E4595" s="291"/>
      <c r="F4595" s="291" t="s">
        <v>97</v>
      </c>
      <c r="G4595" s="292">
        <v>0.11</v>
      </c>
      <c r="H4595" s="291" t="s">
        <v>98</v>
      </c>
      <c r="I4595" s="292">
        <v>0.12</v>
      </c>
      <c r="J4595" s="291" t="s">
        <v>99</v>
      </c>
      <c r="K4595" s="292">
        <v>0.23</v>
      </c>
    </row>
    <row r="4596" spans="2:11" ht="13.5" thickBot="1" x14ac:dyDescent="0.25">
      <c r="B4596" s="291"/>
      <c r="C4596" s="291"/>
      <c r="D4596" s="291"/>
      <c r="E4596" s="291"/>
      <c r="F4596" s="291" t="s">
        <v>100</v>
      </c>
      <c r="G4596" s="292">
        <v>0.05</v>
      </c>
      <c r="H4596" s="291"/>
      <c r="I4596" s="198" t="s">
        <v>101</v>
      </c>
      <c r="J4596" s="198"/>
      <c r="K4596" s="292">
        <v>0.28000000000000003</v>
      </c>
    </row>
    <row r="4597" spans="2:11" ht="13.5" thickTop="1" x14ac:dyDescent="0.2">
      <c r="B4597" s="276"/>
      <c r="C4597" s="276"/>
      <c r="D4597" s="276"/>
      <c r="E4597" s="276"/>
      <c r="F4597" s="276"/>
      <c r="G4597" s="276"/>
      <c r="H4597" s="276"/>
      <c r="I4597" s="276"/>
      <c r="J4597" s="276"/>
      <c r="K4597" s="276"/>
    </row>
    <row r="4598" spans="2:11" ht="15" x14ac:dyDescent="0.2">
      <c r="B4598" s="268"/>
      <c r="C4598" s="270" t="s">
        <v>78</v>
      </c>
      <c r="D4598" s="268" t="s">
        <v>79</v>
      </c>
      <c r="E4598" s="268" t="s">
        <v>24</v>
      </c>
      <c r="F4598" s="196" t="s">
        <v>80</v>
      </c>
      <c r="G4598" s="196"/>
      <c r="H4598" s="269" t="s">
        <v>81</v>
      </c>
      <c r="I4598" s="270" t="s">
        <v>82</v>
      </c>
      <c r="J4598" s="270" t="s">
        <v>83</v>
      </c>
      <c r="K4598" s="270" t="s">
        <v>84</v>
      </c>
    </row>
    <row r="4599" spans="2:11" ht="38.25" x14ac:dyDescent="0.2">
      <c r="B4599" s="271" t="s">
        <v>85</v>
      </c>
      <c r="C4599" s="273" t="s">
        <v>2218</v>
      </c>
      <c r="D4599" s="271" t="s">
        <v>44</v>
      </c>
      <c r="E4599" s="271" t="s">
        <v>2219</v>
      </c>
      <c r="F4599" s="197" t="s">
        <v>804</v>
      </c>
      <c r="G4599" s="197"/>
      <c r="H4599" s="272" t="s">
        <v>48</v>
      </c>
      <c r="I4599" s="275">
        <v>1</v>
      </c>
      <c r="J4599" s="274">
        <v>21.73</v>
      </c>
      <c r="K4599" s="274">
        <v>21.73</v>
      </c>
    </row>
    <row r="4600" spans="2:11" ht="25.5" x14ac:dyDescent="0.2">
      <c r="B4600" s="277" t="s">
        <v>86</v>
      </c>
      <c r="C4600" s="279" t="s">
        <v>122</v>
      </c>
      <c r="D4600" s="277" t="s">
        <v>44</v>
      </c>
      <c r="E4600" s="277" t="s">
        <v>123</v>
      </c>
      <c r="F4600" s="194" t="s">
        <v>2161</v>
      </c>
      <c r="G4600" s="194"/>
      <c r="H4600" s="278" t="s">
        <v>75</v>
      </c>
      <c r="I4600" s="281">
        <v>0.32800000000000001</v>
      </c>
      <c r="J4600" s="280">
        <v>22.69</v>
      </c>
      <c r="K4600" s="280">
        <v>7.44</v>
      </c>
    </row>
    <row r="4601" spans="2:11" ht="25.5" x14ac:dyDescent="0.2">
      <c r="B4601" s="277" t="s">
        <v>86</v>
      </c>
      <c r="C4601" s="279" t="s">
        <v>120</v>
      </c>
      <c r="D4601" s="277" t="s">
        <v>44</v>
      </c>
      <c r="E4601" s="277" t="s">
        <v>121</v>
      </c>
      <c r="F4601" s="194" t="s">
        <v>2161</v>
      </c>
      <c r="G4601" s="194"/>
      <c r="H4601" s="278" t="s">
        <v>75</v>
      </c>
      <c r="I4601" s="281">
        <v>0.32800000000000001</v>
      </c>
      <c r="J4601" s="280">
        <v>29.75</v>
      </c>
      <c r="K4601" s="280">
        <v>9.75</v>
      </c>
    </row>
    <row r="4602" spans="2:11" ht="25.5" x14ac:dyDescent="0.2">
      <c r="B4602" s="282" t="s">
        <v>93</v>
      </c>
      <c r="C4602" s="284" t="s">
        <v>3067</v>
      </c>
      <c r="D4602" s="282" t="s">
        <v>44</v>
      </c>
      <c r="E4602" s="282" t="s">
        <v>3068</v>
      </c>
      <c r="F4602" s="195" t="s">
        <v>94</v>
      </c>
      <c r="G4602" s="195"/>
      <c r="H4602" s="283" t="s">
        <v>48</v>
      </c>
      <c r="I4602" s="287">
        <v>1</v>
      </c>
      <c r="J4602" s="285">
        <v>4.54</v>
      </c>
      <c r="K4602" s="285">
        <v>4.54</v>
      </c>
    </row>
    <row r="4603" spans="2:11" x14ac:dyDescent="0.2">
      <c r="B4603" s="291"/>
      <c r="C4603" s="291"/>
      <c r="D4603" s="291"/>
      <c r="E4603" s="291"/>
      <c r="F4603" s="291" t="s">
        <v>97</v>
      </c>
      <c r="G4603" s="292">
        <v>6.3</v>
      </c>
      <c r="H4603" s="291" t="s">
        <v>98</v>
      </c>
      <c r="I4603" s="292">
        <v>6.79</v>
      </c>
      <c r="J4603" s="291" t="s">
        <v>99</v>
      </c>
      <c r="K4603" s="292">
        <v>13.09</v>
      </c>
    </row>
    <row r="4604" spans="2:11" ht="13.5" thickBot="1" x14ac:dyDescent="0.25">
      <c r="B4604" s="291"/>
      <c r="C4604" s="291"/>
      <c r="D4604" s="291"/>
      <c r="E4604" s="291"/>
      <c r="F4604" s="291" t="s">
        <v>100</v>
      </c>
      <c r="G4604" s="292">
        <v>5.43</v>
      </c>
      <c r="H4604" s="291"/>
      <c r="I4604" s="198" t="s">
        <v>101</v>
      </c>
      <c r="J4604" s="198"/>
      <c r="K4604" s="292">
        <v>27.16</v>
      </c>
    </row>
    <row r="4605" spans="2:11" ht="13.5" thickTop="1" x14ac:dyDescent="0.2">
      <c r="B4605" s="276"/>
      <c r="C4605" s="276"/>
      <c r="D4605" s="276"/>
      <c r="E4605" s="276"/>
      <c r="F4605" s="276"/>
      <c r="G4605" s="276"/>
      <c r="H4605" s="276"/>
      <c r="I4605" s="276"/>
      <c r="J4605" s="276"/>
      <c r="K4605" s="276"/>
    </row>
    <row r="4606" spans="2:11" ht="15" x14ac:dyDescent="0.2">
      <c r="B4606" s="268"/>
      <c r="C4606" s="270" t="s">
        <v>78</v>
      </c>
      <c r="D4606" s="268" t="s">
        <v>79</v>
      </c>
      <c r="E4606" s="268" t="s">
        <v>24</v>
      </c>
      <c r="F4606" s="196" t="s">
        <v>80</v>
      </c>
      <c r="G4606" s="196"/>
      <c r="H4606" s="269" t="s">
        <v>81</v>
      </c>
      <c r="I4606" s="270" t="s">
        <v>82</v>
      </c>
      <c r="J4606" s="270" t="s">
        <v>83</v>
      </c>
      <c r="K4606" s="270" t="s">
        <v>84</v>
      </c>
    </row>
    <row r="4607" spans="2:11" ht="38.25" x14ac:dyDescent="0.2">
      <c r="B4607" s="271" t="s">
        <v>85</v>
      </c>
      <c r="C4607" s="273" t="s">
        <v>2210</v>
      </c>
      <c r="D4607" s="271" t="s">
        <v>44</v>
      </c>
      <c r="E4607" s="271" t="s">
        <v>2211</v>
      </c>
      <c r="F4607" s="197" t="s">
        <v>804</v>
      </c>
      <c r="G4607" s="197"/>
      <c r="H4607" s="272" t="s">
        <v>48</v>
      </c>
      <c r="I4607" s="275">
        <v>1</v>
      </c>
      <c r="J4607" s="274">
        <v>20.260000000000002</v>
      </c>
      <c r="K4607" s="274">
        <v>20.260000000000002</v>
      </c>
    </row>
    <row r="4608" spans="2:11" ht="25.5" x14ac:dyDescent="0.2">
      <c r="B4608" s="277" t="s">
        <v>86</v>
      </c>
      <c r="C4608" s="279" t="s">
        <v>120</v>
      </c>
      <c r="D4608" s="277" t="s">
        <v>44</v>
      </c>
      <c r="E4608" s="277" t="s">
        <v>121</v>
      </c>
      <c r="F4608" s="194" t="s">
        <v>2161</v>
      </c>
      <c r="G4608" s="194"/>
      <c r="H4608" s="278" t="s">
        <v>75</v>
      </c>
      <c r="I4608" s="281">
        <v>0.32800000000000001</v>
      </c>
      <c r="J4608" s="280">
        <v>29.75</v>
      </c>
      <c r="K4608" s="280">
        <v>9.75</v>
      </c>
    </row>
    <row r="4609" spans="2:11" ht="25.5" x14ac:dyDescent="0.2">
      <c r="B4609" s="277" t="s">
        <v>86</v>
      </c>
      <c r="C4609" s="279" t="s">
        <v>122</v>
      </c>
      <c r="D4609" s="277" t="s">
        <v>44</v>
      </c>
      <c r="E4609" s="277" t="s">
        <v>123</v>
      </c>
      <c r="F4609" s="194" t="s">
        <v>2161</v>
      </c>
      <c r="G4609" s="194"/>
      <c r="H4609" s="278" t="s">
        <v>75</v>
      </c>
      <c r="I4609" s="281">
        <v>0.32800000000000001</v>
      </c>
      <c r="J4609" s="280">
        <v>22.69</v>
      </c>
      <c r="K4609" s="280">
        <v>7.44</v>
      </c>
    </row>
    <row r="4610" spans="2:11" ht="25.5" x14ac:dyDescent="0.2">
      <c r="B4610" s="282" t="s">
        <v>93</v>
      </c>
      <c r="C4610" s="284" t="s">
        <v>3069</v>
      </c>
      <c r="D4610" s="282" t="s">
        <v>44</v>
      </c>
      <c r="E4610" s="282" t="s">
        <v>3070</v>
      </c>
      <c r="F4610" s="195" t="s">
        <v>94</v>
      </c>
      <c r="G4610" s="195"/>
      <c r="H4610" s="283" t="s">
        <v>48</v>
      </c>
      <c r="I4610" s="287">
        <v>1</v>
      </c>
      <c r="J4610" s="285">
        <v>3.07</v>
      </c>
      <c r="K4610" s="285">
        <v>3.07</v>
      </c>
    </row>
    <row r="4611" spans="2:11" x14ac:dyDescent="0.2">
      <c r="B4611" s="291"/>
      <c r="C4611" s="291"/>
      <c r="D4611" s="291"/>
      <c r="E4611" s="291"/>
      <c r="F4611" s="291" t="s">
        <v>97</v>
      </c>
      <c r="G4611" s="292">
        <v>6.3</v>
      </c>
      <c r="H4611" s="291" t="s">
        <v>98</v>
      </c>
      <c r="I4611" s="292">
        <v>6.79</v>
      </c>
      <c r="J4611" s="291" t="s">
        <v>99</v>
      </c>
      <c r="K4611" s="292">
        <v>13.09</v>
      </c>
    </row>
    <row r="4612" spans="2:11" ht="13.5" thickBot="1" x14ac:dyDescent="0.25">
      <c r="B4612" s="291"/>
      <c r="C4612" s="291"/>
      <c r="D4612" s="291"/>
      <c r="E4612" s="291"/>
      <c r="F4612" s="291" t="s">
        <v>100</v>
      </c>
      <c r="G4612" s="292">
        <v>5.0599999999999996</v>
      </c>
      <c r="H4612" s="291"/>
      <c r="I4612" s="198" t="s">
        <v>101</v>
      </c>
      <c r="J4612" s="198"/>
      <c r="K4612" s="292">
        <v>25.32</v>
      </c>
    </row>
    <row r="4613" spans="2:11" ht="13.5" thickTop="1" x14ac:dyDescent="0.2">
      <c r="B4613" s="276"/>
      <c r="C4613" s="276"/>
      <c r="D4613" s="276"/>
      <c r="E4613" s="276"/>
      <c r="F4613" s="276"/>
      <c r="G4613" s="276"/>
      <c r="H4613" s="276"/>
      <c r="I4613" s="276"/>
      <c r="J4613" s="276"/>
      <c r="K4613" s="276"/>
    </row>
    <row r="4614" spans="2:11" ht="15" x14ac:dyDescent="0.2">
      <c r="B4614" s="268"/>
      <c r="C4614" s="270" t="s">
        <v>78</v>
      </c>
      <c r="D4614" s="268" t="s">
        <v>79</v>
      </c>
      <c r="E4614" s="268" t="s">
        <v>24</v>
      </c>
      <c r="F4614" s="196" t="s">
        <v>80</v>
      </c>
      <c r="G4614" s="196"/>
      <c r="H4614" s="269" t="s">
        <v>81</v>
      </c>
      <c r="I4614" s="270" t="s">
        <v>82</v>
      </c>
      <c r="J4614" s="270" t="s">
        <v>83</v>
      </c>
      <c r="K4614" s="270" t="s">
        <v>84</v>
      </c>
    </row>
    <row r="4615" spans="2:11" ht="38.25" x14ac:dyDescent="0.2">
      <c r="B4615" s="271" t="s">
        <v>85</v>
      </c>
      <c r="C4615" s="273" t="s">
        <v>3071</v>
      </c>
      <c r="D4615" s="271" t="s">
        <v>44</v>
      </c>
      <c r="E4615" s="271" t="s">
        <v>3072</v>
      </c>
      <c r="F4615" s="197" t="s">
        <v>785</v>
      </c>
      <c r="G4615" s="197"/>
      <c r="H4615" s="272" t="s">
        <v>106</v>
      </c>
      <c r="I4615" s="275">
        <v>1</v>
      </c>
      <c r="J4615" s="274">
        <v>10.119999999999999</v>
      </c>
      <c r="K4615" s="274">
        <v>10.119999999999999</v>
      </c>
    </row>
    <row r="4616" spans="2:11" ht="38.25" x14ac:dyDescent="0.2">
      <c r="B4616" s="277" t="s">
        <v>86</v>
      </c>
      <c r="C4616" s="279" t="s">
        <v>3073</v>
      </c>
      <c r="D4616" s="277" t="s">
        <v>44</v>
      </c>
      <c r="E4616" s="277" t="s">
        <v>3074</v>
      </c>
      <c r="F4616" s="194" t="s">
        <v>847</v>
      </c>
      <c r="G4616" s="194"/>
      <c r="H4616" s="278" t="s">
        <v>75</v>
      </c>
      <c r="I4616" s="281">
        <v>1</v>
      </c>
      <c r="J4616" s="280">
        <v>0.7</v>
      </c>
      <c r="K4616" s="280">
        <v>0.7</v>
      </c>
    </row>
    <row r="4617" spans="2:11" ht="38.25" x14ac:dyDescent="0.2">
      <c r="B4617" s="277" t="s">
        <v>86</v>
      </c>
      <c r="C4617" s="279" t="s">
        <v>3075</v>
      </c>
      <c r="D4617" s="277" t="s">
        <v>44</v>
      </c>
      <c r="E4617" s="277" t="s">
        <v>3076</v>
      </c>
      <c r="F4617" s="194" t="s">
        <v>847</v>
      </c>
      <c r="G4617" s="194"/>
      <c r="H4617" s="278" t="s">
        <v>75</v>
      </c>
      <c r="I4617" s="281">
        <v>1</v>
      </c>
      <c r="J4617" s="280">
        <v>0.72</v>
      </c>
      <c r="K4617" s="280">
        <v>0.72</v>
      </c>
    </row>
    <row r="4618" spans="2:11" ht="38.25" x14ac:dyDescent="0.2">
      <c r="B4618" s="277" t="s">
        <v>86</v>
      </c>
      <c r="C4618" s="279" t="s">
        <v>3077</v>
      </c>
      <c r="D4618" s="277" t="s">
        <v>44</v>
      </c>
      <c r="E4618" s="277" t="s">
        <v>3078</v>
      </c>
      <c r="F4618" s="194" t="s">
        <v>847</v>
      </c>
      <c r="G4618" s="194"/>
      <c r="H4618" s="278" t="s">
        <v>75</v>
      </c>
      <c r="I4618" s="281">
        <v>1</v>
      </c>
      <c r="J4618" s="280">
        <v>8.5500000000000007</v>
      </c>
      <c r="K4618" s="280">
        <v>8.5500000000000007</v>
      </c>
    </row>
    <row r="4619" spans="2:11" ht="25.5" customHeight="1" x14ac:dyDescent="0.2">
      <c r="B4619" s="277" t="s">
        <v>86</v>
      </c>
      <c r="C4619" s="279" t="s">
        <v>3079</v>
      </c>
      <c r="D4619" s="277" t="s">
        <v>44</v>
      </c>
      <c r="E4619" s="277" t="s">
        <v>3080</v>
      </c>
      <c r="F4619" s="194" t="s">
        <v>847</v>
      </c>
      <c r="G4619" s="194"/>
      <c r="H4619" s="278" t="s">
        <v>75</v>
      </c>
      <c r="I4619" s="281">
        <v>1</v>
      </c>
      <c r="J4619" s="280">
        <v>0.15</v>
      </c>
      <c r="K4619" s="280">
        <v>0.15</v>
      </c>
    </row>
    <row r="4620" spans="2:11" x14ac:dyDescent="0.2">
      <c r="B4620" s="291"/>
      <c r="C4620" s="291"/>
      <c r="D4620" s="291"/>
      <c r="E4620" s="291"/>
      <c r="F4620" s="291" t="s">
        <v>97</v>
      </c>
      <c r="G4620" s="292">
        <v>0</v>
      </c>
      <c r="H4620" s="291" t="s">
        <v>98</v>
      </c>
      <c r="I4620" s="292">
        <v>0</v>
      </c>
      <c r="J4620" s="291" t="s">
        <v>99</v>
      </c>
      <c r="K4620" s="292">
        <v>0</v>
      </c>
    </row>
    <row r="4621" spans="2:11" ht="13.5" thickBot="1" x14ac:dyDescent="0.25">
      <c r="B4621" s="291"/>
      <c r="C4621" s="291"/>
      <c r="D4621" s="291"/>
      <c r="E4621" s="291"/>
      <c r="F4621" s="291" t="s">
        <v>100</v>
      </c>
      <c r="G4621" s="292">
        <v>2.5299999999999998</v>
      </c>
      <c r="H4621" s="291"/>
      <c r="I4621" s="198" t="s">
        <v>101</v>
      </c>
      <c r="J4621" s="198"/>
      <c r="K4621" s="292">
        <v>12.65</v>
      </c>
    </row>
    <row r="4622" spans="2:11" ht="13.5" thickTop="1" x14ac:dyDescent="0.2">
      <c r="B4622" s="276"/>
      <c r="C4622" s="276"/>
      <c r="D4622" s="276"/>
      <c r="E4622" s="276"/>
      <c r="F4622" s="276"/>
      <c r="G4622" s="276"/>
      <c r="H4622" s="276"/>
      <c r="I4622" s="276"/>
      <c r="J4622" s="276"/>
      <c r="K4622" s="276"/>
    </row>
    <row r="4623" spans="2:11" ht="15" x14ac:dyDescent="0.2">
      <c r="B4623" s="268"/>
      <c r="C4623" s="270" t="s">
        <v>78</v>
      </c>
      <c r="D4623" s="268" t="s">
        <v>79</v>
      </c>
      <c r="E4623" s="268" t="s">
        <v>24</v>
      </c>
      <c r="F4623" s="196" t="s">
        <v>80</v>
      </c>
      <c r="G4623" s="196"/>
      <c r="H4623" s="269" t="s">
        <v>81</v>
      </c>
      <c r="I4623" s="270" t="s">
        <v>82</v>
      </c>
      <c r="J4623" s="270" t="s">
        <v>83</v>
      </c>
      <c r="K4623" s="270" t="s">
        <v>84</v>
      </c>
    </row>
    <row r="4624" spans="2:11" ht="38.25" x14ac:dyDescent="0.2">
      <c r="B4624" s="271" t="s">
        <v>85</v>
      </c>
      <c r="C4624" s="273" t="s">
        <v>3075</v>
      </c>
      <c r="D4624" s="271" t="s">
        <v>44</v>
      </c>
      <c r="E4624" s="271" t="s">
        <v>3076</v>
      </c>
      <c r="F4624" s="197" t="s">
        <v>847</v>
      </c>
      <c r="G4624" s="197"/>
      <c r="H4624" s="272" t="s">
        <v>75</v>
      </c>
      <c r="I4624" s="275">
        <v>1</v>
      </c>
      <c r="J4624" s="274">
        <v>0.72</v>
      </c>
      <c r="K4624" s="274">
        <v>0.72</v>
      </c>
    </row>
    <row r="4625" spans="2:11" ht="25.5" x14ac:dyDescent="0.2">
      <c r="B4625" s="282" t="s">
        <v>93</v>
      </c>
      <c r="C4625" s="284" t="s">
        <v>3081</v>
      </c>
      <c r="D4625" s="282" t="s">
        <v>44</v>
      </c>
      <c r="E4625" s="282" t="s">
        <v>3082</v>
      </c>
      <c r="F4625" s="195" t="s">
        <v>3021</v>
      </c>
      <c r="G4625" s="195"/>
      <c r="H4625" s="283" t="s">
        <v>48</v>
      </c>
      <c r="I4625" s="287">
        <v>7.2000000000000002E-5</v>
      </c>
      <c r="J4625" s="285">
        <v>10136.450000000001</v>
      </c>
      <c r="K4625" s="285">
        <v>0.72</v>
      </c>
    </row>
    <row r="4626" spans="2:11" x14ac:dyDescent="0.2">
      <c r="B4626" s="291"/>
      <c r="C4626" s="291"/>
      <c r="D4626" s="291"/>
      <c r="E4626" s="291"/>
      <c r="F4626" s="291" t="s">
        <v>97</v>
      </c>
      <c r="G4626" s="292">
        <v>0</v>
      </c>
      <c r="H4626" s="291" t="s">
        <v>98</v>
      </c>
      <c r="I4626" s="292">
        <v>0</v>
      </c>
      <c r="J4626" s="291" t="s">
        <v>99</v>
      </c>
      <c r="K4626" s="292">
        <v>0</v>
      </c>
    </row>
    <row r="4627" spans="2:11" ht="13.5" thickBot="1" x14ac:dyDescent="0.25">
      <c r="B4627" s="291"/>
      <c r="C4627" s="291"/>
      <c r="D4627" s="291"/>
      <c r="E4627" s="291"/>
      <c r="F4627" s="291" t="s">
        <v>100</v>
      </c>
      <c r="G4627" s="292">
        <v>0.18</v>
      </c>
      <c r="H4627" s="291"/>
      <c r="I4627" s="198" t="s">
        <v>101</v>
      </c>
      <c r="J4627" s="198"/>
      <c r="K4627" s="292">
        <v>0.9</v>
      </c>
    </row>
    <row r="4628" spans="2:11" ht="13.5" thickTop="1" x14ac:dyDescent="0.2">
      <c r="B4628" s="276"/>
      <c r="C4628" s="276"/>
      <c r="D4628" s="276"/>
      <c r="E4628" s="276"/>
      <c r="F4628" s="276"/>
      <c r="G4628" s="276"/>
      <c r="H4628" s="276"/>
      <c r="I4628" s="276"/>
      <c r="J4628" s="276"/>
      <c r="K4628" s="276"/>
    </row>
    <row r="4629" spans="2:11" ht="15" x14ac:dyDescent="0.2">
      <c r="B4629" s="268"/>
      <c r="C4629" s="270" t="s">
        <v>78</v>
      </c>
      <c r="D4629" s="268" t="s">
        <v>79</v>
      </c>
      <c r="E4629" s="268" t="s">
        <v>24</v>
      </c>
      <c r="F4629" s="196" t="s">
        <v>80</v>
      </c>
      <c r="G4629" s="196"/>
      <c r="H4629" s="269" t="s">
        <v>81</v>
      </c>
      <c r="I4629" s="270" t="s">
        <v>82</v>
      </c>
      <c r="J4629" s="270" t="s">
        <v>83</v>
      </c>
      <c r="K4629" s="270" t="s">
        <v>84</v>
      </c>
    </row>
    <row r="4630" spans="2:11" ht="25.5" customHeight="1" x14ac:dyDescent="0.2">
      <c r="B4630" s="271" t="s">
        <v>85</v>
      </c>
      <c r="C4630" s="273" t="s">
        <v>3079</v>
      </c>
      <c r="D4630" s="271" t="s">
        <v>44</v>
      </c>
      <c r="E4630" s="271" t="s">
        <v>3080</v>
      </c>
      <c r="F4630" s="197" t="s">
        <v>847</v>
      </c>
      <c r="G4630" s="197"/>
      <c r="H4630" s="272" t="s">
        <v>75</v>
      </c>
      <c r="I4630" s="275">
        <v>1</v>
      </c>
      <c r="J4630" s="274">
        <v>0.15</v>
      </c>
      <c r="K4630" s="274">
        <v>0.15</v>
      </c>
    </row>
    <row r="4631" spans="2:11" ht="25.5" x14ac:dyDescent="0.2">
      <c r="B4631" s="282" t="s">
        <v>93</v>
      </c>
      <c r="C4631" s="284" t="s">
        <v>3081</v>
      </c>
      <c r="D4631" s="282" t="s">
        <v>44</v>
      </c>
      <c r="E4631" s="282" t="s">
        <v>3082</v>
      </c>
      <c r="F4631" s="195" t="s">
        <v>3021</v>
      </c>
      <c r="G4631" s="195"/>
      <c r="H4631" s="283" t="s">
        <v>48</v>
      </c>
      <c r="I4631" s="287">
        <v>1.4800000000000001E-5</v>
      </c>
      <c r="J4631" s="285">
        <v>10136.450000000001</v>
      </c>
      <c r="K4631" s="285">
        <v>0.15</v>
      </c>
    </row>
    <row r="4632" spans="2:11" x14ac:dyDescent="0.2">
      <c r="B4632" s="291"/>
      <c r="C4632" s="291"/>
      <c r="D4632" s="291"/>
      <c r="E4632" s="291"/>
      <c r="F4632" s="291" t="s">
        <v>97</v>
      </c>
      <c r="G4632" s="292">
        <v>0</v>
      </c>
      <c r="H4632" s="291" t="s">
        <v>98</v>
      </c>
      <c r="I4632" s="292">
        <v>0</v>
      </c>
      <c r="J4632" s="291" t="s">
        <v>99</v>
      </c>
      <c r="K4632" s="292">
        <v>0</v>
      </c>
    </row>
    <row r="4633" spans="2:11" ht="13.5" thickBot="1" x14ac:dyDescent="0.25">
      <c r="B4633" s="291"/>
      <c r="C4633" s="291"/>
      <c r="D4633" s="291"/>
      <c r="E4633" s="291"/>
      <c r="F4633" s="291" t="s">
        <v>100</v>
      </c>
      <c r="G4633" s="292">
        <v>0.03</v>
      </c>
      <c r="H4633" s="291"/>
      <c r="I4633" s="198" t="s">
        <v>101</v>
      </c>
      <c r="J4633" s="198"/>
      <c r="K4633" s="292">
        <v>0.18</v>
      </c>
    </row>
    <row r="4634" spans="2:11" ht="13.5" thickTop="1" x14ac:dyDescent="0.2">
      <c r="B4634" s="276"/>
      <c r="C4634" s="276"/>
      <c r="D4634" s="276"/>
      <c r="E4634" s="276"/>
      <c r="F4634" s="276"/>
      <c r="G4634" s="276"/>
      <c r="H4634" s="276"/>
      <c r="I4634" s="276"/>
      <c r="J4634" s="276"/>
      <c r="K4634" s="276"/>
    </row>
    <row r="4635" spans="2:11" ht="15" x14ac:dyDescent="0.2">
      <c r="B4635" s="268"/>
      <c r="C4635" s="270" t="s">
        <v>78</v>
      </c>
      <c r="D4635" s="268" t="s">
        <v>79</v>
      </c>
      <c r="E4635" s="268" t="s">
        <v>24</v>
      </c>
      <c r="F4635" s="196" t="s">
        <v>80</v>
      </c>
      <c r="G4635" s="196"/>
      <c r="H4635" s="269" t="s">
        <v>81</v>
      </c>
      <c r="I4635" s="270" t="s">
        <v>82</v>
      </c>
      <c r="J4635" s="270" t="s">
        <v>83</v>
      </c>
      <c r="K4635" s="270" t="s">
        <v>84</v>
      </c>
    </row>
    <row r="4636" spans="2:11" ht="38.25" x14ac:dyDescent="0.2">
      <c r="B4636" s="271" t="s">
        <v>85</v>
      </c>
      <c r="C4636" s="273" t="s">
        <v>3073</v>
      </c>
      <c r="D4636" s="271" t="s">
        <v>44</v>
      </c>
      <c r="E4636" s="271" t="s">
        <v>3074</v>
      </c>
      <c r="F4636" s="197" t="s">
        <v>847</v>
      </c>
      <c r="G4636" s="197"/>
      <c r="H4636" s="272" t="s">
        <v>75</v>
      </c>
      <c r="I4636" s="275">
        <v>1</v>
      </c>
      <c r="J4636" s="274">
        <v>0.7</v>
      </c>
      <c r="K4636" s="274">
        <v>0.7</v>
      </c>
    </row>
    <row r="4637" spans="2:11" ht="25.5" x14ac:dyDescent="0.2">
      <c r="B4637" s="282" t="s">
        <v>93</v>
      </c>
      <c r="C4637" s="284" t="s">
        <v>3081</v>
      </c>
      <c r="D4637" s="282" t="s">
        <v>44</v>
      </c>
      <c r="E4637" s="282" t="s">
        <v>3082</v>
      </c>
      <c r="F4637" s="195" t="s">
        <v>3021</v>
      </c>
      <c r="G4637" s="195"/>
      <c r="H4637" s="283" t="s">
        <v>48</v>
      </c>
      <c r="I4637" s="287">
        <v>6.9999999999999994E-5</v>
      </c>
      <c r="J4637" s="285">
        <v>10136.450000000001</v>
      </c>
      <c r="K4637" s="285">
        <v>0.7</v>
      </c>
    </row>
    <row r="4638" spans="2:11" x14ac:dyDescent="0.2">
      <c r="B4638" s="291"/>
      <c r="C4638" s="291"/>
      <c r="D4638" s="291"/>
      <c r="E4638" s="291"/>
      <c r="F4638" s="291" t="s">
        <v>97</v>
      </c>
      <c r="G4638" s="292">
        <v>0</v>
      </c>
      <c r="H4638" s="291" t="s">
        <v>98</v>
      </c>
      <c r="I4638" s="292">
        <v>0</v>
      </c>
      <c r="J4638" s="291" t="s">
        <v>99</v>
      </c>
      <c r="K4638" s="292">
        <v>0</v>
      </c>
    </row>
    <row r="4639" spans="2:11" ht="13.5" thickBot="1" x14ac:dyDescent="0.25">
      <c r="B4639" s="291"/>
      <c r="C4639" s="291"/>
      <c r="D4639" s="291"/>
      <c r="E4639" s="291"/>
      <c r="F4639" s="291" t="s">
        <v>100</v>
      </c>
      <c r="G4639" s="292">
        <v>0.17</v>
      </c>
      <c r="H4639" s="291"/>
      <c r="I4639" s="198" t="s">
        <v>101</v>
      </c>
      <c r="J4639" s="198"/>
      <c r="K4639" s="292">
        <v>0.87</v>
      </c>
    </row>
    <row r="4640" spans="2:11" ht="13.5" thickTop="1" x14ac:dyDescent="0.2">
      <c r="B4640" s="276"/>
      <c r="C4640" s="276"/>
      <c r="D4640" s="276"/>
      <c r="E4640" s="276"/>
      <c r="F4640" s="276"/>
      <c r="G4640" s="276"/>
      <c r="H4640" s="276"/>
      <c r="I4640" s="276"/>
      <c r="J4640" s="276"/>
      <c r="K4640" s="276"/>
    </row>
    <row r="4641" spans="2:11" ht="15" x14ac:dyDescent="0.2">
      <c r="B4641" s="268"/>
      <c r="C4641" s="270" t="s">
        <v>78</v>
      </c>
      <c r="D4641" s="268" t="s">
        <v>79</v>
      </c>
      <c r="E4641" s="268" t="s">
        <v>24</v>
      </c>
      <c r="F4641" s="196" t="s">
        <v>80</v>
      </c>
      <c r="G4641" s="196"/>
      <c r="H4641" s="269" t="s">
        <v>81</v>
      </c>
      <c r="I4641" s="270" t="s">
        <v>82</v>
      </c>
      <c r="J4641" s="270" t="s">
        <v>83</v>
      </c>
      <c r="K4641" s="270" t="s">
        <v>84</v>
      </c>
    </row>
    <row r="4642" spans="2:11" ht="38.25" x14ac:dyDescent="0.2">
      <c r="B4642" s="271" t="s">
        <v>85</v>
      </c>
      <c r="C4642" s="273" t="s">
        <v>3077</v>
      </c>
      <c r="D4642" s="271" t="s">
        <v>44</v>
      </c>
      <c r="E4642" s="271" t="s">
        <v>3078</v>
      </c>
      <c r="F4642" s="197" t="s">
        <v>847</v>
      </c>
      <c r="G4642" s="197"/>
      <c r="H4642" s="272" t="s">
        <v>75</v>
      </c>
      <c r="I4642" s="275">
        <v>1</v>
      </c>
      <c r="J4642" s="274">
        <v>8.5500000000000007</v>
      </c>
      <c r="K4642" s="274">
        <v>8.5500000000000007</v>
      </c>
    </row>
    <row r="4643" spans="2:11" x14ac:dyDescent="0.2">
      <c r="B4643" s="282" t="s">
        <v>93</v>
      </c>
      <c r="C4643" s="284" t="s">
        <v>320</v>
      </c>
      <c r="D4643" s="282" t="s">
        <v>44</v>
      </c>
      <c r="E4643" s="282" t="s">
        <v>321</v>
      </c>
      <c r="F4643" s="195" t="s">
        <v>94</v>
      </c>
      <c r="G4643" s="195"/>
      <c r="H4643" s="283" t="s">
        <v>129</v>
      </c>
      <c r="I4643" s="287">
        <v>1.44</v>
      </c>
      <c r="J4643" s="285">
        <v>5.94</v>
      </c>
      <c r="K4643" s="285">
        <v>8.5500000000000007</v>
      </c>
    </row>
    <row r="4644" spans="2:11" x14ac:dyDescent="0.2">
      <c r="B4644" s="291"/>
      <c r="C4644" s="291"/>
      <c r="D4644" s="291"/>
      <c r="E4644" s="291"/>
      <c r="F4644" s="291" t="s">
        <v>97</v>
      </c>
      <c r="G4644" s="292">
        <v>0</v>
      </c>
      <c r="H4644" s="291" t="s">
        <v>98</v>
      </c>
      <c r="I4644" s="292">
        <v>0</v>
      </c>
      <c r="J4644" s="291" t="s">
        <v>99</v>
      </c>
      <c r="K4644" s="292">
        <v>0</v>
      </c>
    </row>
    <row r="4645" spans="2:11" ht="13.5" thickBot="1" x14ac:dyDescent="0.25">
      <c r="B4645" s="291"/>
      <c r="C4645" s="291"/>
      <c r="D4645" s="291"/>
      <c r="E4645" s="291"/>
      <c r="F4645" s="291" t="s">
        <v>100</v>
      </c>
      <c r="G4645" s="292">
        <v>2.13</v>
      </c>
      <c r="H4645" s="291"/>
      <c r="I4645" s="198" t="s">
        <v>101</v>
      </c>
      <c r="J4645" s="198"/>
      <c r="K4645" s="292">
        <v>10.68</v>
      </c>
    </row>
    <row r="4646" spans="2:11" ht="13.5" thickTop="1" x14ac:dyDescent="0.2">
      <c r="B4646" s="276"/>
      <c r="C4646" s="276"/>
      <c r="D4646" s="276"/>
      <c r="E4646" s="276"/>
      <c r="F4646" s="276"/>
      <c r="G4646" s="276"/>
      <c r="H4646" s="276"/>
      <c r="I4646" s="276"/>
      <c r="J4646" s="276"/>
      <c r="K4646" s="276"/>
    </row>
    <row r="4647" spans="2:11" ht="15" x14ac:dyDescent="0.2">
      <c r="B4647" s="268"/>
      <c r="C4647" s="270" t="s">
        <v>78</v>
      </c>
      <c r="D4647" s="268" t="s">
        <v>79</v>
      </c>
      <c r="E4647" s="268" t="s">
        <v>24</v>
      </c>
      <c r="F4647" s="196" t="s">
        <v>80</v>
      </c>
      <c r="G4647" s="196"/>
      <c r="H4647" s="269" t="s">
        <v>81</v>
      </c>
      <c r="I4647" s="270" t="s">
        <v>82</v>
      </c>
      <c r="J4647" s="270" t="s">
        <v>83</v>
      </c>
      <c r="K4647" s="270" t="s">
        <v>84</v>
      </c>
    </row>
    <row r="4648" spans="2:11" ht="25.5" customHeight="1" x14ac:dyDescent="0.2">
      <c r="B4648" s="271" t="s">
        <v>85</v>
      </c>
      <c r="C4648" s="273" t="s">
        <v>758</v>
      </c>
      <c r="D4648" s="271" t="s">
        <v>44</v>
      </c>
      <c r="E4648" s="271" t="s">
        <v>2215</v>
      </c>
      <c r="F4648" s="197" t="s">
        <v>801</v>
      </c>
      <c r="G4648" s="197"/>
      <c r="H4648" s="272" t="s">
        <v>48</v>
      </c>
      <c r="I4648" s="275">
        <v>1</v>
      </c>
      <c r="J4648" s="274">
        <v>98.31</v>
      </c>
      <c r="K4648" s="274">
        <v>98.31</v>
      </c>
    </row>
    <row r="4649" spans="2:11" ht="25.5" x14ac:dyDescent="0.2">
      <c r="B4649" s="277" t="s">
        <v>86</v>
      </c>
      <c r="C4649" s="279" t="s">
        <v>120</v>
      </c>
      <c r="D4649" s="277" t="s">
        <v>44</v>
      </c>
      <c r="E4649" s="277" t="s">
        <v>121</v>
      </c>
      <c r="F4649" s="194" t="s">
        <v>2161</v>
      </c>
      <c r="G4649" s="194"/>
      <c r="H4649" s="278" t="s">
        <v>75</v>
      </c>
      <c r="I4649" s="281">
        <v>0.52974500000000002</v>
      </c>
      <c r="J4649" s="280">
        <v>29.75</v>
      </c>
      <c r="K4649" s="280">
        <v>15.75</v>
      </c>
    </row>
    <row r="4650" spans="2:11" ht="25.5" x14ac:dyDescent="0.2">
      <c r="B4650" s="277" t="s">
        <v>86</v>
      </c>
      <c r="C4650" s="279" t="s">
        <v>122</v>
      </c>
      <c r="D4650" s="277" t="s">
        <v>44</v>
      </c>
      <c r="E4650" s="277" t="s">
        <v>123</v>
      </c>
      <c r="F4650" s="194" t="s">
        <v>2161</v>
      </c>
      <c r="G4650" s="194"/>
      <c r="H4650" s="278" t="s">
        <v>75</v>
      </c>
      <c r="I4650" s="281">
        <v>0.52974500000000002</v>
      </c>
      <c r="J4650" s="280">
        <v>22.69</v>
      </c>
      <c r="K4650" s="280">
        <v>12.01</v>
      </c>
    </row>
    <row r="4651" spans="2:11" ht="38.25" x14ac:dyDescent="0.2">
      <c r="B4651" s="282" t="s">
        <v>93</v>
      </c>
      <c r="C4651" s="284" t="s">
        <v>665</v>
      </c>
      <c r="D4651" s="282" t="s">
        <v>44</v>
      </c>
      <c r="E4651" s="282" t="s">
        <v>666</v>
      </c>
      <c r="F4651" s="195" t="s">
        <v>94</v>
      </c>
      <c r="G4651" s="195"/>
      <c r="H4651" s="283" t="s">
        <v>48</v>
      </c>
      <c r="I4651" s="287">
        <v>3</v>
      </c>
      <c r="J4651" s="285">
        <v>2.2599999999999998</v>
      </c>
      <c r="K4651" s="285">
        <v>6.78</v>
      </c>
    </row>
    <row r="4652" spans="2:11" ht="25.5" x14ac:dyDescent="0.2">
      <c r="B4652" s="282" t="s">
        <v>93</v>
      </c>
      <c r="C4652" s="284" t="s">
        <v>799</v>
      </c>
      <c r="D4652" s="282" t="s">
        <v>44</v>
      </c>
      <c r="E4652" s="282" t="s">
        <v>800</v>
      </c>
      <c r="F4652" s="195" t="s">
        <v>94</v>
      </c>
      <c r="G4652" s="195"/>
      <c r="H4652" s="283" t="s">
        <v>48</v>
      </c>
      <c r="I4652" s="287">
        <v>1</v>
      </c>
      <c r="J4652" s="285">
        <v>63.77</v>
      </c>
      <c r="K4652" s="285">
        <v>63.77</v>
      </c>
    </row>
    <row r="4653" spans="2:11" x14ac:dyDescent="0.2">
      <c r="B4653" s="291"/>
      <c r="C4653" s="291"/>
      <c r="D4653" s="291"/>
      <c r="E4653" s="291"/>
      <c r="F4653" s="291" t="s">
        <v>97</v>
      </c>
      <c r="G4653" s="292">
        <v>10.18</v>
      </c>
      <c r="H4653" s="291" t="s">
        <v>98</v>
      </c>
      <c r="I4653" s="292">
        <v>10.96</v>
      </c>
      <c r="J4653" s="291" t="s">
        <v>99</v>
      </c>
      <c r="K4653" s="292">
        <v>21.14</v>
      </c>
    </row>
    <row r="4654" spans="2:11" ht="13.5" thickBot="1" x14ac:dyDescent="0.25">
      <c r="B4654" s="291"/>
      <c r="C4654" s="291"/>
      <c r="D4654" s="291"/>
      <c r="E4654" s="291"/>
      <c r="F4654" s="291" t="s">
        <v>100</v>
      </c>
      <c r="G4654" s="292">
        <v>24.57</v>
      </c>
      <c r="H4654" s="291"/>
      <c r="I4654" s="198" t="s">
        <v>101</v>
      </c>
      <c r="J4654" s="198"/>
      <c r="K4654" s="292">
        <v>122.88</v>
      </c>
    </row>
    <row r="4655" spans="2:11" ht="13.5" thickTop="1" x14ac:dyDescent="0.2">
      <c r="B4655" s="276"/>
      <c r="C4655" s="276"/>
      <c r="D4655" s="276"/>
      <c r="E4655" s="276"/>
      <c r="F4655" s="276"/>
      <c r="G4655" s="276"/>
      <c r="H4655" s="276"/>
      <c r="I4655" s="276"/>
      <c r="J4655" s="276"/>
      <c r="K4655" s="276"/>
    </row>
    <row r="4656" spans="2:11" ht="15" x14ac:dyDescent="0.2">
      <c r="B4656" s="268"/>
      <c r="C4656" s="270" t="s">
        <v>78</v>
      </c>
      <c r="D4656" s="268" t="s">
        <v>79</v>
      </c>
      <c r="E4656" s="268" t="s">
        <v>24</v>
      </c>
      <c r="F4656" s="196" t="s">
        <v>80</v>
      </c>
      <c r="G4656" s="196"/>
      <c r="H4656" s="269" t="s">
        <v>81</v>
      </c>
      <c r="I4656" s="270" t="s">
        <v>82</v>
      </c>
      <c r="J4656" s="270" t="s">
        <v>83</v>
      </c>
      <c r="K4656" s="270" t="s">
        <v>84</v>
      </c>
    </row>
    <row r="4657" spans="2:11" x14ac:dyDescent="0.2">
      <c r="B4657" s="271" t="s">
        <v>85</v>
      </c>
      <c r="C4657" s="273" t="s">
        <v>120</v>
      </c>
      <c r="D4657" s="271" t="s">
        <v>44</v>
      </c>
      <c r="E4657" s="271" t="s">
        <v>121</v>
      </c>
      <c r="F4657" s="197" t="s">
        <v>2161</v>
      </c>
      <c r="G4657" s="197"/>
      <c r="H4657" s="272" t="s">
        <v>75</v>
      </c>
      <c r="I4657" s="275">
        <v>1</v>
      </c>
      <c r="J4657" s="274">
        <v>29.75</v>
      </c>
      <c r="K4657" s="274">
        <v>29.75</v>
      </c>
    </row>
    <row r="4658" spans="2:11" ht="25.5" x14ac:dyDescent="0.2">
      <c r="B4658" s="277" t="s">
        <v>86</v>
      </c>
      <c r="C4658" s="279" t="s">
        <v>324</v>
      </c>
      <c r="D4658" s="277" t="s">
        <v>44</v>
      </c>
      <c r="E4658" s="277" t="s">
        <v>325</v>
      </c>
      <c r="F4658" s="194" t="s">
        <v>2161</v>
      </c>
      <c r="G4658" s="194"/>
      <c r="H4658" s="278" t="s">
        <v>75</v>
      </c>
      <c r="I4658" s="281">
        <v>1</v>
      </c>
      <c r="J4658" s="280">
        <v>0.84</v>
      </c>
      <c r="K4658" s="280">
        <v>0.84</v>
      </c>
    </row>
    <row r="4659" spans="2:11" ht="25.5" x14ac:dyDescent="0.2">
      <c r="B4659" s="282" t="s">
        <v>93</v>
      </c>
      <c r="C4659" s="284" t="s">
        <v>236</v>
      </c>
      <c r="D4659" s="282" t="s">
        <v>44</v>
      </c>
      <c r="E4659" s="282" t="s">
        <v>237</v>
      </c>
      <c r="F4659" s="195" t="s">
        <v>94</v>
      </c>
      <c r="G4659" s="195"/>
      <c r="H4659" s="283" t="s">
        <v>75</v>
      </c>
      <c r="I4659" s="287">
        <v>1</v>
      </c>
      <c r="J4659" s="285">
        <v>1.6</v>
      </c>
      <c r="K4659" s="285">
        <v>1.6</v>
      </c>
    </row>
    <row r="4660" spans="2:11" x14ac:dyDescent="0.2">
      <c r="B4660" s="282" t="s">
        <v>93</v>
      </c>
      <c r="C4660" s="284" t="s">
        <v>326</v>
      </c>
      <c r="D4660" s="282" t="s">
        <v>44</v>
      </c>
      <c r="E4660" s="282" t="s">
        <v>327</v>
      </c>
      <c r="F4660" s="195" t="s">
        <v>214</v>
      </c>
      <c r="G4660" s="195"/>
      <c r="H4660" s="283" t="s">
        <v>75</v>
      </c>
      <c r="I4660" s="287">
        <v>1</v>
      </c>
      <c r="J4660" s="285">
        <v>22.66</v>
      </c>
      <c r="K4660" s="285">
        <v>22.66</v>
      </c>
    </row>
    <row r="4661" spans="2:11" ht="25.5" x14ac:dyDescent="0.2">
      <c r="B4661" s="282" t="s">
        <v>93</v>
      </c>
      <c r="C4661" s="284" t="s">
        <v>277</v>
      </c>
      <c r="D4661" s="282" t="s">
        <v>44</v>
      </c>
      <c r="E4661" s="282" t="s">
        <v>278</v>
      </c>
      <c r="F4661" s="195" t="s">
        <v>94</v>
      </c>
      <c r="G4661" s="195"/>
      <c r="H4661" s="283" t="s">
        <v>75</v>
      </c>
      <c r="I4661" s="287">
        <v>1</v>
      </c>
      <c r="J4661" s="285">
        <v>0.86</v>
      </c>
      <c r="K4661" s="285">
        <v>0.86</v>
      </c>
    </row>
    <row r="4662" spans="2:11" ht="25.5" x14ac:dyDescent="0.2">
      <c r="B4662" s="282" t="s">
        <v>93</v>
      </c>
      <c r="C4662" s="284" t="s">
        <v>217</v>
      </c>
      <c r="D4662" s="282" t="s">
        <v>44</v>
      </c>
      <c r="E4662" s="282" t="s">
        <v>218</v>
      </c>
      <c r="F4662" s="195" t="s">
        <v>94</v>
      </c>
      <c r="G4662" s="195"/>
      <c r="H4662" s="283" t="s">
        <v>75</v>
      </c>
      <c r="I4662" s="287">
        <v>1</v>
      </c>
      <c r="J4662" s="285">
        <v>0.08</v>
      </c>
      <c r="K4662" s="285">
        <v>0.08</v>
      </c>
    </row>
    <row r="4663" spans="2:11" ht="25.5" x14ac:dyDescent="0.2">
      <c r="B4663" s="282" t="s">
        <v>93</v>
      </c>
      <c r="C4663" s="284" t="s">
        <v>215</v>
      </c>
      <c r="D4663" s="282" t="s">
        <v>44</v>
      </c>
      <c r="E4663" s="282" t="s">
        <v>216</v>
      </c>
      <c r="F4663" s="195" t="s">
        <v>94</v>
      </c>
      <c r="G4663" s="195"/>
      <c r="H4663" s="283" t="s">
        <v>75</v>
      </c>
      <c r="I4663" s="287">
        <v>1</v>
      </c>
      <c r="J4663" s="285">
        <v>1.43</v>
      </c>
      <c r="K4663" s="285">
        <v>1.43</v>
      </c>
    </row>
    <row r="4664" spans="2:11" ht="25.5" x14ac:dyDescent="0.2">
      <c r="B4664" s="282" t="s">
        <v>93</v>
      </c>
      <c r="C4664" s="284" t="s">
        <v>238</v>
      </c>
      <c r="D4664" s="282" t="s">
        <v>44</v>
      </c>
      <c r="E4664" s="282" t="s">
        <v>239</v>
      </c>
      <c r="F4664" s="195" t="s">
        <v>94</v>
      </c>
      <c r="G4664" s="195"/>
      <c r="H4664" s="283" t="s">
        <v>75</v>
      </c>
      <c r="I4664" s="287">
        <v>1</v>
      </c>
      <c r="J4664" s="285">
        <v>1.02</v>
      </c>
      <c r="K4664" s="285">
        <v>1.02</v>
      </c>
    </row>
    <row r="4665" spans="2:11" ht="25.5" x14ac:dyDescent="0.2">
      <c r="B4665" s="282" t="s">
        <v>93</v>
      </c>
      <c r="C4665" s="284" t="s">
        <v>279</v>
      </c>
      <c r="D4665" s="282" t="s">
        <v>44</v>
      </c>
      <c r="E4665" s="282" t="s">
        <v>280</v>
      </c>
      <c r="F4665" s="195" t="s">
        <v>94</v>
      </c>
      <c r="G4665" s="195"/>
      <c r="H4665" s="283" t="s">
        <v>75</v>
      </c>
      <c r="I4665" s="287">
        <v>1</v>
      </c>
      <c r="J4665" s="285">
        <v>1.26</v>
      </c>
      <c r="K4665" s="285">
        <v>1.26</v>
      </c>
    </row>
    <row r="4666" spans="2:11" x14ac:dyDescent="0.2">
      <c r="B4666" s="291"/>
      <c r="C4666" s="291"/>
      <c r="D4666" s="291"/>
      <c r="E4666" s="291"/>
      <c r="F4666" s="291" t="s">
        <v>97</v>
      </c>
      <c r="G4666" s="292">
        <v>11.32</v>
      </c>
      <c r="H4666" s="291" t="s">
        <v>98</v>
      </c>
      <c r="I4666" s="292">
        <v>12.18</v>
      </c>
      <c r="J4666" s="291" t="s">
        <v>99</v>
      </c>
      <c r="K4666" s="292">
        <v>23.5</v>
      </c>
    </row>
    <row r="4667" spans="2:11" ht="13.5" thickBot="1" x14ac:dyDescent="0.25">
      <c r="B4667" s="291"/>
      <c r="C4667" s="291"/>
      <c r="D4667" s="291"/>
      <c r="E4667" s="291"/>
      <c r="F4667" s="291" t="s">
        <v>100</v>
      </c>
      <c r="G4667" s="292">
        <v>7.43</v>
      </c>
      <c r="H4667" s="291"/>
      <c r="I4667" s="198" t="s">
        <v>101</v>
      </c>
      <c r="J4667" s="198"/>
      <c r="K4667" s="292">
        <v>37.18</v>
      </c>
    </row>
    <row r="4668" spans="2:11" ht="13.5" thickTop="1" x14ac:dyDescent="0.2">
      <c r="B4668" s="276"/>
      <c r="C4668" s="276"/>
      <c r="D4668" s="276"/>
      <c r="E4668" s="276"/>
      <c r="F4668" s="276"/>
      <c r="G4668" s="276"/>
      <c r="H4668" s="276"/>
      <c r="I4668" s="276"/>
      <c r="J4668" s="276"/>
      <c r="K4668" s="276"/>
    </row>
    <row r="4669" spans="2:11" ht="15" x14ac:dyDescent="0.2">
      <c r="B4669" s="268"/>
      <c r="C4669" s="270" t="s">
        <v>78</v>
      </c>
      <c r="D4669" s="268" t="s">
        <v>79</v>
      </c>
      <c r="E4669" s="268" t="s">
        <v>24</v>
      </c>
      <c r="F4669" s="196" t="s">
        <v>80</v>
      </c>
      <c r="G4669" s="196"/>
      <c r="H4669" s="269" t="s">
        <v>81</v>
      </c>
      <c r="I4669" s="270" t="s">
        <v>82</v>
      </c>
      <c r="J4669" s="270" t="s">
        <v>83</v>
      </c>
      <c r="K4669" s="270" t="s">
        <v>84</v>
      </c>
    </row>
    <row r="4670" spans="2:11" ht="38.25" x14ac:dyDescent="0.2">
      <c r="B4670" s="271" t="s">
        <v>85</v>
      </c>
      <c r="C4670" s="273" t="s">
        <v>2216</v>
      </c>
      <c r="D4670" s="271" t="s">
        <v>44</v>
      </c>
      <c r="E4670" s="271" t="s">
        <v>2217</v>
      </c>
      <c r="F4670" s="197" t="s">
        <v>804</v>
      </c>
      <c r="G4670" s="197"/>
      <c r="H4670" s="272" t="s">
        <v>47</v>
      </c>
      <c r="I4670" s="275">
        <v>1</v>
      </c>
      <c r="J4670" s="274">
        <v>18.73</v>
      </c>
      <c r="K4670" s="274">
        <v>18.73</v>
      </c>
    </row>
    <row r="4671" spans="2:11" ht="25.5" x14ac:dyDescent="0.2">
      <c r="B4671" s="277" t="s">
        <v>86</v>
      </c>
      <c r="C4671" s="279" t="s">
        <v>120</v>
      </c>
      <c r="D4671" s="277" t="s">
        <v>44</v>
      </c>
      <c r="E4671" s="277" t="s">
        <v>121</v>
      </c>
      <c r="F4671" s="194" t="s">
        <v>2161</v>
      </c>
      <c r="G4671" s="194"/>
      <c r="H4671" s="278" t="s">
        <v>75</v>
      </c>
      <c r="I4671" s="281">
        <v>0.19700000000000001</v>
      </c>
      <c r="J4671" s="280">
        <v>29.75</v>
      </c>
      <c r="K4671" s="280">
        <v>5.86</v>
      </c>
    </row>
    <row r="4672" spans="2:11" ht="25.5" x14ac:dyDescent="0.2">
      <c r="B4672" s="277" t="s">
        <v>86</v>
      </c>
      <c r="C4672" s="279" t="s">
        <v>122</v>
      </c>
      <c r="D4672" s="277" t="s">
        <v>44</v>
      </c>
      <c r="E4672" s="277" t="s">
        <v>123</v>
      </c>
      <c r="F4672" s="194" t="s">
        <v>2161</v>
      </c>
      <c r="G4672" s="194"/>
      <c r="H4672" s="278" t="s">
        <v>75</v>
      </c>
      <c r="I4672" s="281">
        <v>0.19700000000000001</v>
      </c>
      <c r="J4672" s="280">
        <v>22.69</v>
      </c>
      <c r="K4672" s="280">
        <v>4.46</v>
      </c>
    </row>
    <row r="4673" spans="2:11" x14ac:dyDescent="0.2">
      <c r="B4673" s="282" t="s">
        <v>93</v>
      </c>
      <c r="C4673" s="284" t="s">
        <v>3083</v>
      </c>
      <c r="D4673" s="282" t="s">
        <v>44</v>
      </c>
      <c r="E4673" s="282" t="s">
        <v>3084</v>
      </c>
      <c r="F4673" s="195" t="s">
        <v>94</v>
      </c>
      <c r="G4673" s="195"/>
      <c r="H4673" s="283" t="s">
        <v>47</v>
      </c>
      <c r="I4673" s="287">
        <v>1.0169999999999999</v>
      </c>
      <c r="J4673" s="285">
        <v>8.27</v>
      </c>
      <c r="K4673" s="285">
        <v>8.41</v>
      </c>
    </row>
    <row r="4674" spans="2:11" x14ac:dyDescent="0.2">
      <c r="B4674" s="291"/>
      <c r="C4674" s="291"/>
      <c r="D4674" s="291"/>
      <c r="E4674" s="291"/>
      <c r="F4674" s="291" t="s">
        <v>97</v>
      </c>
      <c r="G4674" s="292">
        <v>3.78</v>
      </c>
      <c r="H4674" s="291" t="s">
        <v>98</v>
      </c>
      <c r="I4674" s="292">
        <v>4.07</v>
      </c>
      <c r="J4674" s="291" t="s">
        <v>99</v>
      </c>
      <c r="K4674" s="292">
        <v>7.85</v>
      </c>
    </row>
    <row r="4675" spans="2:11" ht="13.5" thickBot="1" x14ac:dyDescent="0.25">
      <c r="B4675" s="291"/>
      <c r="C4675" s="291"/>
      <c r="D4675" s="291"/>
      <c r="E4675" s="291"/>
      <c r="F4675" s="291" t="s">
        <v>100</v>
      </c>
      <c r="G4675" s="292">
        <v>4.68</v>
      </c>
      <c r="H4675" s="291"/>
      <c r="I4675" s="198" t="s">
        <v>101</v>
      </c>
      <c r="J4675" s="198"/>
      <c r="K4675" s="292">
        <v>23.41</v>
      </c>
    </row>
    <row r="4676" spans="2:11" ht="13.5" thickTop="1" x14ac:dyDescent="0.2">
      <c r="B4676" s="276"/>
      <c r="C4676" s="276"/>
      <c r="D4676" s="276"/>
      <c r="E4676" s="276"/>
      <c r="F4676" s="276"/>
      <c r="G4676" s="276"/>
      <c r="H4676" s="276"/>
      <c r="I4676" s="276"/>
      <c r="J4676" s="276"/>
      <c r="K4676" s="276"/>
    </row>
    <row r="4677" spans="2:11" ht="15" x14ac:dyDescent="0.2">
      <c r="B4677" s="268"/>
      <c r="C4677" s="270" t="s">
        <v>78</v>
      </c>
      <c r="D4677" s="268" t="s">
        <v>79</v>
      </c>
      <c r="E4677" s="268" t="s">
        <v>24</v>
      </c>
      <c r="F4677" s="196" t="s">
        <v>80</v>
      </c>
      <c r="G4677" s="196"/>
      <c r="H4677" s="269" t="s">
        <v>81</v>
      </c>
      <c r="I4677" s="270" t="s">
        <v>82</v>
      </c>
      <c r="J4677" s="270" t="s">
        <v>83</v>
      </c>
      <c r="K4677" s="270" t="s">
        <v>84</v>
      </c>
    </row>
    <row r="4678" spans="2:11" x14ac:dyDescent="0.2">
      <c r="B4678" s="271" t="s">
        <v>85</v>
      </c>
      <c r="C4678" s="273" t="s">
        <v>2811</v>
      </c>
      <c r="D4678" s="271" t="s">
        <v>44</v>
      </c>
      <c r="E4678" s="271" t="s">
        <v>2812</v>
      </c>
      <c r="F4678" s="197" t="s">
        <v>2161</v>
      </c>
      <c r="G4678" s="197"/>
      <c r="H4678" s="272" t="s">
        <v>75</v>
      </c>
      <c r="I4678" s="275">
        <v>1</v>
      </c>
      <c r="J4678" s="274">
        <v>32.450000000000003</v>
      </c>
      <c r="K4678" s="274">
        <v>32.450000000000003</v>
      </c>
    </row>
    <row r="4679" spans="2:11" ht="25.5" x14ac:dyDescent="0.2">
      <c r="B4679" s="277" t="s">
        <v>86</v>
      </c>
      <c r="C4679" s="279" t="s">
        <v>3043</v>
      </c>
      <c r="D4679" s="277" t="s">
        <v>44</v>
      </c>
      <c r="E4679" s="277" t="s">
        <v>3044</v>
      </c>
      <c r="F4679" s="194" t="s">
        <v>2161</v>
      </c>
      <c r="G4679" s="194"/>
      <c r="H4679" s="278" t="s">
        <v>75</v>
      </c>
      <c r="I4679" s="281">
        <v>1</v>
      </c>
      <c r="J4679" s="280">
        <v>0.78</v>
      </c>
      <c r="K4679" s="280">
        <v>0.78</v>
      </c>
    </row>
    <row r="4680" spans="2:11" ht="25.5" x14ac:dyDescent="0.2">
      <c r="B4680" s="282" t="s">
        <v>93</v>
      </c>
      <c r="C4680" s="284" t="s">
        <v>215</v>
      </c>
      <c r="D4680" s="282" t="s">
        <v>44</v>
      </c>
      <c r="E4680" s="282" t="s">
        <v>216</v>
      </c>
      <c r="F4680" s="195" t="s">
        <v>94</v>
      </c>
      <c r="G4680" s="195"/>
      <c r="H4680" s="283" t="s">
        <v>75</v>
      </c>
      <c r="I4680" s="287">
        <v>1</v>
      </c>
      <c r="J4680" s="285">
        <v>1.43</v>
      </c>
      <c r="K4680" s="285">
        <v>1.43</v>
      </c>
    </row>
    <row r="4681" spans="2:11" ht="25.5" x14ac:dyDescent="0.2">
      <c r="B4681" s="282" t="s">
        <v>93</v>
      </c>
      <c r="C4681" s="284" t="s">
        <v>236</v>
      </c>
      <c r="D4681" s="282" t="s">
        <v>44</v>
      </c>
      <c r="E4681" s="282" t="s">
        <v>237</v>
      </c>
      <c r="F4681" s="195" t="s">
        <v>94</v>
      </c>
      <c r="G4681" s="195"/>
      <c r="H4681" s="283" t="s">
        <v>75</v>
      </c>
      <c r="I4681" s="287">
        <v>1</v>
      </c>
      <c r="J4681" s="285">
        <v>1.6</v>
      </c>
      <c r="K4681" s="285">
        <v>1.6</v>
      </c>
    </row>
    <row r="4682" spans="2:11" ht="25.5" x14ac:dyDescent="0.2">
      <c r="B4682" s="282" t="s">
        <v>93</v>
      </c>
      <c r="C4682" s="284" t="s">
        <v>277</v>
      </c>
      <c r="D4682" s="282" t="s">
        <v>44</v>
      </c>
      <c r="E4682" s="282" t="s">
        <v>278</v>
      </c>
      <c r="F4682" s="195" t="s">
        <v>94</v>
      </c>
      <c r="G4682" s="195"/>
      <c r="H4682" s="283" t="s">
        <v>75</v>
      </c>
      <c r="I4682" s="287">
        <v>1</v>
      </c>
      <c r="J4682" s="285">
        <v>0.86</v>
      </c>
      <c r="K4682" s="285">
        <v>0.86</v>
      </c>
    </row>
    <row r="4683" spans="2:11" x14ac:dyDescent="0.2">
      <c r="B4683" s="282" t="s">
        <v>93</v>
      </c>
      <c r="C4683" s="284" t="s">
        <v>3045</v>
      </c>
      <c r="D4683" s="282" t="s">
        <v>44</v>
      </c>
      <c r="E4683" s="282" t="s">
        <v>3046</v>
      </c>
      <c r="F4683" s="195" t="s">
        <v>214</v>
      </c>
      <c r="G4683" s="195"/>
      <c r="H4683" s="283" t="s">
        <v>75</v>
      </c>
      <c r="I4683" s="287">
        <v>1</v>
      </c>
      <c r="J4683" s="285">
        <v>25.42</v>
      </c>
      <c r="K4683" s="285">
        <v>25.42</v>
      </c>
    </row>
    <row r="4684" spans="2:11" ht="25.5" x14ac:dyDescent="0.2">
      <c r="B4684" s="282" t="s">
        <v>93</v>
      </c>
      <c r="C4684" s="284" t="s">
        <v>238</v>
      </c>
      <c r="D4684" s="282" t="s">
        <v>44</v>
      </c>
      <c r="E4684" s="282" t="s">
        <v>239</v>
      </c>
      <c r="F4684" s="195" t="s">
        <v>94</v>
      </c>
      <c r="G4684" s="195"/>
      <c r="H4684" s="283" t="s">
        <v>75</v>
      </c>
      <c r="I4684" s="287">
        <v>1</v>
      </c>
      <c r="J4684" s="285">
        <v>1.02</v>
      </c>
      <c r="K4684" s="285">
        <v>1.02</v>
      </c>
    </row>
    <row r="4685" spans="2:11" ht="25.5" x14ac:dyDescent="0.2">
      <c r="B4685" s="282" t="s">
        <v>93</v>
      </c>
      <c r="C4685" s="284" t="s">
        <v>279</v>
      </c>
      <c r="D4685" s="282" t="s">
        <v>44</v>
      </c>
      <c r="E4685" s="282" t="s">
        <v>280</v>
      </c>
      <c r="F4685" s="195" t="s">
        <v>94</v>
      </c>
      <c r="G4685" s="195"/>
      <c r="H4685" s="283" t="s">
        <v>75</v>
      </c>
      <c r="I4685" s="287">
        <v>1</v>
      </c>
      <c r="J4685" s="285">
        <v>1.26</v>
      </c>
      <c r="K4685" s="285">
        <v>1.26</v>
      </c>
    </row>
    <row r="4686" spans="2:11" ht="25.5" x14ac:dyDescent="0.2">
      <c r="B4686" s="282" t="s">
        <v>93</v>
      </c>
      <c r="C4686" s="284" t="s">
        <v>217</v>
      </c>
      <c r="D4686" s="282" t="s">
        <v>44</v>
      </c>
      <c r="E4686" s="282" t="s">
        <v>218</v>
      </c>
      <c r="F4686" s="195" t="s">
        <v>94</v>
      </c>
      <c r="G4686" s="195"/>
      <c r="H4686" s="283" t="s">
        <v>75</v>
      </c>
      <c r="I4686" s="287">
        <v>1</v>
      </c>
      <c r="J4686" s="285">
        <v>0.08</v>
      </c>
      <c r="K4686" s="285">
        <v>0.08</v>
      </c>
    </row>
    <row r="4687" spans="2:11" x14ac:dyDescent="0.2">
      <c r="B4687" s="291"/>
      <c r="C4687" s="291"/>
      <c r="D4687" s="291"/>
      <c r="E4687" s="291"/>
      <c r="F4687" s="291" t="s">
        <v>97</v>
      </c>
      <c r="G4687" s="292">
        <v>12.62</v>
      </c>
      <c r="H4687" s="291" t="s">
        <v>98</v>
      </c>
      <c r="I4687" s="292">
        <v>13.58</v>
      </c>
      <c r="J4687" s="291" t="s">
        <v>99</v>
      </c>
      <c r="K4687" s="292">
        <v>26.2</v>
      </c>
    </row>
    <row r="4688" spans="2:11" ht="13.5" thickBot="1" x14ac:dyDescent="0.25">
      <c r="B4688" s="291"/>
      <c r="C4688" s="291"/>
      <c r="D4688" s="291"/>
      <c r="E4688" s="291"/>
      <c r="F4688" s="291" t="s">
        <v>100</v>
      </c>
      <c r="G4688" s="292">
        <v>8.11</v>
      </c>
      <c r="H4688" s="291"/>
      <c r="I4688" s="198" t="s">
        <v>101</v>
      </c>
      <c r="J4688" s="198"/>
      <c r="K4688" s="292">
        <v>40.56</v>
      </c>
    </row>
    <row r="4689" spans="2:11" ht="13.5" thickTop="1" x14ac:dyDescent="0.2">
      <c r="B4689" s="276"/>
      <c r="C4689" s="276"/>
      <c r="D4689" s="276"/>
      <c r="E4689" s="276"/>
      <c r="F4689" s="276"/>
      <c r="G4689" s="276"/>
      <c r="H4689" s="276"/>
      <c r="I4689" s="276"/>
      <c r="J4689" s="276"/>
      <c r="K4689" s="276"/>
    </row>
    <row r="4690" spans="2:11" ht="15" x14ac:dyDescent="0.2">
      <c r="B4690" s="268"/>
      <c r="C4690" s="270" t="s">
        <v>78</v>
      </c>
      <c r="D4690" s="268" t="s">
        <v>79</v>
      </c>
      <c r="E4690" s="268" t="s">
        <v>24</v>
      </c>
      <c r="F4690" s="196" t="s">
        <v>80</v>
      </c>
      <c r="G4690" s="196"/>
      <c r="H4690" s="269" t="s">
        <v>81</v>
      </c>
      <c r="I4690" s="270" t="s">
        <v>82</v>
      </c>
      <c r="J4690" s="270" t="s">
        <v>83</v>
      </c>
      <c r="K4690" s="270" t="s">
        <v>84</v>
      </c>
    </row>
    <row r="4691" spans="2:11" ht="25.5" x14ac:dyDescent="0.2">
      <c r="B4691" s="271" t="s">
        <v>85</v>
      </c>
      <c r="C4691" s="273" t="s">
        <v>114</v>
      </c>
      <c r="D4691" s="271" t="s">
        <v>44</v>
      </c>
      <c r="E4691" s="271" t="s">
        <v>115</v>
      </c>
      <c r="F4691" s="197" t="s">
        <v>2161</v>
      </c>
      <c r="G4691" s="197"/>
      <c r="H4691" s="272" t="s">
        <v>75</v>
      </c>
      <c r="I4691" s="275">
        <v>1</v>
      </c>
      <c r="J4691" s="274">
        <v>26.39</v>
      </c>
      <c r="K4691" s="274">
        <v>26.39</v>
      </c>
    </row>
    <row r="4692" spans="2:11" ht="25.5" x14ac:dyDescent="0.2">
      <c r="B4692" s="277" t="s">
        <v>86</v>
      </c>
      <c r="C4692" s="279" t="s">
        <v>328</v>
      </c>
      <c r="D4692" s="277" t="s">
        <v>44</v>
      </c>
      <c r="E4692" s="277" t="s">
        <v>329</v>
      </c>
      <c r="F4692" s="194" t="s">
        <v>2161</v>
      </c>
      <c r="G4692" s="194"/>
      <c r="H4692" s="278" t="s">
        <v>75</v>
      </c>
      <c r="I4692" s="281">
        <v>1</v>
      </c>
      <c r="J4692" s="280">
        <v>0.36</v>
      </c>
      <c r="K4692" s="280">
        <v>0.36</v>
      </c>
    </row>
    <row r="4693" spans="2:11" ht="25.5" x14ac:dyDescent="0.2">
      <c r="B4693" s="282" t="s">
        <v>93</v>
      </c>
      <c r="C4693" s="284" t="s">
        <v>287</v>
      </c>
      <c r="D4693" s="282" t="s">
        <v>44</v>
      </c>
      <c r="E4693" s="282" t="s">
        <v>288</v>
      </c>
      <c r="F4693" s="195" t="s">
        <v>94</v>
      </c>
      <c r="G4693" s="195"/>
      <c r="H4693" s="283" t="s">
        <v>75</v>
      </c>
      <c r="I4693" s="287">
        <v>1</v>
      </c>
      <c r="J4693" s="285">
        <v>1.1299999999999999</v>
      </c>
      <c r="K4693" s="285">
        <v>1.1299999999999999</v>
      </c>
    </row>
    <row r="4694" spans="2:11" ht="25.5" x14ac:dyDescent="0.2">
      <c r="B4694" s="282" t="s">
        <v>93</v>
      </c>
      <c r="C4694" s="284" t="s">
        <v>215</v>
      </c>
      <c r="D4694" s="282" t="s">
        <v>44</v>
      </c>
      <c r="E4694" s="282" t="s">
        <v>216</v>
      </c>
      <c r="F4694" s="195" t="s">
        <v>94</v>
      </c>
      <c r="G4694" s="195"/>
      <c r="H4694" s="283" t="s">
        <v>75</v>
      </c>
      <c r="I4694" s="287">
        <v>1</v>
      </c>
      <c r="J4694" s="285">
        <v>1.43</v>
      </c>
      <c r="K4694" s="285">
        <v>1.43</v>
      </c>
    </row>
    <row r="4695" spans="2:11" ht="25.5" x14ac:dyDescent="0.2">
      <c r="B4695" s="282" t="s">
        <v>93</v>
      </c>
      <c r="C4695" s="284" t="s">
        <v>285</v>
      </c>
      <c r="D4695" s="282" t="s">
        <v>44</v>
      </c>
      <c r="E4695" s="282" t="s">
        <v>286</v>
      </c>
      <c r="F4695" s="195" t="s">
        <v>94</v>
      </c>
      <c r="G4695" s="195"/>
      <c r="H4695" s="283" t="s">
        <v>75</v>
      </c>
      <c r="I4695" s="287">
        <v>1</v>
      </c>
      <c r="J4695" s="285">
        <v>0.31</v>
      </c>
      <c r="K4695" s="285">
        <v>0.31</v>
      </c>
    </row>
    <row r="4696" spans="2:11" ht="25.5" x14ac:dyDescent="0.2">
      <c r="B4696" s="282" t="s">
        <v>93</v>
      </c>
      <c r="C4696" s="284" t="s">
        <v>217</v>
      </c>
      <c r="D4696" s="282" t="s">
        <v>44</v>
      </c>
      <c r="E4696" s="282" t="s">
        <v>218</v>
      </c>
      <c r="F4696" s="195" t="s">
        <v>94</v>
      </c>
      <c r="G4696" s="195"/>
      <c r="H4696" s="283" t="s">
        <v>75</v>
      </c>
      <c r="I4696" s="287">
        <v>1</v>
      </c>
      <c r="J4696" s="285">
        <v>0.08</v>
      </c>
      <c r="K4696" s="285">
        <v>0.08</v>
      </c>
    </row>
    <row r="4697" spans="2:11" ht="25.5" x14ac:dyDescent="0.2">
      <c r="B4697" s="282" t="s">
        <v>93</v>
      </c>
      <c r="C4697" s="284" t="s">
        <v>236</v>
      </c>
      <c r="D4697" s="282" t="s">
        <v>44</v>
      </c>
      <c r="E4697" s="282" t="s">
        <v>237</v>
      </c>
      <c r="F4697" s="195" t="s">
        <v>94</v>
      </c>
      <c r="G4697" s="195"/>
      <c r="H4697" s="283" t="s">
        <v>75</v>
      </c>
      <c r="I4697" s="287">
        <v>1</v>
      </c>
      <c r="J4697" s="285">
        <v>1.6</v>
      </c>
      <c r="K4697" s="285">
        <v>1.6</v>
      </c>
    </row>
    <row r="4698" spans="2:11" ht="25.5" x14ac:dyDescent="0.2">
      <c r="B4698" s="282" t="s">
        <v>93</v>
      </c>
      <c r="C4698" s="284" t="s">
        <v>238</v>
      </c>
      <c r="D4698" s="282" t="s">
        <v>44</v>
      </c>
      <c r="E4698" s="282" t="s">
        <v>239</v>
      </c>
      <c r="F4698" s="195" t="s">
        <v>94</v>
      </c>
      <c r="G4698" s="195"/>
      <c r="H4698" s="283" t="s">
        <v>75</v>
      </c>
      <c r="I4698" s="287">
        <v>1</v>
      </c>
      <c r="J4698" s="285">
        <v>1.02</v>
      </c>
      <c r="K4698" s="285">
        <v>1.02</v>
      </c>
    </row>
    <row r="4699" spans="2:11" x14ac:dyDescent="0.2">
      <c r="B4699" s="282" t="s">
        <v>93</v>
      </c>
      <c r="C4699" s="284" t="s">
        <v>330</v>
      </c>
      <c r="D4699" s="282" t="s">
        <v>44</v>
      </c>
      <c r="E4699" s="282" t="s">
        <v>331</v>
      </c>
      <c r="F4699" s="195" t="s">
        <v>214</v>
      </c>
      <c r="G4699" s="195"/>
      <c r="H4699" s="283" t="s">
        <v>75</v>
      </c>
      <c r="I4699" s="287">
        <v>1</v>
      </c>
      <c r="J4699" s="285">
        <v>20.46</v>
      </c>
      <c r="K4699" s="285">
        <v>20.46</v>
      </c>
    </row>
    <row r="4700" spans="2:11" x14ac:dyDescent="0.2">
      <c r="B4700" s="291"/>
      <c r="C4700" s="291"/>
      <c r="D4700" s="291"/>
      <c r="E4700" s="291"/>
      <c r="F4700" s="291" t="s">
        <v>97</v>
      </c>
      <c r="G4700" s="292">
        <v>10.029999999999999</v>
      </c>
      <c r="H4700" s="291" t="s">
        <v>98</v>
      </c>
      <c r="I4700" s="292">
        <v>10.79</v>
      </c>
      <c r="J4700" s="291" t="s">
        <v>99</v>
      </c>
      <c r="K4700" s="292">
        <v>20.82</v>
      </c>
    </row>
    <row r="4701" spans="2:11" ht="13.5" thickBot="1" x14ac:dyDescent="0.25">
      <c r="B4701" s="291"/>
      <c r="C4701" s="291"/>
      <c r="D4701" s="291"/>
      <c r="E4701" s="291"/>
      <c r="F4701" s="291" t="s">
        <v>100</v>
      </c>
      <c r="G4701" s="292">
        <v>6.59</v>
      </c>
      <c r="H4701" s="291"/>
      <c r="I4701" s="198" t="s">
        <v>101</v>
      </c>
      <c r="J4701" s="198"/>
      <c r="K4701" s="292">
        <v>32.979999999999997</v>
      </c>
    </row>
    <row r="4702" spans="2:11" ht="13.5" thickTop="1" x14ac:dyDescent="0.2">
      <c r="B4702" s="276"/>
      <c r="C4702" s="276"/>
      <c r="D4702" s="276"/>
      <c r="E4702" s="276"/>
      <c r="F4702" s="276"/>
      <c r="G4702" s="276"/>
      <c r="H4702" s="276"/>
      <c r="I4702" s="276"/>
      <c r="J4702" s="276"/>
      <c r="K4702" s="276"/>
    </row>
    <row r="4703" spans="2:11" ht="15" x14ac:dyDescent="0.2">
      <c r="B4703" s="268"/>
      <c r="C4703" s="270" t="s">
        <v>78</v>
      </c>
      <c r="D4703" s="268" t="s">
        <v>79</v>
      </c>
      <c r="E4703" s="268" t="s">
        <v>24</v>
      </c>
      <c r="F4703" s="196" t="s">
        <v>80</v>
      </c>
      <c r="G4703" s="196"/>
      <c r="H4703" s="269" t="s">
        <v>81</v>
      </c>
      <c r="I4703" s="270" t="s">
        <v>82</v>
      </c>
      <c r="J4703" s="270" t="s">
        <v>83</v>
      </c>
      <c r="K4703" s="270" t="s">
        <v>84</v>
      </c>
    </row>
    <row r="4704" spans="2:11" x14ac:dyDescent="0.2">
      <c r="B4704" s="271" t="s">
        <v>85</v>
      </c>
      <c r="C4704" s="273" t="s">
        <v>76</v>
      </c>
      <c r="D4704" s="271" t="s">
        <v>44</v>
      </c>
      <c r="E4704" s="271" t="s">
        <v>77</v>
      </c>
      <c r="F4704" s="197" t="s">
        <v>2161</v>
      </c>
      <c r="G4704" s="197"/>
      <c r="H4704" s="272" t="s">
        <v>75</v>
      </c>
      <c r="I4704" s="275">
        <v>1</v>
      </c>
      <c r="J4704" s="274">
        <v>30.22</v>
      </c>
      <c r="K4704" s="274">
        <v>30.22</v>
      </c>
    </row>
    <row r="4705" spans="2:11" ht="25.5" x14ac:dyDescent="0.2">
      <c r="B4705" s="277" t="s">
        <v>86</v>
      </c>
      <c r="C4705" s="279" t="s">
        <v>223</v>
      </c>
      <c r="D4705" s="277" t="s">
        <v>44</v>
      </c>
      <c r="E4705" s="277" t="s">
        <v>224</v>
      </c>
      <c r="F4705" s="194" t="s">
        <v>2161</v>
      </c>
      <c r="G4705" s="194"/>
      <c r="H4705" s="278" t="s">
        <v>75</v>
      </c>
      <c r="I4705" s="281">
        <v>1</v>
      </c>
      <c r="J4705" s="280">
        <v>0.56000000000000005</v>
      </c>
      <c r="K4705" s="280">
        <v>0.56000000000000005</v>
      </c>
    </row>
    <row r="4706" spans="2:11" x14ac:dyDescent="0.2">
      <c r="B4706" s="282" t="s">
        <v>93</v>
      </c>
      <c r="C4706" s="284" t="s">
        <v>225</v>
      </c>
      <c r="D4706" s="282" t="s">
        <v>44</v>
      </c>
      <c r="E4706" s="282" t="s">
        <v>226</v>
      </c>
      <c r="F4706" s="195" t="s">
        <v>214</v>
      </c>
      <c r="G4706" s="195"/>
      <c r="H4706" s="283" t="s">
        <v>75</v>
      </c>
      <c r="I4706" s="287">
        <v>1</v>
      </c>
      <c r="J4706" s="285">
        <v>26.79</v>
      </c>
      <c r="K4706" s="285">
        <v>26.79</v>
      </c>
    </row>
    <row r="4707" spans="2:11" ht="25.5" x14ac:dyDescent="0.2">
      <c r="B4707" s="282" t="s">
        <v>93</v>
      </c>
      <c r="C4707" s="284" t="s">
        <v>217</v>
      </c>
      <c r="D4707" s="282" t="s">
        <v>44</v>
      </c>
      <c r="E4707" s="282" t="s">
        <v>218</v>
      </c>
      <c r="F4707" s="195" t="s">
        <v>94</v>
      </c>
      <c r="G4707" s="195"/>
      <c r="H4707" s="283" t="s">
        <v>75</v>
      </c>
      <c r="I4707" s="287">
        <v>1</v>
      </c>
      <c r="J4707" s="285">
        <v>0.08</v>
      </c>
      <c r="K4707" s="285">
        <v>0.08</v>
      </c>
    </row>
    <row r="4708" spans="2:11" ht="25.5" x14ac:dyDescent="0.2">
      <c r="B4708" s="282" t="s">
        <v>93</v>
      </c>
      <c r="C4708" s="284" t="s">
        <v>215</v>
      </c>
      <c r="D4708" s="282" t="s">
        <v>44</v>
      </c>
      <c r="E4708" s="282" t="s">
        <v>216</v>
      </c>
      <c r="F4708" s="195" t="s">
        <v>94</v>
      </c>
      <c r="G4708" s="195"/>
      <c r="H4708" s="283" t="s">
        <v>75</v>
      </c>
      <c r="I4708" s="287">
        <v>1</v>
      </c>
      <c r="J4708" s="285">
        <v>1.43</v>
      </c>
      <c r="K4708" s="285">
        <v>1.43</v>
      </c>
    </row>
    <row r="4709" spans="2:11" ht="25.5" x14ac:dyDescent="0.2">
      <c r="B4709" s="282" t="s">
        <v>93</v>
      </c>
      <c r="C4709" s="284" t="s">
        <v>227</v>
      </c>
      <c r="D4709" s="282" t="s">
        <v>44</v>
      </c>
      <c r="E4709" s="282" t="s">
        <v>228</v>
      </c>
      <c r="F4709" s="195" t="s">
        <v>94</v>
      </c>
      <c r="G4709" s="195"/>
      <c r="H4709" s="283" t="s">
        <v>75</v>
      </c>
      <c r="I4709" s="287">
        <v>1</v>
      </c>
      <c r="J4709" s="285">
        <v>0.08</v>
      </c>
      <c r="K4709" s="285">
        <v>0.08</v>
      </c>
    </row>
    <row r="4710" spans="2:11" ht="25.5" x14ac:dyDescent="0.2">
      <c r="B4710" s="282" t="s">
        <v>93</v>
      </c>
      <c r="C4710" s="284" t="s">
        <v>229</v>
      </c>
      <c r="D4710" s="282" t="s">
        <v>44</v>
      </c>
      <c r="E4710" s="282" t="s">
        <v>230</v>
      </c>
      <c r="F4710" s="195" t="s">
        <v>94</v>
      </c>
      <c r="G4710" s="195"/>
      <c r="H4710" s="283" t="s">
        <v>75</v>
      </c>
      <c r="I4710" s="287">
        <v>1</v>
      </c>
      <c r="J4710" s="285">
        <v>1.28</v>
      </c>
      <c r="K4710" s="285">
        <v>1.28</v>
      </c>
    </row>
    <row r="4711" spans="2:11" x14ac:dyDescent="0.2">
      <c r="B4711" s="291"/>
      <c r="C4711" s="291"/>
      <c r="D4711" s="291"/>
      <c r="E4711" s="291"/>
      <c r="F4711" s="291" t="s">
        <v>97</v>
      </c>
      <c r="G4711" s="292">
        <v>13.17</v>
      </c>
      <c r="H4711" s="291" t="s">
        <v>98</v>
      </c>
      <c r="I4711" s="292">
        <v>14.18</v>
      </c>
      <c r="J4711" s="291" t="s">
        <v>99</v>
      </c>
      <c r="K4711" s="292">
        <v>27.35</v>
      </c>
    </row>
    <row r="4712" spans="2:11" ht="13.5" thickBot="1" x14ac:dyDescent="0.25">
      <c r="B4712" s="291"/>
      <c r="C4712" s="291"/>
      <c r="D4712" s="291"/>
      <c r="E4712" s="291"/>
      <c r="F4712" s="291" t="s">
        <v>100</v>
      </c>
      <c r="G4712" s="292">
        <v>7.55</v>
      </c>
      <c r="H4712" s="291"/>
      <c r="I4712" s="198" t="s">
        <v>101</v>
      </c>
      <c r="J4712" s="198"/>
      <c r="K4712" s="292">
        <v>37.770000000000003</v>
      </c>
    </row>
    <row r="4713" spans="2:11" ht="13.5" thickTop="1" x14ac:dyDescent="0.2">
      <c r="B4713" s="276"/>
      <c r="C4713" s="276"/>
      <c r="D4713" s="276"/>
      <c r="E4713" s="276"/>
      <c r="F4713" s="276"/>
      <c r="G4713" s="276"/>
      <c r="H4713" s="276"/>
      <c r="I4713" s="276"/>
      <c r="J4713" s="276"/>
      <c r="K4713" s="276"/>
    </row>
    <row r="4714" spans="2:11" ht="15" x14ac:dyDescent="0.2">
      <c r="B4714" s="268"/>
      <c r="C4714" s="270" t="s">
        <v>78</v>
      </c>
      <c r="D4714" s="268" t="s">
        <v>79</v>
      </c>
      <c r="E4714" s="268" t="s">
        <v>24</v>
      </c>
      <c r="F4714" s="196" t="s">
        <v>80</v>
      </c>
      <c r="G4714" s="196"/>
      <c r="H4714" s="269" t="s">
        <v>81</v>
      </c>
      <c r="I4714" s="270" t="s">
        <v>82</v>
      </c>
      <c r="J4714" s="270" t="s">
        <v>83</v>
      </c>
      <c r="K4714" s="270" t="s">
        <v>84</v>
      </c>
    </row>
    <row r="4715" spans="2:11" ht="25.5" x14ac:dyDescent="0.2">
      <c r="B4715" s="271" t="s">
        <v>85</v>
      </c>
      <c r="C4715" s="273" t="s">
        <v>2508</v>
      </c>
      <c r="D4715" s="271" t="s">
        <v>44</v>
      </c>
      <c r="E4715" s="271" t="s">
        <v>2509</v>
      </c>
      <c r="F4715" s="197" t="s">
        <v>2503</v>
      </c>
      <c r="G4715" s="197"/>
      <c r="H4715" s="272" t="s">
        <v>48</v>
      </c>
      <c r="I4715" s="275">
        <v>1</v>
      </c>
      <c r="J4715" s="274">
        <v>88.88</v>
      </c>
      <c r="K4715" s="274">
        <v>88.88</v>
      </c>
    </row>
    <row r="4716" spans="2:11" ht="25.5" x14ac:dyDescent="0.2">
      <c r="B4716" s="277" t="s">
        <v>86</v>
      </c>
      <c r="C4716" s="279" t="s">
        <v>114</v>
      </c>
      <c r="D4716" s="277" t="s">
        <v>44</v>
      </c>
      <c r="E4716" s="277" t="s">
        <v>115</v>
      </c>
      <c r="F4716" s="194" t="s">
        <v>2161</v>
      </c>
      <c r="G4716" s="194"/>
      <c r="H4716" s="278" t="s">
        <v>75</v>
      </c>
      <c r="I4716" s="281">
        <v>0.1525</v>
      </c>
      <c r="J4716" s="280">
        <v>26.39</v>
      </c>
      <c r="K4716" s="280">
        <v>4.0199999999999996</v>
      </c>
    </row>
    <row r="4717" spans="2:11" ht="25.5" x14ac:dyDescent="0.2">
      <c r="B4717" s="277" t="s">
        <v>86</v>
      </c>
      <c r="C4717" s="279" t="s">
        <v>90</v>
      </c>
      <c r="D4717" s="277" t="s">
        <v>44</v>
      </c>
      <c r="E4717" s="277" t="s">
        <v>91</v>
      </c>
      <c r="F4717" s="194" t="s">
        <v>2161</v>
      </c>
      <c r="G4717" s="194"/>
      <c r="H4717" s="278" t="s">
        <v>75</v>
      </c>
      <c r="I4717" s="281">
        <v>4.8099999999999997E-2</v>
      </c>
      <c r="J4717" s="280">
        <v>21.72</v>
      </c>
      <c r="K4717" s="280">
        <v>1.04</v>
      </c>
    </row>
    <row r="4718" spans="2:11" x14ac:dyDescent="0.2">
      <c r="B4718" s="282" t="s">
        <v>93</v>
      </c>
      <c r="C4718" s="284" t="s">
        <v>513</v>
      </c>
      <c r="D4718" s="282" t="s">
        <v>44</v>
      </c>
      <c r="E4718" s="282" t="s">
        <v>806</v>
      </c>
      <c r="F4718" s="195" t="s">
        <v>94</v>
      </c>
      <c r="G4718" s="195"/>
      <c r="H4718" s="283" t="s">
        <v>48</v>
      </c>
      <c r="I4718" s="287">
        <v>2.1000000000000001E-2</v>
      </c>
      <c r="J4718" s="285">
        <v>5.39</v>
      </c>
      <c r="K4718" s="285">
        <v>0.11</v>
      </c>
    </row>
    <row r="4719" spans="2:11" x14ac:dyDescent="0.2">
      <c r="B4719" s="282" t="s">
        <v>93</v>
      </c>
      <c r="C4719" s="284" t="s">
        <v>3085</v>
      </c>
      <c r="D4719" s="282" t="s">
        <v>44</v>
      </c>
      <c r="E4719" s="282" t="s">
        <v>3086</v>
      </c>
      <c r="F4719" s="195" t="s">
        <v>94</v>
      </c>
      <c r="G4719" s="195"/>
      <c r="H4719" s="283" t="s">
        <v>48</v>
      </c>
      <c r="I4719" s="287">
        <v>1</v>
      </c>
      <c r="J4719" s="285">
        <v>83.71</v>
      </c>
      <c r="K4719" s="285">
        <v>83.71</v>
      </c>
    </row>
    <row r="4720" spans="2:11" x14ac:dyDescent="0.2">
      <c r="B4720" s="291"/>
      <c r="C4720" s="291"/>
      <c r="D4720" s="291"/>
      <c r="E4720" s="291"/>
      <c r="F4720" s="291" t="s">
        <v>97</v>
      </c>
      <c r="G4720" s="292">
        <v>1.88</v>
      </c>
      <c r="H4720" s="291" t="s">
        <v>98</v>
      </c>
      <c r="I4720" s="292">
        <v>2.0299999999999998</v>
      </c>
      <c r="J4720" s="291" t="s">
        <v>99</v>
      </c>
      <c r="K4720" s="292">
        <v>3.91</v>
      </c>
    </row>
    <row r="4721" spans="2:11" ht="13.5" thickBot="1" x14ac:dyDescent="0.25">
      <c r="B4721" s="291"/>
      <c r="C4721" s="291"/>
      <c r="D4721" s="291"/>
      <c r="E4721" s="291"/>
      <c r="F4721" s="291" t="s">
        <v>100</v>
      </c>
      <c r="G4721" s="292">
        <v>22.22</v>
      </c>
      <c r="H4721" s="291"/>
      <c r="I4721" s="198" t="s">
        <v>101</v>
      </c>
      <c r="J4721" s="198"/>
      <c r="K4721" s="292">
        <v>111.1</v>
      </c>
    </row>
    <row r="4722" spans="2:11" ht="13.5" thickTop="1" x14ac:dyDescent="0.2">
      <c r="B4722" s="276"/>
      <c r="C4722" s="276"/>
      <c r="D4722" s="276"/>
      <c r="E4722" s="276"/>
      <c r="F4722" s="276"/>
      <c r="G4722" s="276"/>
      <c r="H4722" s="276"/>
      <c r="I4722" s="276"/>
      <c r="J4722" s="276"/>
      <c r="K4722" s="276"/>
    </row>
    <row r="4723" spans="2:11" ht="15" x14ac:dyDescent="0.2">
      <c r="B4723" s="268"/>
      <c r="C4723" s="270" t="s">
        <v>78</v>
      </c>
      <c r="D4723" s="268" t="s">
        <v>79</v>
      </c>
      <c r="E4723" s="268" t="s">
        <v>24</v>
      </c>
      <c r="F4723" s="196" t="s">
        <v>80</v>
      </c>
      <c r="G4723" s="196"/>
      <c r="H4723" s="269" t="s">
        <v>81</v>
      </c>
      <c r="I4723" s="270" t="s">
        <v>82</v>
      </c>
      <c r="J4723" s="270" t="s">
        <v>83</v>
      </c>
      <c r="K4723" s="270" t="s">
        <v>84</v>
      </c>
    </row>
    <row r="4724" spans="2:11" ht="25.5" x14ac:dyDescent="0.2">
      <c r="B4724" s="271" t="s">
        <v>85</v>
      </c>
      <c r="C4724" s="273" t="s">
        <v>938</v>
      </c>
      <c r="D4724" s="271" t="s">
        <v>44</v>
      </c>
      <c r="E4724" s="271" t="s">
        <v>939</v>
      </c>
      <c r="F4724" s="197" t="s">
        <v>2503</v>
      </c>
      <c r="G4724" s="197"/>
      <c r="H4724" s="272" t="s">
        <v>48</v>
      </c>
      <c r="I4724" s="275">
        <v>1</v>
      </c>
      <c r="J4724" s="274">
        <v>11.19</v>
      </c>
      <c r="K4724" s="274">
        <v>11.19</v>
      </c>
    </row>
    <row r="4725" spans="2:11" ht="25.5" x14ac:dyDescent="0.2">
      <c r="B4725" s="277" t="s">
        <v>86</v>
      </c>
      <c r="C4725" s="279" t="s">
        <v>114</v>
      </c>
      <c r="D4725" s="277" t="s">
        <v>44</v>
      </c>
      <c r="E4725" s="277" t="s">
        <v>115</v>
      </c>
      <c r="F4725" s="194" t="s">
        <v>2161</v>
      </c>
      <c r="G4725" s="194"/>
      <c r="H4725" s="278" t="s">
        <v>75</v>
      </c>
      <c r="I4725" s="281">
        <v>0.1525</v>
      </c>
      <c r="J4725" s="280">
        <v>26.39</v>
      </c>
      <c r="K4725" s="280">
        <v>4.0199999999999996</v>
      </c>
    </row>
    <row r="4726" spans="2:11" ht="25.5" x14ac:dyDescent="0.2">
      <c r="B4726" s="277" t="s">
        <v>86</v>
      </c>
      <c r="C4726" s="279" t="s">
        <v>90</v>
      </c>
      <c r="D4726" s="277" t="s">
        <v>44</v>
      </c>
      <c r="E4726" s="277" t="s">
        <v>91</v>
      </c>
      <c r="F4726" s="194" t="s">
        <v>2161</v>
      </c>
      <c r="G4726" s="194"/>
      <c r="H4726" s="278" t="s">
        <v>75</v>
      </c>
      <c r="I4726" s="281">
        <v>4.8099999999999997E-2</v>
      </c>
      <c r="J4726" s="280">
        <v>21.72</v>
      </c>
      <c r="K4726" s="280">
        <v>1.04</v>
      </c>
    </row>
    <row r="4727" spans="2:11" x14ac:dyDescent="0.2">
      <c r="B4727" s="282" t="s">
        <v>93</v>
      </c>
      <c r="C4727" s="284" t="s">
        <v>513</v>
      </c>
      <c r="D4727" s="282" t="s">
        <v>44</v>
      </c>
      <c r="E4727" s="282" t="s">
        <v>806</v>
      </c>
      <c r="F4727" s="195" t="s">
        <v>94</v>
      </c>
      <c r="G4727" s="195"/>
      <c r="H4727" s="283" t="s">
        <v>48</v>
      </c>
      <c r="I4727" s="287">
        <v>2.1000000000000001E-2</v>
      </c>
      <c r="J4727" s="285">
        <v>5.39</v>
      </c>
      <c r="K4727" s="285">
        <v>0.11</v>
      </c>
    </row>
    <row r="4728" spans="2:11" ht="25.5" x14ac:dyDescent="0.2">
      <c r="B4728" s="282" t="s">
        <v>93</v>
      </c>
      <c r="C4728" s="284" t="s">
        <v>1009</v>
      </c>
      <c r="D4728" s="282" t="s">
        <v>44</v>
      </c>
      <c r="E4728" s="282" t="s">
        <v>1010</v>
      </c>
      <c r="F4728" s="195" t="s">
        <v>94</v>
      </c>
      <c r="G4728" s="195"/>
      <c r="H4728" s="283" t="s">
        <v>48</v>
      </c>
      <c r="I4728" s="287">
        <v>1</v>
      </c>
      <c r="J4728" s="285">
        <v>6.02</v>
      </c>
      <c r="K4728" s="285">
        <v>6.02</v>
      </c>
    </row>
    <row r="4729" spans="2:11" x14ac:dyDescent="0.2">
      <c r="B4729" s="291"/>
      <c r="C4729" s="291"/>
      <c r="D4729" s="291"/>
      <c r="E4729" s="291"/>
      <c r="F4729" s="291" t="s">
        <v>97</v>
      </c>
      <c r="G4729" s="292">
        <v>1.88</v>
      </c>
      <c r="H4729" s="291" t="s">
        <v>98</v>
      </c>
      <c r="I4729" s="292">
        <v>2.0299999999999998</v>
      </c>
      <c r="J4729" s="291" t="s">
        <v>99</v>
      </c>
      <c r="K4729" s="292">
        <v>3.91</v>
      </c>
    </row>
    <row r="4730" spans="2:11" ht="13.5" thickBot="1" x14ac:dyDescent="0.25">
      <c r="B4730" s="291"/>
      <c r="C4730" s="291"/>
      <c r="D4730" s="291"/>
      <c r="E4730" s="291"/>
      <c r="F4730" s="291" t="s">
        <v>100</v>
      </c>
      <c r="G4730" s="292">
        <v>2.79</v>
      </c>
      <c r="H4730" s="291"/>
      <c r="I4730" s="198" t="s">
        <v>101</v>
      </c>
      <c r="J4730" s="198"/>
      <c r="K4730" s="292">
        <v>13.98</v>
      </c>
    </row>
    <row r="4731" spans="2:11" ht="13.5" thickTop="1" x14ac:dyDescent="0.2">
      <c r="B4731" s="276"/>
      <c r="C4731" s="276"/>
      <c r="D4731" s="276"/>
      <c r="E4731" s="276"/>
      <c r="F4731" s="276"/>
      <c r="G4731" s="276"/>
      <c r="H4731" s="276"/>
      <c r="I4731" s="276"/>
      <c r="J4731" s="276"/>
      <c r="K4731" s="276"/>
    </row>
    <row r="4732" spans="2:11" ht="15" x14ac:dyDescent="0.2">
      <c r="B4732" s="268"/>
      <c r="C4732" s="270" t="s">
        <v>78</v>
      </c>
      <c r="D4732" s="268" t="s">
        <v>79</v>
      </c>
      <c r="E4732" s="268" t="s">
        <v>24</v>
      </c>
      <c r="F4732" s="196" t="s">
        <v>80</v>
      </c>
      <c r="G4732" s="196"/>
      <c r="H4732" s="269" t="s">
        <v>81</v>
      </c>
      <c r="I4732" s="270" t="s">
        <v>82</v>
      </c>
      <c r="J4732" s="270" t="s">
        <v>83</v>
      </c>
      <c r="K4732" s="270" t="s">
        <v>84</v>
      </c>
    </row>
    <row r="4733" spans="2:11" ht="25.5" x14ac:dyDescent="0.2">
      <c r="B4733" s="271" t="s">
        <v>85</v>
      </c>
      <c r="C4733" s="273" t="s">
        <v>2288</v>
      </c>
      <c r="D4733" s="271" t="s">
        <v>44</v>
      </c>
      <c r="E4733" s="271" t="s">
        <v>2289</v>
      </c>
      <c r="F4733" s="197" t="s">
        <v>89</v>
      </c>
      <c r="G4733" s="197"/>
      <c r="H4733" s="272" t="s">
        <v>75</v>
      </c>
      <c r="I4733" s="275">
        <v>1</v>
      </c>
      <c r="J4733" s="274">
        <v>129.56</v>
      </c>
      <c r="K4733" s="274">
        <v>129.56</v>
      </c>
    </row>
    <row r="4734" spans="2:11" ht="25.5" x14ac:dyDescent="0.2">
      <c r="B4734" s="277" t="s">
        <v>86</v>
      </c>
      <c r="C4734" s="279" t="s">
        <v>3047</v>
      </c>
      <c r="D4734" s="277" t="s">
        <v>44</v>
      </c>
      <c r="E4734" s="277" t="s">
        <v>3048</v>
      </c>
      <c r="F4734" s="194" t="s">
        <v>89</v>
      </c>
      <c r="G4734" s="194"/>
      <c r="H4734" s="278" t="s">
        <v>75</v>
      </c>
      <c r="I4734" s="281">
        <v>1</v>
      </c>
      <c r="J4734" s="280">
        <v>1.52</v>
      </c>
      <c r="K4734" s="280">
        <v>1.52</v>
      </c>
    </row>
    <row r="4735" spans="2:11" ht="25.5" x14ac:dyDescent="0.2">
      <c r="B4735" s="282" t="s">
        <v>93</v>
      </c>
      <c r="C4735" s="284" t="s">
        <v>215</v>
      </c>
      <c r="D4735" s="282" t="s">
        <v>44</v>
      </c>
      <c r="E4735" s="282" t="s">
        <v>216</v>
      </c>
      <c r="F4735" s="195" t="s">
        <v>94</v>
      </c>
      <c r="G4735" s="195"/>
      <c r="H4735" s="283" t="s">
        <v>75</v>
      </c>
      <c r="I4735" s="287">
        <v>1</v>
      </c>
      <c r="J4735" s="285">
        <v>1.43</v>
      </c>
      <c r="K4735" s="285">
        <v>1.43</v>
      </c>
    </row>
    <row r="4736" spans="2:11" x14ac:dyDescent="0.2">
      <c r="B4736" s="282" t="s">
        <v>93</v>
      </c>
      <c r="C4736" s="284" t="s">
        <v>3049</v>
      </c>
      <c r="D4736" s="282" t="s">
        <v>44</v>
      </c>
      <c r="E4736" s="282" t="s">
        <v>3050</v>
      </c>
      <c r="F4736" s="195" t="s">
        <v>214</v>
      </c>
      <c r="G4736" s="195"/>
      <c r="H4736" s="283" t="s">
        <v>75</v>
      </c>
      <c r="I4736" s="287">
        <v>1</v>
      </c>
      <c r="J4736" s="285">
        <v>125.75</v>
      </c>
      <c r="K4736" s="285">
        <v>125.75</v>
      </c>
    </row>
    <row r="4737" spans="2:11" ht="25.5" x14ac:dyDescent="0.2">
      <c r="B4737" s="282" t="s">
        <v>93</v>
      </c>
      <c r="C4737" s="284" t="s">
        <v>219</v>
      </c>
      <c r="D4737" s="282" t="s">
        <v>44</v>
      </c>
      <c r="E4737" s="282" t="s">
        <v>220</v>
      </c>
      <c r="F4737" s="195" t="s">
        <v>94</v>
      </c>
      <c r="G4737" s="195"/>
      <c r="H4737" s="283" t="s">
        <v>75</v>
      </c>
      <c r="I4737" s="287">
        <v>1</v>
      </c>
      <c r="J4737" s="285">
        <v>0.01</v>
      </c>
      <c r="K4737" s="285">
        <v>0.01</v>
      </c>
    </row>
    <row r="4738" spans="2:11" ht="25.5" x14ac:dyDescent="0.2">
      <c r="B4738" s="282" t="s">
        <v>93</v>
      </c>
      <c r="C4738" s="284" t="s">
        <v>217</v>
      </c>
      <c r="D4738" s="282" t="s">
        <v>44</v>
      </c>
      <c r="E4738" s="282" t="s">
        <v>218</v>
      </c>
      <c r="F4738" s="195" t="s">
        <v>94</v>
      </c>
      <c r="G4738" s="195"/>
      <c r="H4738" s="283" t="s">
        <v>75</v>
      </c>
      <c r="I4738" s="287">
        <v>1</v>
      </c>
      <c r="J4738" s="285">
        <v>0.08</v>
      </c>
      <c r="K4738" s="285">
        <v>0.08</v>
      </c>
    </row>
    <row r="4739" spans="2:11" ht="25.5" x14ac:dyDescent="0.2">
      <c r="B4739" s="282" t="s">
        <v>93</v>
      </c>
      <c r="C4739" s="284" t="s">
        <v>221</v>
      </c>
      <c r="D4739" s="282" t="s">
        <v>44</v>
      </c>
      <c r="E4739" s="282" t="s">
        <v>222</v>
      </c>
      <c r="F4739" s="195" t="s">
        <v>94</v>
      </c>
      <c r="G4739" s="195"/>
      <c r="H4739" s="283" t="s">
        <v>75</v>
      </c>
      <c r="I4739" s="287">
        <v>1</v>
      </c>
      <c r="J4739" s="285">
        <v>0.77</v>
      </c>
      <c r="K4739" s="285">
        <v>0.77</v>
      </c>
    </row>
    <row r="4740" spans="2:11" x14ac:dyDescent="0.2">
      <c r="B4740" s="291"/>
      <c r="C4740" s="291"/>
      <c r="D4740" s="291"/>
      <c r="E4740" s="291"/>
      <c r="F4740" s="291" t="s">
        <v>97</v>
      </c>
      <c r="G4740" s="292">
        <v>61.32</v>
      </c>
      <c r="H4740" s="291" t="s">
        <v>98</v>
      </c>
      <c r="I4740" s="292">
        <v>65.95</v>
      </c>
      <c r="J4740" s="291" t="s">
        <v>99</v>
      </c>
      <c r="K4740" s="292">
        <v>127.27</v>
      </c>
    </row>
    <row r="4741" spans="2:11" ht="13.5" thickBot="1" x14ac:dyDescent="0.25">
      <c r="B4741" s="291"/>
      <c r="C4741" s="291"/>
      <c r="D4741" s="291"/>
      <c r="E4741" s="291"/>
      <c r="F4741" s="291" t="s">
        <v>100</v>
      </c>
      <c r="G4741" s="292">
        <v>32.39</v>
      </c>
      <c r="H4741" s="291"/>
      <c r="I4741" s="198" t="s">
        <v>101</v>
      </c>
      <c r="J4741" s="198"/>
      <c r="K4741" s="292">
        <v>161.94999999999999</v>
      </c>
    </row>
    <row r="4742" spans="2:11" ht="13.5" thickTop="1" x14ac:dyDescent="0.2">
      <c r="B4742" s="276"/>
      <c r="C4742" s="276"/>
      <c r="D4742" s="276"/>
      <c r="E4742" s="276"/>
      <c r="F4742" s="276"/>
      <c r="G4742" s="276"/>
      <c r="H4742" s="276"/>
      <c r="I4742" s="276"/>
      <c r="J4742" s="276"/>
      <c r="K4742" s="276"/>
    </row>
    <row r="4743" spans="2:11" ht="15" x14ac:dyDescent="0.2">
      <c r="B4743" s="268"/>
      <c r="C4743" s="270" t="s">
        <v>78</v>
      </c>
      <c r="D4743" s="268" t="s">
        <v>79</v>
      </c>
      <c r="E4743" s="268" t="s">
        <v>24</v>
      </c>
      <c r="F4743" s="196" t="s">
        <v>80</v>
      </c>
      <c r="G4743" s="196"/>
      <c r="H4743" s="269" t="s">
        <v>81</v>
      </c>
      <c r="I4743" s="270" t="s">
        <v>82</v>
      </c>
      <c r="J4743" s="270" t="s">
        <v>83</v>
      </c>
      <c r="K4743" s="270" t="s">
        <v>84</v>
      </c>
    </row>
    <row r="4744" spans="2:11" ht="38.25" x14ac:dyDescent="0.2">
      <c r="B4744" s="271" t="s">
        <v>85</v>
      </c>
      <c r="C4744" s="273" t="s">
        <v>3372</v>
      </c>
      <c r="D4744" s="271" t="s">
        <v>46</v>
      </c>
      <c r="E4744" s="271" t="s">
        <v>3373</v>
      </c>
      <c r="F4744" s="197">
        <v>4</v>
      </c>
      <c r="G4744" s="197"/>
      <c r="H4744" s="272" t="s">
        <v>51</v>
      </c>
      <c r="I4744" s="275">
        <v>1</v>
      </c>
      <c r="J4744" s="274">
        <v>82.96</v>
      </c>
      <c r="K4744" s="274">
        <v>82.96</v>
      </c>
    </row>
    <row r="4745" spans="2:11" ht="25.5" x14ac:dyDescent="0.2">
      <c r="B4745" s="282" t="s">
        <v>93</v>
      </c>
      <c r="C4745" s="284" t="s">
        <v>732</v>
      </c>
      <c r="D4745" s="282" t="s">
        <v>46</v>
      </c>
      <c r="E4745" s="282" t="s">
        <v>2275</v>
      </c>
      <c r="F4745" s="195" t="s">
        <v>214</v>
      </c>
      <c r="G4745" s="195"/>
      <c r="H4745" s="283" t="s">
        <v>75</v>
      </c>
      <c r="I4745" s="287">
        <v>4</v>
      </c>
      <c r="J4745" s="285">
        <v>20.74</v>
      </c>
      <c r="K4745" s="285">
        <v>82.96</v>
      </c>
    </row>
    <row r="4746" spans="2:11" x14ac:dyDescent="0.2">
      <c r="B4746" s="291"/>
      <c r="C4746" s="291"/>
      <c r="D4746" s="291"/>
      <c r="E4746" s="291"/>
      <c r="F4746" s="291" t="s">
        <v>97</v>
      </c>
      <c r="G4746" s="292">
        <v>39.97</v>
      </c>
      <c r="H4746" s="291" t="s">
        <v>98</v>
      </c>
      <c r="I4746" s="292">
        <v>42.99</v>
      </c>
      <c r="J4746" s="291" t="s">
        <v>99</v>
      </c>
      <c r="K4746" s="292">
        <v>82.96</v>
      </c>
    </row>
    <row r="4747" spans="2:11" ht="13.5" thickBot="1" x14ac:dyDescent="0.25">
      <c r="B4747" s="291"/>
      <c r="C4747" s="291"/>
      <c r="D4747" s="291"/>
      <c r="E4747" s="291"/>
      <c r="F4747" s="291" t="s">
        <v>100</v>
      </c>
      <c r="G4747" s="292">
        <v>20.74</v>
      </c>
      <c r="H4747" s="291"/>
      <c r="I4747" s="198" t="s">
        <v>101</v>
      </c>
      <c r="J4747" s="198"/>
      <c r="K4747" s="292">
        <v>103.7</v>
      </c>
    </row>
    <row r="4748" spans="2:11" ht="13.5" thickTop="1" x14ac:dyDescent="0.2">
      <c r="B4748" s="276"/>
      <c r="C4748" s="276"/>
      <c r="D4748" s="276"/>
      <c r="E4748" s="276"/>
      <c r="F4748" s="276"/>
      <c r="G4748" s="276"/>
      <c r="H4748" s="276"/>
      <c r="I4748" s="276"/>
      <c r="J4748" s="276"/>
      <c r="K4748" s="276"/>
    </row>
    <row r="4749" spans="2:11" ht="15" x14ac:dyDescent="0.2">
      <c r="B4749" s="268"/>
      <c r="C4749" s="270" t="s">
        <v>78</v>
      </c>
      <c r="D4749" s="268" t="s">
        <v>79</v>
      </c>
      <c r="E4749" s="268" t="s">
        <v>24</v>
      </c>
      <c r="F4749" s="196" t="s">
        <v>80</v>
      </c>
      <c r="G4749" s="196"/>
      <c r="H4749" s="269" t="s">
        <v>81</v>
      </c>
      <c r="I4749" s="270" t="s">
        <v>82</v>
      </c>
      <c r="J4749" s="270" t="s">
        <v>83</v>
      </c>
      <c r="K4749" s="270" t="s">
        <v>84</v>
      </c>
    </row>
    <row r="4750" spans="2:11" x14ac:dyDescent="0.2">
      <c r="B4750" s="271" t="s">
        <v>85</v>
      </c>
      <c r="C4750" s="273" t="s">
        <v>2674</v>
      </c>
      <c r="D4750" s="271" t="s">
        <v>44</v>
      </c>
      <c r="E4750" s="271" t="s">
        <v>2675</v>
      </c>
      <c r="F4750" s="197" t="s">
        <v>2676</v>
      </c>
      <c r="G4750" s="197"/>
      <c r="H4750" s="272" t="s">
        <v>51</v>
      </c>
      <c r="I4750" s="275">
        <v>1</v>
      </c>
      <c r="J4750" s="274">
        <v>85.91</v>
      </c>
      <c r="K4750" s="274">
        <v>85.91</v>
      </c>
    </row>
    <row r="4751" spans="2:11" ht="25.5" x14ac:dyDescent="0.2">
      <c r="B4751" s="277" t="s">
        <v>86</v>
      </c>
      <c r="C4751" s="279" t="s">
        <v>90</v>
      </c>
      <c r="D4751" s="277" t="s">
        <v>44</v>
      </c>
      <c r="E4751" s="277" t="s">
        <v>91</v>
      </c>
      <c r="F4751" s="194" t="s">
        <v>2161</v>
      </c>
      <c r="G4751" s="194"/>
      <c r="H4751" s="278" t="s">
        <v>75</v>
      </c>
      <c r="I4751" s="281">
        <v>3.9557666999999999</v>
      </c>
      <c r="J4751" s="280">
        <v>21.72</v>
      </c>
      <c r="K4751" s="280">
        <v>85.91</v>
      </c>
    </row>
    <row r="4752" spans="2:11" x14ac:dyDescent="0.2">
      <c r="B4752" s="291"/>
      <c r="C4752" s="291"/>
      <c r="D4752" s="291"/>
      <c r="E4752" s="291"/>
      <c r="F4752" s="291" t="s">
        <v>97</v>
      </c>
      <c r="G4752" s="292">
        <v>29.71</v>
      </c>
      <c r="H4752" s="291" t="s">
        <v>98</v>
      </c>
      <c r="I4752" s="292">
        <v>31.96</v>
      </c>
      <c r="J4752" s="291" t="s">
        <v>99</v>
      </c>
      <c r="K4752" s="292">
        <v>61.67</v>
      </c>
    </row>
    <row r="4753" spans="2:11" ht="13.5" thickBot="1" x14ac:dyDescent="0.25">
      <c r="B4753" s="291"/>
      <c r="C4753" s="291"/>
      <c r="D4753" s="291"/>
      <c r="E4753" s="291"/>
      <c r="F4753" s="291" t="s">
        <v>100</v>
      </c>
      <c r="G4753" s="292">
        <v>21.47</v>
      </c>
      <c r="H4753" s="291"/>
      <c r="I4753" s="198" t="s">
        <v>101</v>
      </c>
      <c r="J4753" s="198"/>
      <c r="K4753" s="292">
        <v>107.38</v>
      </c>
    </row>
    <row r="4754" spans="2:11" ht="13.5" thickTop="1" x14ac:dyDescent="0.2">
      <c r="B4754" s="276"/>
      <c r="C4754" s="276"/>
      <c r="D4754" s="276"/>
      <c r="E4754" s="276"/>
      <c r="F4754" s="276"/>
      <c r="G4754" s="276"/>
      <c r="H4754" s="276"/>
      <c r="I4754" s="276"/>
      <c r="J4754" s="276"/>
      <c r="K4754" s="276"/>
    </row>
    <row r="4755" spans="2:11" ht="15" x14ac:dyDescent="0.2">
      <c r="B4755" s="268"/>
      <c r="C4755" s="270" t="s">
        <v>78</v>
      </c>
      <c r="D4755" s="268" t="s">
        <v>79</v>
      </c>
      <c r="E4755" s="268" t="s">
        <v>24</v>
      </c>
      <c r="F4755" s="196" t="s">
        <v>80</v>
      </c>
      <c r="G4755" s="196"/>
      <c r="H4755" s="269" t="s">
        <v>81</v>
      </c>
      <c r="I4755" s="270" t="s">
        <v>82</v>
      </c>
      <c r="J4755" s="270" t="s">
        <v>83</v>
      </c>
      <c r="K4755" s="270" t="s">
        <v>84</v>
      </c>
    </row>
    <row r="4756" spans="2:11" ht="25.5" x14ac:dyDescent="0.2">
      <c r="B4756" s="271" t="s">
        <v>85</v>
      </c>
      <c r="C4756" s="273" t="s">
        <v>2325</v>
      </c>
      <c r="D4756" s="271" t="s">
        <v>44</v>
      </c>
      <c r="E4756" s="271" t="s">
        <v>2326</v>
      </c>
      <c r="F4756" s="197" t="s">
        <v>2164</v>
      </c>
      <c r="G4756" s="197"/>
      <c r="H4756" s="272" t="s">
        <v>51</v>
      </c>
      <c r="I4756" s="275">
        <v>1</v>
      </c>
      <c r="J4756" s="274">
        <v>63.07</v>
      </c>
      <c r="K4756" s="274">
        <v>63.07</v>
      </c>
    </row>
    <row r="4757" spans="2:11" ht="25.5" x14ac:dyDescent="0.2">
      <c r="B4757" s="277" t="s">
        <v>86</v>
      </c>
      <c r="C4757" s="279" t="s">
        <v>90</v>
      </c>
      <c r="D4757" s="277" t="s">
        <v>44</v>
      </c>
      <c r="E4757" s="277" t="s">
        <v>91</v>
      </c>
      <c r="F4757" s="194" t="s">
        <v>2161</v>
      </c>
      <c r="G4757" s="194"/>
      <c r="H4757" s="278" t="s">
        <v>75</v>
      </c>
      <c r="I4757" s="281">
        <v>2.9039999999999999</v>
      </c>
      <c r="J4757" s="280">
        <v>21.72</v>
      </c>
      <c r="K4757" s="280">
        <v>63.07</v>
      </c>
    </row>
    <row r="4758" spans="2:11" x14ac:dyDescent="0.2">
      <c r="B4758" s="291"/>
      <c r="C4758" s="291"/>
      <c r="D4758" s="291"/>
      <c r="E4758" s="291"/>
      <c r="F4758" s="291" t="s">
        <v>97</v>
      </c>
      <c r="G4758" s="292">
        <v>21.81</v>
      </c>
      <c r="H4758" s="291" t="s">
        <v>98</v>
      </c>
      <c r="I4758" s="292">
        <v>23.46</v>
      </c>
      <c r="J4758" s="291" t="s">
        <v>99</v>
      </c>
      <c r="K4758" s="292">
        <v>45.27</v>
      </c>
    </row>
    <row r="4759" spans="2:11" ht="13.5" thickBot="1" x14ac:dyDescent="0.25">
      <c r="B4759" s="291"/>
      <c r="C4759" s="291"/>
      <c r="D4759" s="291"/>
      <c r="E4759" s="291"/>
      <c r="F4759" s="291" t="s">
        <v>100</v>
      </c>
      <c r="G4759" s="292">
        <v>15.76</v>
      </c>
      <c r="H4759" s="291"/>
      <c r="I4759" s="198" t="s">
        <v>101</v>
      </c>
      <c r="J4759" s="198"/>
      <c r="K4759" s="292">
        <v>78.83</v>
      </c>
    </row>
    <row r="4760" spans="2:11" ht="13.5" thickTop="1" x14ac:dyDescent="0.2">
      <c r="B4760" s="276"/>
      <c r="C4760" s="276"/>
      <c r="D4760" s="276"/>
      <c r="E4760" s="276"/>
      <c r="F4760" s="276"/>
      <c r="G4760" s="276"/>
      <c r="H4760" s="276"/>
      <c r="I4760" s="276"/>
      <c r="J4760" s="276"/>
      <c r="K4760" s="276"/>
    </row>
    <row r="4761" spans="2:11" ht="15" x14ac:dyDescent="0.2">
      <c r="B4761" s="268"/>
      <c r="C4761" s="270" t="s">
        <v>78</v>
      </c>
      <c r="D4761" s="268" t="s">
        <v>79</v>
      </c>
      <c r="E4761" s="268" t="s">
        <v>24</v>
      </c>
      <c r="F4761" s="196" t="s">
        <v>80</v>
      </c>
      <c r="G4761" s="196"/>
      <c r="H4761" s="269" t="s">
        <v>81</v>
      </c>
      <c r="I4761" s="270" t="s">
        <v>82</v>
      </c>
      <c r="J4761" s="270" t="s">
        <v>83</v>
      </c>
      <c r="K4761" s="270" t="s">
        <v>84</v>
      </c>
    </row>
    <row r="4762" spans="2:11" ht="38.25" x14ac:dyDescent="0.2">
      <c r="B4762" s="271" t="s">
        <v>85</v>
      </c>
      <c r="C4762" s="273" t="s">
        <v>3370</v>
      </c>
      <c r="D4762" s="271" t="s">
        <v>46</v>
      </c>
      <c r="E4762" s="271" t="s">
        <v>3371</v>
      </c>
      <c r="F4762" s="197">
        <v>3</v>
      </c>
      <c r="G4762" s="197"/>
      <c r="H4762" s="272" t="s">
        <v>47</v>
      </c>
      <c r="I4762" s="275">
        <v>1</v>
      </c>
      <c r="J4762" s="274">
        <v>69.8</v>
      </c>
      <c r="K4762" s="274">
        <v>69.8</v>
      </c>
    </row>
    <row r="4763" spans="2:11" ht="25.5" x14ac:dyDescent="0.2">
      <c r="B4763" s="282" t="s">
        <v>93</v>
      </c>
      <c r="C4763" s="284" t="s">
        <v>733</v>
      </c>
      <c r="D4763" s="282" t="s">
        <v>46</v>
      </c>
      <c r="E4763" s="282" t="s">
        <v>2283</v>
      </c>
      <c r="F4763" s="195" t="s">
        <v>214</v>
      </c>
      <c r="G4763" s="195"/>
      <c r="H4763" s="283" t="s">
        <v>75</v>
      </c>
      <c r="I4763" s="287">
        <v>0.79500000000000004</v>
      </c>
      <c r="J4763" s="285">
        <v>25.75</v>
      </c>
      <c r="K4763" s="285">
        <v>20.47</v>
      </c>
    </row>
    <row r="4764" spans="2:11" ht="25.5" x14ac:dyDescent="0.2">
      <c r="B4764" s="282" t="s">
        <v>93</v>
      </c>
      <c r="C4764" s="284" t="s">
        <v>732</v>
      </c>
      <c r="D4764" s="282" t="s">
        <v>46</v>
      </c>
      <c r="E4764" s="282" t="s">
        <v>2275</v>
      </c>
      <c r="F4764" s="195" t="s">
        <v>214</v>
      </c>
      <c r="G4764" s="195"/>
      <c r="H4764" s="283" t="s">
        <v>75</v>
      </c>
      <c r="I4764" s="287">
        <v>0.998</v>
      </c>
      <c r="J4764" s="285">
        <v>20.74</v>
      </c>
      <c r="K4764" s="285">
        <v>20.69</v>
      </c>
    </row>
    <row r="4765" spans="2:11" ht="38.25" x14ac:dyDescent="0.2">
      <c r="B4765" s="282" t="s">
        <v>93</v>
      </c>
      <c r="C4765" s="284" t="s">
        <v>3421</v>
      </c>
      <c r="D4765" s="282" t="s">
        <v>46</v>
      </c>
      <c r="E4765" s="282" t="s">
        <v>3422</v>
      </c>
      <c r="F4765" s="195" t="s">
        <v>94</v>
      </c>
      <c r="G4765" s="195"/>
      <c r="H4765" s="283" t="s">
        <v>51</v>
      </c>
      <c r="I4765" s="287">
        <v>6.2E-2</v>
      </c>
      <c r="J4765" s="285">
        <v>462.01</v>
      </c>
      <c r="K4765" s="285">
        <v>28.64</v>
      </c>
    </row>
    <row r="4766" spans="2:11" x14ac:dyDescent="0.2">
      <c r="B4766" s="291"/>
      <c r="C4766" s="291"/>
      <c r="D4766" s="291"/>
      <c r="E4766" s="291"/>
      <c r="F4766" s="291" t="s">
        <v>97</v>
      </c>
      <c r="G4766" s="292">
        <v>19.829999999999998</v>
      </c>
      <c r="H4766" s="291" t="s">
        <v>98</v>
      </c>
      <c r="I4766" s="292">
        <v>21.33</v>
      </c>
      <c r="J4766" s="291" t="s">
        <v>99</v>
      </c>
      <c r="K4766" s="292">
        <v>41.16</v>
      </c>
    </row>
    <row r="4767" spans="2:11" ht="13.5" thickBot="1" x14ac:dyDescent="0.25">
      <c r="B4767" s="291"/>
      <c r="C4767" s="291"/>
      <c r="D4767" s="291"/>
      <c r="E4767" s="291"/>
      <c r="F4767" s="291" t="s">
        <v>100</v>
      </c>
      <c r="G4767" s="292">
        <v>17.45</v>
      </c>
      <c r="H4767" s="291"/>
      <c r="I4767" s="198" t="s">
        <v>101</v>
      </c>
      <c r="J4767" s="198"/>
      <c r="K4767" s="292">
        <v>87.25</v>
      </c>
    </row>
    <row r="4768" spans="2:11" ht="13.5" thickTop="1" x14ac:dyDescent="0.2">
      <c r="B4768" s="276"/>
      <c r="C4768" s="276"/>
      <c r="D4768" s="276"/>
      <c r="E4768" s="276"/>
      <c r="F4768" s="276"/>
      <c r="G4768" s="276"/>
      <c r="H4768" s="276"/>
      <c r="I4768" s="276"/>
      <c r="J4768" s="276"/>
      <c r="K4768" s="276"/>
    </row>
    <row r="4769" spans="2:11" ht="15" x14ac:dyDescent="0.2">
      <c r="B4769" s="268"/>
      <c r="C4769" s="270" t="s">
        <v>78</v>
      </c>
      <c r="D4769" s="268" t="s">
        <v>79</v>
      </c>
      <c r="E4769" s="268" t="s">
        <v>24</v>
      </c>
      <c r="F4769" s="196" t="s">
        <v>80</v>
      </c>
      <c r="G4769" s="196"/>
      <c r="H4769" s="269" t="s">
        <v>81</v>
      </c>
      <c r="I4769" s="270" t="s">
        <v>82</v>
      </c>
      <c r="J4769" s="270" t="s">
        <v>83</v>
      </c>
      <c r="K4769" s="270" t="s">
        <v>84</v>
      </c>
    </row>
    <row r="4770" spans="2:11" ht="38.25" x14ac:dyDescent="0.2">
      <c r="B4770" s="271" t="s">
        <v>85</v>
      </c>
      <c r="C4770" s="273" t="s">
        <v>3362</v>
      </c>
      <c r="D4770" s="271" t="s">
        <v>46</v>
      </c>
      <c r="E4770" s="271" t="s">
        <v>3363</v>
      </c>
      <c r="F4770" s="197">
        <v>6</v>
      </c>
      <c r="G4770" s="197"/>
      <c r="H4770" s="272" t="s">
        <v>45</v>
      </c>
      <c r="I4770" s="275">
        <v>1</v>
      </c>
      <c r="J4770" s="274">
        <v>138.62</v>
      </c>
      <c r="K4770" s="274">
        <v>138.62</v>
      </c>
    </row>
    <row r="4771" spans="2:11" ht="25.5" x14ac:dyDescent="0.2">
      <c r="B4771" s="282" t="s">
        <v>93</v>
      </c>
      <c r="C4771" s="284" t="s">
        <v>3423</v>
      </c>
      <c r="D4771" s="282" t="s">
        <v>46</v>
      </c>
      <c r="E4771" s="282" t="s">
        <v>3424</v>
      </c>
      <c r="F4771" s="195" t="s">
        <v>94</v>
      </c>
      <c r="G4771" s="195"/>
      <c r="H4771" s="283" t="s">
        <v>47</v>
      </c>
      <c r="I4771" s="287">
        <v>4.125</v>
      </c>
      <c r="J4771" s="285">
        <v>2.42</v>
      </c>
      <c r="K4771" s="285">
        <v>9.98</v>
      </c>
    </row>
    <row r="4772" spans="2:11" ht="25.5" x14ac:dyDescent="0.2">
      <c r="B4772" s="282" t="s">
        <v>93</v>
      </c>
      <c r="C4772" s="284" t="s">
        <v>3425</v>
      </c>
      <c r="D4772" s="282" t="s">
        <v>46</v>
      </c>
      <c r="E4772" s="282" t="s">
        <v>3426</v>
      </c>
      <c r="F4772" s="195" t="s">
        <v>94</v>
      </c>
      <c r="G4772" s="195"/>
      <c r="H4772" s="283" t="s">
        <v>47</v>
      </c>
      <c r="I4772" s="287">
        <v>0.26</v>
      </c>
      <c r="J4772" s="285">
        <v>11.5</v>
      </c>
      <c r="K4772" s="285">
        <v>2.99</v>
      </c>
    </row>
    <row r="4773" spans="2:11" ht="38.25" x14ac:dyDescent="0.2">
      <c r="B4773" s="282" t="s">
        <v>93</v>
      </c>
      <c r="C4773" s="284" t="s">
        <v>3427</v>
      </c>
      <c r="D4773" s="282" t="s">
        <v>46</v>
      </c>
      <c r="E4773" s="282" t="s">
        <v>3428</v>
      </c>
      <c r="F4773" s="195" t="s">
        <v>94</v>
      </c>
      <c r="G4773" s="195"/>
      <c r="H4773" s="283" t="s">
        <v>106</v>
      </c>
      <c r="I4773" s="287">
        <v>6.3E-2</v>
      </c>
      <c r="J4773" s="285">
        <v>30.46</v>
      </c>
      <c r="K4773" s="285">
        <v>1.91</v>
      </c>
    </row>
    <row r="4774" spans="2:11" ht="38.25" x14ac:dyDescent="0.2">
      <c r="B4774" s="282" t="s">
        <v>93</v>
      </c>
      <c r="C4774" s="284" t="s">
        <v>3429</v>
      </c>
      <c r="D4774" s="282" t="s">
        <v>46</v>
      </c>
      <c r="E4774" s="282" t="s">
        <v>3430</v>
      </c>
      <c r="F4774" s="195" t="s">
        <v>94</v>
      </c>
      <c r="G4774" s="195"/>
      <c r="H4774" s="283" t="s">
        <v>45</v>
      </c>
      <c r="I4774" s="287">
        <v>0.625</v>
      </c>
      <c r="J4774" s="285">
        <v>72.86</v>
      </c>
      <c r="K4774" s="285">
        <v>45.53</v>
      </c>
    </row>
    <row r="4775" spans="2:11" ht="38.25" x14ac:dyDescent="0.2">
      <c r="B4775" s="282" t="s">
        <v>93</v>
      </c>
      <c r="C4775" s="284" t="s">
        <v>3431</v>
      </c>
      <c r="D4775" s="282" t="s">
        <v>46</v>
      </c>
      <c r="E4775" s="282" t="s">
        <v>3432</v>
      </c>
      <c r="F4775" s="195" t="s">
        <v>94</v>
      </c>
      <c r="G4775" s="195"/>
      <c r="H4775" s="283" t="s">
        <v>109</v>
      </c>
      <c r="I4775" s="287">
        <v>0.255</v>
      </c>
      <c r="J4775" s="285">
        <v>28.9</v>
      </c>
      <c r="K4775" s="285">
        <v>7.36</v>
      </c>
    </row>
    <row r="4776" spans="2:11" ht="25.5" x14ac:dyDescent="0.2">
      <c r="B4776" s="282" t="s">
        <v>93</v>
      </c>
      <c r="C4776" s="284" t="s">
        <v>3433</v>
      </c>
      <c r="D4776" s="282" t="s">
        <v>46</v>
      </c>
      <c r="E4776" s="282" t="s">
        <v>3434</v>
      </c>
      <c r="F4776" s="195" t="s">
        <v>214</v>
      </c>
      <c r="G4776" s="195"/>
      <c r="H4776" s="283" t="s">
        <v>75</v>
      </c>
      <c r="I4776" s="287">
        <v>0.28839999999999999</v>
      </c>
      <c r="J4776" s="285">
        <v>21.06</v>
      </c>
      <c r="K4776" s="285">
        <v>6.07</v>
      </c>
    </row>
    <row r="4777" spans="2:11" ht="25.5" x14ac:dyDescent="0.2">
      <c r="B4777" s="282" t="s">
        <v>93</v>
      </c>
      <c r="C4777" s="284" t="s">
        <v>3435</v>
      </c>
      <c r="D4777" s="282" t="s">
        <v>46</v>
      </c>
      <c r="E4777" s="282" t="s">
        <v>3436</v>
      </c>
      <c r="F4777" s="195" t="s">
        <v>94</v>
      </c>
      <c r="G4777" s="195"/>
      <c r="H4777" s="283" t="s">
        <v>47</v>
      </c>
      <c r="I4777" s="287">
        <v>3</v>
      </c>
      <c r="J4777" s="285">
        <v>6.93</v>
      </c>
      <c r="K4777" s="285">
        <v>20.79</v>
      </c>
    </row>
    <row r="4778" spans="2:11" ht="25.5" x14ac:dyDescent="0.2">
      <c r="B4778" s="282" t="s">
        <v>93</v>
      </c>
      <c r="C4778" s="284" t="s">
        <v>964</v>
      </c>
      <c r="D4778" s="282" t="s">
        <v>46</v>
      </c>
      <c r="E4778" s="282" t="s">
        <v>2280</v>
      </c>
      <c r="F4778" s="195" t="s">
        <v>214</v>
      </c>
      <c r="G4778" s="195"/>
      <c r="H4778" s="283" t="s">
        <v>75</v>
      </c>
      <c r="I4778" s="287">
        <v>1.3532999999999999</v>
      </c>
      <c r="J4778" s="285">
        <v>25.35</v>
      </c>
      <c r="K4778" s="285">
        <v>34.299999999999997</v>
      </c>
    </row>
    <row r="4779" spans="2:11" ht="25.5" x14ac:dyDescent="0.2">
      <c r="B4779" s="282" t="s">
        <v>93</v>
      </c>
      <c r="C4779" s="284" t="s">
        <v>3437</v>
      </c>
      <c r="D4779" s="282" t="s">
        <v>46</v>
      </c>
      <c r="E4779" s="282" t="s">
        <v>3438</v>
      </c>
      <c r="F4779" s="195" t="s">
        <v>94</v>
      </c>
      <c r="G4779" s="195"/>
      <c r="H4779" s="283" t="s">
        <v>53</v>
      </c>
      <c r="I4779" s="287">
        <v>0.2</v>
      </c>
      <c r="J4779" s="285">
        <v>20.239999999999998</v>
      </c>
      <c r="K4779" s="285">
        <v>4.04</v>
      </c>
    </row>
    <row r="4780" spans="2:11" ht="25.5" x14ac:dyDescent="0.2">
      <c r="B4780" s="282" t="s">
        <v>93</v>
      </c>
      <c r="C4780" s="284" t="s">
        <v>3439</v>
      </c>
      <c r="D4780" s="282" t="s">
        <v>46</v>
      </c>
      <c r="E4780" s="282" t="s">
        <v>3440</v>
      </c>
      <c r="F4780" s="195" t="s">
        <v>94</v>
      </c>
      <c r="G4780" s="195"/>
      <c r="H4780" s="283" t="s">
        <v>53</v>
      </c>
      <c r="I4780" s="287">
        <v>0.21</v>
      </c>
      <c r="J4780" s="285">
        <v>22.41</v>
      </c>
      <c r="K4780" s="285">
        <v>4.7</v>
      </c>
    </row>
    <row r="4781" spans="2:11" ht="25.5" x14ac:dyDescent="0.2">
      <c r="B4781" s="282" t="s">
        <v>93</v>
      </c>
      <c r="C4781" s="284" t="s">
        <v>3441</v>
      </c>
      <c r="D4781" s="282" t="s">
        <v>46</v>
      </c>
      <c r="E4781" s="282" t="s">
        <v>3442</v>
      </c>
      <c r="F4781" s="195" t="s">
        <v>94</v>
      </c>
      <c r="G4781" s="195"/>
      <c r="H4781" s="283" t="s">
        <v>129</v>
      </c>
      <c r="I4781" s="287">
        <v>0.02</v>
      </c>
      <c r="J4781" s="285">
        <v>6.97</v>
      </c>
      <c r="K4781" s="285">
        <v>0.13</v>
      </c>
    </row>
    <row r="4782" spans="2:11" ht="25.5" x14ac:dyDescent="0.2">
      <c r="B4782" s="282" t="s">
        <v>93</v>
      </c>
      <c r="C4782" s="284" t="s">
        <v>3443</v>
      </c>
      <c r="D4782" s="282" t="s">
        <v>46</v>
      </c>
      <c r="E4782" s="282" t="s">
        <v>3444</v>
      </c>
      <c r="F4782" s="195" t="s">
        <v>94</v>
      </c>
      <c r="G4782" s="195"/>
      <c r="H4782" s="283" t="s">
        <v>53</v>
      </c>
      <c r="I4782" s="287">
        <v>0.04</v>
      </c>
      <c r="J4782" s="285">
        <v>20.63</v>
      </c>
      <c r="K4782" s="285">
        <v>0.82</v>
      </c>
    </row>
    <row r="4783" spans="2:11" x14ac:dyDescent="0.2">
      <c r="B4783" s="291"/>
      <c r="C4783" s="291"/>
      <c r="D4783" s="291"/>
      <c r="E4783" s="291"/>
      <c r="F4783" s="291" t="s">
        <v>97</v>
      </c>
      <c r="G4783" s="292">
        <v>19.45</v>
      </c>
      <c r="H4783" s="291" t="s">
        <v>98</v>
      </c>
      <c r="I4783" s="292">
        <v>20.92</v>
      </c>
      <c r="J4783" s="291" t="s">
        <v>99</v>
      </c>
      <c r="K4783" s="292">
        <v>40.369999999999997</v>
      </c>
    </row>
    <row r="4784" spans="2:11" ht="13.5" thickBot="1" x14ac:dyDescent="0.25">
      <c r="B4784" s="291"/>
      <c r="C4784" s="291"/>
      <c r="D4784" s="291"/>
      <c r="E4784" s="291"/>
      <c r="F4784" s="291" t="s">
        <v>100</v>
      </c>
      <c r="G4784" s="292">
        <v>34.65</v>
      </c>
      <c r="H4784" s="291"/>
      <c r="I4784" s="198" t="s">
        <v>101</v>
      </c>
      <c r="J4784" s="198"/>
      <c r="K4784" s="292">
        <v>173.27</v>
      </c>
    </row>
    <row r="4785" spans="2:11" ht="13.5" thickTop="1" x14ac:dyDescent="0.2">
      <c r="B4785" s="276"/>
      <c r="C4785" s="276"/>
      <c r="D4785" s="276"/>
      <c r="E4785" s="276"/>
      <c r="F4785" s="276"/>
      <c r="G4785" s="276"/>
      <c r="H4785" s="276"/>
      <c r="I4785" s="276"/>
      <c r="J4785" s="276"/>
      <c r="K4785" s="276"/>
    </row>
    <row r="4786" spans="2:11" ht="15" x14ac:dyDescent="0.2">
      <c r="B4786" s="268"/>
      <c r="C4786" s="270" t="s">
        <v>78</v>
      </c>
      <c r="D4786" s="268" t="s">
        <v>79</v>
      </c>
      <c r="E4786" s="268" t="s">
        <v>24</v>
      </c>
      <c r="F4786" s="196" t="s">
        <v>80</v>
      </c>
      <c r="G4786" s="196"/>
      <c r="H4786" s="269" t="s">
        <v>81</v>
      </c>
      <c r="I4786" s="270" t="s">
        <v>82</v>
      </c>
      <c r="J4786" s="270" t="s">
        <v>83</v>
      </c>
      <c r="K4786" s="270" t="s">
        <v>84</v>
      </c>
    </row>
    <row r="4787" spans="2:11" ht="38.25" x14ac:dyDescent="0.2">
      <c r="B4787" s="271" t="s">
        <v>85</v>
      </c>
      <c r="C4787" s="273" t="s">
        <v>3354</v>
      </c>
      <c r="D4787" s="271" t="s">
        <v>46</v>
      </c>
      <c r="E4787" s="271" t="s">
        <v>3355</v>
      </c>
      <c r="F4787" s="197">
        <v>6</v>
      </c>
      <c r="G4787" s="197"/>
      <c r="H4787" s="272" t="s">
        <v>45</v>
      </c>
      <c r="I4787" s="275">
        <v>1</v>
      </c>
      <c r="J4787" s="274">
        <v>108.73</v>
      </c>
      <c r="K4787" s="274">
        <v>108.73</v>
      </c>
    </row>
    <row r="4788" spans="2:11" ht="25.5" x14ac:dyDescent="0.2">
      <c r="B4788" s="282" t="s">
        <v>93</v>
      </c>
      <c r="C4788" s="284" t="s">
        <v>3437</v>
      </c>
      <c r="D4788" s="282" t="s">
        <v>46</v>
      </c>
      <c r="E4788" s="282" t="s">
        <v>3438</v>
      </c>
      <c r="F4788" s="195" t="s">
        <v>94</v>
      </c>
      <c r="G4788" s="195"/>
      <c r="H4788" s="283" t="s">
        <v>53</v>
      </c>
      <c r="I4788" s="287">
        <v>0.18</v>
      </c>
      <c r="J4788" s="285">
        <v>20.239999999999998</v>
      </c>
      <c r="K4788" s="285">
        <v>3.64</v>
      </c>
    </row>
    <row r="4789" spans="2:11" ht="25.5" x14ac:dyDescent="0.2">
      <c r="B4789" s="282" t="s">
        <v>93</v>
      </c>
      <c r="C4789" s="284" t="s">
        <v>3423</v>
      </c>
      <c r="D4789" s="282" t="s">
        <v>46</v>
      </c>
      <c r="E4789" s="282" t="s">
        <v>3424</v>
      </c>
      <c r="F4789" s="195" t="s">
        <v>94</v>
      </c>
      <c r="G4789" s="195"/>
      <c r="H4789" s="283" t="s">
        <v>47</v>
      </c>
      <c r="I4789" s="287">
        <v>1.875</v>
      </c>
      <c r="J4789" s="285">
        <v>2.42</v>
      </c>
      <c r="K4789" s="285">
        <v>4.53</v>
      </c>
    </row>
    <row r="4790" spans="2:11" ht="25.5" x14ac:dyDescent="0.2">
      <c r="B4790" s="282" t="s">
        <v>93</v>
      </c>
      <c r="C4790" s="284" t="s">
        <v>3425</v>
      </c>
      <c r="D4790" s="282" t="s">
        <v>46</v>
      </c>
      <c r="E4790" s="282" t="s">
        <v>3426</v>
      </c>
      <c r="F4790" s="195" t="s">
        <v>94</v>
      </c>
      <c r="G4790" s="195"/>
      <c r="H4790" s="283" t="s">
        <v>47</v>
      </c>
      <c r="I4790" s="287">
        <v>2.165</v>
      </c>
      <c r="J4790" s="285">
        <v>11.5</v>
      </c>
      <c r="K4790" s="285">
        <v>24.89</v>
      </c>
    </row>
    <row r="4791" spans="2:11" x14ac:dyDescent="0.2">
      <c r="B4791" s="282" t="s">
        <v>93</v>
      </c>
      <c r="C4791" s="284" t="s">
        <v>3415</v>
      </c>
      <c r="D4791" s="282" t="s">
        <v>46</v>
      </c>
      <c r="E4791" s="282" t="s">
        <v>3416</v>
      </c>
      <c r="F4791" s="195" t="s">
        <v>94</v>
      </c>
      <c r="G4791" s="195"/>
      <c r="H4791" s="283" t="s">
        <v>53</v>
      </c>
      <c r="I4791" s="287">
        <v>0.11</v>
      </c>
      <c r="J4791" s="285">
        <v>8.2799999999999994</v>
      </c>
      <c r="K4791" s="285">
        <v>0.91</v>
      </c>
    </row>
    <row r="4792" spans="2:11" ht="25.5" x14ac:dyDescent="0.2">
      <c r="B4792" s="282" t="s">
        <v>93</v>
      </c>
      <c r="C4792" s="284" t="s">
        <v>964</v>
      </c>
      <c r="D4792" s="282" t="s">
        <v>46</v>
      </c>
      <c r="E4792" s="282" t="s">
        <v>2280</v>
      </c>
      <c r="F4792" s="195" t="s">
        <v>214</v>
      </c>
      <c r="G4792" s="195"/>
      <c r="H4792" s="283" t="s">
        <v>75</v>
      </c>
      <c r="I4792" s="287">
        <v>2.0499999999999998</v>
      </c>
      <c r="J4792" s="285">
        <v>25.35</v>
      </c>
      <c r="K4792" s="285">
        <v>51.96</v>
      </c>
    </row>
    <row r="4793" spans="2:11" ht="25.5" x14ac:dyDescent="0.2">
      <c r="B4793" s="282" t="s">
        <v>93</v>
      </c>
      <c r="C4793" s="284" t="s">
        <v>3441</v>
      </c>
      <c r="D4793" s="282" t="s">
        <v>46</v>
      </c>
      <c r="E4793" s="282" t="s">
        <v>3442</v>
      </c>
      <c r="F4793" s="195" t="s">
        <v>94</v>
      </c>
      <c r="G4793" s="195"/>
      <c r="H4793" s="283" t="s">
        <v>129</v>
      </c>
      <c r="I4793" s="287">
        <v>0.1</v>
      </c>
      <c r="J4793" s="285">
        <v>6.97</v>
      </c>
      <c r="K4793" s="285">
        <v>0.69</v>
      </c>
    </row>
    <row r="4794" spans="2:11" ht="38.25" x14ac:dyDescent="0.2">
      <c r="B4794" s="282" t="s">
        <v>93</v>
      </c>
      <c r="C4794" s="284" t="s">
        <v>3431</v>
      </c>
      <c r="D4794" s="282" t="s">
        <v>46</v>
      </c>
      <c r="E4794" s="282" t="s">
        <v>3432</v>
      </c>
      <c r="F4794" s="195" t="s">
        <v>94</v>
      </c>
      <c r="G4794" s="195"/>
      <c r="H4794" s="283" t="s">
        <v>109</v>
      </c>
      <c r="I4794" s="287">
        <v>0.255</v>
      </c>
      <c r="J4794" s="285">
        <v>28.9</v>
      </c>
      <c r="K4794" s="285">
        <v>7.36</v>
      </c>
    </row>
    <row r="4795" spans="2:11" ht="25.5" x14ac:dyDescent="0.2">
      <c r="B4795" s="282" t="s">
        <v>93</v>
      </c>
      <c r="C4795" s="284" t="s">
        <v>3443</v>
      </c>
      <c r="D4795" s="282" t="s">
        <v>46</v>
      </c>
      <c r="E4795" s="282" t="s">
        <v>3444</v>
      </c>
      <c r="F4795" s="195" t="s">
        <v>94</v>
      </c>
      <c r="G4795" s="195"/>
      <c r="H4795" s="283" t="s">
        <v>53</v>
      </c>
      <c r="I4795" s="287">
        <v>0.1</v>
      </c>
      <c r="J4795" s="285">
        <v>20.63</v>
      </c>
      <c r="K4795" s="285">
        <v>2.06</v>
      </c>
    </row>
    <row r="4796" spans="2:11" ht="25.5" x14ac:dyDescent="0.2">
      <c r="B4796" s="282" t="s">
        <v>93</v>
      </c>
      <c r="C4796" s="284" t="s">
        <v>3433</v>
      </c>
      <c r="D4796" s="282" t="s">
        <v>46</v>
      </c>
      <c r="E4796" s="282" t="s">
        <v>3434</v>
      </c>
      <c r="F4796" s="195" t="s">
        <v>214</v>
      </c>
      <c r="G4796" s="195"/>
      <c r="H4796" s="283" t="s">
        <v>75</v>
      </c>
      <c r="I4796" s="287">
        <v>0.51200000000000001</v>
      </c>
      <c r="J4796" s="285">
        <v>21.06</v>
      </c>
      <c r="K4796" s="285">
        <v>10.78</v>
      </c>
    </row>
    <row r="4797" spans="2:11" ht="38.25" x14ac:dyDescent="0.2">
      <c r="B4797" s="282" t="s">
        <v>93</v>
      </c>
      <c r="C4797" s="284" t="s">
        <v>3427</v>
      </c>
      <c r="D4797" s="282" t="s">
        <v>46</v>
      </c>
      <c r="E4797" s="282" t="s">
        <v>3428</v>
      </c>
      <c r="F4797" s="195" t="s">
        <v>94</v>
      </c>
      <c r="G4797" s="195"/>
      <c r="H4797" s="283" t="s">
        <v>106</v>
      </c>
      <c r="I4797" s="287">
        <v>6.3E-2</v>
      </c>
      <c r="J4797" s="285">
        <v>30.46</v>
      </c>
      <c r="K4797" s="285">
        <v>1.91</v>
      </c>
    </row>
    <row r="4798" spans="2:11" ht="25.5" customHeight="1" x14ac:dyDescent="0.2">
      <c r="B4798" s="291"/>
      <c r="C4798" s="291"/>
      <c r="D4798" s="291"/>
      <c r="E4798" s="291"/>
      <c r="F4798" s="291" t="s">
        <v>97</v>
      </c>
      <c r="G4798" s="292">
        <v>30.23</v>
      </c>
      <c r="H4798" s="291" t="s">
        <v>98</v>
      </c>
      <c r="I4798" s="292">
        <v>32.51</v>
      </c>
      <c r="J4798" s="291" t="s">
        <v>99</v>
      </c>
      <c r="K4798" s="292">
        <v>62.74</v>
      </c>
    </row>
    <row r="4799" spans="2:11" ht="13.5" thickBot="1" x14ac:dyDescent="0.25">
      <c r="B4799" s="291"/>
      <c r="C4799" s="291"/>
      <c r="D4799" s="291"/>
      <c r="E4799" s="291"/>
      <c r="F4799" s="291" t="s">
        <v>100</v>
      </c>
      <c r="G4799" s="292">
        <v>27.18</v>
      </c>
      <c r="H4799" s="291"/>
      <c r="I4799" s="198" t="s">
        <v>101</v>
      </c>
      <c r="J4799" s="198"/>
      <c r="K4799" s="292">
        <v>135.91</v>
      </c>
    </row>
    <row r="4800" spans="2:11" ht="13.5" thickTop="1" x14ac:dyDescent="0.2">
      <c r="B4800" s="276"/>
      <c r="C4800" s="276"/>
      <c r="D4800" s="276"/>
      <c r="E4800" s="276"/>
      <c r="F4800" s="276"/>
      <c r="G4800" s="276"/>
      <c r="H4800" s="276"/>
      <c r="I4800" s="276"/>
      <c r="J4800" s="276"/>
      <c r="K4800" s="276"/>
    </row>
    <row r="4801" spans="2:11" ht="15" x14ac:dyDescent="0.2">
      <c r="B4801" s="268"/>
      <c r="C4801" s="270" t="s">
        <v>78</v>
      </c>
      <c r="D4801" s="268" t="s">
        <v>79</v>
      </c>
      <c r="E4801" s="268" t="s">
        <v>24</v>
      </c>
      <c r="F4801" s="196" t="s">
        <v>80</v>
      </c>
      <c r="G4801" s="196"/>
      <c r="H4801" s="269" t="s">
        <v>81</v>
      </c>
      <c r="I4801" s="270" t="s">
        <v>82</v>
      </c>
      <c r="J4801" s="270" t="s">
        <v>83</v>
      </c>
      <c r="K4801" s="270" t="s">
        <v>84</v>
      </c>
    </row>
    <row r="4802" spans="2:11" ht="25.5" x14ac:dyDescent="0.2">
      <c r="B4802" s="271" t="s">
        <v>85</v>
      </c>
      <c r="C4802" s="273" t="s">
        <v>2317</v>
      </c>
      <c r="D4802" s="271" t="s">
        <v>44</v>
      </c>
      <c r="E4802" s="271" t="s">
        <v>2318</v>
      </c>
      <c r="F4802" s="197" t="s">
        <v>2300</v>
      </c>
      <c r="G4802" s="197"/>
      <c r="H4802" s="272" t="s">
        <v>47</v>
      </c>
      <c r="I4802" s="275">
        <v>1</v>
      </c>
      <c r="J4802" s="274">
        <v>13.62</v>
      </c>
      <c r="K4802" s="274">
        <v>13.62</v>
      </c>
    </row>
    <row r="4803" spans="2:11" ht="38.25" x14ac:dyDescent="0.2">
      <c r="B4803" s="277" t="s">
        <v>86</v>
      </c>
      <c r="C4803" s="279" t="s">
        <v>104</v>
      </c>
      <c r="D4803" s="277" t="s">
        <v>44</v>
      </c>
      <c r="E4803" s="277" t="s">
        <v>105</v>
      </c>
      <c r="F4803" s="194" t="s">
        <v>785</v>
      </c>
      <c r="G4803" s="194"/>
      <c r="H4803" s="278" t="s">
        <v>106</v>
      </c>
      <c r="I4803" s="281">
        <v>7.0000000000000001E-3</v>
      </c>
      <c r="J4803" s="280">
        <v>30.44</v>
      </c>
      <c r="K4803" s="280">
        <v>0.21</v>
      </c>
    </row>
    <row r="4804" spans="2:11" ht="25.5" customHeight="1" x14ac:dyDescent="0.2">
      <c r="B4804" s="277" t="s">
        <v>86</v>
      </c>
      <c r="C4804" s="279" t="s">
        <v>107</v>
      </c>
      <c r="D4804" s="277" t="s">
        <v>44</v>
      </c>
      <c r="E4804" s="277" t="s">
        <v>108</v>
      </c>
      <c r="F4804" s="194" t="s">
        <v>785</v>
      </c>
      <c r="G4804" s="194"/>
      <c r="H4804" s="278" t="s">
        <v>109</v>
      </c>
      <c r="I4804" s="281">
        <v>0.03</v>
      </c>
      <c r="J4804" s="280">
        <v>28.9</v>
      </c>
      <c r="K4804" s="280">
        <v>0.86</v>
      </c>
    </row>
    <row r="4805" spans="2:11" ht="25.5" x14ac:dyDescent="0.2">
      <c r="B4805" s="277" t="s">
        <v>86</v>
      </c>
      <c r="C4805" s="279" t="s">
        <v>87</v>
      </c>
      <c r="D4805" s="277" t="s">
        <v>44</v>
      </c>
      <c r="E4805" s="277" t="s">
        <v>88</v>
      </c>
      <c r="F4805" s="194" t="s">
        <v>2161</v>
      </c>
      <c r="G4805" s="194"/>
      <c r="H4805" s="278" t="s">
        <v>75</v>
      </c>
      <c r="I4805" s="281">
        <v>9.0999999999999998E-2</v>
      </c>
      <c r="J4805" s="280">
        <v>26.69</v>
      </c>
      <c r="K4805" s="280">
        <v>2.42</v>
      </c>
    </row>
    <row r="4806" spans="2:11" ht="25.5" x14ac:dyDescent="0.2">
      <c r="B4806" s="277" t="s">
        <v>86</v>
      </c>
      <c r="C4806" s="279" t="s">
        <v>102</v>
      </c>
      <c r="D4806" s="277" t="s">
        <v>44</v>
      </c>
      <c r="E4806" s="277" t="s">
        <v>103</v>
      </c>
      <c r="F4806" s="194" t="s">
        <v>2161</v>
      </c>
      <c r="G4806" s="194"/>
      <c r="H4806" s="278" t="s">
        <v>75</v>
      </c>
      <c r="I4806" s="281">
        <v>2.1000000000000001E-2</v>
      </c>
      <c r="J4806" s="280">
        <v>22.08</v>
      </c>
      <c r="K4806" s="280">
        <v>0.46</v>
      </c>
    </row>
    <row r="4807" spans="2:11" ht="25.5" x14ac:dyDescent="0.2">
      <c r="B4807" s="282" t="s">
        <v>93</v>
      </c>
      <c r="C4807" s="284" t="s">
        <v>95</v>
      </c>
      <c r="D4807" s="282" t="s">
        <v>44</v>
      </c>
      <c r="E4807" s="282" t="s">
        <v>96</v>
      </c>
      <c r="F4807" s="195" t="s">
        <v>94</v>
      </c>
      <c r="G4807" s="195"/>
      <c r="H4807" s="283" t="s">
        <v>47</v>
      </c>
      <c r="I4807" s="287">
        <v>1.31</v>
      </c>
      <c r="J4807" s="285">
        <v>7.04</v>
      </c>
      <c r="K4807" s="285">
        <v>9.2200000000000006</v>
      </c>
    </row>
    <row r="4808" spans="2:11" x14ac:dyDescent="0.2">
      <c r="B4808" s="282" t="s">
        <v>93</v>
      </c>
      <c r="C4808" s="284" t="s">
        <v>127</v>
      </c>
      <c r="D4808" s="282" t="s">
        <v>44</v>
      </c>
      <c r="E4808" s="282" t="s">
        <v>128</v>
      </c>
      <c r="F4808" s="195" t="s">
        <v>94</v>
      </c>
      <c r="G4808" s="195"/>
      <c r="H4808" s="283" t="s">
        <v>53</v>
      </c>
      <c r="I4808" s="287">
        <v>2.3E-2</v>
      </c>
      <c r="J4808" s="285">
        <v>19.73</v>
      </c>
      <c r="K4808" s="285">
        <v>0.45</v>
      </c>
    </row>
    <row r="4809" spans="2:11" x14ac:dyDescent="0.2">
      <c r="B4809" s="291"/>
      <c r="C4809" s="291"/>
      <c r="D4809" s="291"/>
      <c r="E4809" s="291"/>
      <c r="F4809" s="291" t="s">
        <v>97</v>
      </c>
      <c r="G4809" s="292">
        <v>1.48</v>
      </c>
      <c r="H4809" s="291" t="s">
        <v>98</v>
      </c>
      <c r="I4809" s="292">
        <v>1.6</v>
      </c>
      <c r="J4809" s="291" t="s">
        <v>99</v>
      </c>
      <c r="K4809" s="292">
        <v>3.08</v>
      </c>
    </row>
    <row r="4810" spans="2:11" ht="25.5" customHeight="1" thickBot="1" x14ac:dyDescent="0.25">
      <c r="B4810" s="291"/>
      <c r="C4810" s="291"/>
      <c r="D4810" s="291"/>
      <c r="E4810" s="291"/>
      <c r="F4810" s="291" t="s">
        <v>100</v>
      </c>
      <c r="G4810" s="292">
        <v>3.4</v>
      </c>
      <c r="H4810" s="291"/>
      <c r="I4810" s="198" t="s">
        <v>101</v>
      </c>
      <c r="J4810" s="198"/>
      <c r="K4810" s="292">
        <v>17.02</v>
      </c>
    </row>
    <row r="4811" spans="2:11" ht="13.5" thickTop="1" x14ac:dyDescent="0.2">
      <c r="B4811" s="276"/>
      <c r="C4811" s="276"/>
      <c r="D4811" s="276"/>
      <c r="E4811" s="276"/>
      <c r="F4811" s="276"/>
      <c r="G4811" s="276"/>
      <c r="H4811" s="276"/>
      <c r="I4811" s="276"/>
      <c r="J4811" s="276"/>
      <c r="K4811" s="276"/>
    </row>
    <row r="4812" spans="2:11" ht="15" x14ac:dyDescent="0.2">
      <c r="B4812" s="268"/>
      <c r="C4812" s="270" t="s">
        <v>78</v>
      </c>
      <c r="D4812" s="268" t="s">
        <v>79</v>
      </c>
      <c r="E4812" s="268" t="s">
        <v>24</v>
      </c>
      <c r="F4812" s="196" t="s">
        <v>80</v>
      </c>
      <c r="G4812" s="196"/>
      <c r="H4812" s="269" t="s">
        <v>81</v>
      </c>
      <c r="I4812" s="270" t="s">
        <v>82</v>
      </c>
      <c r="J4812" s="270" t="s">
        <v>83</v>
      </c>
      <c r="K4812" s="270" t="s">
        <v>84</v>
      </c>
    </row>
    <row r="4813" spans="2:11" ht="38.25" x14ac:dyDescent="0.2">
      <c r="B4813" s="271" t="s">
        <v>85</v>
      </c>
      <c r="C4813" s="273" t="s">
        <v>2301</v>
      </c>
      <c r="D4813" s="271" t="s">
        <v>44</v>
      </c>
      <c r="E4813" s="271" t="s">
        <v>2302</v>
      </c>
      <c r="F4813" s="197" t="s">
        <v>2300</v>
      </c>
      <c r="G4813" s="197"/>
      <c r="H4813" s="272" t="s">
        <v>45</v>
      </c>
      <c r="I4813" s="275">
        <v>1</v>
      </c>
      <c r="J4813" s="274">
        <v>157.72</v>
      </c>
      <c r="K4813" s="274">
        <v>157.72</v>
      </c>
    </row>
    <row r="4814" spans="2:11" ht="25.5" x14ac:dyDescent="0.2">
      <c r="B4814" s="277" t="s">
        <v>86</v>
      </c>
      <c r="C4814" s="279" t="s">
        <v>87</v>
      </c>
      <c r="D4814" s="277" t="s">
        <v>44</v>
      </c>
      <c r="E4814" s="277" t="s">
        <v>88</v>
      </c>
      <c r="F4814" s="194" t="s">
        <v>2161</v>
      </c>
      <c r="G4814" s="194"/>
      <c r="H4814" s="278" t="s">
        <v>75</v>
      </c>
      <c r="I4814" s="281">
        <v>1.18</v>
      </c>
      <c r="J4814" s="280">
        <v>26.69</v>
      </c>
      <c r="K4814" s="280">
        <v>31.49</v>
      </c>
    </row>
    <row r="4815" spans="2:11" ht="38.25" x14ac:dyDescent="0.2">
      <c r="B4815" s="277" t="s">
        <v>86</v>
      </c>
      <c r="C4815" s="279" t="s">
        <v>104</v>
      </c>
      <c r="D4815" s="277" t="s">
        <v>44</v>
      </c>
      <c r="E4815" s="277" t="s">
        <v>105</v>
      </c>
      <c r="F4815" s="194" t="s">
        <v>785</v>
      </c>
      <c r="G4815" s="194"/>
      <c r="H4815" s="278" t="s">
        <v>106</v>
      </c>
      <c r="I4815" s="281">
        <v>6.3E-2</v>
      </c>
      <c r="J4815" s="280">
        <v>30.44</v>
      </c>
      <c r="K4815" s="280">
        <v>1.91</v>
      </c>
    </row>
    <row r="4816" spans="2:11" ht="25.5" customHeight="1" x14ac:dyDescent="0.2">
      <c r="B4816" s="277" t="s">
        <v>86</v>
      </c>
      <c r="C4816" s="279" t="s">
        <v>102</v>
      </c>
      <c r="D4816" s="277" t="s">
        <v>44</v>
      </c>
      <c r="E4816" s="277" t="s">
        <v>103</v>
      </c>
      <c r="F4816" s="194" t="s">
        <v>2161</v>
      </c>
      <c r="G4816" s="194"/>
      <c r="H4816" s="278" t="s">
        <v>75</v>
      </c>
      <c r="I4816" s="281">
        <v>0.25</v>
      </c>
      <c r="J4816" s="280">
        <v>22.08</v>
      </c>
      <c r="K4816" s="280">
        <v>5.52</v>
      </c>
    </row>
    <row r="4817" spans="2:11" ht="38.25" x14ac:dyDescent="0.2">
      <c r="B4817" s="277" t="s">
        <v>86</v>
      </c>
      <c r="C4817" s="279" t="s">
        <v>107</v>
      </c>
      <c r="D4817" s="277" t="s">
        <v>44</v>
      </c>
      <c r="E4817" s="277" t="s">
        <v>108</v>
      </c>
      <c r="F4817" s="194" t="s">
        <v>785</v>
      </c>
      <c r="G4817" s="194"/>
      <c r="H4817" s="278" t="s">
        <v>109</v>
      </c>
      <c r="I4817" s="281">
        <v>0.255</v>
      </c>
      <c r="J4817" s="280">
        <v>28.9</v>
      </c>
      <c r="K4817" s="280">
        <v>7.36</v>
      </c>
    </row>
    <row r="4818" spans="2:11" x14ac:dyDescent="0.2">
      <c r="B4818" s="282" t="s">
        <v>93</v>
      </c>
      <c r="C4818" s="284" t="s">
        <v>127</v>
      </c>
      <c r="D4818" s="282" t="s">
        <v>44</v>
      </c>
      <c r="E4818" s="282" t="s">
        <v>128</v>
      </c>
      <c r="F4818" s="195" t="s">
        <v>94</v>
      </c>
      <c r="G4818" s="195"/>
      <c r="H4818" s="283" t="s">
        <v>53</v>
      </c>
      <c r="I4818" s="287">
        <v>0.20799999999999999</v>
      </c>
      <c r="J4818" s="285">
        <v>19.73</v>
      </c>
      <c r="K4818" s="285">
        <v>4.0999999999999996</v>
      </c>
    </row>
    <row r="4819" spans="2:11" ht="25.5" x14ac:dyDescent="0.2">
      <c r="B4819" s="282" t="s">
        <v>93</v>
      </c>
      <c r="C4819" s="284" t="s">
        <v>134</v>
      </c>
      <c r="D4819" s="282" t="s">
        <v>44</v>
      </c>
      <c r="E4819" s="282" t="s">
        <v>135</v>
      </c>
      <c r="F4819" s="195" t="s">
        <v>94</v>
      </c>
      <c r="G4819" s="195"/>
      <c r="H4819" s="283" t="s">
        <v>47</v>
      </c>
      <c r="I4819" s="287">
        <v>9.2370000000000001</v>
      </c>
      <c r="J4819" s="285">
        <v>2.46</v>
      </c>
      <c r="K4819" s="285">
        <v>22.72</v>
      </c>
    </row>
    <row r="4820" spans="2:11" ht="25.5" x14ac:dyDescent="0.2">
      <c r="B4820" s="282" t="s">
        <v>93</v>
      </c>
      <c r="C4820" s="284" t="s">
        <v>95</v>
      </c>
      <c r="D4820" s="282" t="s">
        <v>44</v>
      </c>
      <c r="E4820" s="282" t="s">
        <v>96</v>
      </c>
      <c r="F4820" s="195" t="s">
        <v>94</v>
      </c>
      <c r="G4820" s="195"/>
      <c r="H4820" s="283" t="s">
        <v>47</v>
      </c>
      <c r="I4820" s="287">
        <v>2.3079999999999998</v>
      </c>
      <c r="J4820" s="285">
        <v>7.04</v>
      </c>
      <c r="K4820" s="285">
        <v>16.239999999999998</v>
      </c>
    </row>
    <row r="4821" spans="2:11" ht="38.25" x14ac:dyDescent="0.2">
      <c r="B4821" s="282" t="s">
        <v>93</v>
      </c>
      <c r="C4821" s="284" t="s">
        <v>466</v>
      </c>
      <c r="D4821" s="282" t="s">
        <v>44</v>
      </c>
      <c r="E4821" s="282" t="s">
        <v>849</v>
      </c>
      <c r="F4821" s="195" t="s">
        <v>94</v>
      </c>
      <c r="G4821" s="195"/>
      <c r="H4821" s="283" t="s">
        <v>45</v>
      </c>
      <c r="I4821" s="287">
        <v>1.3360000000000001</v>
      </c>
      <c r="J4821" s="285">
        <v>51.19</v>
      </c>
      <c r="K4821" s="285">
        <v>68.38</v>
      </c>
    </row>
    <row r="4822" spans="2:11" x14ac:dyDescent="0.2">
      <c r="B4822" s="291"/>
      <c r="C4822" s="291"/>
      <c r="D4822" s="291"/>
      <c r="E4822" s="291"/>
      <c r="F4822" s="291" t="s">
        <v>97</v>
      </c>
      <c r="G4822" s="292">
        <v>17.329999999999998</v>
      </c>
      <c r="H4822" s="291" t="s">
        <v>98</v>
      </c>
      <c r="I4822" s="292">
        <v>18.64</v>
      </c>
      <c r="J4822" s="291" t="s">
        <v>99</v>
      </c>
      <c r="K4822" s="292">
        <v>35.97</v>
      </c>
    </row>
    <row r="4823" spans="2:11" ht="25.5" customHeight="1" thickBot="1" x14ac:dyDescent="0.25">
      <c r="B4823" s="291"/>
      <c r="C4823" s="291"/>
      <c r="D4823" s="291"/>
      <c r="E4823" s="291"/>
      <c r="F4823" s="291" t="s">
        <v>100</v>
      </c>
      <c r="G4823" s="292">
        <v>39.43</v>
      </c>
      <c r="H4823" s="291"/>
      <c r="I4823" s="198" t="s">
        <v>101</v>
      </c>
      <c r="J4823" s="198"/>
      <c r="K4823" s="292">
        <v>197.15</v>
      </c>
    </row>
    <row r="4824" spans="2:11" ht="13.5" thickTop="1" x14ac:dyDescent="0.2">
      <c r="B4824" s="276"/>
      <c r="C4824" s="276"/>
      <c r="D4824" s="276"/>
      <c r="E4824" s="276"/>
      <c r="F4824" s="276"/>
      <c r="G4824" s="276"/>
      <c r="H4824" s="276"/>
      <c r="I4824" s="276"/>
      <c r="J4824" s="276"/>
      <c r="K4824" s="276"/>
    </row>
    <row r="4825" spans="2:11" ht="25.5" customHeight="1" x14ac:dyDescent="0.2">
      <c r="B4825" s="268"/>
      <c r="C4825" s="270" t="s">
        <v>78</v>
      </c>
      <c r="D4825" s="268" t="s">
        <v>79</v>
      </c>
      <c r="E4825" s="268" t="s">
        <v>24</v>
      </c>
      <c r="F4825" s="196" t="s">
        <v>80</v>
      </c>
      <c r="G4825" s="196"/>
      <c r="H4825" s="269" t="s">
        <v>81</v>
      </c>
      <c r="I4825" s="270" t="s">
        <v>82</v>
      </c>
      <c r="J4825" s="270" t="s">
        <v>83</v>
      </c>
      <c r="K4825" s="270" t="s">
        <v>84</v>
      </c>
    </row>
    <row r="4826" spans="2:11" ht="25.5" customHeight="1" x14ac:dyDescent="0.2">
      <c r="B4826" s="271" t="s">
        <v>85</v>
      </c>
      <c r="C4826" s="273" t="s">
        <v>1001</v>
      </c>
      <c r="D4826" s="271" t="s">
        <v>44</v>
      </c>
      <c r="E4826" s="271" t="s">
        <v>1002</v>
      </c>
      <c r="F4826" s="197" t="s">
        <v>2300</v>
      </c>
      <c r="G4826" s="197"/>
      <c r="H4826" s="272" t="s">
        <v>45</v>
      </c>
      <c r="I4826" s="275">
        <v>1</v>
      </c>
      <c r="J4826" s="274">
        <v>117.18</v>
      </c>
      <c r="K4826" s="274">
        <v>117.18</v>
      </c>
    </row>
    <row r="4827" spans="2:11" ht="25.5" customHeight="1" x14ac:dyDescent="0.2">
      <c r="B4827" s="277" t="s">
        <v>86</v>
      </c>
      <c r="C4827" s="279" t="s">
        <v>102</v>
      </c>
      <c r="D4827" s="277" t="s">
        <v>44</v>
      </c>
      <c r="E4827" s="277" t="s">
        <v>103</v>
      </c>
      <c r="F4827" s="194" t="s">
        <v>2161</v>
      </c>
      <c r="G4827" s="194"/>
      <c r="H4827" s="278" t="s">
        <v>75</v>
      </c>
      <c r="I4827" s="281">
        <v>0.20200000000000001</v>
      </c>
      <c r="J4827" s="280">
        <v>22.08</v>
      </c>
      <c r="K4827" s="280">
        <v>4.46</v>
      </c>
    </row>
    <row r="4828" spans="2:11" ht="25.5" x14ac:dyDescent="0.2">
      <c r="B4828" s="277" t="s">
        <v>86</v>
      </c>
      <c r="C4828" s="279" t="s">
        <v>87</v>
      </c>
      <c r="D4828" s="277" t="s">
        <v>44</v>
      </c>
      <c r="E4828" s="277" t="s">
        <v>88</v>
      </c>
      <c r="F4828" s="194" t="s">
        <v>2161</v>
      </c>
      <c r="G4828" s="194"/>
      <c r="H4828" s="278" t="s">
        <v>75</v>
      </c>
      <c r="I4828" s="281">
        <v>0.91100000000000003</v>
      </c>
      <c r="J4828" s="280">
        <v>26.69</v>
      </c>
      <c r="K4828" s="280">
        <v>24.31</v>
      </c>
    </row>
    <row r="4829" spans="2:11" ht="38.25" x14ac:dyDescent="0.2">
      <c r="B4829" s="277" t="s">
        <v>86</v>
      </c>
      <c r="C4829" s="279" t="s">
        <v>107</v>
      </c>
      <c r="D4829" s="277" t="s">
        <v>44</v>
      </c>
      <c r="E4829" s="277" t="s">
        <v>108</v>
      </c>
      <c r="F4829" s="194" t="s">
        <v>785</v>
      </c>
      <c r="G4829" s="194"/>
      <c r="H4829" s="278" t="s">
        <v>109</v>
      </c>
      <c r="I4829" s="281">
        <v>0.23699999999999999</v>
      </c>
      <c r="J4829" s="280">
        <v>28.9</v>
      </c>
      <c r="K4829" s="280">
        <v>6.84</v>
      </c>
    </row>
    <row r="4830" spans="2:11" ht="38.25" x14ac:dyDescent="0.2">
      <c r="B4830" s="277" t="s">
        <v>86</v>
      </c>
      <c r="C4830" s="279" t="s">
        <v>104</v>
      </c>
      <c r="D4830" s="277" t="s">
        <v>44</v>
      </c>
      <c r="E4830" s="277" t="s">
        <v>105</v>
      </c>
      <c r="F4830" s="194" t="s">
        <v>785</v>
      </c>
      <c r="G4830" s="194"/>
      <c r="H4830" s="278" t="s">
        <v>106</v>
      </c>
      <c r="I4830" s="281">
        <v>0.05</v>
      </c>
      <c r="J4830" s="280">
        <v>30.44</v>
      </c>
      <c r="K4830" s="280">
        <v>1.52</v>
      </c>
    </row>
    <row r="4831" spans="2:11" ht="25.5" x14ac:dyDescent="0.2">
      <c r="B4831" s="282" t="s">
        <v>93</v>
      </c>
      <c r="C4831" s="284" t="s">
        <v>134</v>
      </c>
      <c r="D4831" s="282" t="s">
        <v>44</v>
      </c>
      <c r="E4831" s="282" t="s">
        <v>135</v>
      </c>
      <c r="F4831" s="195" t="s">
        <v>94</v>
      </c>
      <c r="G4831" s="195"/>
      <c r="H4831" s="283" t="s">
        <v>47</v>
      </c>
      <c r="I4831" s="287">
        <v>6.952</v>
      </c>
      <c r="J4831" s="285">
        <v>2.46</v>
      </c>
      <c r="K4831" s="285">
        <v>17.100000000000001</v>
      </c>
    </row>
    <row r="4832" spans="2:11" x14ac:dyDescent="0.2">
      <c r="B4832" s="282" t="s">
        <v>93</v>
      </c>
      <c r="C4832" s="284" t="s">
        <v>127</v>
      </c>
      <c r="D4832" s="282" t="s">
        <v>44</v>
      </c>
      <c r="E4832" s="282" t="s">
        <v>128</v>
      </c>
      <c r="F4832" s="195" t="s">
        <v>94</v>
      </c>
      <c r="G4832" s="195"/>
      <c r="H4832" s="283" t="s">
        <v>53</v>
      </c>
      <c r="I4832" s="287">
        <v>0.159</v>
      </c>
      <c r="J4832" s="285">
        <v>19.73</v>
      </c>
      <c r="K4832" s="285">
        <v>3.13</v>
      </c>
    </row>
    <row r="4833" spans="2:11" ht="38.25" x14ac:dyDescent="0.2">
      <c r="B4833" s="282" t="s">
        <v>93</v>
      </c>
      <c r="C4833" s="284" t="s">
        <v>466</v>
      </c>
      <c r="D4833" s="282" t="s">
        <v>44</v>
      </c>
      <c r="E4833" s="282" t="s">
        <v>849</v>
      </c>
      <c r="F4833" s="195" t="s">
        <v>94</v>
      </c>
      <c r="G4833" s="195"/>
      <c r="H4833" s="283" t="s">
        <v>45</v>
      </c>
      <c r="I4833" s="287">
        <v>1.1459999999999999</v>
      </c>
      <c r="J4833" s="285">
        <v>51.19</v>
      </c>
      <c r="K4833" s="285">
        <v>58.66</v>
      </c>
    </row>
    <row r="4834" spans="2:11" ht="25.5" customHeight="1" x14ac:dyDescent="0.2">
      <c r="B4834" s="282" t="s">
        <v>93</v>
      </c>
      <c r="C4834" s="284" t="s">
        <v>95</v>
      </c>
      <c r="D4834" s="282" t="s">
        <v>44</v>
      </c>
      <c r="E4834" s="282" t="s">
        <v>96</v>
      </c>
      <c r="F4834" s="195" t="s">
        <v>94</v>
      </c>
      <c r="G4834" s="195"/>
      <c r="H4834" s="283" t="s">
        <v>47</v>
      </c>
      <c r="I4834" s="287">
        <v>0.16600000000000001</v>
      </c>
      <c r="J4834" s="285">
        <v>7.04</v>
      </c>
      <c r="K4834" s="285">
        <v>1.1599999999999999</v>
      </c>
    </row>
    <row r="4835" spans="2:11" ht="25.5" customHeight="1" x14ac:dyDescent="0.2">
      <c r="B4835" s="291"/>
      <c r="C4835" s="291"/>
      <c r="D4835" s="291"/>
      <c r="E4835" s="291"/>
      <c r="F4835" s="291" t="s">
        <v>97</v>
      </c>
      <c r="G4835" s="292">
        <v>13.91</v>
      </c>
      <c r="H4835" s="291" t="s">
        <v>98</v>
      </c>
      <c r="I4835" s="292">
        <v>14.97</v>
      </c>
      <c r="J4835" s="291" t="s">
        <v>99</v>
      </c>
      <c r="K4835" s="292">
        <v>28.88</v>
      </c>
    </row>
    <row r="4836" spans="2:11" ht="13.5" thickBot="1" x14ac:dyDescent="0.25">
      <c r="B4836" s="291"/>
      <c r="C4836" s="291"/>
      <c r="D4836" s="291"/>
      <c r="E4836" s="291"/>
      <c r="F4836" s="291" t="s">
        <v>100</v>
      </c>
      <c r="G4836" s="292">
        <v>29.29</v>
      </c>
      <c r="H4836" s="291"/>
      <c r="I4836" s="198" t="s">
        <v>101</v>
      </c>
      <c r="J4836" s="198"/>
      <c r="K4836" s="292">
        <v>146.47</v>
      </c>
    </row>
    <row r="4837" spans="2:11" ht="13.5" thickTop="1" x14ac:dyDescent="0.2">
      <c r="B4837" s="276"/>
      <c r="C4837" s="276"/>
      <c r="D4837" s="276"/>
      <c r="E4837" s="276"/>
      <c r="F4837" s="276"/>
      <c r="G4837" s="276"/>
      <c r="H4837" s="276"/>
      <c r="I4837" s="276"/>
      <c r="J4837" s="276"/>
      <c r="K4837" s="276"/>
    </row>
    <row r="4838" spans="2:11" ht="15" x14ac:dyDescent="0.2">
      <c r="B4838" s="268"/>
      <c r="C4838" s="270" t="s">
        <v>78</v>
      </c>
      <c r="D4838" s="268" t="s">
        <v>79</v>
      </c>
      <c r="E4838" s="268" t="s">
        <v>24</v>
      </c>
      <c r="F4838" s="196" t="s">
        <v>80</v>
      </c>
      <c r="G4838" s="196"/>
      <c r="H4838" s="269" t="s">
        <v>81</v>
      </c>
      <c r="I4838" s="270" t="s">
        <v>82</v>
      </c>
      <c r="J4838" s="270" t="s">
        <v>83</v>
      </c>
      <c r="K4838" s="270" t="s">
        <v>84</v>
      </c>
    </row>
    <row r="4839" spans="2:11" ht="63.75" x14ac:dyDescent="0.2">
      <c r="B4839" s="271" t="s">
        <v>85</v>
      </c>
      <c r="C4839" s="273" t="s">
        <v>2165</v>
      </c>
      <c r="D4839" s="271" t="s">
        <v>44</v>
      </c>
      <c r="E4839" s="271" t="s">
        <v>2166</v>
      </c>
      <c r="F4839" s="197" t="s">
        <v>2167</v>
      </c>
      <c r="G4839" s="197"/>
      <c r="H4839" s="272" t="s">
        <v>45</v>
      </c>
      <c r="I4839" s="275">
        <v>1</v>
      </c>
      <c r="J4839" s="274">
        <v>24.25</v>
      </c>
      <c r="K4839" s="274">
        <v>24.25</v>
      </c>
    </row>
    <row r="4840" spans="2:11" ht="38.25" x14ac:dyDescent="0.2">
      <c r="B4840" s="277" t="s">
        <v>86</v>
      </c>
      <c r="C4840" s="279" t="s">
        <v>174</v>
      </c>
      <c r="D4840" s="277" t="s">
        <v>44</v>
      </c>
      <c r="E4840" s="277" t="s">
        <v>175</v>
      </c>
      <c r="F4840" s="194" t="s">
        <v>785</v>
      </c>
      <c r="G4840" s="194"/>
      <c r="H4840" s="278" t="s">
        <v>109</v>
      </c>
      <c r="I4840" s="281">
        <v>9.1000000000000004E-3</v>
      </c>
      <c r="J4840" s="280">
        <v>27.77</v>
      </c>
      <c r="K4840" s="280">
        <v>0.25</v>
      </c>
    </row>
    <row r="4841" spans="2:11" ht="25.5" x14ac:dyDescent="0.2">
      <c r="B4841" s="277" t="s">
        <v>86</v>
      </c>
      <c r="C4841" s="279" t="s">
        <v>87</v>
      </c>
      <c r="D4841" s="277" t="s">
        <v>44</v>
      </c>
      <c r="E4841" s="277" t="s">
        <v>88</v>
      </c>
      <c r="F4841" s="194" t="s">
        <v>2161</v>
      </c>
      <c r="G4841" s="194"/>
      <c r="H4841" s="278" t="s">
        <v>75</v>
      </c>
      <c r="I4841" s="281">
        <v>0.11600000000000001</v>
      </c>
      <c r="J4841" s="280">
        <v>26.69</v>
      </c>
      <c r="K4841" s="280">
        <v>3.09</v>
      </c>
    </row>
    <row r="4842" spans="2:11" ht="38.25" x14ac:dyDescent="0.2">
      <c r="B4842" s="277" t="s">
        <v>86</v>
      </c>
      <c r="C4842" s="279" t="s">
        <v>172</v>
      </c>
      <c r="D4842" s="277" t="s">
        <v>44</v>
      </c>
      <c r="E4842" s="277" t="s">
        <v>173</v>
      </c>
      <c r="F4842" s="194" t="s">
        <v>785</v>
      </c>
      <c r="G4842" s="194"/>
      <c r="H4842" s="278" t="s">
        <v>106</v>
      </c>
      <c r="I4842" s="281">
        <v>6.1999999999999998E-3</v>
      </c>
      <c r="J4842" s="280">
        <v>28.86</v>
      </c>
      <c r="K4842" s="280">
        <v>0.17</v>
      </c>
    </row>
    <row r="4843" spans="2:11" ht="25.5" x14ac:dyDescent="0.2">
      <c r="B4843" s="277" t="s">
        <v>86</v>
      </c>
      <c r="C4843" s="279" t="s">
        <v>102</v>
      </c>
      <c r="D4843" s="277" t="s">
        <v>44</v>
      </c>
      <c r="E4843" s="277" t="s">
        <v>103</v>
      </c>
      <c r="F4843" s="194" t="s">
        <v>2161</v>
      </c>
      <c r="G4843" s="194"/>
      <c r="H4843" s="278" t="s">
        <v>75</v>
      </c>
      <c r="I4843" s="281">
        <v>7.2999999999999995E-2</v>
      </c>
      <c r="J4843" s="280">
        <v>22.08</v>
      </c>
      <c r="K4843" s="280">
        <v>1.61</v>
      </c>
    </row>
    <row r="4844" spans="2:11" x14ac:dyDescent="0.2">
      <c r="B4844" s="282" t="s">
        <v>93</v>
      </c>
      <c r="C4844" s="284" t="s">
        <v>2388</v>
      </c>
      <c r="D4844" s="282" t="s">
        <v>44</v>
      </c>
      <c r="E4844" s="282" t="s">
        <v>2389</v>
      </c>
      <c r="F4844" s="195" t="s">
        <v>94</v>
      </c>
      <c r="G4844" s="195"/>
      <c r="H4844" s="283" t="s">
        <v>53</v>
      </c>
      <c r="I4844" s="287">
        <v>0.12</v>
      </c>
      <c r="J4844" s="285">
        <v>19.73</v>
      </c>
      <c r="K4844" s="285">
        <v>2.36</v>
      </c>
    </row>
    <row r="4845" spans="2:11" ht="38.25" x14ac:dyDescent="0.2">
      <c r="B4845" s="282" t="s">
        <v>93</v>
      </c>
      <c r="C4845" s="284" t="s">
        <v>2384</v>
      </c>
      <c r="D4845" s="282" t="s">
        <v>44</v>
      </c>
      <c r="E4845" s="282" t="s">
        <v>2385</v>
      </c>
      <c r="F4845" s="195" t="s">
        <v>94</v>
      </c>
      <c r="G4845" s="195"/>
      <c r="H4845" s="283" t="s">
        <v>47</v>
      </c>
      <c r="I4845" s="287">
        <v>0.222</v>
      </c>
      <c r="J4845" s="285">
        <v>29.08</v>
      </c>
      <c r="K4845" s="285">
        <v>6.45</v>
      </c>
    </row>
    <row r="4846" spans="2:11" ht="38.25" x14ac:dyDescent="0.2">
      <c r="B4846" s="282" t="s">
        <v>93</v>
      </c>
      <c r="C4846" s="284" t="s">
        <v>2386</v>
      </c>
      <c r="D4846" s="282" t="s">
        <v>44</v>
      </c>
      <c r="E4846" s="282" t="s">
        <v>2387</v>
      </c>
      <c r="F4846" s="195" t="s">
        <v>94</v>
      </c>
      <c r="G4846" s="195"/>
      <c r="H4846" s="283" t="s">
        <v>47</v>
      </c>
      <c r="I4846" s="287">
        <v>0.55600000000000005</v>
      </c>
      <c r="J4846" s="285">
        <v>13.75</v>
      </c>
      <c r="K4846" s="285">
        <v>7.64</v>
      </c>
    </row>
    <row r="4847" spans="2:11" ht="38.25" x14ac:dyDescent="0.2">
      <c r="B4847" s="282" t="s">
        <v>93</v>
      </c>
      <c r="C4847" s="284" t="s">
        <v>2382</v>
      </c>
      <c r="D4847" s="282" t="s">
        <v>44</v>
      </c>
      <c r="E4847" s="282" t="s">
        <v>2383</v>
      </c>
      <c r="F4847" s="195" t="s">
        <v>94</v>
      </c>
      <c r="G4847" s="195"/>
      <c r="H4847" s="283" t="s">
        <v>47</v>
      </c>
      <c r="I4847" s="287">
        <v>7.3999999999999996E-2</v>
      </c>
      <c r="J4847" s="285">
        <v>36.33</v>
      </c>
      <c r="K4847" s="285">
        <v>2.68</v>
      </c>
    </row>
    <row r="4848" spans="2:11" x14ac:dyDescent="0.2">
      <c r="B4848" s="291"/>
      <c r="C4848" s="291"/>
      <c r="D4848" s="291"/>
      <c r="E4848" s="291"/>
      <c r="F4848" s="291" t="s">
        <v>97</v>
      </c>
      <c r="G4848" s="292">
        <v>1.87</v>
      </c>
      <c r="H4848" s="291" t="s">
        <v>98</v>
      </c>
      <c r="I4848" s="292">
        <v>2.0299999999999998</v>
      </c>
      <c r="J4848" s="291" t="s">
        <v>99</v>
      </c>
      <c r="K4848" s="292">
        <v>3.9</v>
      </c>
    </row>
    <row r="4849" spans="2:11" ht="13.5" thickBot="1" x14ac:dyDescent="0.25">
      <c r="B4849" s="291"/>
      <c r="C4849" s="291"/>
      <c r="D4849" s="291"/>
      <c r="E4849" s="291"/>
      <c r="F4849" s="291" t="s">
        <v>100</v>
      </c>
      <c r="G4849" s="292">
        <v>6.06</v>
      </c>
      <c r="H4849" s="291"/>
      <c r="I4849" s="198" t="s">
        <v>101</v>
      </c>
      <c r="J4849" s="198"/>
      <c r="K4849" s="292">
        <v>30.31</v>
      </c>
    </row>
    <row r="4850" spans="2:11" ht="13.5" thickTop="1" x14ac:dyDescent="0.2">
      <c r="B4850" s="276"/>
      <c r="C4850" s="276"/>
      <c r="D4850" s="276"/>
      <c r="E4850" s="276"/>
      <c r="F4850" s="276"/>
      <c r="G4850" s="276"/>
      <c r="H4850" s="276"/>
      <c r="I4850" s="276"/>
      <c r="J4850" s="276"/>
      <c r="K4850" s="276"/>
    </row>
    <row r="4851" spans="2:11" ht="15" x14ac:dyDescent="0.2">
      <c r="B4851" s="268"/>
      <c r="C4851" s="270" t="s">
        <v>78</v>
      </c>
      <c r="D4851" s="268" t="s">
        <v>79</v>
      </c>
      <c r="E4851" s="268" t="s">
        <v>24</v>
      </c>
      <c r="F4851" s="196" t="s">
        <v>80</v>
      </c>
      <c r="G4851" s="196"/>
      <c r="H4851" s="269" t="s">
        <v>81</v>
      </c>
      <c r="I4851" s="270" t="s">
        <v>82</v>
      </c>
      <c r="J4851" s="270" t="s">
        <v>83</v>
      </c>
      <c r="K4851" s="270" t="s">
        <v>84</v>
      </c>
    </row>
    <row r="4852" spans="2:11" ht="51" x14ac:dyDescent="0.2">
      <c r="B4852" s="271" t="s">
        <v>85</v>
      </c>
      <c r="C4852" s="273" t="s">
        <v>2168</v>
      </c>
      <c r="D4852" s="271" t="s">
        <v>44</v>
      </c>
      <c r="E4852" s="271" t="s">
        <v>2169</v>
      </c>
      <c r="F4852" s="197" t="s">
        <v>2167</v>
      </c>
      <c r="G4852" s="197"/>
      <c r="H4852" s="272" t="s">
        <v>48</v>
      </c>
      <c r="I4852" s="275">
        <v>1</v>
      </c>
      <c r="J4852" s="274">
        <v>2524.62</v>
      </c>
      <c r="K4852" s="274">
        <v>2524.62</v>
      </c>
    </row>
    <row r="4853" spans="2:11" ht="51" x14ac:dyDescent="0.2">
      <c r="B4853" s="277" t="s">
        <v>86</v>
      </c>
      <c r="C4853" s="279" t="s">
        <v>3087</v>
      </c>
      <c r="D4853" s="277" t="s">
        <v>44</v>
      </c>
      <c r="E4853" s="277" t="s">
        <v>3088</v>
      </c>
      <c r="F4853" s="194" t="s">
        <v>2167</v>
      </c>
      <c r="G4853" s="194"/>
      <c r="H4853" s="278" t="s">
        <v>48</v>
      </c>
      <c r="I4853" s="281">
        <v>1</v>
      </c>
      <c r="J4853" s="280">
        <v>703.39</v>
      </c>
      <c r="K4853" s="280">
        <v>703.39</v>
      </c>
    </row>
    <row r="4854" spans="2:11" ht="25.5" x14ac:dyDescent="0.2">
      <c r="B4854" s="277" t="s">
        <v>86</v>
      </c>
      <c r="C4854" s="279" t="s">
        <v>102</v>
      </c>
      <c r="D4854" s="277" t="s">
        <v>44</v>
      </c>
      <c r="E4854" s="277" t="s">
        <v>103</v>
      </c>
      <c r="F4854" s="194" t="s">
        <v>2161</v>
      </c>
      <c r="G4854" s="194"/>
      <c r="H4854" s="278" t="s">
        <v>75</v>
      </c>
      <c r="I4854" s="281">
        <v>4.3230000000000004</v>
      </c>
      <c r="J4854" s="280">
        <v>22.08</v>
      </c>
      <c r="K4854" s="280">
        <v>95.45</v>
      </c>
    </row>
    <row r="4855" spans="2:11" ht="25.5" x14ac:dyDescent="0.2">
      <c r="B4855" s="277" t="s">
        <v>86</v>
      </c>
      <c r="C4855" s="279" t="s">
        <v>87</v>
      </c>
      <c r="D4855" s="277" t="s">
        <v>44</v>
      </c>
      <c r="E4855" s="277" t="s">
        <v>88</v>
      </c>
      <c r="F4855" s="194" t="s">
        <v>2161</v>
      </c>
      <c r="G4855" s="194"/>
      <c r="H4855" s="278" t="s">
        <v>75</v>
      </c>
      <c r="I4855" s="281">
        <v>18.734999999999999</v>
      </c>
      <c r="J4855" s="280">
        <v>26.69</v>
      </c>
      <c r="K4855" s="280">
        <v>500.03</v>
      </c>
    </row>
    <row r="4856" spans="2:11" x14ac:dyDescent="0.2">
      <c r="B4856" s="282" t="s">
        <v>93</v>
      </c>
      <c r="C4856" s="284" t="s">
        <v>2184</v>
      </c>
      <c r="D4856" s="282" t="s">
        <v>44</v>
      </c>
      <c r="E4856" s="282" t="s">
        <v>2185</v>
      </c>
      <c r="F4856" s="195" t="s">
        <v>94</v>
      </c>
      <c r="G4856" s="195"/>
      <c r="H4856" s="283" t="s">
        <v>53</v>
      </c>
      <c r="I4856" s="287">
        <v>3</v>
      </c>
      <c r="J4856" s="285">
        <v>19.71</v>
      </c>
      <c r="K4856" s="285">
        <v>59.13</v>
      </c>
    </row>
    <row r="4857" spans="2:11" ht="38.25" x14ac:dyDescent="0.2">
      <c r="B4857" s="282" t="s">
        <v>93</v>
      </c>
      <c r="C4857" s="284" t="s">
        <v>2384</v>
      </c>
      <c r="D4857" s="282" t="s">
        <v>44</v>
      </c>
      <c r="E4857" s="282" t="s">
        <v>2385</v>
      </c>
      <c r="F4857" s="195" t="s">
        <v>94</v>
      </c>
      <c r="G4857" s="195"/>
      <c r="H4857" s="283" t="s">
        <v>47</v>
      </c>
      <c r="I4857" s="287">
        <v>11.5</v>
      </c>
      <c r="J4857" s="285">
        <v>29.08</v>
      </c>
      <c r="K4857" s="285">
        <v>334.42</v>
      </c>
    </row>
    <row r="4858" spans="2:11" ht="38.25" x14ac:dyDescent="0.2">
      <c r="B4858" s="282" t="s">
        <v>93</v>
      </c>
      <c r="C4858" s="284" t="s">
        <v>3089</v>
      </c>
      <c r="D4858" s="282" t="s">
        <v>44</v>
      </c>
      <c r="E4858" s="282" t="s">
        <v>3090</v>
      </c>
      <c r="F4858" s="195" t="s">
        <v>94</v>
      </c>
      <c r="G4858" s="195"/>
      <c r="H4858" s="283" t="s">
        <v>48</v>
      </c>
      <c r="I4858" s="287">
        <v>4</v>
      </c>
      <c r="J4858" s="285">
        <v>23.03</v>
      </c>
      <c r="K4858" s="285">
        <v>92.12</v>
      </c>
    </row>
    <row r="4859" spans="2:11" ht="38.25" x14ac:dyDescent="0.2">
      <c r="B4859" s="282" t="s">
        <v>93</v>
      </c>
      <c r="C4859" s="284" t="s">
        <v>3091</v>
      </c>
      <c r="D4859" s="282" t="s">
        <v>44</v>
      </c>
      <c r="E4859" s="282" t="s">
        <v>3092</v>
      </c>
      <c r="F4859" s="195" t="s">
        <v>94</v>
      </c>
      <c r="G4859" s="195"/>
      <c r="H4859" s="283" t="s">
        <v>3093</v>
      </c>
      <c r="I4859" s="287">
        <v>1</v>
      </c>
      <c r="J4859" s="285">
        <v>88.21</v>
      </c>
      <c r="K4859" s="285">
        <v>88.21</v>
      </c>
    </row>
    <row r="4860" spans="2:11" ht="38.25" x14ac:dyDescent="0.2">
      <c r="B4860" s="282" t="s">
        <v>93</v>
      </c>
      <c r="C4860" s="284" t="s">
        <v>3094</v>
      </c>
      <c r="D4860" s="282" t="s">
        <v>44</v>
      </c>
      <c r="E4860" s="282" t="s">
        <v>3095</v>
      </c>
      <c r="F4860" s="195" t="s">
        <v>94</v>
      </c>
      <c r="G4860" s="195"/>
      <c r="H4860" s="283" t="s">
        <v>48</v>
      </c>
      <c r="I4860" s="287">
        <v>1</v>
      </c>
      <c r="J4860" s="285">
        <v>25.22</v>
      </c>
      <c r="K4860" s="285">
        <v>25.22</v>
      </c>
    </row>
    <row r="4861" spans="2:11" ht="38.25" x14ac:dyDescent="0.2">
      <c r="B4861" s="282" t="s">
        <v>93</v>
      </c>
      <c r="C4861" s="284" t="s">
        <v>2382</v>
      </c>
      <c r="D4861" s="282" t="s">
        <v>44</v>
      </c>
      <c r="E4861" s="282" t="s">
        <v>2383</v>
      </c>
      <c r="F4861" s="195" t="s">
        <v>94</v>
      </c>
      <c r="G4861" s="195"/>
      <c r="H4861" s="283" t="s">
        <v>47</v>
      </c>
      <c r="I4861" s="287">
        <v>11</v>
      </c>
      <c r="J4861" s="285">
        <v>36.33</v>
      </c>
      <c r="K4861" s="285">
        <v>399.63</v>
      </c>
    </row>
    <row r="4862" spans="2:11" ht="38.25" x14ac:dyDescent="0.2">
      <c r="B4862" s="282" t="s">
        <v>93</v>
      </c>
      <c r="C4862" s="284" t="s">
        <v>3096</v>
      </c>
      <c r="D4862" s="282" t="s">
        <v>44</v>
      </c>
      <c r="E4862" s="282" t="s">
        <v>3097</v>
      </c>
      <c r="F4862" s="195" t="s">
        <v>94</v>
      </c>
      <c r="G4862" s="195"/>
      <c r="H4862" s="283" t="s">
        <v>47</v>
      </c>
      <c r="I4862" s="287">
        <v>7</v>
      </c>
      <c r="J4862" s="285">
        <v>21.88</v>
      </c>
      <c r="K4862" s="285">
        <v>153.16</v>
      </c>
    </row>
    <row r="4863" spans="2:11" ht="38.25" x14ac:dyDescent="0.2">
      <c r="B4863" s="282" t="s">
        <v>93</v>
      </c>
      <c r="C4863" s="284" t="s">
        <v>126</v>
      </c>
      <c r="D4863" s="282" t="s">
        <v>44</v>
      </c>
      <c r="E4863" s="282" t="s">
        <v>599</v>
      </c>
      <c r="F4863" s="195" t="s">
        <v>94</v>
      </c>
      <c r="G4863" s="195"/>
      <c r="H4863" s="283" t="s">
        <v>47</v>
      </c>
      <c r="I4863" s="287">
        <v>3</v>
      </c>
      <c r="J4863" s="285">
        <v>19.43</v>
      </c>
      <c r="K4863" s="285">
        <v>58.29</v>
      </c>
    </row>
    <row r="4864" spans="2:11" ht="38.25" x14ac:dyDescent="0.2">
      <c r="B4864" s="282" t="s">
        <v>93</v>
      </c>
      <c r="C4864" s="284" t="s">
        <v>2539</v>
      </c>
      <c r="D4864" s="282" t="s">
        <v>44</v>
      </c>
      <c r="E4864" s="282" t="s">
        <v>2540</v>
      </c>
      <c r="F4864" s="195" t="s">
        <v>94</v>
      </c>
      <c r="G4864" s="195"/>
      <c r="H4864" s="283" t="s">
        <v>47</v>
      </c>
      <c r="I4864" s="287">
        <v>3</v>
      </c>
      <c r="J4864" s="285">
        <v>5.19</v>
      </c>
      <c r="K4864" s="285">
        <v>15.57</v>
      </c>
    </row>
    <row r="4865" spans="2:11" x14ac:dyDescent="0.2">
      <c r="B4865" s="291"/>
      <c r="C4865" s="291"/>
      <c r="D4865" s="291"/>
      <c r="E4865" s="291"/>
      <c r="F4865" s="291" t="s">
        <v>97</v>
      </c>
      <c r="G4865" s="292">
        <v>352.48</v>
      </c>
      <c r="H4865" s="291" t="s">
        <v>98</v>
      </c>
      <c r="I4865" s="292">
        <v>378.99</v>
      </c>
      <c r="J4865" s="291" t="s">
        <v>99</v>
      </c>
      <c r="K4865" s="292">
        <v>731.47</v>
      </c>
    </row>
    <row r="4866" spans="2:11" ht="13.5" thickBot="1" x14ac:dyDescent="0.25">
      <c r="B4866" s="291"/>
      <c r="C4866" s="291"/>
      <c r="D4866" s="291"/>
      <c r="E4866" s="291"/>
      <c r="F4866" s="291" t="s">
        <v>100</v>
      </c>
      <c r="G4866" s="292">
        <v>631.15</v>
      </c>
      <c r="H4866" s="291"/>
      <c r="I4866" s="198" t="s">
        <v>101</v>
      </c>
      <c r="J4866" s="198"/>
      <c r="K4866" s="292">
        <v>3155.77</v>
      </c>
    </row>
    <row r="4867" spans="2:11" ht="13.5" thickTop="1" x14ac:dyDescent="0.2">
      <c r="B4867" s="276"/>
      <c r="C4867" s="276"/>
      <c r="D4867" s="276"/>
      <c r="E4867" s="276"/>
      <c r="F4867" s="276"/>
      <c r="G4867" s="276"/>
      <c r="H4867" s="276"/>
      <c r="I4867" s="276"/>
      <c r="J4867" s="276"/>
      <c r="K4867" s="276"/>
    </row>
    <row r="4868" spans="2:11" ht="15" x14ac:dyDescent="0.2">
      <c r="B4868" s="268"/>
      <c r="C4868" s="270" t="s">
        <v>78</v>
      </c>
      <c r="D4868" s="268" t="s">
        <v>79</v>
      </c>
      <c r="E4868" s="268" t="s">
        <v>24</v>
      </c>
      <c r="F4868" s="196" t="s">
        <v>80</v>
      </c>
      <c r="G4868" s="196"/>
      <c r="H4868" s="269" t="s">
        <v>81</v>
      </c>
      <c r="I4868" s="270" t="s">
        <v>82</v>
      </c>
      <c r="J4868" s="270" t="s">
        <v>83</v>
      </c>
      <c r="K4868" s="270" t="s">
        <v>84</v>
      </c>
    </row>
    <row r="4869" spans="2:11" ht="38.25" x14ac:dyDescent="0.2">
      <c r="B4869" s="271" t="s">
        <v>85</v>
      </c>
      <c r="C4869" s="273" t="s">
        <v>2321</v>
      </c>
      <c r="D4869" s="271" t="s">
        <v>44</v>
      </c>
      <c r="E4869" s="271" t="s">
        <v>2322</v>
      </c>
      <c r="F4869" s="197" t="s">
        <v>2164</v>
      </c>
      <c r="G4869" s="197"/>
      <c r="H4869" s="272" t="s">
        <v>45</v>
      </c>
      <c r="I4869" s="275">
        <v>1</v>
      </c>
      <c r="J4869" s="274">
        <v>127.25</v>
      </c>
      <c r="K4869" s="274">
        <v>127.25</v>
      </c>
    </row>
    <row r="4870" spans="2:11" ht="25.5" x14ac:dyDescent="0.2">
      <c r="B4870" s="277" t="s">
        <v>86</v>
      </c>
      <c r="C4870" s="279" t="s">
        <v>102</v>
      </c>
      <c r="D4870" s="277" t="s">
        <v>44</v>
      </c>
      <c r="E4870" s="277" t="s">
        <v>103</v>
      </c>
      <c r="F4870" s="194" t="s">
        <v>2161</v>
      </c>
      <c r="G4870" s="194"/>
      <c r="H4870" s="278" t="s">
        <v>75</v>
      </c>
      <c r="I4870" s="281">
        <v>1.444</v>
      </c>
      <c r="J4870" s="280">
        <v>22.08</v>
      </c>
      <c r="K4870" s="280">
        <v>31.88</v>
      </c>
    </row>
    <row r="4871" spans="2:11" ht="25.5" x14ac:dyDescent="0.2">
      <c r="B4871" s="277" t="s">
        <v>86</v>
      </c>
      <c r="C4871" s="279" t="s">
        <v>87</v>
      </c>
      <c r="D4871" s="277" t="s">
        <v>44</v>
      </c>
      <c r="E4871" s="277" t="s">
        <v>88</v>
      </c>
      <c r="F4871" s="194" t="s">
        <v>2161</v>
      </c>
      <c r="G4871" s="194"/>
      <c r="H4871" s="278" t="s">
        <v>75</v>
      </c>
      <c r="I4871" s="281">
        <v>2.3570000000000002</v>
      </c>
      <c r="J4871" s="280">
        <v>26.69</v>
      </c>
      <c r="K4871" s="280">
        <v>62.9</v>
      </c>
    </row>
    <row r="4872" spans="2:11" x14ac:dyDescent="0.2">
      <c r="B4872" s="282" t="s">
        <v>93</v>
      </c>
      <c r="C4872" s="284" t="s">
        <v>127</v>
      </c>
      <c r="D4872" s="282" t="s">
        <v>44</v>
      </c>
      <c r="E4872" s="282" t="s">
        <v>128</v>
      </c>
      <c r="F4872" s="195" t="s">
        <v>94</v>
      </c>
      <c r="G4872" s="195"/>
      <c r="H4872" s="283" t="s">
        <v>53</v>
      </c>
      <c r="I4872" s="287">
        <v>9.5000000000000001E-2</v>
      </c>
      <c r="J4872" s="285">
        <v>19.73</v>
      </c>
      <c r="K4872" s="285">
        <v>1.87</v>
      </c>
    </row>
    <row r="4873" spans="2:11" ht="38.25" x14ac:dyDescent="0.2">
      <c r="B4873" s="282" t="s">
        <v>93</v>
      </c>
      <c r="C4873" s="284" t="s">
        <v>126</v>
      </c>
      <c r="D4873" s="282" t="s">
        <v>44</v>
      </c>
      <c r="E4873" s="282" t="s">
        <v>599</v>
      </c>
      <c r="F4873" s="195" t="s">
        <v>94</v>
      </c>
      <c r="G4873" s="195"/>
      <c r="H4873" s="283" t="s">
        <v>47</v>
      </c>
      <c r="I4873" s="287">
        <v>1.38</v>
      </c>
      <c r="J4873" s="285">
        <v>19.43</v>
      </c>
      <c r="K4873" s="285">
        <v>26.81</v>
      </c>
    </row>
    <row r="4874" spans="2:11" ht="25.5" x14ac:dyDescent="0.2">
      <c r="B4874" s="282" t="s">
        <v>93</v>
      </c>
      <c r="C4874" s="284" t="s">
        <v>95</v>
      </c>
      <c r="D4874" s="282" t="s">
        <v>44</v>
      </c>
      <c r="E4874" s="282" t="s">
        <v>96</v>
      </c>
      <c r="F4874" s="195" t="s">
        <v>94</v>
      </c>
      <c r="G4874" s="195"/>
      <c r="H4874" s="283" t="s">
        <v>47</v>
      </c>
      <c r="I4874" s="287">
        <v>0.37</v>
      </c>
      <c r="J4874" s="285">
        <v>7.04</v>
      </c>
      <c r="K4874" s="285">
        <v>2.6</v>
      </c>
    </row>
    <row r="4875" spans="2:11" ht="25.5" x14ac:dyDescent="0.2">
      <c r="B4875" s="282" t="s">
        <v>93</v>
      </c>
      <c r="C4875" s="284" t="s">
        <v>132</v>
      </c>
      <c r="D4875" s="282" t="s">
        <v>44</v>
      </c>
      <c r="E4875" s="282" t="s">
        <v>133</v>
      </c>
      <c r="F4875" s="195" t="s">
        <v>94</v>
      </c>
      <c r="G4875" s="195"/>
      <c r="H4875" s="283" t="s">
        <v>129</v>
      </c>
      <c r="I4875" s="287">
        <v>1.7000000000000001E-2</v>
      </c>
      <c r="J4875" s="285">
        <v>6.87</v>
      </c>
      <c r="K4875" s="285">
        <v>0.11</v>
      </c>
    </row>
    <row r="4876" spans="2:11" ht="25.5" x14ac:dyDescent="0.2">
      <c r="B4876" s="282" t="s">
        <v>93</v>
      </c>
      <c r="C4876" s="284" t="s">
        <v>134</v>
      </c>
      <c r="D4876" s="282" t="s">
        <v>44</v>
      </c>
      <c r="E4876" s="282" t="s">
        <v>135</v>
      </c>
      <c r="F4876" s="195" t="s">
        <v>94</v>
      </c>
      <c r="G4876" s="195"/>
      <c r="H4876" s="283" t="s">
        <v>47</v>
      </c>
      <c r="I4876" s="287">
        <v>0.44</v>
      </c>
      <c r="J4876" s="285">
        <v>2.46</v>
      </c>
      <c r="K4876" s="285">
        <v>1.08</v>
      </c>
    </row>
    <row r="4877" spans="2:11" x14ac:dyDescent="0.2">
      <c r="B4877" s="291"/>
      <c r="C4877" s="291"/>
      <c r="D4877" s="291"/>
      <c r="E4877" s="291"/>
      <c r="F4877" s="291" t="s">
        <v>97</v>
      </c>
      <c r="G4877" s="292">
        <v>34.68</v>
      </c>
      <c r="H4877" s="291" t="s">
        <v>98</v>
      </c>
      <c r="I4877" s="292">
        <v>37.29</v>
      </c>
      <c r="J4877" s="291" t="s">
        <v>99</v>
      </c>
      <c r="K4877" s="292">
        <v>71.97</v>
      </c>
    </row>
    <row r="4878" spans="2:11" ht="13.5" thickBot="1" x14ac:dyDescent="0.25">
      <c r="B4878" s="291"/>
      <c r="C4878" s="291"/>
      <c r="D4878" s="291"/>
      <c r="E4878" s="291"/>
      <c r="F4878" s="291" t="s">
        <v>100</v>
      </c>
      <c r="G4878" s="292">
        <v>31.81</v>
      </c>
      <c r="H4878" s="291"/>
      <c r="I4878" s="198" t="s">
        <v>101</v>
      </c>
      <c r="J4878" s="198"/>
      <c r="K4878" s="292">
        <v>159.06</v>
      </c>
    </row>
    <row r="4879" spans="2:11" ht="13.5" thickTop="1" x14ac:dyDescent="0.2">
      <c r="B4879" s="276"/>
      <c r="C4879" s="276"/>
      <c r="D4879" s="276"/>
      <c r="E4879" s="276"/>
      <c r="F4879" s="276"/>
      <c r="G4879" s="276"/>
      <c r="H4879" s="276"/>
      <c r="I4879" s="276"/>
      <c r="J4879" s="276"/>
      <c r="K4879" s="276"/>
    </row>
    <row r="4880" spans="2:11" ht="15" x14ac:dyDescent="0.2">
      <c r="B4880" s="268"/>
      <c r="C4880" s="270" t="s">
        <v>78</v>
      </c>
      <c r="D4880" s="268" t="s">
        <v>79</v>
      </c>
      <c r="E4880" s="268" t="s">
        <v>24</v>
      </c>
      <c r="F4880" s="196" t="s">
        <v>80</v>
      </c>
      <c r="G4880" s="196"/>
      <c r="H4880" s="269" t="s">
        <v>81</v>
      </c>
      <c r="I4880" s="270" t="s">
        <v>82</v>
      </c>
      <c r="J4880" s="270" t="s">
        <v>83</v>
      </c>
      <c r="K4880" s="270" t="s">
        <v>84</v>
      </c>
    </row>
    <row r="4881" spans="2:11" ht="51" x14ac:dyDescent="0.2">
      <c r="B4881" s="271" t="s">
        <v>85</v>
      </c>
      <c r="C4881" s="273" t="s">
        <v>2411</v>
      </c>
      <c r="D4881" s="271" t="s">
        <v>44</v>
      </c>
      <c r="E4881" s="271" t="s">
        <v>2412</v>
      </c>
      <c r="F4881" s="197" t="s">
        <v>2408</v>
      </c>
      <c r="G4881" s="197"/>
      <c r="H4881" s="272" t="s">
        <v>48</v>
      </c>
      <c r="I4881" s="275">
        <v>1</v>
      </c>
      <c r="J4881" s="274">
        <v>175.45</v>
      </c>
      <c r="K4881" s="274">
        <v>175.45</v>
      </c>
    </row>
    <row r="4882" spans="2:11" ht="25.5" x14ac:dyDescent="0.2">
      <c r="B4882" s="277" t="s">
        <v>86</v>
      </c>
      <c r="C4882" s="279" t="s">
        <v>90</v>
      </c>
      <c r="D4882" s="277" t="s">
        <v>44</v>
      </c>
      <c r="E4882" s="277" t="s">
        <v>91</v>
      </c>
      <c r="F4882" s="194" t="s">
        <v>2161</v>
      </c>
      <c r="G4882" s="194"/>
      <c r="H4882" s="278" t="s">
        <v>75</v>
      </c>
      <c r="I4882" s="281">
        <v>0.501</v>
      </c>
      <c r="J4882" s="280">
        <v>21.72</v>
      </c>
      <c r="K4882" s="280">
        <v>10.88</v>
      </c>
    </row>
    <row r="4883" spans="2:11" ht="25.5" x14ac:dyDescent="0.2">
      <c r="B4883" s="277" t="s">
        <v>86</v>
      </c>
      <c r="C4883" s="279" t="s">
        <v>537</v>
      </c>
      <c r="D4883" s="277" t="s">
        <v>44</v>
      </c>
      <c r="E4883" s="277" t="s">
        <v>2253</v>
      </c>
      <c r="F4883" s="194" t="s">
        <v>2161</v>
      </c>
      <c r="G4883" s="194"/>
      <c r="H4883" s="278" t="s">
        <v>75</v>
      </c>
      <c r="I4883" s="281">
        <v>1.002</v>
      </c>
      <c r="J4883" s="280">
        <v>25.53</v>
      </c>
      <c r="K4883" s="280">
        <v>25.58</v>
      </c>
    </row>
    <row r="4884" spans="2:11" ht="51" x14ac:dyDescent="0.2">
      <c r="B4884" s="282" t="s">
        <v>93</v>
      </c>
      <c r="C4884" s="284" t="s">
        <v>3098</v>
      </c>
      <c r="D4884" s="282" t="s">
        <v>44</v>
      </c>
      <c r="E4884" s="282" t="s">
        <v>3099</v>
      </c>
      <c r="F4884" s="195" t="s">
        <v>94</v>
      </c>
      <c r="G4884" s="195"/>
      <c r="H4884" s="283" t="s">
        <v>125</v>
      </c>
      <c r="I4884" s="287">
        <v>1</v>
      </c>
      <c r="J4884" s="285">
        <v>138.99</v>
      </c>
      <c r="K4884" s="285">
        <v>138.99</v>
      </c>
    </row>
    <row r="4885" spans="2:11" x14ac:dyDescent="0.2">
      <c r="B4885" s="291"/>
      <c r="C4885" s="291"/>
      <c r="D4885" s="291"/>
      <c r="E4885" s="291"/>
      <c r="F4885" s="291" t="s">
        <v>97</v>
      </c>
      <c r="G4885" s="292">
        <v>13.18</v>
      </c>
      <c r="H4885" s="291" t="s">
        <v>98</v>
      </c>
      <c r="I4885" s="292">
        <v>14.19</v>
      </c>
      <c r="J4885" s="291" t="s">
        <v>99</v>
      </c>
      <c r="K4885" s="292">
        <v>27.37</v>
      </c>
    </row>
    <row r="4886" spans="2:11" ht="13.5" thickBot="1" x14ac:dyDescent="0.25">
      <c r="B4886" s="291"/>
      <c r="C4886" s="291"/>
      <c r="D4886" s="291"/>
      <c r="E4886" s="291"/>
      <c r="F4886" s="291" t="s">
        <v>100</v>
      </c>
      <c r="G4886" s="292">
        <v>43.86</v>
      </c>
      <c r="H4886" s="291"/>
      <c r="I4886" s="198" t="s">
        <v>101</v>
      </c>
      <c r="J4886" s="198"/>
      <c r="K4886" s="292">
        <v>219.31</v>
      </c>
    </row>
    <row r="4887" spans="2:11" ht="13.5" thickTop="1" x14ac:dyDescent="0.2">
      <c r="B4887" s="276"/>
      <c r="C4887" s="276"/>
      <c r="D4887" s="276"/>
      <c r="E4887" s="276"/>
      <c r="F4887" s="276"/>
      <c r="G4887" s="276"/>
      <c r="H4887" s="276"/>
      <c r="I4887" s="276"/>
      <c r="J4887" s="276"/>
      <c r="K4887" s="276"/>
    </row>
    <row r="4888" spans="2:11" ht="15" x14ac:dyDescent="0.2">
      <c r="B4888" s="268"/>
      <c r="C4888" s="270" t="s">
        <v>78</v>
      </c>
      <c r="D4888" s="268" t="s">
        <v>79</v>
      </c>
      <c r="E4888" s="268" t="s">
        <v>24</v>
      </c>
      <c r="F4888" s="196" t="s">
        <v>80</v>
      </c>
      <c r="G4888" s="196"/>
      <c r="H4888" s="269" t="s">
        <v>81</v>
      </c>
      <c r="I4888" s="270" t="s">
        <v>82</v>
      </c>
      <c r="J4888" s="270" t="s">
        <v>83</v>
      </c>
      <c r="K4888" s="270" t="s">
        <v>84</v>
      </c>
    </row>
    <row r="4889" spans="2:11" ht="38.25" x14ac:dyDescent="0.2">
      <c r="B4889" s="271" t="s">
        <v>85</v>
      </c>
      <c r="C4889" s="273" t="s">
        <v>2904</v>
      </c>
      <c r="D4889" s="271" t="s">
        <v>44</v>
      </c>
      <c r="E4889" s="271" t="s">
        <v>2905</v>
      </c>
      <c r="F4889" s="197" t="s">
        <v>2833</v>
      </c>
      <c r="G4889" s="197"/>
      <c r="H4889" s="272" t="s">
        <v>47</v>
      </c>
      <c r="I4889" s="275">
        <v>1</v>
      </c>
      <c r="J4889" s="274">
        <v>4.79</v>
      </c>
      <c r="K4889" s="274">
        <v>4.79</v>
      </c>
    </row>
    <row r="4890" spans="2:11" ht="25.5" x14ac:dyDescent="0.2">
      <c r="B4890" s="277" t="s">
        <v>86</v>
      </c>
      <c r="C4890" s="279" t="s">
        <v>114</v>
      </c>
      <c r="D4890" s="277" t="s">
        <v>44</v>
      </c>
      <c r="E4890" s="277" t="s">
        <v>115</v>
      </c>
      <c r="F4890" s="194" t="s">
        <v>2161</v>
      </c>
      <c r="G4890" s="194"/>
      <c r="H4890" s="278" t="s">
        <v>75</v>
      </c>
      <c r="I4890" s="281">
        <v>5.6899999999999999E-2</v>
      </c>
      <c r="J4890" s="280">
        <v>26.39</v>
      </c>
      <c r="K4890" s="280">
        <v>1.5</v>
      </c>
    </row>
    <row r="4891" spans="2:11" ht="25.5" x14ac:dyDescent="0.2">
      <c r="B4891" s="277" t="s">
        <v>86</v>
      </c>
      <c r="C4891" s="279" t="s">
        <v>198</v>
      </c>
      <c r="D4891" s="277" t="s">
        <v>44</v>
      </c>
      <c r="E4891" s="277" t="s">
        <v>199</v>
      </c>
      <c r="F4891" s="194" t="s">
        <v>2161</v>
      </c>
      <c r="G4891" s="194"/>
      <c r="H4891" s="278" t="s">
        <v>75</v>
      </c>
      <c r="I4891" s="281">
        <v>1.29E-2</v>
      </c>
      <c r="J4891" s="280">
        <v>21.7</v>
      </c>
      <c r="K4891" s="280">
        <v>0.27</v>
      </c>
    </row>
    <row r="4892" spans="2:11" ht="38.25" x14ac:dyDescent="0.2">
      <c r="B4892" s="282" t="s">
        <v>93</v>
      </c>
      <c r="C4892" s="284" t="s">
        <v>2709</v>
      </c>
      <c r="D4892" s="282" t="s">
        <v>44</v>
      </c>
      <c r="E4892" s="282" t="s">
        <v>2710</v>
      </c>
      <c r="F4892" s="195" t="s">
        <v>94</v>
      </c>
      <c r="G4892" s="195"/>
      <c r="H4892" s="283" t="s">
        <v>48</v>
      </c>
      <c r="I4892" s="287">
        <v>1.4</v>
      </c>
      <c r="J4892" s="285">
        <v>0.71</v>
      </c>
      <c r="K4892" s="285">
        <v>0.99</v>
      </c>
    </row>
    <row r="4893" spans="2:11" ht="25.5" x14ac:dyDescent="0.2">
      <c r="B4893" s="282" t="s">
        <v>93</v>
      </c>
      <c r="C4893" s="284" t="s">
        <v>3100</v>
      </c>
      <c r="D4893" s="282" t="s">
        <v>44</v>
      </c>
      <c r="E4893" s="282" t="s">
        <v>3101</v>
      </c>
      <c r="F4893" s="195" t="s">
        <v>94</v>
      </c>
      <c r="G4893" s="195"/>
      <c r="H4893" s="283" t="s">
        <v>48</v>
      </c>
      <c r="I4893" s="287">
        <v>1.3332999999999999</v>
      </c>
      <c r="J4893" s="285">
        <v>1.53</v>
      </c>
      <c r="K4893" s="285">
        <v>2.0299999999999998</v>
      </c>
    </row>
    <row r="4894" spans="2:11" x14ac:dyDescent="0.2">
      <c r="B4894" s="291"/>
      <c r="C4894" s="291"/>
      <c r="D4894" s="291"/>
      <c r="E4894" s="291"/>
      <c r="F4894" s="291" t="s">
        <v>97</v>
      </c>
      <c r="G4894" s="292">
        <v>0.66</v>
      </c>
      <c r="H4894" s="291" t="s">
        <v>98</v>
      </c>
      <c r="I4894" s="292">
        <v>0.72</v>
      </c>
      <c r="J4894" s="291" t="s">
        <v>99</v>
      </c>
      <c r="K4894" s="292">
        <v>1.38</v>
      </c>
    </row>
    <row r="4895" spans="2:11" ht="13.5" thickBot="1" x14ac:dyDescent="0.25">
      <c r="B4895" s="291"/>
      <c r="C4895" s="291"/>
      <c r="D4895" s="291"/>
      <c r="E4895" s="291"/>
      <c r="F4895" s="291" t="s">
        <v>100</v>
      </c>
      <c r="G4895" s="292">
        <v>1.19</v>
      </c>
      <c r="H4895" s="291"/>
      <c r="I4895" s="198" t="s">
        <v>101</v>
      </c>
      <c r="J4895" s="198"/>
      <c r="K4895" s="292">
        <v>5.98</v>
      </c>
    </row>
    <row r="4896" spans="2:11" ht="13.5" thickTop="1" x14ac:dyDescent="0.2">
      <c r="B4896" s="276"/>
      <c r="C4896" s="276"/>
      <c r="D4896" s="276"/>
      <c r="E4896" s="276"/>
      <c r="F4896" s="276"/>
      <c r="G4896" s="276"/>
      <c r="H4896" s="276"/>
      <c r="I4896" s="276"/>
      <c r="J4896" s="276"/>
      <c r="K4896" s="276"/>
    </row>
    <row r="4897" spans="2:11" ht="15" x14ac:dyDescent="0.2">
      <c r="B4897" s="268"/>
      <c r="C4897" s="270" t="s">
        <v>78</v>
      </c>
      <c r="D4897" s="268" t="s">
        <v>79</v>
      </c>
      <c r="E4897" s="268" t="s">
        <v>24</v>
      </c>
      <c r="F4897" s="196" t="s">
        <v>80</v>
      </c>
      <c r="G4897" s="196"/>
      <c r="H4897" s="269" t="s">
        <v>81</v>
      </c>
      <c r="I4897" s="270" t="s">
        <v>82</v>
      </c>
      <c r="J4897" s="270" t="s">
        <v>83</v>
      </c>
      <c r="K4897" s="270" t="s">
        <v>84</v>
      </c>
    </row>
    <row r="4898" spans="2:11" ht="63.75" x14ac:dyDescent="0.2">
      <c r="B4898" s="271" t="s">
        <v>85</v>
      </c>
      <c r="C4898" s="273" t="s">
        <v>124</v>
      </c>
      <c r="D4898" s="271" t="s">
        <v>44</v>
      </c>
      <c r="E4898" s="271" t="s">
        <v>802</v>
      </c>
      <c r="F4898" s="197" t="s">
        <v>2833</v>
      </c>
      <c r="G4898" s="197"/>
      <c r="H4898" s="272" t="s">
        <v>47</v>
      </c>
      <c r="I4898" s="275">
        <v>1</v>
      </c>
      <c r="J4898" s="274">
        <v>11.66</v>
      </c>
      <c r="K4898" s="274">
        <v>11.66</v>
      </c>
    </row>
    <row r="4899" spans="2:11" ht="25.5" x14ac:dyDescent="0.2">
      <c r="B4899" s="277" t="s">
        <v>86</v>
      </c>
      <c r="C4899" s="279" t="s">
        <v>114</v>
      </c>
      <c r="D4899" s="277" t="s">
        <v>44</v>
      </c>
      <c r="E4899" s="277" t="s">
        <v>115</v>
      </c>
      <c r="F4899" s="194" t="s">
        <v>2161</v>
      </c>
      <c r="G4899" s="194"/>
      <c r="H4899" s="278" t="s">
        <v>75</v>
      </c>
      <c r="I4899" s="281">
        <v>0.2114</v>
      </c>
      <c r="J4899" s="280">
        <v>26.39</v>
      </c>
      <c r="K4899" s="280">
        <v>5.57</v>
      </c>
    </row>
    <row r="4900" spans="2:11" ht="25.5" x14ac:dyDescent="0.2">
      <c r="B4900" s="277" t="s">
        <v>86</v>
      </c>
      <c r="C4900" s="279" t="s">
        <v>198</v>
      </c>
      <c r="D4900" s="277" t="s">
        <v>44</v>
      </c>
      <c r="E4900" s="277" t="s">
        <v>199</v>
      </c>
      <c r="F4900" s="194" t="s">
        <v>2161</v>
      </c>
      <c r="G4900" s="194"/>
      <c r="H4900" s="278" t="s">
        <v>75</v>
      </c>
      <c r="I4900" s="281">
        <v>4.8000000000000001E-2</v>
      </c>
      <c r="J4900" s="280">
        <v>21.7</v>
      </c>
      <c r="K4900" s="280">
        <v>1.04</v>
      </c>
    </row>
    <row r="4901" spans="2:11" ht="25.5" x14ac:dyDescent="0.2">
      <c r="B4901" s="282" t="s">
        <v>93</v>
      </c>
      <c r="C4901" s="284" t="s">
        <v>364</v>
      </c>
      <c r="D4901" s="282" t="s">
        <v>44</v>
      </c>
      <c r="E4901" s="282" t="s">
        <v>365</v>
      </c>
      <c r="F4901" s="195" t="s">
        <v>94</v>
      </c>
      <c r="G4901" s="195"/>
      <c r="H4901" s="283" t="s">
        <v>48</v>
      </c>
      <c r="I4901" s="287">
        <v>1.7857000000000001</v>
      </c>
      <c r="J4901" s="285">
        <v>2.83</v>
      </c>
      <c r="K4901" s="285">
        <v>5.05</v>
      </c>
    </row>
    <row r="4902" spans="2:11" x14ac:dyDescent="0.2">
      <c r="B4902" s="291"/>
      <c r="C4902" s="291"/>
      <c r="D4902" s="291"/>
      <c r="E4902" s="291"/>
      <c r="F4902" s="291" t="s">
        <v>97</v>
      </c>
      <c r="G4902" s="292">
        <v>2.4900000000000002</v>
      </c>
      <c r="H4902" s="291" t="s">
        <v>98</v>
      </c>
      <c r="I4902" s="292">
        <v>2.68</v>
      </c>
      <c r="J4902" s="291" t="s">
        <v>99</v>
      </c>
      <c r="K4902" s="292">
        <v>5.17</v>
      </c>
    </row>
    <row r="4903" spans="2:11" ht="13.5" thickBot="1" x14ac:dyDescent="0.25">
      <c r="B4903" s="291"/>
      <c r="C4903" s="291"/>
      <c r="D4903" s="291"/>
      <c r="E4903" s="291"/>
      <c r="F4903" s="291" t="s">
        <v>100</v>
      </c>
      <c r="G4903" s="292">
        <v>2.91</v>
      </c>
      <c r="H4903" s="291"/>
      <c r="I4903" s="198" t="s">
        <v>101</v>
      </c>
      <c r="J4903" s="198"/>
      <c r="K4903" s="292">
        <v>14.57</v>
      </c>
    </row>
    <row r="4904" spans="2:11" ht="13.5" thickTop="1" x14ac:dyDescent="0.2">
      <c r="B4904" s="276"/>
      <c r="C4904" s="276"/>
      <c r="D4904" s="276"/>
      <c r="E4904" s="276"/>
      <c r="F4904" s="276"/>
      <c r="G4904" s="276"/>
      <c r="H4904" s="276"/>
      <c r="I4904" s="276"/>
      <c r="J4904" s="276"/>
      <c r="K4904" s="276"/>
    </row>
    <row r="4905" spans="2:11" ht="15" x14ac:dyDescent="0.2">
      <c r="B4905" s="268"/>
      <c r="C4905" s="270" t="s">
        <v>78</v>
      </c>
      <c r="D4905" s="268" t="s">
        <v>79</v>
      </c>
      <c r="E4905" s="268" t="s">
        <v>24</v>
      </c>
      <c r="F4905" s="196" t="s">
        <v>80</v>
      </c>
      <c r="G4905" s="196"/>
      <c r="H4905" s="269" t="s">
        <v>81</v>
      </c>
      <c r="I4905" s="270" t="s">
        <v>82</v>
      </c>
      <c r="J4905" s="270" t="s">
        <v>83</v>
      </c>
      <c r="K4905" s="270" t="s">
        <v>84</v>
      </c>
    </row>
    <row r="4906" spans="2:11" ht="38.25" x14ac:dyDescent="0.2">
      <c r="B4906" s="271" t="s">
        <v>85</v>
      </c>
      <c r="C4906" s="273" t="s">
        <v>3102</v>
      </c>
      <c r="D4906" s="271" t="s">
        <v>44</v>
      </c>
      <c r="E4906" s="271" t="s">
        <v>3103</v>
      </c>
      <c r="F4906" s="197" t="s">
        <v>2341</v>
      </c>
      <c r="G4906" s="197"/>
      <c r="H4906" s="272" t="s">
        <v>51</v>
      </c>
      <c r="I4906" s="275">
        <v>1</v>
      </c>
      <c r="J4906" s="274">
        <v>593.99</v>
      </c>
      <c r="K4906" s="274">
        <v>593.99</v>
      </c>
    </row>
    <row r="4907" spans="2:11" ht="38.25" x14ac:dyDescent="0.2">
      <c r="B4907" s="277" t="s">
        <v>86</v>
      </c>
      <c r="C4907" s="279" t="s">
        <v>267</v>
      </c>
      <c r="D4907" s="277" t="s">
        <v>44</v>
      </c>
      <c r="E4907" s="277" t="s">
        <v>429</v>
      </c>
      <c r="F4907" s="194" t="s">
        <v>785</v>
      </c>
      <c r="G4907" s="194"/>
      <c r="H4907" s="278" t="s">
        <v>106</v>
      </c>
      <c r="I4907" s="281">
        <v>1.1137999999999999</v>
      </c>
      <c r="J4907" s="280">
        <v>2.0699999999999998</v>
      </c>
      <c r="K4907" s="280">
        <v>2.2999999999999998</v>
      </c>
    </row>
    <row r="4908" spans="2:11" ht="25.5" x14ac:dyDescent="0.2">
      <c r="B4908" s="277" t="s">
        <v>86</v>
      </c>
      <c r="C4908" s="279" t="s">
        <v>150</v>
      </c>
      <c r="D4908" s="277" t="s">
        <v>44</v>
      </c>
      <c r="E4908" s="277" t="s">
        <v>151</v>
      </c>
      <c r="F4908" s="194" t="s">
        <v>2161</v>
      </c>
      <c r="G4908" s="194"/>
      <c r="H4908" s="278" t="s">
        <v>75</v>
      </c>
      <c r="I4908" s="281">
        <v>1.6069</v>
      </c>
      <c r="J4908" s="280">
        <v>25.74</v>
      </c>
      <c r="K4908" s="280">
        <v>41.36</v>
      </c>
    </row>
    <row r="4909" spans="2:11" ht="25.5" x14ac:dyDescent="0.2">
      <c r="B4909" s="277" t="s">
        <v>86</v>
      </c>
      <c r="C4909" s="279" t="s">
        <v>90</v>
      </c>
      <c r="D4909" s="277" t="s">
        <v>44</v>
      </c>
      <c r="E4909" s="277" t="s">
        <v>91</v>
      </c>
      <c r="F4909" s="194" t="s">
        <v>2161</v>
      </c>
      <c r="G4909" s="194"/>
      <c r="H4909" s="278" t="s">
        <v>75</v>
      </c>
      <c r="I4909" s="281">
        <v>2.5491999999999999</v>
      </c>
      <c r="J4909" s="280">
        <v>21.72</v>
      </c>
      <c r="K4909" s="280">
        <v>55.36</v>
      </c>
    </row>
    <row r="4910" spans="2:11" ht="38.25" x14ac:dyDescent="0.2">
      <c r="B4910" s="277" t="s">
        <v>86</v>
      </c>
      <c r="C4910" s="279" t="s">
        <v>268</v>
      </c>
      <c r="D4910" s="277" t="s">
        <v>44</v>
      </c>
      <c r="E4910" s="277" t="s">
        <v>430</v>
      </c>
      <c r="F4910" s="194" t="s">
        <v>785</v>
      </c>
      <c r="G4910" s="194"/>
      <c r="H4910" s="278" t="s">
        <v>109</v>
      </c>
      <c r="I4910" s="281">
        <v>0.49309999999999998</v>
      </c>
      <c r="J4910" s="280">
        <v>0.38</v>
      </c>
      <c r="K4910" s="280">
        <v>0.18</v>
      </c>
    </row>
    <row r="4911" spans="2:11" x14ac:dyDescent="0.2">
      <c r="B4911" s="282" t="s">
        <v>93</v>
      </c>
      <c r="C4911" s="284" t="s">
        <v>154</v>
      </c>
      <c r="D4911" s="282" t="s">
        <v>44</v>
      </c>
      <c r="E4911" s="282" t="s">
        <v>155</v>
      </c>
      <c r="F4911" s="195" t="s">
        <v>94</v>
      </c>
      <c r="G4911" s="195"/>
      <c r="H4911" s="283" t="s">
        <v>53</v>
      </c>
      <c r="I4911" s="287">
        <v>420.15269999999998</v>
      </c>
      <c r="J4911" s="285">
        <v>0.84</v>
      </c>
      <c r="K4911" s="285">
        <v>352.92</v>
      </c>
    </row>
    <row r="4912" spans="2:11" ht="25.5" x14ac:dyDescent="0.2">
      <c r="B4912" s="282" t="s">
        <v>93</v>
      </c>
      <c r="C4912" s="284" t="s">
        <v>607</v>
      </c>
      <c r="D4912" s="282" t="s">
        <v>44</v>
      </c>
      <c r="E4912" s="282" t="s">
        <v>608</v>
      </c>
      <c r="F4912" s="195" t="s">
        <v>94</v>
      </c>
      <c r="G4912" s="195"/>
      <c r="H4912" s="283" t="s">
        <v>51</v>
      </c>
      <c r="I4912" s="287">
        <v>0.58819999999999995</v>
      </c>
      <c r="J4912" s="285">
        <v>114.16</v>
      </c>
      <c r="K4912" s="285">
        <v>67.14</v>
      </c>
    </row>
    <row r="4913" spans="2:11" ht="25.5" x14ac:dyDescent="0.2">
      <c r="B4913" s="282" t="s">
        <v>93</v>
      </c>
      <c r="C4913" s="284" t="s">
        <v>204</v>
      </c>
      <c r="D4913" s="282" t="s">
        <v>44</v>
      </c>
      <c r="E4913" s="282" t="s">
        <v>205</v>
      </c>
      <c r="F4913" s="195" t="s">
        <v>94</v>
      </c>
      <c r="G4913" s="195"/>
      <c r="H4913" s="283" t="s">
        <v>51</v>
      </c>
      <c r="I4913" s="287">
        <v>0.63019999999999998</v>
      </c>
      <c r="J4913" s="285">
        <v>88.13</v>
      </c>
      <c r="K4913" s="285">
        <v>55.53</v>
      </c>
    </row>
    <row r="4914" spans="2:11" x14ac:dyDescent="0.2">
      <c r="B4914" s="282" t="s">
        <v>93</v>
      </c>
      <c r="C4914" s="284" t="s">
        <v>265</v>
      </c>
      <c r="D4914" s="282" t="s">
        <v>44</v>
      </c>
      <c r="E4914" s="282" t="s">
        <v>266</v>
      </c>
      <c r="F4914" s="195" t="s">
        <v>94</v>
      </c>
      <c r="G4914" s="195"/>
      <c r="H4914" s="283" t="s">
        <v>53</v>
      </c>
      <c r="I4914" s="287">
        <v>15.125500000000001</v>
      </c>
      <c r="J4914" s="285">
        <v>1.27</v>
      </c>
      <c r="K4914" s="285">
        <v>19.2</v>
      </c>
    </row>
    <row r="4915" spans="2:11" x14ac:dyDescent="0.2">
      <c r="B4915" s="291"/>
      <c r="C4915" s="291"/>
      <c r="D4915" s="291"/>
      <c r="E4915" s="291"/>
      <c r="F4915" s="291" t="s">
        <v>97</v>
      </c>
      <c r="G4915" s="292">
        <v>35.18</v>
      </c>
      <c r="H4915" s="291" t="s">
        <v>98</v>
      </c>
      <c r="I4915" s="292">
        <v>37.83</v>
      </c>
      <c r="J4915" s="291" t="s">
        <v>99</v>
      </c>
      <c r="K4915" s="292">
        <v>73.010000000000005</v>
      </c>
    </row>
    <row r="4916" spans="2:11" ht="13.5" thickBot="1" x14ac:dyDescent="0.25">
      <c r="B4916" s="291"/>
      <c r="C4916" s="291"/>
      <c r="D4916" s="291"/>
      <c r="E4916" s="291"/>
      <c r="F4916" s="291" t="s">
        <v>100</v>
      </c>
      <c r="G4916" s="292">
        <v>148.49</v>
      </c>
      <c r="H4916" s="291"/>
      <c r="I4916" s="198" t="s">
        <v>101</v>
      </c>
      <c r="J4916" s="198"/>
      <c r="K4916" s="292">
        <v>742.48</v>
      </c>
    </row>
    <row r="4917" spans="2:11" ht="13.5" thickTop="1" x14ac:dyDescent="0.2">
      <c r="B4917" s="276"/>
      <c r="C4917" s="276"/>
      <c r="D4917" s="276"/>
      <c r="E4917" s="276"/>
      <c r="F4917" s="276"/>
      <c r="G4917" s="276"/>
      <c r="H4917" s="276"/>
      <c r="I4917" s="276"/>
      <c r="J4917" s="276"/>
      <c r="K4917" s="276"/>
    </row>
    <row r="4918" spans="2:11" ht="15" x14ac:dyDescent="0.2">
      <c r="B4918" s="268"/>
      <c r="C4918" s="270" t="s">
        <v>78</v>
      </c>
      <c r="D4918" s="268" t="s">
        <v>79</v>
      </c>
      <c r="E4918" s="268" t="s">
        <v>24</v>
      </c>
      <c r="F4918" s="196" t="s">
        <v>80</v>
      </c>
      <c r="G4918" s="196"/>
      <c r="H4918" s="269" t="s">
        <v>81</v>
      </c>
      <c r="I4918" s="270" t="s">
        <v>82</v>
      </c>
      <c r="J4918" s="270" t="s">
        <v>83</v>
      </c>
      <c r="K4918" s="270" t="s">
        <v>84</v>
      </c>
    </row>
    <row r="4919" spans="2:11" ht="25.5" x14ac:dyDescent="0.2">
      <c r="B4919" s="271" t="s">
        <v>85</v>
      </c>
      <c r="C4919" s="273" t="s">
        <v>2346</v>
      </c>
      <c r="D4919" s="271" t="s">
        <v>44</v>
      </c>
      <c r="E4919" s="271" t="s">
        <v>2347</v>
      </c>
      <c r="F4919" s="197" t="s">
        <v>2341</v>
      </c>
      <c r="G4919" s="197"/>
      <c r="H4919" s="272" t="s">
        <v>51</v>
      </c>
      <c r="I4919" s="275">
        <v>1</v>
      </c>
      <c r="J4919" s="274">
        <v>916.13</v>
      </c>
      <c r="K4919" s="274">
        <v>916.13</v>
      </c>
    </row>
    <row r="4920" spans="2:11" ht="25.5" x14ac:dyDescent="0.2">
      <c r="B4920" s="277" t="s">
        <v>86</v>
      </c>
      <c r="C4920" s="279" t="s">
        <v>90</v>
      </c>
      <c r="D4920" s="277" t="s">
        <v>44</v>
      </c>
      <c r="E4920" s="277" t="s">
        <v>91</v>
      </c>
      <c r="F4920" s="194" t="s">
        <v>2161</v>
      </c>
      <c r="G4920" s="194"/>
      <c r="H4920" s="278" t="s">
        <v>75</v>
      </c>
      <c r="I4920" s="281">
        <v>3.2313000000000001</v>
      </c>
      <c r="J4920" s="280">
        <v>21.72</v>
      </c>
      <c r="K4920" s="280">
        <v>70.180000000000007</v>
      </c>
    </row>
    <row r="4921" spans="2:11" ht="38.25" x14ac:dyDescent="0.2">
      <c r="B4921" s="277" t="s">
        <v>86</v>
      </c>
      <c r="C4921" s="279" t="s">
        <v>3102</v>
      </c>
      <c r="D4921" s="277" t="s">
        <v>44</v>
      </c>
      <c r="E4921" s="277" t="s">
        <v>3103</v>
      </c>
      <c r="F4921" s="194" t="s">
        <v>2341</v>
      </c>
      <c r="G4921" s="194"/>
      <c r="H4921" s="278" t="s">
        <v>51</v>
      </c>
      <c r="I4921" s="281">
        <v>1.2030000000000001</v>
      </c>
      <c r="J4921" s="280">
        <v>593.99</v>
      </c>
      <c r="K4921" s="280">
        <v>714.56</v>
      </c>
    </row>
    <row r="4922" spans="2:11" ht="25.5" x14ac:dyDescent="0.2">
      <c r="B4922" s="277" t="s">
        <v>86</v>
      </c>
      <c r="C4922" s="279" t="s">
        <v>116</v>
      </c>
      <c r="D4922" s="277" t="s">
        <v>44</v>
      </c>
      <c r="E4922" s="277" t="s">
        <v>117</v>
      </c>
      <c r="F4922" s="194" t="s">
        <v>2161</v>
      </c>
      <c r="G4922" s="194"/>
      <c r="H4922" s="278" t="s">
        <v>75</v>
      </c>
      <c r="I4922" s="281">
        <v>4.8468999999999998</v>
      </c>
      <c r="J4922" s="280">
        <v>27.11</v>
      </c>
      <c r="K4922" s="280">
        <v>131.38999999999999</v>
      </c>
    </row>
    <row r="4923" spans="2:11" x14ac:dyDescent="0.2">
      <c r="B4923" s="291"/>
      <c r="C4923" s="291"/>
      <c r="D4923" s="291"/>
      <c r="E4923" s="291"/>
      <c r="F4923" s="291" t="s">
        <v>97</v>
      </c>
      <c r="G4923" s="292">
        <v>115.38</v>
      </c>
      <c r="H4923" s="291" t="s">
        <v>98</v>
      </c>
      <c r="I4923" s="292">
        <v>124.07</v>
      </c>
      <c r="J4923" s="291" t="s">
        <v>99</v>
      </c>
      <c r="K4923" s="292">
        <v>239.45</v>
      </c>
    </row>
    <row r="4924" spans="2:11" ht="13.5" thickBot="1" x14ac:dyDescent="0.25">
      <c r="B4924" s="291"/>
      <c r="C4924" s="291"/>
      <c r="D4924" s="291"/>
      <c r="E4924" s="291"/>
      <c r="F4924" s="291" t="s">
        <v>100</v>
      </c>
      <c r="G4924" s="292">
        <v>229.03</v>
      </c>
      <c r="H4924" s="291"/>
      <c r="I4924" s="198" t="s">
        <v>101</v>
      </c>
      <c r="J4924" s="198"/>
      <c r="K4924" s="292">
        <v>1145.1600000000001</v>
      </c>
    </row>
    <row r="4925" spans="2:11" ht="13.5" thickTop="1" x14ac:dyDescent="0.2">
      <c r="B4925" s="276"/>
      <c r="C4925" s="276"/>
      <c r="D4925" s="276"/>
      <c r="E4925" s="276"/>
      <c r="F4925" s="276"/>
      <c r="G4925" s="276"/>
      <c r="H4925" s="276"/>
      <c r="I4925" s="276"/>
      <c r="J4925" s="276"/>
      <c r="K4925" s="276"/>
    </row>
    <row r="4926" spans="2:11" ht="15" x14ac:dyDescent="0.2">
      <c r="B4926" s="268"/>
      <c r="C4926" s="270" t="s">
        <v>78</v>
      </c>
      <c r="D4926" s="268" t="s">
        <v>79</v>
      </c>
      <c r="E4926" s="268" t="s">
        <v>24</v>
      </c>
      <c r="F4926" s="196" t="s">
        <v>80</v>
      </c>
      <c r="G4926" s="196"/>
      <c r="H4926" s="269" t="s">
        <v>81</v>
      </c>
      <c r="I4926" s="270" t="s">
        <v>82</v>
      </c>
      <c r="J4926" s="270" t="s">
        <v>83</v>
      </c>
      <c r="K4926" s="270" t="s">
        <v>84</v>
      </c>
    </row>
    <row r="4927" spans="2:11" ht="25.5" x14ac:dyDescent="0.2">
      <c r="B4927" s="271" t="s">
        <v>85</v>
      </c>
      <c r="C4927" s="273" t="s">
        <v>2339</v>
      </c>
      <c r="D4927" s="271" t="s">
        <v>44</v>
      </c>
      <c r="E4927" s="271" t="s">
        <v>2340</v>
      </c>
      <c r="F4927" s="197" t="s">
        <v>2341</v>
      </c>
      <c r="G4927" s="197"/>
      <c r="H4927" s="272" t="s">
        <v>51</v>
      </c>
      <c r="I4927" s="275">
        <v>1</v>
      </c>
      <c r="J4927" s="274">
        <v>1022.93</v>
      </c>
      <c r="K4927" s="274">
        <v>1022.93</v>
      </c>
    </row>
    <row r="4928" spans="2:11" ht="25.5" x14ac:dyDescent="0.2">
      <c r="B4928" s="277" t="s">
        <v>86</v>
      </c>
      <c r="C4928" s="279" t="s">
        <v>90</v>
      </c>
      <c r="D4928" s="277" t="s">
        <v>44</v>
      </c>
      <c r="E4928" s="277" t="s">
        <v>91</v>
      </c>
      <c r="F4928" s="194" t="s">
        <v>2161</v>
      </c>
      <c r="G4928" s="194"/>
      <c r="H4928" s="278" t="s">
        <v>75</v>
      </c>
      <c r="I4928" s="281">
        <v>4.9432</v>
      </c>
      <c r="J4928" s="280">
        <v>21.72</v>
      </c>
      <c r="K4928" s="280">
        <v>107.36</v>
      </c>
    </row>
    <row r="4929" spans="2:11" ht="25.5" x14ac:dyDescent="0.2">
      <c r="B4929" s="277" t="s">
        <v>86</v>
      </c>
      <c r="C4929" s="279" t="s">
        <v>116</v>
      </c>
      <c r="D4929" s="277" t="s">
        <v>44</v>
      </c>
      <c r="E4929" s="277" t="s">
        <v>117</v>
      </c>
      <c r="F4929" s="194" t="s">
        <v>2161</v>
      </c>
      <c r="G4929" s="194"/>
      <c r="H4929" s="278" t="s">
        <v>75</v>
      </c>
      <c r="I4929" s="281">
        <v>7.4147999999999996</v>
      </c>
      <c r="J4929" s="280">
        <v>27.11</v>
      </c>
      <c r="K4929" s="280">
        <v>201.01</v>
      </c>
    </row>
    <row r="4930" spans="2:11" ht="38.25" x14ac:dyDescent="0.2">
      <c r="B4930" s="277" t="s">
        <v>86</v>
      </c>
      <c r="C4930" s="279" t="s">
        <v>3102</v>
      </c>
      <c r="D4930" s="277" t="s">
        <v>44</v>
      </c>
      <c r="E4930" s="277" t="s">
        <v>3103</v>
      </c>
      <c r="F4930" s="194" t="s">
        <v>2341</v>
      </c>
      <c r="G4930" s="194"/>
      <c r="H4930" s="278" t="s">
        <v>51</v>
      </c>
      <c r="I4930" s="281">
        <v>1.2030000000000001</v>
      </c>
      <c r="J4930" s="280">
        <v>593.99</v>
      </c>
      <c r="K4930" s="280">
        <v>714.56</v>
      </c>
    </row>
    <row r="4931" spans="2:11" x14ac:dyDescent="0.2">
      <c r="B4931" s="291"/>
      <c r="C4931" s="291"/>
      <c r="D4931" s="291"/>
      <c r="E4931" s="291"/>
      <c r="F4931" s="291" t="s">
        <v>97</v>
      </c>
      <c r="G4931" s="292">
        <v>154.09</v>
      </c>
      <c r="H4931" s="291" t="s">
        <v>98</v>
      </c>
      <c r="I4931" s="292">
        <v>165.69</v>
      </c>
      <c r="J4931" s="291" t="s">
        <v>99</v>
      </c>
      <c r="K4931" s="292">
        <v>319.77999999999997</v>
      </c>
    </row>
    <row r="4932" spans="2:11" ht="13.5" thickBot="1" x14ac:dyDescent="0.25">
      <c r="B4932" s="291"/>
      <c r="C4932" s="291"/>
      <c r="D4932" s="291"/>
      <c r="E4932" s="291"/>
      <c r="F4932" s="291" t="s">
        <v>100</v>
      </c>
      <c r="G4932" s="292">
        <v>255.73</v>
      </c>
      <c r="H4932" s="291"/>
      <c r="I4932" s="198" t="s">
        <v>101</v>
      </c>
      <c r="J4932" s="198"/>
      <c r="K4932" s="292">
        <v>1278.6600000000001</v>
      </c>
    </row>
    <row r="4933" spans="2:11" ht="13.5" thickTop="1" x14ac:dyDescent="0.2">
      <c r="B4933" s="276"/>
      <c r="C4933" s="276"/>
      <c r="D4933" s="276"/>
      <c r="E4933" s="276"/>
      <c r="F4933" s="276"/>
      <c r="G4933" s="276"/>
      <c r="H4933" s="276"/>
      <c r="I4933" s="276"/>
      <c r="J4933" s="276"/>
      <c r="K4933" s="276"/>
    </row>
    <row r="4934" spans="2:11" ht="15" x14ac:dyDescent="0.2">
      <c r="B4934" s="268"/>
      <c r="C4934" s="270" t="s">
        <v>78</v>
      </c>
      <c r="D4934" s="268" t="s">
        <v>79</v>
      </c>
      <c r="E4934" s="268" t="s">
        <v>24</v>
      </c>
      <c r="F4934" s="196" t="s">
        <v>80</v>
      </c>
      <c r="G4934" s="196"/>
      <c r="H4934" s="269" t="s">
        <v>81</v>
      </c>
      <c r="I4934" s="270" t="s">
        <v>82</v>
      </c>
      <c r="J4934" s="270" t="s">
        <v>83</v>
      </c>
      <c r="K4934" s="270" t="s">
        <v>84</v>
      </c>
    </row>
    <row r="4935" spans="2:11" ht="25.5" customHeight="1" x14ac:dyDescent="0.2">
      <c r="B4935" s="271" t="s">
        <v>85</v>
      </c>
      <c r="C4935" s="273" t="s">
        <v>3104</v>
      </c>
      <c r="D4935" s="271" t="s">
        <v>44</v>
      </c>
      <c r="E4935" s="271" t="s">
        <v>3105</v>
      </c>
      <c r="F4935" s="197" t="s">
        <v>847</v>
      </c>
      <c r="G4935" s="197"/>
      <c r="H4935" s="272" t="s">
        <v>75</v>
      </c>
      <c r="I4935" s="275">
        <v>1</v>
      </c>
      <c r="J4935" s="274">
        <v>26.66</v>
      </c>
      <c r="K4935" s="274">
        <v>26.66</v>
      </c>
    </row>
    <row r="4936" spans="2:11" ht="25.5" x14ac:dyDescent="0.2">
      <c r="B4936" s="282" t="s">
        <v>93</v>
      </c>
      <c r="C4936" s="284" t="s">
        <v>3106</v>
      </c>
      <c r="D4936" s="282" t="s">
        <v>44</v>
      </c>
      <c r="E4936" s="282" t="s">
        <v>3107</v>
      </c>
      <c r="F4936" s="195" t="s">
        <v>3021</v>
      </c>
      <c r="G4936" s="195"/>
      <c r="H4936" s="283" t="s">
        <v>48</v>
      </c>
      <c r="I4936" s="287">
        <v>3.6000000000000001E-5</v>
      </c>
      <c r="J4936" s="285">
        <v>740761.71</v>
      </c>
      <c r="K4936" s="285">
        <v>26.66</v>
      </c>
    </row>
    <row r="4937" spans="2:11" x14ac:dyDescent="0.2">
      <c r="B4937" s="291"/>
      <c r="C4937" s="291"/>
      <c r="D4937" s="291"/>
      <c r="E4937" s="291"/>
      <c r="F4937" s="291" t="s">
        <v>97</v>
      </c>
      <c r="G4937" s="292">
        <v>0</v>
      </c>
      <c r="H4937" s="291" t="s">
        <v>98</v>
      </c>
      <c r="I4937" s="292">
        <v>0</v>
      </c>
      <c r="J4937" s="291" t="s">
        <v>99</v>
      </c>
      <c r="K4937" s="292">
        <v>0</v>
      </c>
    </row>
    <row r="4938" spans="2:11" ht="13.5" thickBot="1" x14ac:dyDescent="0.25">
      <c r="B4938" s="291"/>
      <c r="C4938" s="291"/>
      <c r="D4938" s="291"/>
      <c r="E4938" s="291"/>
      <c r="F4938" s="291" t="s">
        <v>100</v>
      </c>
      <c r="G4938" s="292">
        <v>6.66</v>
      </c>
      <c r="H4938" s="291"/>
      <c r="I4938" s="198" t="s">
        <v>101</v>
      </c>
      <c r="J4938" s="198"/>
      <c r="K4938" s="292">
        <v>33.32</v>
      </c>
    </row>
    <row r="4939" spans="2:11" ht="13.5" thickTop="1" x14ac:dyDescent="0.2">
      <c r="B4939" s="276"/>
      <c r="C4939" s="276"/>
      <c r="D4939" s="276"/>
      <c r="E4939" s="276"/>
      <c r="F4939" s="276"/>
      <c r="G4939" s="276"/>
      <c r="H4939" s="276"/>
      <c r="I4939" s="276"/>
      <c r="J4939" s="276"/>
      <c r="K4939" s="276"/>
    </row>
    <row r="4940" spans="2:11" ht="15" x14ac:dyDescent="0.2">
      <c r="B4940" s="268"/>
      <c r="C4940" s="270" t="s">
        <v>78</v>
      </c>
      <c r="D4940" s="268" t="s">
        <v>79</v>
      </c>
      <c r="E4940" s="268" t="s">
        <v>24</v>
      </c>
      <c r="F4940" s="196" t="s">
        <v>80</v>
      </c>
      <c r="G4940" s="196"/>
      <c r="H4940" s="269" t="s">
        <v>81</v>
      </c>
      <c r="I4940" s="270" t="s">
        <v>82</v>
      </c>
      <c r="J4940" s="270" t="s">
        <v>83</v>
      </c>
      <c r="K4940" s="270" t="s">
        <v>84</v>
      </c>
    </row>
    <row r="4941" spans="2:11" ht="25.5" customHeight="1" x14ac:dyDescent="0.2">
      <c r="B4941" s="271" t="s">
        <v>85</v>
      </c>
      <c r="C4941" s="273" t="s">
        <v>3108</v>
      </c>
      <c r="D4941" s="271" t="s">
        <v>44</v>
      </c>
      <c r="E4941" s="271" t="s">
        <v>3109</v>
      </c>
      <c r="F4941" s="197" t="s">
        <v>847</v>
      </c>
      <c r="G4941" s="197"/>
      <c r="H4941" s="272" t="s">
        <v>75</v>
      </c>
      <c r="I4941" s="275">
        <v>1</v>
      </c>
      <c r="J4941" s="274">
        <v>10</v>
      </c>
      <c r="K4941" s="274">
        <v>10</v>
      </c>
    </row>
    <row r="4942" spans="2:11" ht="25.5" x14ac:dyDescent="0.2">
      <c r="B4942" s="282" t="s">
        <v>93</v>
      </c>
      <c r="C4942" s="284" t="s">
        <v>3106</v>
      </c>
      <c r="D4942" s="282" t="s">
        <v>44</v>
      </c>
      <c r="E4942" s="282" t="s">
        <v>3107</v>
      </c>
      <c r="F4942" s="195" t="s">
        <v>3021</v>
      </c>
      <c r="G4942" s="195"/>
      <c r="H4942" s="283" t="s">
        <v>48</v>
      </c>
      <c r="I4942" s="287">
        <v>1.3499999999999999E-5</v>
      </c>
      <c r="J4942" s="285">
        <v>740761.71</v>
      </c>
      <c r="K4942" s="285">
        <v>10</v>
      </c>
    </row>
    <row r="4943" spans="2:11" x14ac:dyDescent="0.2">
      <c r="B4943" s="291"/>
      <c r="C4943" s="291"/>
      <c r="D4943" s="291"/>
      <c r="E4943" s="291"/>
      <c r="F4943" s="291" t="s">
        <v>97</v>
      </c>
      <c r="G4943" s="292">
        <v>0</v>
      </c>
      <c r="H4943" s="291" t="s">
        <v>98</v>
      </c>
      <c r="I4943" s="292">
        <v>0</v>
      </c>
      <c r="J4943" s="291" t="s">
        <v>99</v>
      </c>
      <c r="K4943" s="292">
        <v>0</v>
      </c>
    </row>
    <row r="4944" spans="2:11" ht="13.5" thickBot="1" x14ac:dyDescent="0.25">
      <c r="B4944" s="291"/>
      <c r="C4944" s="291"/>
      <c r="D4944" s="291"/>
      <c r="E4944" s="291"/>
      <c r="F4944" s="291" t="s">
        <v>100</v>
      </c>
      <c r="G4944" s="292">
        <v>2.5</v>
      </c>
      <c r="H4944" s="291"/>
      <c r="I4944" s="198" t="s">
        <v>101</v>
      </c>
      <c r="J4944" s="198"/>
      <c r="K4944" s="292">
        <v>12.5</v>
      </c>
    </row>
    <row r="4945" spans="2:11" ht="13.5" thickTop="1" x14ac:dyDescent="0.2">
      <c r="B4945" s="276"/>
      <c r="C4945" s="276"/>
      <c r="D4945" s="276"/>
      <c r="E4945" s="276"/>
      <c r="F4945" s="276"/>
      <c r="G4945" s="276"/>
      <c r="H4945" s="276"/>
      <c r="I4945" s="276"/>
      <c r="J4945" s="276"/>
      <c r="K4945" s="276"/>
    </row>
    <row r="4946" spans="2:11" ht="15" x14ac:dyDescent="0.2">
      <c r="B4946" s="268"/>
      <c r="C4946" s="270" t="s">
        <v>78</v>
      </c>
      <c r="D4946" s="268" t="s">
        <v>79</v>
      </c>
      <c r="E4946" s="268" t="s">
        <v>24</v>
      </c>
      <c r="F4946" s="196" t="s">
        <v>80</v>
      </c>
      <c r="G4946" s="196"/>
      <c r="H4946" s="269" t="s">
        <v>81</v>
      </c>
      <c r="I4946" s="270" t="s">
        <v>82</v>
      </c>
      <c r="J4946" s="270" t="s">
        <v>83</v>
      </c>
      <c r="K4946" s="270" t="s">
        <v>84</v>
      </c>
    </row>
    <row r="4947" spans="2:11" ht="25.5" customHeight="1" x14ac:dyDescent="0.2">
      <c r="B4947" s="271" t="s">
        <v>85</v>
      </c>
      <c r="C4947" s="273" t="s">
        <v>3110</v>
      </c>
      <c r="D4947" s="271" t="s">
        <v>44</v>
      </c>
      <c r="E4947" s="271" t="s">
        <v>3111</v>
      </c>
      <c r="F4947" s="197" t="s">
        <v>847</v>
      </c>
      <c r="G4947" s="197"/>
      <c r="H4947" s="272" t="s">
        <v>75</v>
      </c>
      <c r="I4947" s="275">
        <v>1</v>
      </c>
      <c r="J4947" s="274">
        <v>25.92</v>
      </c>
      <c r="K4947" s="274">
        <v>25.92</v>
      </c>
    </row>
    <row r="4948" spans="2:11" ht="25.5" x14ac:dyDescent="0.2">
      <c r="B4948" s="282" t="s">
        <v>93</v>
      </c>
      <c r="C4948" s="284" t="s">
        <v>3106</v>
      </c>
      <c r="D4948" s="282" t="s">
        <v>44</v>
      </c>
      <c r="E4948" s="282" t="s">
        <v>3107</v>
      </c>
      <c r="F4948" s="195" t="s">
        <v>3021</v>
      </c>
      <c r="G4948" s="195"/>
      <c r="H4948" s="283" t="s">
        <v>48</v>
      </c>
      <c r="I4948" s="287">
        <v>3.4999999999999997E-5</v>
      </c>
      <c r="J4948" s="285">
        <v>740761.71</v>
      </c>
      <c r="K4948" s="285">
        <v>25.92</v>
      </c>
    </row>
    <row r="4949" spans="2:11" x14ac:dyDescent="0.2">
      <c r="B4949" s="291"/>
      <c r="C4949" s="291"/>
      <c r="D4949" s="291"/>
      <c r="E4949" s="291"/>
      <c r="F4949" s="291" t="s">
        <v>97</v>
      </c>
      <c r="G4949" s="292">
        <v>0</v>
      </c>
      <c r="H4949" s="291" t="s">
        <v>98</v>
      </c>
      <c r="I4949" s="292">
        <v>0</v>
      </c>
      <c r="J4949" s="291" t="s">
        <v>99</v>
      </c>
      <c r="K4949" s="292">
        <v>0</v>
      </c>
    </row>
    <row r="4950" spans="2:11" ht="13.5" thickBot="1" x14ac:dyDescent="0.25">
      <c r="B4950" s="291"/>
      <c r="C4950" s="291"/>
      <c r="D4950" s="291"/>
      <c r="E4950" s="291"/>
      <c r="F4950" s="291" t="s">
        <v>100</v>
      </c>
      <c r="G4950" s="292">
        <v>6.48</v>
      </c>
      <c r="H4950" s="291"/>
      <c r="I4950" s="198" t="s">
        <v>101</v>
      </c>
      <c r="J4950" s="198"/>
      <c r="K4950" s="292">
        <v>32.4</v>
      </c>
    </row>
    <row r="4951" spans="2:11" ht="13.5" thickTop="1" x14ac:dyDescent="0.2">
      <c r="B4951" s="276"/>
      <c r="C4951" s="276"/>
      <c r="D4951" s="276"/>
      <c r="E4951" s="276"/>
      <c r="F4951" s="276"/>
      <c r="G4951" s="276"/>
      <c r="H4951" s="276"/>
      <c r="I4951" s="276"/>
      <c r="J4951" s="276"/>
      <c r="K4951" s="276"/>
    </row>
    <row r="4952" spans="2:11" ht="15" x14ac:dyDescent="0.2">
      <c r="B4952" s="268"/>
      <c r="C4952" s="270" t="s">
        <v>78</v>
      </c>
      <c r="D4952" s="268" t="s">
        <v>79</v>
      </c>
      <c r="E4952" s="268" t="s">
        <v>24</v>
      </c>
      <c r="F4952" s="196" t="s">
        <v>80</v>
      </c>
      <c r="G4952" s="196"/>
      <c r="H4952" s="269" t="s">
        <v>81</v>
      </c>
      <c r="I4952" s="270" t="s">
        <v>82</v>
      </c>
      <c r="J4952" s="270" t="s">
        <v>83</v>
      </c>
      <c r="K4952" s="270" t="s">
        <v>84</v>
      </c>
    </row>
    <row r="4953" spans="2:11" ht="25.5" customHeight="1" x14ac:dyDescent="0.2">
      <c r="B4953" s="271" t="s">
        <v>85</v>
      </c>
      <c r="C4953" s="273" t="s">
        <v>3112</v>
      </c>
      <c r="D4953" s="271" t="s">
        <v>44</v>
      </c>
      <c r="E4953" s="271" t="s">
        <v>3113</v>
      </c>
      <c r="F4953" s="197" t="s">
        <v>847</v>
      </c>
      <c r="G4953" s="197"/>
      <c r="H4953" s="272" t="s">
        <v>75</v>
      </c>
      <c r="I4953" s="275">
        <v>1</v>
      </c>
      <c r="J4953" s="274">
        <v>10.09</v>
      </c>
      <c r="K4953" s="274">
        <v>10.09</v>
      </c>
    </row>
    <row r="4954" spans="2:11" x14ac:dyDescent="0.2">
      <c r="B4954" s="282" t="s">
        <v>93</v>
      </c>
      <c r="C4954" s="284" t="s">
        <v>294</v>
      </c>
      <c r="D4954" s="282" t="s">
        <v>44</v>
      </c>
      <c r="E4954" s="282" t="s">
        <v>295</v>
      </c>
      <c r="F4954" s="195" t="s">
        <v>3022</v>
      </c>
      <c r="G4954" s="195"/>
      <c r="H4954" s="283" t="s">
        <v>3023</v>
      </c>
      <c r="I4954" s="287">
        <v>9.35</v>
      </c>
      <c r="J4954" s="285">
        <v>1.08</v>
      </c>
      <c r="K4954" s="285">
        <v>10.09</v>
      </c>
    </row>
    <row r="4955" spans="2:11" x14ac:dyDescent="0.2">
      <c r="B4955" s="291"/>
      <c r="C4955" s="291"/>
      <c r="D4955" s="291"/>
      <c r="E4955" s="291"/>
      <c r="F4955" s="291" t="s">
        <v>97</v>
      </c>
      <c r="G4955" s="292">
        <v>0</v>
      </c>
      <c r="H4955" s="291" t="s">
        <v>98</v>
      </c>
      <c r="I4955" s="292">
        <v>0</v>
      </c>
      <c r="J4955" s="291" t="s">
        <v>99</v>
      </c>
      <c r="K4955" s="292">
        <v>0</v>
      </c>
    </row>
    <row r="4956" spans="2:11" ht="13.5" thickBot="1" x14ac:dyDescent="0.25">
      <c r="B4956" s="291"/>
      <c r="C4956" s="291"/>
      <c r="D4956" s="291"/>
      <c r="E4956" s="291"/>
      <c r="F4956" s="291" t="s">
        <v>100</v>
      </c>
      <c r="G4956" s="292">
        <v>2.52</v>
      </c>
      <c r="H4956" s="291"/>
      <c r="I4956" s="198" t="s">
        <v>101</v>
      </c>
      <c r="J4956" s="198"/>
      <c r="K4956" s="292">
        <v>12.61</v>
      </c>
    </row>
    <row r="4957" spans="2:11" ht="13.5" thickTop="1" x14ac:dyDescent="0.2">
      <c r="B4957" s="276"/>
      <c r="C4957" s="276"/>
      <c r="D4957" s="276"/>
      <c r="E4957" s="276"/>
      <c r="F4957" s="276"/>
      <c r="G4957" s="276"/>
      <c r="H4957" s="276"/>
      <c r="I4957" s="276"/>
      <c r="J4957" s="276"/>
      <c r="K4957" s="276"/>
    </row>
    <row r="4958" spans="2:11" ht="15" x14ac:dyDescent="0.2">
      <c r="B4958" s="268"/>
      <c r="C4958" s="270" t="s">
        <v>78</v>
      </c>
      <c r="D4958" s="268" t="s">
        <v>79</v>
      </c>
      <c r="E4958" s="268" t="s">
        <v>24</v>
      </c>
      <c r="F4958" s="196" t="s">
        <v>80</v>
      </c>
      <c r="G4958" s="196"/>
      <c r="H4958" s="269" t="s">
        <v>81</v>
      </c>
      <c r="I4958" s="270" t="s">
        <v>82</v>
      </c>
      <c r="J4958" s="270" t="s">
        <v>83</v>
      </c>
      <c r="K4958" s="270" t="s">
        <v>84</v>
      </c>
    </row>
    <row r="4959" spans="2:11" ht="25.5" x14ac:dyDescent="0.2">
      <c r="B4959" s="271" t="s">
        <v>85</v>
      </c>
      <c r="C4959" s="273" t="s">
        <v>2380</v>
      </c>
      <c r="D4959" s="271" t="s">
        <v>44</v>
      </c>
      <c r="E4959" s="271" t="s">
        <v>2381</v>
      </c>
      <c r="F4959" s="197" t="s">
        <v>785</v>
      </c>
      <c r="G4959" s="197"/>
      <c r="H4959" s="272" t="s">
        <v>106</v>
      </c>
      <c r="I4959" s="275">
        <v>1</v>
      </c>
      <c r="J4959" s="274">
        <v>105.59</v>
      </c>
      <c r="K4959" s="274">
        <v>105.59</v>
      </c>
    </row>
    <row r="4960" spans="2:11" ht="25.5" customHeight="1" x14ac:dyDescent="0.2">
      <c r="B4960" s="277" t="s">
        <v>86</v>
      </c>
      <c r="C4960" s="279" t="s">
        <v>3104</v>
      </c>
      <c r="D4960" s="277" t="s">
        <v>44</v>
      </c>
      <c r="E4960" s="277" t="s">
        <v>3105</v>
      </c>
      <c r="F4960" s="194" t="s">
        <v>847</v>
      </c>
      <c r="G4960" s="194"/>
      <c r="H4960" s="278" t="s">
        <v>75</v>
      </c>
      <c r="I4960" s="281">
        <v>1</v>
      </c>
      <c r="J4960" s="280">
        <v>26.66</v>
      </c>
      <c r="K4960" s="280">
        <v>26.66</v>
      </c>
    </row>
    <row r="4961" spans="2:11" ht="25.5" x14ac:dyDescent="0.2">
      <c r="B4961" s="277" t="s">
        <v>86</v>
      </c>
      <c r="C4961" s="279" t="s">
        <v>1045</v>
      </c>
      <c r="D4961" s="277" t="s">
        <v>44</v>
      </c>
      <c r="E4961" s="277" t="s">
        <v>1046</v>
      </c>
      <c r="F4961" s="194" t="s">
        <v>2161</v>
      </c>
      <c r="G4961" s="194"/>
      <c r="H4961" s="278" t="s">
        <v>75</v>
      </c>
      <c r="I4961" s="281">
        <v>1</v>
      </c>
      <c r="J4961" s="280">
        <v>32.92</v>
      </c>
      <c r="K4961" s="280">
        <v>32.92</v>
      </c>
    </row>
    <row r="4962" spans="2:11" ht="25.5" customHeight="1" x14ac:dyDescent="0.2">
      <c r="B4962" s="277" t="s">
        <v>86</v>
      </c>
      <c r="C4962" s="279" t="s">
        <v>3112</v>
      </c>
      <c r="D4962" s="277" t="s">
        <v>44</v>
      </c>
      <c r="E4962" s="277" t="s">
        <v>3113</v>
      </c>
      <c r="F4962" s="194" t="s">
        <v>847</v>
      </c>
      <c r="G4962" s="194"/>
      <c r="H4962" s="278" t="s">
        <v>75</v>
      </c>
      <c r="I4962" s="281">
        <v>1</v>
      </c>
      <c r="J4962" s="280">
        <v>10.09</v>
      </c>
      <c r="K4962" s="280">
        <v>10.09</v>
      </c>
    </row>
    <row r="4963" spans="2:11" ht="25.5" customHeight="1" x14ac:dyDescent="0.2">
      <c r="B4963" s="277" t="s">
        <v>86</v>
      </c>
      <c r="C4963" s="279" t="s">
        <v>3110</v>
      </c>
      <c r="D4963" s="277" t="s">
        <v>44</v>
      </c>
      <c r="E4963" s="277" t="s">
        <v>3111</v>
      </c>
      <c r="F4963" s="194" t="s">
        <v>847</v>
      </c>
      <c r="G4963" s="194"/>
      <c r="H4963" s="278" t="s">
        <v>75</v>
      </c>
      <c r="I4963" s="281">
        <v>1</v>
      </c>
      <c r="J4963" s="280">
        <v>25.92</v>
      </c>
      <c r="K4963" s="280">
        <v>25.92</v>
      </c>
    </row>
    <row r="4964" spans="2:11" ht="25.5" customHeight="1" x14ac:dyDescent="0.2">
      <c r="B4964" s="277" t="s">
        <v>86</v>
      </c>
      <c r="C4964" s="279" t="s">
        <v>3108</v>
      </c>
      <c r="D4964" s="277" t="s">
        <v>44</v>
      </c>
      <c r="E4964" s="277" t="s">
        <v>3109</v>
      </c>
      <c r="F4964" s="194" t="s">
        <v>847</v>
      </c>
      <c r="G4964" s="194"/>
      <c r="H4964" s="278" t="s">
        <v>75</v>
      </c>
      <c r="I4964" s="281">
        <v>1</v>
      </c>
      <c r="J4964" s="280">
        <v>10</v>
      </c>
      <c r="K4964" s="280">
        <v>10</v>
      </c>
    </row>
    <row r="4965" spans="2:11" x14ac:dyDescent="0.2">
      <c r="B4965" s="291"/>
      <c r="C4965" s="291"/>
      <c r="D4965" s="291"/>
      <c r="E4965" s="291"/>
      <c r="F4965" s="291" t="s">
        <v>97</v>
      </c>
      <c r="G4965" s="292">
        <v>13.43</v>
      </c>
      <c r="H4965" s="291" t="s">
        <v>98</v>
      </c>
      <c r="I4965" s="292">
        <v>14.46</v>
      </c>
      <c r="J4965" s="291" t="s">
        <v>99</v>
      </c>
      <c r="K4965" s="292">
        <v>27.89</v>
      </c>
    </row>
    <row r="4966" spans="2:11" ht="13.5" thickBot="1" x14ac:dyDescent="0.25">
      <c r="B4966" s="291"/>
      <c r="C4966" s="291"/>
      <c r="D4966" s="291"/>
      <c r="E4966" s="291"/>
      <c r="F4966" s="291" t="s">
        <v>100</v>
      </c>
      <c r="G4966" s="292">
        <v>26.39</v>
      </c>
      <c r="H4966" s="291"/>
      <c r="I4966" s="198" t="s">
        <v>101</v>
      </c>
      <c r="J4966" s="198"/>
      <c r="K4966" s="292">
        <v>131.97999999999999</v>
      </c>
    </row>
    <row r="4967" spans="2:11" ht="13.5" thickTop="1" x14ac:dyDescent="0.2">
      <c r="B4967" s="276"/>
      <c r="C4967" s="276"/>
      <c r="D4967" s="276"/>
      <c r="E4967" s="276"/>
      <c r="F4967" s="276"/>
      <c r="G4967" s="276"/>
      <c r="H4967" s="276"/>
      <c r="I4967" s="276"/>
      <c r="J4967" s="276"/>
      <c r="K4967" s="276"/>
    </row>
    <row r="4968" spans="2:11" ht="15" x14ac:dyDescent="0.2">
      <c r="B4968" s="268"/>
      <c r="C4968" s="270" t="s">
        <v>78</v>
      </c>
      <c r="D4968" s="268" t="s">
        <v>79</v>
      </c>
      <c r="E4968" s="268" t="s">
        <v>24</v>
      </c>
      <c r="F4968" s="196" t="s">
        <v>80</v>
      </c>
      <c r="G4968" s="196"/>
      <c r="H4968" s="269" t="s">
        <v>81</v>
      </c>
      <c r="I4968" s="270" t="s">
        <v>82</v>
      </c>
      <c r="J4968" s="270" t="s">
        <v>83</v>
      </c>
      <c r="K4968" s="270" t="s">
        <v>84</v>
      </c>
    </row>
    <row r="4969" spans="2:11" ht="25.5" x14ac:dyDescent="0.2">
      <c r="B4969" s="271" t="s">
        <v>85</v>
      </c>
      <c r="C4969" s="273" t="s">
        <v>2378</v>
      </c>
      <c r="D4969" s="271" t="s">
        <v>44</v>
      </c>
      <c r="E4969" s="271" t="s">
        <v>2379</v>
      </c>
      <c r="F4969" s="197" t="s">
        <v>785</v>
      </c>
      <c r="G4969" s="197"/>
      <c r="H4969" s="272" t="s">
        <v>109</v>
      </c>
      <c r="I4969" s="275">
        <v>1</v>
      </c>
      <c r="J4969" s="274">
        <v>69.58</v>
      </c>
      <c r="K4969" s="274">
        <v>69.58</v>
      </c>
    </row>
    <row r="4970" spans="2:11" ht="25.5" x14ac:dyDescent="0.2">
      <c r="B4970" s="277" t="s">
        <v>86</v>
      </c>
      <c r="C4970" s="279" t="s">
        <v>1045</v>
      </c>
      <c r="D4970" s="277" t="s">
        <v>44</v>
      </c>
      <c r="E4970" s="277" t="s">
        <v>1046</v>
      </c>
      <c r="F4970" s="194" t="s">
        <v>2161</v>
      </c>
      <c r="G4970" s="194"/>
      <c r="H4970" s="278" t="s">
        <v>75</v>
      </c>
      <c r="I4970" s="281">
        <v>1</v>
      </c>
      <c r="J4970" s="280">
        <v>32.92</v>
      </c>
      <c r="K4970" s="280">
        <v>32.92</v>
      </c>
    </row>
    <row r="4971" spans="2:11" ht="25.5" customHeight="1" x14ac:dyDescent="0.2">
      <c r="B4971" s="277" t="s">
        <v>86</v>
      </c>
      <c r="C4971" s="279" t="s">
        <v>3108</v>
      </c>
      <c r="D4971" s="277" t="s">
        <v>44</v>
      </c>
      <c r="E4971" s="277" t="s">
        <v>3109</v>
      </c>
      <c r="F4971" s="194" t="s">
        <v>847</v>
      </c>
      <c r="G4971" s="194"/>
      <c r="H4971" s="278" t="s">
        <v>75</v>
      </c>
      <c r="I4971" s="281">
        <v>1</v>
      </c>
      <c r="J4971" s="280">
        <v>10</v>
      </c>
      <c r="K4971" s="280">
        <v>10</v>
      </c>
    </row>
    <row r="4972" spans="2:11" ht="25.5" customHeight="1" x14ac:dyDescent="0.2">
      <c r="B4972" s="277" t="s">
        <v>86</v>
      </c>
      <c r="C4972" s="279" t="s">
        <v>3104</v>
      </c>
      <c r="D4972" s="277" t="s">
        <v>44</v>
      </c>
      <c r="E4972" s="277" t="s">
        <v>3105</v>
      </c>
      <c r="F4972" s="194" t="s">
        <v>847</v>
      </c>
      <c r="G4972" s="194"/>
      <c r="H4972" s="278" t="s">
        <v>75</v>
      </c>
      <c r="I4972" s="281">
        <v>1</v>
      </c>
      <c r="J4972" s="280">
        <v>26.66</v>
      </c>
      <c r="K4972" s="280">
        <v>26.66</v>
      </c>
    </row>
    <row r="4973" spans="2:11" x14ac:dyDescent="0.2">
      <c r="B4973" s="291"/>
      <c r="C4973" s="291"/>
      <c r="D4973" s="291"/>
      <c r="E4973" s="291"/>
      <c r="F4973" s="291" t="s">
        <v>97</v>
      </c>
      <c r="G4973" s="292">
        <v>13.43</v>
      </c>
      <c r="H4973" s="291" t="s">
        <v>98</v>
      </c>
      <c r="I4973" s="292">
        <v>14.46</v>
      </c>
      <c r="J4973" s="291" t="s">
        <v>99</v>
      </c>
      <c r="K4973" s="292">
        <v>27.89</v>
      </c>
    </row>
    <row r="4974" spans="2:11" ht="13.5" thickBot="1" x14ac:dyDescent="0.25">
      <c r="B4974" s="291"/>
      <c r="C4974" s="291"/>
      <c r="D4974" s="291"/>
      <c r="E4974" s="291"/>
      <c r="F4974" s="291" t="s">
        <v>100</v>
      </c>
      <c r="G4974" s="292">
        <v>17.39</v>
      </c>
      <c r="H4974" s="291"/>
      <c r="I4974" s="198" t="s">
        <v>101</v>
      </c>
      <c r="J4974" s="198"/>
      <c r="K4974" s="292">
        <v>86.97</v>
      </c>
    </row>
    <row r="4975" spans="2:11" ht="13.5" thickTop="1" x14ac:dyDescent="0.2">
      <c r="B4975" s="276"/>
      <c r="C4975" s="276"/>
      <c r="D4975" s="276"/>
      <c r="E4975" s="276"/>
      <c r="F4975" s="276"/>
      <c r="G4975" s="276"/>
      <c r="H4975" s="276"/>
      <c r="I4975" s="276"/>
      <c r="J4975" s="276"/>
      <c r="K4975" s="276"/>
    </row>
    <row r="4976" spans="2:11" ht="15" x14ac:dyDescent="0.2">
      <c r="B4976" s="268"/>
      <c r="C4976" s="270" t="s">
        <v>78</v>
      </c>
      <c r="D4976" s="268" t="s">
        <v>79</v>
      </c>
      <c r="E4976" s="268" t="s">
        <v>24</v>
      </c>
      <c r="F4976" s="196" t="s">
        <v>80</v>
      </c>
      <c r="G4976" s="196"/>
      <c r="H4976" s="269" t="s">
        <v>81</v>
      </c>
      <c r="I4976" s="270" t="s">
        <v>82</v>
      </c>
      <c r="J4976" s="270" t="s">
        <v>83</v>
      </c>
      <c r="K4976" s="270" t="s">
        <v>84</v>
      </c>
    </row>
    <row r="4977" spans="2:11" ht="38.25" x14ac:dyDescent="0.2">
      <c r="B4977" s="271" t="s">
        <v>85</v>
      </c>
      <c r="C4977" s="273" t="s">
        <v>174</v>
      </c>
      <c r="D4977" s="271" t="s">
        <v>44</v>
      </c>
      <c r="E4977" s="271" t="s">
        <v>175</v>
      </c>
      <c r="F4977" s="197" t="s">
        <v>785</v>
      </c>
      <c r="G4977" s="197"/>
      <c r="H4977" s="272" t="s">
        <v>109</v>
      </c>
      <c r="I4977" s="275">
        <v>1</v>
      </c>
      <c r="J4977" s="274">
        <v>27.77</v>
      </c>
      <c r="K4977" s="274">
        <v>27.77</v>
      </c>
    </row>
    <row r="4978" spans="2:11" ht="25.5" x14ac:dyDescent="0.2">
      <c r="B4978" s="277" t="s">
        <v>86</v>
      </c>
      <c r="C4978" s="279" t="s">
        <v>366</v>
      </c>
      <c r="D4978" s="277" t="s">
        <v>44</v>
      </c>
      <c r="E4978" s="277" t="s">
        <v>367</v>
      </c>
      <c r="F4978" s="194" t="s">
        <v>2161</v>
      </c>
      <c r="G4978" s="194"/>
      <c r="H4978" s="278" t="s">
        <v>75</v>
      </c>
      <c r="I4978" s="281">
        <v>1</v>
      </c>
      <c r="J4978" s="280">
        <v>27.44</v>
      </c>
      <c r="K4978" s="280">
        <v>27.44</v>
      </c>
    </row>
    <row r="4979" spans="2:11" ht="38.25" x14ac:dyDescent="0.2">
      <c r="B4979" s="277" t="s">
        <v>86</v>
      </c>
      <c r="C4979" s="279" t="s">
        <v>368</v>
      </c>
      <c r="D4979" s="277" t="s">
        <v>44</v>
      </c>
      <c r="E4979" s="277" t="s">
        <v>369</v>
      </c>
      <c r="F4979" s="194" t="s">
        <v>847</v>
      </c>
      <c r="G4979" s="194"/>
      <c r="H4979" s="278" t="s">
        <v>75</v>
      </c>
      <c r="I4979" s="281">
        <v>1</v>
      </c>
      <c r="J4979" s="280">
        <v>0.27</v>
      </c>
      <c r="K4979" s="280">
        <v>0.27</v>
      </c>
    </row>
    <row r="4980" spans="2:11" ht="38.25" x14ac:dyDescent="0.2">
      <c r="B4980" s="277" t="s">
        <v>86</v>
      </c>
      <c r="C4980" s="279" t="s">
        <v>370</v>
      </c>
      <c r="D4980" s="277" t="s">
        <v>44</v>
      </c>
      <c r="E4980" s="277" t="s">
        <v>371</v>
      </c>
      <c r="F4980" s="194" t="s">
        <v>847</v>
      </c>
      <c r="G4980" s="194"/>
      <c r="H4980" s="278" t="s">
        <v>75</v>
      </c>
      <c r="I4980" s="281">
        <v>1</v>
      </c>
      <c r="J4980" s="280">
        <v>0.06</v>
      </c>
      <c r="K4980" s="280">
        <v>0.06</v>
      </c>
    </row>
    <row r="4981" spans="2:11" x14ac:dyDescent="0.2">
      <c r="B4981" s="291"/>
      <c r="C4981" s="291"/>
      <c r="D4981" s="291"/>
      <c r="E4981" s="291"/>
      <c r="F4981" s="291" t="s">
        <v>97</v>
      </c>
      <c r="G4981" s="292">
        <v>10.79</v>
      </c>
      <c r="H4981" s="291" t="s">
        <v>98</v>
      </c>
      <c r="I4981" s="292">
        <v>11.62</v>
      </c>
      <c r="J4981" s="291" t="s">
        <v>99</v>
      </c>
      <c r="K4981" s="292">
        <v>22.41</v>
      </c>
    </row>
    <row r="4982" spans="2:11" ht="13.5" thickBot="1" x14ac:dyDescent="0.25">
      <c r="B4982" s="291"/>
      <c r="C4982" s="291"/>
      <c r="D4982" s="291"/>
      <c r="E4982" s="291"/>
      <c r="F4982" s="291" t="s">
        <v>100</v>
      </c>
      <c r="G4982" s="292">
        <v>6.94</v>
      </c>
      <c r="H4982" s="291"/>
      <c r="I4982" s="198" t="s">
        <v>101</v>
      </c>
      <c r="J4982" s="198"/>
      <c r="K4982" s="292">
        <v>34.71</v>
      </c>
    </row>
    <row r="4983" spans="2:11" ht="13.5" thickTop="1" x14ac:dyDescent="0.2">
      <c r="B4983" s="276"/>
      <c r="C4983" s="276"/>
      <c r="D4983" s="276"/>
      <c r="E4983" s="276"/>
      <c r="F4983" s="276"/>
      <c r="G4983" s="276"/>
      <c r="H4983" s="276"/>
      <c r="I4983" s="276"/>
      <c r="J4983" s="276"/>
      <c r="K4983" s="276"/>
    </row>
    <row r="4984" spans="2:11" ht="15" x14ac:dyDescent="0.2">
      <c r="B4984" s="268"/>
      <c r="C4984" s="270" t="s">
        <v>78</v>
      </c>
      <c r="D4984" s="268" t="s">
        <v>79</v>
      </c>
      <c r="E4984" s="268" t="s">
        <v>24</v>
      </c>
      <c r="F4984" s="196" t="s">
        <v>80</v>
      </c>
      <c r="G4984" s="196"/>
      <c r="H4984" s="269" t="s">
        <v>81</v>
      </c>
      <c r="I4984" s="270" t="s">
        <v>82</v>
      </c>
      <c r="J4984" s="270" t="s">
        <v>83</v>
      </c>
      <c r="K4984" s="270" t="s">
        <v>84</v>
      </c>
    </row>
    <row r="4985" spans="2:11" ht="38.25" x14ac:dyDescent="0.2">
      <c r="B4985" s="271" t="s">
        <v>85</v>
      </c>
      <c r="C4985" s="273" t="s">
        <v>172</v>
      </c>
      <c r="D4985" s="271" t="s">
        <v>44</v>
      </c>
      <c r="E4985" s="271" t="s">
        <v>173</v>
      </c>
      <c r="F4985" s="197" t="s">
        <v>785</v>
      </c>
      <c r="G4985" s="197"/>
      <c r="H4985" s="272" t="s">
        <v>106</v>
      </c>
      <c r="I4985" s="275">
        <v>1</v>
      </c>
      <c r="J4985" s="274">
        <v>28.86</v>
      </c>
      <c r="K4985" s="274">
        <v>28.86</v>
      </c>
    </row>
    <row r="4986" spans="2:11" ht="38.25" x14ac:dyDescent="0.2">
      <c r="B4986" s="277" t="s">
        <v>86</v>
      </c>
      <c r="C4986" s="279" t="s">
        <v>368</v>
      </c>
      <c r="D4986" s="277" t="s">
        <v>44</v>
      </c>
      <c r="E4986" s="277" t="s">
        <v>369</v>
      </c>
      <c r="F4986" s="194" t="s">
        <v>847</v>
      </c>
      <c r="G4986" s="194"/>
      <c r="H4986" s="278" t="s">
        <v>75</v>
      </c>
      <c r="I4986" s="281">
        <v>1</v>
      </c>
      <c r="J4986" s="280">
        <v>0.27</v>
      </c>
      <c r="K4986" s="280">
        <v>0.27</v>
      </c>
    </row>
    <row r="4987" spans="2:11" ht="25.5" x14ac:dyDescent="0.2">
      <c r="B4987" s="277" t="s">
        <v>86</v>
      </c>
      <c r="C4987" s="279" t="s">
        <v>366</v>
      </c>
      <c r="D4987" s="277" t="s">
        <v>44</v>
      </c>
      <c r="E4987" s="277" t="s">
        <v>367</v>
      </c>
      <c r="F4987" s="194" t="s">
        <v>2161</v>
      </c>
      <c r="G4987" s="194"/>
      <c r="H4987" s="278" t="s">
        <v>75</v>
      </c>
      <c r="I4987" s="281">
        <v>1</v>
      </c>
      <c r="J4987" s="280">
        <v>27.44</v>
      </c>
      <c r="K4987" s="280">
        <v>27.44</v>
      </c>
    </row>
    <row r="4988" spans="2:11" ht="38.25" x14ac:dyDescent="0.2">
      <c r="B4988" s="277" t="s">
        <v>86</v>
      </c>
      <c r="C4988" s="279" t="s">
        <v>370</v>
      </c>
      <c r="D4988" s="277" t="s">
        <v>44</v>
      </c>
      <c r="E4988" s="277" t="s">
        <v>371</v>
      </c>
      <c r="F4988" s="194" t="s">
        <v>847</v>
      </c>
      <c r="G4988" s="194"/>
      <c r="H4988" s="278" t="s">
        <v>75</v>
      </c>
      <c r="I4988" s="281">
        <v>1</v>
      </c>
      <c r="J4988" s="280">
        <v>0.06</v>
      </c>
      <c r="K4988" s="280">
        <v>0.06</v>
      </c>
    </row>
    <row r="4989" spans="2:11" ht="38.25" x14ac:dyDescent="0.2">
      <c r="B4989" s="277" t="s">
        <v>86</v>
      </c>
      <c r="C4989" s="279" t="s">
        <v>374</v>
      </c>
      <c r="D4989" s="277" t="s">
        <v>44</v>
      </c>
      <c r="E4989" s="277" t="s">
        <v>375</v>
      </c>
      <c r="F4989" s="194" t="s">
        <v>847</v>
      </c>
      <c r="G4989" s="194"/>
      <c r="H4989" s="278" t="s">
        <v>75</v>
      </c>
      <c r="I4989" s="281">
        <v>1</v>
      </c>
      <c r="J4989" s="280">
        <v>0.84</v>
      </c>
      <c r="K4989" s="280">
        <v>0.84</v>
      </c>
    </row>
    <row r="4990" spans="2:11" ht="38.25" x14ac:dyDescent="0.2">
      <c r="B4990" s="277" t="s">
        <v>86</v>
      </c>
      <c r="C4990" s="279" t="s">
        <v>372</v>
      </c>
      <c r="D4990" s="277" t="s">
        <v>44</v>
      </c>
      <c r="E4990" s="277" t="s">
        <v>373</v>
      </c>
      <c r="F4990" s="194" t="s">
        <v>847</v>
      </c>
      <c r="G4990" s="194"/>
      <c r="H4990" s="278" t="s">
        <v>75</v>
      </c>
      <c r="I4990" s="281">
        <v>1</v>
      </c>
      <c r="J4990" s="280">
        <v>0.25</v>
      </c>
      <c r="K4990" s="280">
        <v>0.25</v>
      </c>
    </row>
    <row r="4991" spans="2:11" x14ac:dyDescent="0.2">
      <c r="B4991" s="291"/>
      <c r="C4991" s="291"/>
      <c r="D4991" s="291"/>
      <c r="E4991" s="291"/>
      <c r="F4991" s="291" t="s">
        <v>97</v>
      </c>
      <c r="G4991" s="292">
        <v>10.79</v>
      </c>
      <c r="H4991" s="291" t="s">
        <v>98</v>
      </c>
      <c r="I4991" s="292">
        <v>11.62</v>
      </c>
      <c r="J4991" s="291" t="s">
        <v>99</v>
      </c>
      <c r="K4991" s="292">
        <v>22.41</v>
      </c>
    </row>
    <row r="4992" spans="2:11" ht="13.5" thickBot="1" x14ac:dyDescent="0.25">
      <c r="B4992" s="291"/>
      <c r="C4992" s="291"/>
      <c r="D4992" s="291"/>
      <c r="E4992" s="291"/>
      <c r="F4992" s="291" t="s">
        <v>100</v>
      </c>
      <c r="G4992" s="292">
        <v>7.21</v>
      </c>
      <c r="H4992" s="291"/>
      <c r="I4992" s="198" t="s">
        <v>101</v>
      </c>
      <c r="J4992" s="198"/>
      <c r="K4992" s="292">
        <v>36.07</v>
      </c>
    </row>
    <row r="4993" spans="2:11" ht="13.5" thickTop="1" x14ac:dyDescent="0.2">
      <c r="B4993" s="276"/>
      <c r="C4993" s="276"/>
      <c r="D4993" s="276"/>
      <c r="E4993" s="276"/>
      <c r="F4993" s="276"/>
      <c r="G4993" s="276"/>
      <c r="H4993" s="276"/>
      <c r="I4993" s="276"/>
      <c r="J4993" s="276"/>
      <c r="K4993" s="276"/>
    </row>
    <row r="4994" spans="2:11" ht="15" x14ac:dyDescent="0.2">
      <c r="B4994" s="268"/>
      <c r="C4994" s="270" t="s">
        <v>78</v>
      </c>
      <c r="D4994" s="268" t="s">
        <v>79</v>
      </c>
      <c r="E4994" s="268" t="s">
        <v>24</v>
      </c>
      <c r="F4994" s="196" t="s">
        <v>80</v>
      </c>
      <c r="G4994" s="196"/>
      <c r="H4994" s="269" t="s">
        <v>81</v>
      </c>
      <c r="I4994" s="270" t="s">
        <v>82</v>
      </c>
      <c r="J4994" s="270" t="s">
        <v>83</v>
      </c>
      <c r="K4994" s="270" t="s">
        <v>84</v>
      </c>
    </row>
    <row r="4995" spans="2:11" ht="38.25" x14ac:dyDescent="0.2">
      <c r="B4995" s="271" t="s">
        <v>85</v>
      </c>
      <c r="C4995" s="273" t="s">
        <v>368</v>
      </c>
      <c r="D4995" s="271" t="s">
        <v>44</v>
      </c>
      <c r="E4995" s="271" t="s">
        <v>369</v>
      </c>
      <c r="F4995" s="197" t="s">
        <v>847</v>
      </c>
      <c r="G4995" s="197"/>
      <c r="H4995" s="272" t="s">
        <v>75</v>
      </c>
      <c r="I4995" s="275">
        <v>1</v>
      </c>
      <c r="J4995" s="274">
        <v>0.27</v>
      </c>
      <c r="K4995" s="274">
        <v>0.27</v>
      </c>
    </row>
    <row r="4996" spans="2:11" ht="25.5" x14ac:dyDescent="0.2">
      <c r="B4996" s="282" t="s">
        <v>93</v>
      </c>
      <c r="C4996" s="284" t="s">
        <v>376</v>
      </c>
      <c r="D4996" s="282" t="s">
        <v>44</v>
      </c>
      <c r="E4996" s="282" t="s">
        <v>377</v>
      </c>
      <c r="F4996" s="195" t="s">
        <v>3021</v>
      </c>
      <c r="G4996" s="195"/>
      <c r="H4996" s="283" t="s">
        <v>48</v>
      </c>
      <c r="I4996" s="287">
        <v>6.3999999999999997E-5</v>
      </c>
      <c r="J4996" s="285">
        <v>4246.41</v>
      </c>
      <c r="K4996" s="285">
        <v>0.27</v>
      </c>
    </row>
    <row r="4997" spans="2:11" x14ac:dyDescent="0.2">
      <c r="B4997" s="291"/>
      <c r="C4997" s="291"/>
      <c r="D4997" s="291"/>
      <c r="E4997" s="291"/>
      <c r="F4997" s="291" t="s">
        <v>97</v>
      </c>
      <c r="G4997" s="292">
        <v>0</v>
      </c>
      <c r="H4997" s="291" t="s">
        <v>98</v>
      </c>
      <c r="I4997" s="292">
        <v>0</v>
      </c>
      <c r="J4997" s="291" t="s">
        <v>99</v>
      </c>
      <c r="K4997" s="292">
        <v>0</v>
      </c>
    </row>
    <row r="4998" spans="2:11" ht="13.5" thickBot="1" x14ac:dyDescent="0.25">
      <c r="B4998" s="291"/>
      <c r="C4998" s="291"/>
      <c r="D4998" s="291"/>
      <c r="E4998" s="291"/>
      <c r="F4998" s="291" t="s">
        <v>100</v>
      </c>
      <c r="G4998" s="292">
        <v>0.06</v>
      </c>
      <c r="H4998" s="291"/>
      <c r="I4998" s="198" t="s">
        <v>101</v>
      </c>
      <c r="J4998" s="198"/>
      <c r="K4998" s="292">
        <v>0.33</v>
      </c>
    </row>
    <row r="4999" spans="2:11" ht="13.5" thickTop="1" x14ac:dyDescent="0.2">
      <c r="B4999" s="276"/>
      <c r="C4999" s="276"/>
      <c r="D4999" s="276"/>
      <c r="E4999" s="276"/>
      <c r="F4999" s="276"/>
      <c r="G4999" s="276"/>
      <c r="H4999" s="276"/>
      <c r="I4999" s="276"/>
      <c r="J4999" s="276"/>
      <c r="K4999" s="276"/>
    </row>
    <row r="5000" spans="2:11" ht="15" x14ac:dyDescent="0.2">
      <c r="B5000" s="268"/>
      <c r="C5000" s="270" t="s">
        <v>78</v>
      </c>
      <c r="D5000" s="268" t="s">
        <v>79</v>
      </c>
      <c r="E5000" s="268" t="s">
        <v>24</v>
      </c>
      <c r="F5000" s="196" t="s">
        <v>80</v>
      </c>
      <c r="G5000" s="196"/>
      <c r="H5000" s="269" t="s">
        <v>81</v>
      </c>
      <c r="I5000" s="270" t="s">
        <v>82</v>
      </c>
      <c r="J5000" s="270" t="s">
        <v>83</v>
      </c>
      <c r="K5000" s="270" t="s">
        <v>84</v>
      </c>
    </row>
    <row r="5001" spans="2:11" ht="38.25" x14ac:dyDescent="0.2">
      <c r="B5001" s="271" t="s">
        <v>85</v>
      </c>
      <c r="C5001" s="273" t="s">
        <v>370</v>
      </c>
      <c r="D5001" s="271" t="s">
        <v>44</v>
      </c>
      <c r="E5001" s="271" t="s">
        <v>371</v>
      </c>
      <c r="F5001" s="197" t="s">
        <v>847</v>
      </c>
      <c r="G5001" s="197"/>
      <c r="H5001" s="272" t="s">
        <v>75</v>
      </c>
      <c r="I5001" s="275">
        <v>1</v>
      </c>
      <c r="J5001" s="274">
        <v>0.06</v>
      </c>
      <c r="K5001" s="274">
        <v>0.06</v>
      </c>
    </row>
    <row r="5002" spans="2:11" ht="25.5" x14ac:dyDescent="0.2">
      <c r="B5002" s="282" t="s">
        <v>93</v>
      </c>
      <c r="C5002" s="284" t="s">
        <v>376</v>
      </c>
      <c r="D5002" s="282" t="s">
        <v>44</v>
      </c>
      <c r="E5002" s="282" t="s">
        <v>377</v>
      </c>
      <c r="F5002" s="195" t="s">
        <v>3021</v>
      </c>
      <c r="G5002" s="195"/>
      <c r="H5002" s="283" t="s">
        <v>48</v>
      </c>
      <c r="I5002" s="287">
        <v>1.4800000000000001E-5</v>
      </c>
      <c r="J5002" s="285">
        <v>4246.41</v>
      </c>
      <c r="K5002" s="285">
        <v>0.06</v>
      </c>
    </row>
    <row r="5003" spans="2:11" x14ac:dyDescent="0.2">
      <c r="B5003" s="291"/>
      <c r="C5003" s="291"/>
      <c r="D5003" s="291"/>
      <c r="E5003" s="291"/>
      <c r="F5003" s="291" t="s">
        <v>97</v>
      </c>
      <c r="G5003" s="292">
        <v>0</v>
      </c>
      <c r="H5003" s="291" t="s">
        <v>98</v>
      </c>
      <c r="I5003" s="292">
        <v>0</v>
      </c>
      <c r="J5003" s="291" t="s">
        <v>99</v>
      </c>
      <c r="K5003" s="292">
        <v>0</v>
      </c>
    </row>
    <row r="5004" spans="2:11" ht="13.5" thickBot="1" x14ac:dyDescent="0.25">
      <c r="B5004" s="291"/>
      <c r="C5004" s="291"/>
      <c r="D5004" s="291"/>
      <c r="E5004" s="291"/>
      <c r="F5004" s="291" t="s">
        <v>100</v>
      </c>
      <c r="G5004" s="292">
        <v>0.01</v>
      </c>
      <c r="H5004" s="291"/>
      <c r="I5004" s="198" t="s">
        <v>101</v>
      </c>
      <c r="J5004" s="198"/>
      <c r="K5004" s="292">
        <v>7.0000000000000007E-2</v>
      </c>
    </row>
    <row r="5005" spans="2:11" ht="13.5" thickTop="1" x14ac:dyDescent="0.2">
      <c r="B5005" s="276"/>
      <c r="C5005" s="276"/>
      <c r="D5005" s="276"/>
      <c r="E5005" s="276"/>
      <c r="F5005" s="276"/>
      <c r="G5005" s="276"/>
      <c r="H5005" s="276"/>
      <c r="I5005" s="276"/>
      <c r="J5005" s="276"/>
      <c r="K5005" s="276"/>
    </row>
    <row r="5006" spans="2:11" ht="15" x14ac:dyDescent="0.2">
      <c r="B5006" s="268"/>
      <c r="C5006" s="270" t="s">
        <v>78</v>
      </c>
      <c r="D5006" s="268" t="s">
        <v>79</v>
      </c>
      <c r="E5006" s="268" t="s">
        <v>24</v>
      </c>
      <c r="F5006" s="196" t="s">
        <v>80</v>
      </c>
      <c r="G5006" s="196"/>
      <c r="H5006" s="269" t="s">
        <v>81</v>
      </c>
      <c r="I5006" s="270" t="s">
        <v>82</v>
      </c>
      <c r="J5006" s="270" t="s">
        <v>83</v>
      </c>
      <c r="K5006" s="270" t="s">
        <v>84</v>
      </c>
    </row>
    <row r="5007" spans="2:11" ht="38.25" x14ac:dyDescent="0.2">
      <c r="B5007" s="271" t="s">
        <v>85</v>
      </c>
      <c r="C5007" s="273" t="s">
        <v>372</v>
      </c>
      <c r="D5007" s="271" t="s">
        <v>44</v>
      </c>
      <c r="E5007" s="271" t="s">
        <v>373</v>
      </c>
      <c r="F5007" s="197" t="s">
        <v>847</v>
      </c>
      <c r="G5007" s="197"/>
      <c r="H5007" s="272" t="s">
        <v>75</v>
      </c>
      <c r="I5007" s="275">
        <v>1</v>
      </c>
      <c r="J5007" s="274">
        <v>0.25</v>
      </c>
      <c r="K5007" s="274">
        <v>0.25</v>
      </c>
    </row>
    <row r="5008" spans="2:11" ht="25.5" x14ac:dyDescent="0.2">
      <c r="B5008" s="282" t="s">
        <v>93</v>
      </c>
      <c r="C5008" s="284" t="s">
        <v>376</v>
      </c>
      <c r="D5008" s="282" t="s">
        <v>44</v>
      </c>
      <c r="E5008" s="282" t="s">
        <v>377</v>
      </c>
      <c r="F5008" s="195" t="s">
        <v>3021</v>
      </c>
      <c r="G5008" s="195"/>
      <c r="H5008" s="283" t="s">
        <v>48</v>
      </c>
      <c r="I5008" s="287">
        <v>6.0000000000000002E-5</v>
      </c>
      <c r="J5008" s="285">
        <v>4246.41</v>
      </c>
      <c r="K5008" s="285">
        <v>0.25</v>
      </c>
    </row>
    <row r="5009" spans="2:11" x14ac:dyDescent="0.2">
      <c r="B5009" s="291"/>
      <c r="C5009" s="291"/>
      <c r="D5009" s="291"/>
      <c r="E5009" s="291"/>
      <c r="F5009" s="291" t="s">
        <v>97</v>
      </c>
      <c r="G5009" s="292">
        <v>0</v>
      </c>
      <c r="H5009" s="291" t="s">
        <v>98</v>
      </c>
      <c r="I5009" s="292">
        <v>0</v>
      </c>
      <c r="J5009" s="291" t="s">
        <v>99</v>
      </c>
      <c r="K5009" s="292">
        <v>0</v>
      </c>
    </row>
    <row r="5010" spans="2:11" ht="13.5" thickBot="1" x14ac:dyDescent="0.25">
      <c r="B5010" s="291"/>
      <c r="C5010" s="291"/>
      <c r="D5010" s="291"/>
      <c r="E5010" s="291"/>
      <c r="F5010" s="291" t="s">
        <v>100</v>
      </c>
      <c r="G5010" s="292">
        <v>0.06</v>
      </c>
      <c r="H5010" s="291"/>
      <c r="I5010" s="198" t="s">
        <v>101</v>
      </c>
      <c r="J5010" s="198"/>
      <c r="K5010" s="292">
        <v>0.31</v>
      </c>
    </row>
    <row r="5011" spans="2:11" ht="13.5" thickTop="1" x14ac:dyDescent="0.2">
      <c r="B5011" s="276"/>
      <c r="C5011" s="276"/>
      <c r="D5011" s="276"/>
      <c r="E5011" s="276"/>
      <c r="F5011" s="276"/>
      <c r="G5011" s="276"/>
      <c r="H5011" s="276"/>
      <c r="I5011" s="276"/>
      <c r="J5011" s="276"/>
      <c r="K5011" s="276"/>
    </row>
    <row r="5012" spans="2:11" ht="15" x14ac:dyDescent="0.2">
      <c r="B5012" s="268"/>
      <c r="C5012" s="270" t="s">
        <v>78</v>
      </c>
      <c r="D5012" s="268" t="s">
        <v>79</v>
      </c>
      <c r="E5012" s="268" t="s">
        <v>24</v>
      </c>
      <c r="F5012" s="196" t="s">
        <v>80</v>
      </c>
      <c r="G5012" s="196"/>
      <c r="H5012" s="269" t="s">
        <v>81</v>
      </c>
      <c r="I5012" s="270" t="s">
        <v>82</v>
      </c>
      <c r="J5012" s="270" t="s">
        <v>83</v>
      </c>
      <c r="K5012" s="270" t="s">
        <v>84</v>
      </c>
    </row>
    <row r="5013" spans="2:11" ht="38.25" x14ac:dyDescent="0.2">
      <c r="B5013" s="271" t="s">
        <v>85</v>
      </c>
      <c r="C5013" s="273" t="s">
        <v>374</v>
      </c>
      <c r="D5013" s="271" t="s">
        <v>44</v>
      </c>
      <c r="E5013" s="271" t="s">
        <v>375</v>
      </c>
      <c r="F5013" s="197" t="s">
        <v>847</v>
      </c>
      <c r="G5013" s="197"/>
      <c r="H5013" s="272" t="s">
        <v>75</v>
      </c>
      <c r="I5013" s="275">
        <v>1</v>
      </c>
      <c r="J5013" s="274">
        <v>0.84</v>
      </c>
      <c r="K5013" s="274">
        <v>0.84</v>
      </c>
    </row>
    <row r="5014" spans="2:11" x14ac:dyDescent="0.2">
      <c r="B5014" s="282" t="s">
        <v>93</v>
      </c>
      <c r="C5014" s="284" t="s">
        <v>294</v>
      </c>
      <c r="D5014" s="282" t="s">
        <v>44</v>
      </c>
      <c r="E5014" s="282" t="s">
        <v>295</v>
      </c>
      <c r="F5014" s="195" t="s">
        <v>3022</v>
      </c>
      <c r="G5014" s="195"/>
      <c r="H5014" s="283" t="s">
        <v>3023</v>
      </c>
      <c r="I5014" s="287">
        <v>0.78</v>
      </c>
      <c r="J5014" s="285">
        <v>1.08</v>
      </c>
      <c r="K5014" s="285">
        <v>0.84</v>
      </c>
    </row>
    <row r="5015" spans="2:11" x14ac:dyDescent="0.2">
      <c r="B5015" s="291"/>
      <c r="C5015" s="291"/>
      <c r="D5015" s="291"/>
      <c r="E5015" s="291"/>
      <c r="F5015" s="291" t="s">
        <v>97</v>
      </c>
      <c r="G5015" s="292">
        <v>0</v>
      </c>
      <c r="H5015" s="291" t="s">
        <v>98</v>
      </c>
      <c r="I5015" s="292">
        <v>0</v>
      </c>
      <c r="J5015" s="291" t="s">
        <v>99</v>
      </c>
      <c r="K5015" s="292">
        <v>0</v>
      </c>
    </row>
    <row r="5016" spans="2:11" ht="13.5" thickBot="1" x14ac:dyDescent="0.25">
      <c r="B5016" s="291"/>
      <c r="C5016" s="291"/>
      <c r="D5016" s="291"/>
      <c r="E5016" s="291"/>
      <c r="F5016" s="291" t="s">
        <v>100</v>
      </c>
      <c r="G5016" s="292">
        <v>0.21</v>
      </c>
      <c r="H5016" s="291"/>
      <c r="I5016" s="198" t="s">
        <v>101</v>
      </c>
      <c r="J5016" s="198"/>
      <c r="K5016" s="292">
        <v>1.05</v>
      </c>
    </row>
    <row r="5017" spans="2:11" ht="13.5" thickTop="1" x14ac:dyDescent="0.2">
      <c r="B5017" s="276"/>
      <c r="C5017" s="276"/>
      <c r="D5017" s="276"/>
      <c r="E5017" s="276"/>
      <c r="F5017" s="276"/>
      <c r="G5017" s="276"/>
      <c r="H5017" s="276"/>
      <c r="I5017" s="276"/>
      <c r="J5017" s="276"/>
      <c r="K5017" s="276"/>
    </row>
    <row r="5018" spans="2:11" ht="15" x14ac:dyDescent="0.2">
      <c r="B5018" s="268"/>
      <c r="C5018" s="270" t="s">
        <v>78</v>
      </c>
      <c r="D5018" s="268" t="s">
        <v>79</v>
      </c>
      <c r="E5018" s="268" t="s">
        <v>24</v>
      </c>
      <c r="F5018" s="196" t="s">
        <v>80</v>
      </c>
      <c r="G5018" s="196"/>
      <c r="H5018" s="269" t="s">
        <v>81</v>
      </c>
      <c r="I5018" s="270" t="s">
        <v>82</v>
      </c>
      <c r="J5018" s="270" t="s">
        <v>83</v>
      </c>
      <c r="K5018" s="270" t="s">
        <v>84</v>
      </c>
    </row>
    <row r="5019" spans="2:11" ht="38.25" x14ac:dyDescent="0.2">
      <c r="B5019" s="271" t="s">
        <v>85</v>
      </c>
      <c r="C5019" s="273" t="s">
        <v>965</v>
      </c>
      <c r="D5019" s="271" t="s">
        <v>44</v>
      </c>
      <c r="E5019" s="271" t="s">
        <v>966</v>
      </c>
      <c r="F5019" s="197" t="s">
        <v>785</v>
      </c>
      <c r="G5019" s="197"/>
      <c r="H5019" s="272" t="s">
        <v>109</v>
      </c>
      <c r="I5019" s="275">
        <v>1</v>
      </c>
      <c r="J5019" s="274">
        <v>181.87</v>
      </c>
      <c r="K5019" s="274">
        <v>181.87</v>
      </c>
    </row>
    <row r="5020" spans="2:11" ht="38.25" x14ac:dyDescent="0.2">
      <c r="B5020" s="277" t="s">
        <v>86</v>
      </c>
      <c r="C5020" s="279" t="s">
        <v>1039</v>
      </c>
      <c r="D5020" s="277" t="s">
        <v>44</v>
      </c>
      <c r="E5020" s="277" t="s">
        <v>1040</v>
      </c>
      <c r="F5020" s="194" t="s">
        <v>847</v>
      </c>
      <c r="G5020" s="194"/>
      <c r="H5020" s="278" t="s">
        <v>75</v>
      </c>
      <c r="I5020" s="281">
        <v>1</v>
      </c>
      <c r="J5020" s="280">
        <v>99.64</v>
      </c>
      <c r="K5020" s="280">
        <v>99.64</v>
      </c>
    </row>
    <row r="5021" spans="2:11" ht="25.5" x14ac:dyDescent="0.2">
      <c r="B5021" s="277" t="s">
        <v>86</v>
      </c>
      <c r="C5021" s="279" t="s">
        <v>1045</v>
      </c>
      <c r="D5021" s="277" t="s">
        <v>44</v>
      </c>
      <c r="E5021" s="277" t="s">
        <v>1046</v>
      </c>
      <c r="F5021" s="194" t="s">
        <v>2161</v>
      </c>
      <c r="G5021" s="194"/>
      <c r="H5021" s="278" t="s">
        <v>75</v>
      </c>
      <c r="I5021" s="281">
        <v>1</v>
      </c>
      <c r="J5021" s="280">
        <v>32.92</v>
      </c>
      <c r="K5021" s="280">
        <v>32.92</v>
      </c>
    </row>
    <row r="5022" spans="2:11" ht="38.25" x14ac:dyDescent="0.2">
      <c r="B5022" s="277" t="s">
        <v>86</v>
      </c>
      <c r="C5022" s="279" t="s">
        <v>1043</v>
      </c>
      <c r="D5022" s="277" t="s">
        <v>44</v>
      </c>
      <c r="E5022" s="277" t="s">
        <v>1044</v>
      </c>
      <c r="F5022" s="194" t="s">
        <v>847</v>
      </c>
      <c r="G5022" s="194"/>
      <c r="H5022" s="278" t="s">
        <v>75</v>
      </c>
      <c r="I5022" s="281">
        <v>1</v>
      </c>
      <c r="J5022" s="280">
        <v>14.19</v>
      </c>
      <c r="K5022" s="280">
        <v>14.19</v>
      </c>
    </row>
    <row r="5023" spans="2:11" ht="38.25" x14ac:dyDescent="0.2">
      <c r="B5023" s="277" t="s">
        <v>86</v>
      </c>
      <c r="C5023" s="279" t="s">
        <v>1041</v>
      </c>
      <c r="D5023" s="277" t="s">
        <v>44</v>
      </c>
      <c r="E5023" s="277" t="s">
        <v>1042</v>
      </c>
      <c r="F5023" s="194" t="s">
        <v>847</v>
      </c>
      <c r="G5023" s="194"/>
      <c r="H5023" s="278" t="s">
        <v>75</v>
      </c>
      <c r="I5023" s="281">
        <v>1</v>
      </c>
      <c r="J5023" s="280">
        <v>35.119999999999997</v>
      </c>
      <c r="K5023" s="280">
        <v>35.119999999999997</v>
      </c>
    </row>
    <row r="5024" spans="2:11" x14ac:dyDescent="0.2">
      <c r="B5024" s="291"/>
      <c r="C5024" s="291"/>
      <c r="D5024" s="291"/>
      <c r="E5024" s="291"/>
      <c r="F5024" s="291" t="s">
        <v>97</v>
      </c>
      <c r="G5024" s="292">
        <v>13.43</v>
      </c>
      <c r="H5024" s="291" t="s">
        <v>98</v>
      </c>
      <c r="I5024" s="292">
        <v>14.46</v>
      </c>
      <c r="J5024" s="291" t="s">
        <v>99</v>
      </c>
      <c r="K5024" s="292">
        <v>27.89</v>
      </c>
    </row>
    <row r="5025" spans="2:11" ht="13.5" thickBot="1" x14ac:dyDescent="0.25">
      <c r="B5025" s="291"/>
      <c r="C5025" s="291"/>
      <c r="D5025" s="291"/>
      <c r="E5025" s="291"/>
      <c r="F5025" s="291" t="s">
        <v>100</v>
      </c>
      <c r="G5025" s="292">
        <v>45.46</v>
      </c>
      <c r="H5025" s="291"/>
      <c r="I5025" s="198" t="s">
        <v>101</v>
      </c>
      <c r="J5025" s="198"/>
      <c r="K5025" s="292">
        <v>227.33</v>
      </c>
    </row>
    <row r="5026" spans="2:11" ht="13.5" thickTop="1" x14ac:dyDescent="0.2">
      <c r="B5026" s="276"/>
      <c r="C5026" s="276"/>
      <c r="D5026" s="276"/>
      <c r="E5026" s="276"/>
      <c r="F5026" s="276"/>
      <c r="G5026" s="276"/>
      <c r="H5026" s="276"/>
      <c r="I5026" s="276"/>
      <c r="J5026" s="276"/>
      <c r="K5026" s="276"/>
    </row>
    <row r="5027" spans="2:11" ht="15" x14ac:dyDescent="0.2">
      <c r="B5027" s="268"/>
      <c r="C5027" s="270" t="s">
        <v>78</v>
      </c>
      <c r="D5027" s="268" t="s">
        <v>79</v>
      </c>
      <c r="E5027" s="268" t="s">
        <v>24</v>
      </c>
      <c r="F5027" s="196" t="s">
        <v>80</v>
      </c>
      <c r="G5027" s="196"/>
      <c r="H5027" s="269" t="s">
        <v>81</v>
      </c>
      <c r="I5027" s="270" t="s">
        <v>82</v>
      </c>
      <c r="J5027" s="270" t="s">
        <v>83</v>
      </c>
      <c r="K5027" s="270" t="s">
        <v>84</v>
      </c>
    </row>
    <row r="5028" spans="2:11" ht="38.25" x14ac:dyDescent="0.2">
      <c r="B5028" s="271" t="s">
        <v>85</v>
      </c>
      <c r="C5028" s="273" t="s">
        <v>967</v>
      </c>
      <c r="D5028" s="271" t="s">
        <v>44</v>
      </c>
      <c r="E5028" s="271" t="s">
        <v>968</v>
      </c>
      <c r="F5028" s="197" t="s">
        <v>785</v>
      </c>
      <c r="G5028" s="197"/>
      <c r="H5028" s="272" t="s">
        <v>106</v>
      </c>
      <c r="I5028" s="275">
        <v>1</v>
      </c>
      <c r="J5028" s="274">
        <v>356.08</v>
      </c>
      <c r="K5028" s="274">
        <v>356.08</v>
      </c>
    </row>
    <row r="5029" spans="2:11" ht="38.25" x14ac:dyDescent="0.2">
      <c r="B5029" s="277" t="s">
        <v>86</v>
      </c>
      <c r="C5029" s="279" t="s">
        <v>1043</v>
      </c>
      <c r="D5029" s="277" t="s">
        <v>44</v>
      </c>
      <c r="E5029" s="277" t="s">
        <v>1044</v>
      </c>
      <c r="F5029" s="194" t="s">
        <v>847</v>
      </c>
      <c r="G5029" s="194"/>
      <c r="H5029" s="278" t="s">
        <v>75</v>
      </c>
      <c r="I5029" s="281">
        <v>1</v>
      </c>
      <c r="J5029" s="280">
        <v>14.19</v>
      </c>
      <c r="K5029" s="280">
        <v>14.19</v>
      </c>
    </row>
    <row r="5030" spans="2:11" ht="25.5" x14ac:dyDescent="0.2">
      <c r="B5030" s="277" t="s">
        <v>86</v>
      </c>
      <c r="C5030" s="279" t="s">
        <v>1045</v>
      </c>
      <c r="D5030" s="277" t="s">
        <v>44</v>
      </c>
      <c r="E5030" s="277" t="s">
        <v>1046</v>
      </c>
      <c r="F5030" s="194" t="s">
        <v>2161</v>
      </c>
      <c r="G5030" s="194"/>
      <c r="H5030" s="278" t="s">
        <v>75</v>
      </c>
      <c r="I5030" s="281">
        <v>1</v>
      </c>
      <c r="J5030" s="280">
        <v>32.92</v>
      </c>
      <c r="K5030" s="280">
        <v>32.92</v>
      </c>
    </row>
    <row r="5031" spans="2:11" ht="38.25" x14ac:dyDescent="0.2">
      <c r="B5031" s="277" t="s">
        <v>86</v>
      </c>
      <c r="C5031" s="279" t="s">
        <v>1047</v>
      </c>
      <c r="D5031" s="277" t="s">
        <v>44</v>
      </c>
      <c r="E5031" s="277" t="s">
        <v>1048</v>
      </c>
      <c r="F5031" s="194" t="s">
        <v>847</v>
      </c>
      <c r="G5031" s="194"/>
      <c r="H5031" s="278" t="s">
        <v>75</v>
      </c>
      <c r="I5031" s="281">
        <v>1</v>
      </c>
      <c r="J5031" s="280">
        <v>14.04</v>
      </c>
      <c r="K5031" s="280">
        <v>14.04</v>
      </c>
    </row>
    <row r="5032" spans="2:11" ht="38.25" x14ac:dyDescent="0.2">
      <c r="B5032" s="277" t="s">
        <v>86</v>
      </c>
      <c r="C5032" s="279" t="s">
        <v>1041</v>
      </c>
      <c r="D5032" s="277" t="s">
        <v>44</v>
      </c>
      <c r="E5032" s="277" t="s">
        <v>1042</v>
      </c>
      <c r="F5032" s="194" t="s">
        <v>847</v>
      </c>
      <c r="G5032" s="194"/>
      <c r="H5032" s="278" t="s">
        <v>75</v>
      </c>
      <c r="I5032" s="281">
        <v>1</v>
      </c>
      <c r="J5032" s="280">
        <v>35.119999999999997</v>
      </c>
      <c r="K5032" s="280">
        <v>35.119999999999997</v>
      </c>
    </row>
    <row r="5033" spans="2:11" ht="38.25" x14ac:dyDescent="0.2">
      <c r="B5033" s="277" t="s">
        <v>86</v>
      </c>
      <c r="C5033" s="279" t="s">
        <v>1039</v>
      </c>
      <c r="D5033" s="277" t="s">
        <v>44</v>
      </c>
      <c r="E5033" s="277" t="s">
        <v>1040</v>
      </c>
      <c r="F5033" s="194" t="s">
        <v>847</v>
      </c>
      <c r="G5033" s="194"/>
      <c r="H5033" s="278" t="s">
        <v>75</v>
      </c>
      <c r="I5033" s="281">
        <v>1</v>
      </c>
      <c r="J5033" s="280">
        <v>99.64</v>
      </c>
      <c r="K5033" s="280">
        <v>99.64</v>
      </c>
    </row>
    <row r="5034" spans="2:11" ht="38.25" x14ac:dyDescent="0.2">
      <c r="B5034" s="277" t="s">
        <v>86</v>
      </c>
      <c r="C5034" s="279" t="s">
        <v>1049</v>
      </c>
      <c r="D5034" s="277" t="s">
        <v>44</v>
      </c>
      <c r="E5034" s="277" t="s">
        <v>1050</v>
      </c>
      <c r="F5034" s="194" t="s">
        <v>847</v>
      </c>
      <c r="G5034" s="194"/>
      <c r="H5034" s="278" t="s">
        <v>75</v>
      </c>
      <c r="I5034" s="281">
        <v>1</v>
      </c>
      <c r="J5034" s="280">
        <v>160.16999999999999</v>
      </c>
      <c r="K5034" s="280">
        <v>160.16999999999999</v>
      </c>
    </row>
    <row r="5035" spans="2:11" x14ac:dyDescent="0.2">
      <c r="B5035" s="291"/>
      <c r="C5035" s="291"/>
      <c r="D5035" s="291"/>
      <c r="E5035" s="291"/>
      <c r="F5035" s="291" t="s">
        <v>97</v>
      </c>
      <c r="G5035" s="292">
        <v>13.43</v>
      </c>
      <c r="H5035" s="291" t="s">
        <v>98</v>
      </c>
      <c r="I5035" s="292">
        <v>14.46</v>
      </c>
      <c r="J5035" s="291" t="s">
        <v>99</v>
      </c>
      <c r="K5035" s="292">
        <v>27.89</v>
      </c>
    </row>
    <row r="5036" spans="2:11" ht="13.5" thickBot="1" x14ac:dyDescent="0.25">
      <c r="B5036" s="291"/>
      <c r="C5036" s="291"/>
      <c r="D5036" s="291"/>
      <c r="E5036" s="291"/>
      <c r="F5036" s="291" t="s">
        <v>100</v>
      </c>
      <c r="G5036" s="292">
        <v>89.02</v>
      </c>
      <c r="H5036" s="291"/>
      <c r="I5036" s="198" t="s">
        <v>101</v>
      </c>
      <c r="J5036" s="198"/>
      <c r="K5036" s="292">
        <v>445.1</v>
      </c>
    </row>
    <row r="5037" spans="2:11" ht="13.5" thickTop="1" x14ac:dyDescent="0.2">
      <c r="B5037" s="276"/>
      <c r="C5037" s="276"/>
      <c r="D5037" s="276"/>
      <c r="E5037" s="276"/>
      <c r="F5037" s="276"/>
      <c r="G5037" s="276"/>
      <c r="H5037" s="276"/>
      <c r="I5037" s="276"/>
      <c r="J5037" s="276"/>
      <c r="K5037" s="276"/>
    </row>
    <row r="5038" spans="2:11" ht="15" x14ac:dyDescent="0.2">
      <c r="B5038" s="268"/>
      <c r="C5038" s="270" t="s">
        <v>78</v>
      </c>
      <c r="D5038" s="268" t="s">
        <v>79</v>
      </c>
      <c r="E5038" s="268" t="s">
        <v>24</v>
      </c>
      <c r="F5038" s="196" t="s">
        <v>80</v>
      </c>
      <c r="G5038" s="196"/>
      <c r="H5038" s="269" t="s">
        <v>81</v>
      </c>
      <c r="I5038" s="270" t="s">
        <v>82</v>
      </c>
      <c r="J5038" s="270" t="s">
        <v>83</v>
      </c>
      <c r="K5038" s="270" t="s">
        <v>84</v>
      </c>
    </row>
    <row r="5039" spans="2:11" ht="15" customHeight="1" x14ac:dyDescent="0.2">
      <c r="B5039" s="271" t="s">
        <v>85</v>
      </c>
      <c r="C5039" s="273" t="s">
        <v>1039</v>
      </c>
      <c r="D5039" s="271" t="s">
        <v>44</v>
      </c>
      <c r="E5039" s="271" t="s">
        <v>1040</v>
      </c>
      <c r="F5039" s="197" t="s">
        <v>847</v>
      </c>
      <c r="G5039" s="197"/>
      <c r="H5039" s="272" t="s">
        <v>75</v>
      </c>
      <c r="I5039" s="275">
        <v>1</v>
      </c>
      <c r="J5039" s="274">
        <v>99.64</v>
      </c>
      <c r="K5039" s="274">
        <v>99.64</v>
      </c>
    </row>
    <row r="5040" spans="2:11" ht="38.25" x14ac:dyDescent="0.2">
      <c r="B5040" s="282" t="s">
        <v>93</v>
      </c>
      <c r="C5040" s="284" t="s">
        <v>1051</v>
      </c>
      <c r="D5040" s="282" t="s">
        <v>44</v>
      </c>
      <c r="E5040" s="282" t="s">
        <v>3114</v>
      </c>
      <c r="F5040" s="195" t="s">
        <v>3021</v>
      </c>
      <c r="G5040" s="195"/>
      <c r="H5040" s="283" t="s">
        <v>48</v>
      </c>
      <c r="I5040" s="287">
        <v>4.0000000000000003E-5</v>
      </c>
      <c r="J5040" s="285">
        <v>2491030.2799999998</v>
      </c>
      <c r="K5040" s="285">
        <v>99.64</v>
      </c>
    </row>
    <row r="5041" spans="2:11" x14ac:dyDescent="0.2">
      <c r="B5041" s="291"/>
      <c r="C5041" s="291"/>
      <c r="D5041" s="291"/>
      <c r="E5041" s="291"/>
      <c r="F5041" s="291" t="s">
        <v>97</v>
      </c>
      <c r="G5041" s="292">
        <v>0</v>
      </c>
      <c r="H5041" s="291" t="s">
        <v>98</v>
      </c>
      <c r="I5041" s="292">
        <v>0</v>
      </c>
      <c r="J5041" s="291" t="s">
        <v>99</v>
      </c>
      <c r="K5041" s="292">
        <v>0</v>
      </c>
    </row>
    <row r="5042" spans="2:11" ht="13.5" thickBot="1" x14ac:dyDescent="0.25">
      <c r="B5042" s="291"/>
      <c r="C5042" s="291"/>
      <c r="D5042" s="291"/>
      <c r="E5042" s="291"/>
      <c r="F5042" s="291" t="s">
        <v>100</v>
      </c>
      <c r="G5042" s="292">
        <v>24.91</v>
      </c>
      <c r="H5042" s="291"/>
      <c r="I5042" s="198" t="s">
        <v>101</v>
      </c>
      <c r="J5042" s="198"/>
      <c r="K5042" s="292">
        <v>124.55</v>
      </c>
    </row>
    <row r="5043" spans="2:11" ht="13.5" thickTop="1" x14ac:dyDescent="0.2">
      <c r="B5043" s="276"/>
      <c r="C5043" s="276"/>
      <c r="D5043" s="276"/>
      <c r="E5043" s="276"/>
      <c r="F5043" s="276"/>
      <c r="G5043" s="276"/>
      <c r="H5043" s="276"/>
      <c r="I5043" s="276"/>
      <c r="J5043" s="276"/>
      <c r="K5043" s="276"/>
    </row>
    <row r="5044" spans="2:11" ht="15" x14ac:dyDescent="0.2">
      <c r="B5044" s="268"/>
      <c r="C5044" s="270" t="s">
        <v>78</v>
      </c>
      <c r="D5044" s="268" t="s">
        <v>79</v>
      </c>
      <c r="E5044" s="268" t="s">
        <v>24</v>
      </c>
      <c r="F5044" s="196" t="s">
        <v>80</v>
      </c>
      <c r="G5044" s="196"/>
      <c r="H5044" s="269" t="s">
        <v>81</v>
      </c>
      <c r="I5044" s="270" t="s">
        <v>82</v>
      </c>
      <c r="J5044" s="270" t="s">
        <v>83</v>
      </c>
      <c r="K5044" s="270" t="s">
        <v>84</v>
      </c>
    </row>
    <row r="5045" spans="2:11" ht="38.25" x14ac:dyDescent="0.2">
      <c r="B5045" s="271" t="s">
        <v>85</v>
      </c>
      <c r="C5045" s="273" t="s">
        <v>1043</v>
      </c>
      <c r="D5045" s="271" t="s">
        <v>44</v>
      </c>
      <c r="E5045" s="271" t="s">
        <v>1044</v>
      </c>
      <c r="F5045" s="197" t="s">
        <v>847</v>
      </c>
      <c r="G5045" s="197"/>
      <c r="H5045" s="272" t="s">
        <v>75</v>
      </c>
      <c r="I5045" s="275">
        <v>1</v>
      </c>
      <c r="J5045" s="274">
        <v>14.19</v>
      </c>
      <c r="K5045" s="274">
        <v>14.19</v>
      </c>
    </row>
    <row r="5046" spans="2:11" ht="38.25" x14ac:dyDescent="0.2">
      <c r="B5046" s="282" t="s">
        <v>93</v>
      </c>
      <c r="C5046" s="284" t="s">
        <v>1051</v>
      </c>
      <c r="D5046" s="282" t="s">
        <v>44</v>
      </c>
      <c r="E5046" s="282" t="s">
        <v>3114</v>
      </c>
      <c r="F5046" s="195" t="s">
        <v>3021</v>
      </c>
      <c r="G5046" s="195"/>
      <c r="H5046" s="283" t="s">
        <v>48</v>
      </c>
      <c r="I5046" s="287">
        <v>5.6999999999999996E-6</v>
      </c>
      <c r="J5046" s="285">
        <v>2491030.2799999998</v>
      </c>
      <c r="K5046" s="285">
        <v>14.19</v>
      </c>
    </row>
    <row r="5047" spans="2:11" x14ac:dyDescent="0.2">
      <c r="B5047" s="291"/>
      <c r="C5047" s="291"/>
      <c r="D5047" s="291"/>
      <c r="E5047" s="291"/>
      <c r="F5047" s="291" t="s">
        <v>97</v>
      </c>
      <c r="G5047" s="292">
        <v>0</v>
      </c>
      <c r="H5047" s="291" t="s">
        <v>98</v>
      </c>
      <c r="I5047" s="292">
        <v>0</v>
      </c>
      <c r="J5047" s="291" t="s">
        <v>99</v>
      </c>
      <c r="K5047" s="292">
        <v>0</v>
      </c>
    </row>
    <row r="5048" spans="2:11" ht="13.5" thickBot="1" x14ac:dyDescent="0.25">
      <c r="B5048" s="291"/>
      <c r="C5048" s="291"/>
      <c r="D5048" s="291"/>
      <c r="E5048" s="291"/>
      <c r="F5048" s="291" t="s">
        <v>100</v>
      </c>
      <c r="G5048" s="292">
        <v>3.54</v>
      </c>
      <c r="H5048" s="291"/>
      <c r="I5048" s="198" t="s">
        <v>101</v>
      </c>
      <c r="J5048" s="198"/>
      <c r="K5048" s="292">
        <v>17.73</v>
      </c>
    </row>
    <row r="5049" spans="2:11" ht="13.5" thickTop="1" x14ac:dyDescent="0.2">
      <c r="B5049" s="276"/>
      <c r="C5049" s="276"/>
      <c r="D5049" s="276"/>
      <c r="E5049" s="276"/>
      <c r="F5049" s="276"/>
      <c r="G5049" s="276"/>
      <c r="H5049" s="276"/>
      <c r="I5049" s="276"/>
      <c r="J5049" s="276"/>
      <c r="K5049" s="276"/>
    </row>
    <row r="5050" spans="2:11" ht="15" x14ac:dyDescent="0.2">
      <c r="B5050" s="268"/>
      <c r="C5050" s="270" t="s">
        <v>78</v>
      </c>
      <c r="D5050" s="268" t="s">
        <v>79</v>
      </c>
      <c r="E5050" s="268" t="s">
        <v>24</v>
      </c>
      <c r="F5050" s="196" t="s">
        <v>80</v>
      </c>
      <c r="G5050" s="196"/>
      <c r="H5050" s="269" t="s">
        <v>81</v>
      </c>
      <c r="I5050" s="270" t="s">
        <v>82</v>
      </c>
      <c r="J5050" s="270" t="s">
        <v>83</v>
      </c>
      <c r="K5050" s="270" t="s">
        <v>84</v>
      </c>
    </row>
    <row r="5051" spans="2:11" ht="38.25" x14ac:dyDescent="0.2">
      <c r="B5051" s="271" t="s">
        <v>85</v>
      </c>
      <c r="C5051" s="273" t="s">
        <v>1041</v>
      </c>
      <c r="D5051" s="271" t="s">
        <v>44</v>
      </c>
      <c r="E5051" s="271" t="s">
        <v>1042</v>
      </c>
      <c r="F5051" s="197" t="s">
        <v>847</v>
      </c>
      <c r="G5051" s="197"/>
      <c r="H5051" s="272" t="s">
        <v>75</v>
      </c>
      <c r="I5051" s="275">
        <v>1</v>
      </c>
      <c r="J5051" s="274">
        <v>35.119999999999997</v>
      </c>
      <c r="K5051" s="274">
        <v>35.119999999999997</v>
      </c>
    </row>
    <row r="5052" spans="2:11" ht="38.25" x14ac:dyDescent="0.2">
      <c r="B5052" s="282" t="s">
        <v>93</v>
      </c>
      <c r="C5052" s="284" t="s">
        <v>1051</v>
      </c>
      <c r="D5052" s="282" t="s">
        <v>44</v>
      </c>
      <c r="E5052" s="282" t="s">
        <v>3114</v>
      </c>
      <c r="F5052" s="195" t="s">
        <v>3021</v>
      </c>
      <c r="G5052" s="195"/>
      <c r="H5052" s="283" t="s">
        <v>48</v>
      </c>
      <c r="I5052" s="287">
        <v>1.4100000000000001E-5</v>
      </c>
      <c r="J5052" s="285">
        <v>2491030.2799999998</v>
      </c>
      <c r="K5052" s="285">
        <v>35.119999999999997</v>
      </c>
    </row>
    <row r="5053" spans="2:11" x14ac:dyDescent="0.2">
      <c r="B5053" s="291"/>
      <c r="C5053" s="291"/>
      <c r="D5053" s="291"/>
      <c r="E5053" s="291"/>
      <c r="F5053" s="291" t="s">
        <v>97</v>
      </c>
      <c r="G5053" s="292">
        <v>0</v>
      </c>
      <c r="H5053" s="291" t="s">
        <v>98</v>
      </c>
      <c r="I5053" s="292">
        <v>0</v>
      </c>
      <c r="J5053" s="291" t="s">
        <v>99</v>
      </c>
      <c r="K5053" s="292">
        <v>0</v>
      </c>
    </row>
    <row r="5054" spans="2:11" ht="13.5" thickBot="1" x14ac:dyDescent="0.25">
      <c r="B5054" s="291"/>
      <c r="C5054" s="291"/>
      <c r="D5054" s="291"/>
      <c r="E5054" s="291"/>
      <c r="F5054" s="291" t="s">
        <v>100</v>
      </c>
      <c r="G5054" s="292">
        <v>8.7799999999999994</v>
      </c>
      <c r="H5054" s="291"/>
      <c r="I5054" s="198" t="s">
        <v>101</v>
      </c>
      <c r="J5054" s="198"/>
      <c r="K5054" s="292">
        <v>43.9</v>
      </c>
    </row>
    <row r="5055" spans="2:11" ht="13.5" thickTop="1" x14ac:dyDescent="0.2">
      <c r="B5055" s="276"/>
      <c r="C5055" s="276"/>
      <c r="D5055" s="276"/>
      <c r="E5055" s="276"/>
      <c r="F5055" s="276"/>
      <c r="G5055" s="276"/>
      <c r="H5055" s="276"/>
      <c r="I5055" s="276"/>
      <c r="J5055" s="276"/>
      <c r="K5055" s="276"/>
    </row>
    <row r="5056" spans="2:11" ht="15" x14ac:dyDescent="0.2">
      <c r="B5056" s="268"/>
      <c r="C5056" s="270" t="s">
        <v>78</v>
      </c>
      <c r="D5056" s="268" t="s">
        <v>79</v>
      </c>
      <c r="E5056" s="268" t="s">
        <v>24</v>
      </c>
      <c r="F5056" s="196" t="s">
        <v>80</v>
      </c>
      <c r="G5056" s="196"/>
      <c r="H5056" s="269" t="s">
        <v>81</v>
      </c>
      <c r="I5056" s="270" t="s">
        <v>82</v>
      </c>
      <c r="J5056" s="270" t="s">
        <v>83</v>
      </c>
      <c r="K5056" s="270" t="s">
        <v>84</v>
      </c>
    </row>
    <row r="5057" spans="2:11" ht="38.25" x14ac:dyDescent="0.2">
      <c r="B5057" s="271" t="s">
        <v>85</v>
      </c>
      <c r="C5057" s="273" t="s">
        <v>1049</v>
      </c>
      <c r="D5057" s="271" t="s">
        <v>44</v>
      </c>
      <c r="E5057" s="271" t="s">
        <v>1050</v>
      </c>
      <c r="F5057" s="197" t="s">
        <v>847</v>
      </c>
      <c r="G5057" s="197"/>
      <c r="H5057" s="272" t="s">
        <v>75</v>
      </c>
      <c r="I5057" s="275">
        <v>1</v>
      </c>
      <c r="J5057" s="274">
        <v>160.16999999999999</v>
      </c>
      <c r="K5057" s="274">
        <v>160.16999999999999</v>
      </c>
    </row>
    <row r="5058" spans="2:11" ht="38.25" x14ac:dyDescent="0.2">
      <c r="B5058" s="282" t="s">
        <v>93</v>
      </c>
      <c r="C5058" s="284" t="s">
        <v>1051</v>
      </c>
      <c r="D5058" s="282" t="s">
        <v>44</v>
      </c>
      <c r="E5058" s="282" t="s">
        <v>3114</v>
      </c>
      <c r="F5058" s="195" t="s">
        <v>3021</v>
      </c>
      <c r="G5058" s="195"/>
      <c r="H5058" s="283" t="s">
        <v>48</v>
      </c>
      <c r="I5058" s="287">
        <v>6.4300000000000004E-5</v>
      </c>
      <c r="J5058" s="285">
        <v>2491030.2799999998</v>
      </c>
      <c r="K5058" s="285">
        <v>160.16999999999999</v>
      </c>
    </row>
    <row r="5059" spans="2:11" x14ac:dyDescent="0.2">
      <c r="B5059" s="291"/>
      <c r="C5059" s="291"/>
      <c r="D5059" s="291"/>
      <c r="E5059" s="291"/>
      <c r="F5059" s="291" t="s">
        <v>97</v>
      </c>
      <c r="G5059" s="292">
        <v>0</v>
      </c>
      <c r="H5059" s="291" t="s">
        <v>98</v>
      </c>
      <c r="I5059" s="292">
        <v>0</v>
      </c>
      <c r="J5059" s="291" t="s">
        <v>99</v>
      </c>
      <c r="K5059" s="292">
        <v>0</v>
      </c>
    </row>
    <row r="5060" spans="2:11" ht="13.5" thickBot="1" x14ac:dyDescent="0.25">
      <c r="B5060" s="291"/>
      <c r="C5060" s="291"/>
      <c r="D5060" s="291"/>
      <c r="E5060" s="291"/>
      <c r="F5060" s="291" t="s">
        <v>100</v>
      </c>
      <c r="G5060" s="292">
        <v>40.04</v>
      </c>
      <c r="H5060" s="291"/>
      <c r="I5060" s="198" t="s">
        <v>101</v>
      </c>
      <c r="J5060" s="198"/>
      <c r="K5060" s="292">
        <v>200.21</v>
      </c>
    </row>
    <row r="5061" spans="2:11" ht="13.5" thickTop="1" x14ac:dyDescent="0.2">
      <c r="B5061" s="276"/>
      <c r="C5061" s="276"/>
      <c r="D5061" s="276"/>
      <c r="E5061" s="276"/>
      <c r="F5061" s="276"/>
      <c r="G5061" s="276"/>
      <c r="H5061" s="276"/>
      <c r="I5061" s="276"/>
      <c r="J5061" s="276"/>
      <c r="K5061" s="276"/>
    </row>
    <row r="5062" spans="2:11" ht="15" x14ac:dyDescent="0.2">
      <c r="B5062" s="268"/>
      <c r="C5062" s="270" t="s">
        <v>78</v>
      </c>
      <c r="D5062" s="268" t="s">
        <v>79</v>
      </c>
      <c r="E5062" s="268" t="s">
        <v>24</v>
      </c>
      <c r="F5062" s="196" t="s">
        <v>80</v>
      </c>
      <c r="G5062" s="196"/>
      <c r="H5062" s="269" t="s">
        <v>81</v>
      </c>
      <c r="I5062" s="270" t="s">
        <v>82</v>
      </c>
      <c r="J5062" s="270" t="s">
        <v>83</v>
      </c>
      <c r="K5062" s="270" t="s">
        <v>84</v>
      </c>
    </row>
    <row r="5063" spans="2:11" ht="38.25" x14ac:dyDescent="0.2">
      <c r="B5063" s="271" t="s">
        <v>85</v>
      </c>
      <c r="C5063" s="273" t="s">
        <v>1047</v>
      </c>
      <c r="D5063" s="271" t="s">
        <v>44</v>
      </c>
      <c r="E5063" s="271" t="s">
        <v>1048</v>
      </c>
      <c r="F5063" s="197" t="s">
        <v>847</v>
      </c>
      <c r="G5063" s="197"/>
      <c r="H5063" s="272" t="s">
        <v>75</v>
      </c>
      <c r="I5063" s="275">
        <v>1</v>
      </c>
      <c r="J5063" s="274">
        <v>14.04</v>
      </c>
      <c r="K5063" s="274">
        <v>14.04</v>
      </c>
    </row>
    <row r="5064" spans="2:11" x14ac:dyDescent="0.2">
      <c r="B5064" s="282" t="s">
        <v>93</v>
      </c>
      <c r="C5064" s="284" t="s">
        <v>294</v>
      </c>
      <c r="D5064" s="282" t="s">
        <v>44</v>
      </c>
      <c r="E5064" s="282" t="s">
        <v>295</v>
      </c>
      <c r="F5064" s="195" t="s">
        <v>3022</v>
      </c>
      <c r="G5064" s="195"/>
      <c r="H5064" s="283" t="s">
        <v>3023</v>
      </c>
      <c r="I5064" s="287">
        <v>13</v>
      </c>
      <c r="J5064" s="285">
        <v>1.08</v>
      </c>
      <c r="K5064" s="285">
        <v>14.04</v>
      </c>
    </row>
    <row r="5065" spans="2:11" x14ac:dyDescent="0.2">
      <c r="B5065" s="291"/>
      <c r="C5065" s="291"/>
      <c r="D5065" s="291"/>
      <c r="E5065" s="291"/>
      <c r="F5065" s="291" t="s">
        <v>97</v>
      </c>
      <c r="G5065" s="292">
        <v>0</v>
      </c>
      <c r="H5065" s="291" t="s">
        <v>98</v>
      </c>
      <c r="I5065" s="292">
        <v>0</v>
      </c>
      <c r="J5065" s="291" t="s">
        <v>99</v>
      </c>
      <c r="K5065" s="292">
        <v>0</v>
      </c>
    </row>
    <row r="5066" spans="2:11" ht="13.5" thickBot="1" x14ac:dyDescent="0.25">
      <c r="B5066" s="291"/>
      <c r="C5066" s="291"/>
      <c r="D5066" s="291"/>
      <c r="E5066" s="291"/>
      <c r="F5066" s="291" t="s">
        <v>100</v>
      </c>
      <c r="G5066" s="292">
        <v>3.51</v>
      </c>
      <c r="H5066" s="291"/>
      <c r="I5066" s="198" t="s">
        <v>101</v>
      </c>
      <c r="J5066" s="198"/>
      <c r="K5066" s="292">
        <v>17.55</v>
      </c>
    </row>
    <row r="5067" spans="2:11" ht="13.5" thickTop="1" x14ac:dyDescent="0.2">
      <c r="B5067" s="276"/>
      <c r="C5067" s="276"/>
      <c r="D5067" s="276"/>
      <c r="E5067" s="276"/>
      <c r="F5067" s="276"/>
      <c r="G5067" s="276"/>
      <c r="H5067" s="276"/>
      <c r="I5067" s="276"/>
      <c r="J5067" s="276"/>
      <c r="K5067" s="276"/>
    </row>
    <row r="5068" spans="2:11" ht="15" x14ac:dyDescent="0.2">
      <c r="B5068" s="268"/>
      <c r="C5068" s="270" t="s">
        <v>78</v>
      </c>
      <c r="D5068" s="268" t="s">
        <v>79</v>
      </c>
      <c r="E5068" s="268" t="s">
        <v>24</v>
      </c>
      <c r="F5068" s="196" t="s">
        <v>80</v>
      </c>
      <c r="G5068" s="196"/>
      <c r="H5068" s="269" t="s">
        <v>81</v>
      </c>
      <c r="I5068" s="270" t="s">
        <v>82</v>
      </c>
      <c r="J5068" s="270" t="s">
        <v>83</v>
      </c>
      <c r="K5068" s="270" t="s">
        <v>84</v>
      </c>
    </row>
    <row r="5069" spans="2:11" ht="51" x14ac:dyDescent="0.2">
      <c r="B5069" s="271" t="s">
        <v>85</v>
      </c>
      <c r="C5069" s="273" t="s">
        <v>2998</v>
      </c>
      <c r="D5069" s="271" t="s">
        <v>44</v>
      </c>
      <c r="E5069" s="271" t="s">
        <v>2999</v>
      </c>
      <c r="F5069" s="197" t="s">
        <v>785</v>
      </c>
      <c r="G5069" s="197"/>
      <c r="H5069" s="272" t="s">
        <v>109</v>
      </c>
      <c r="I5069" s="275">
        <v>1</v>
      </c>
      <c r="J5069" s="274">
        <v>68.88</v>
      </c>
      <c r="K5069" s="274">
        <v>68.88</v>
      </c>
    </row>
    <row r="5070" spans="2:11" ht="51" x14ac:dyDescent="0.2">
      <c r="B5070" s="277" t="s">
        <v>86</v>
      </c>
      <c r="C5070" s="279" t="s">
        <v>3115</v>
      </c>
      <c r="D5070" s="277" t="s">
        <v>44</v>
      </c>
      <c r="E5070" s="277" t="s">
        <v>3116</v>
      </c>
      <c r="F5070" s="194" t="s">
        <v>847</v>
      </c>
      <c r="G5070" s="194"/>
      <c r="H5070" s="278" t="s">
        <v>75</v>
      </c>
      <c r="I5070" s="281">
        <v>1</v>
      </c>
      <c r="J5070" s="280">
        <v>27.52</v>
      </c>
      <c r="K5070" s="280">
        <v>27.52</v>
      </c>
    </row>
    <row r="5071" spans="2:11" ht="51" x14ac:dyDescent="0.2">
      <c r="B5071" s="277" t="s">
        <v>86</v>
      </c>
      <c r="C5071" s="279" t="s">
        <v>3117</v>
      </c>
      <c r="D5071" s="277" t="s">
        <v>44</v>
      </c>
      <c r="E5071" s="277" t="s">
        <v>3118</v>
      </c>
      <c r="F5071" s="194" t="s">
        <v>847</v>
      </c>
      <c r="G5071" s="194"/>
      <c r="H5071" s="278" t="s">
        <v>75</v>
      </c>
      <c r="I5071" s="281">
        <v>1</v>
      </c>
      <c r="J5071" s="280">
        <v>4.08</v>
      </c>
      <c r="K5071" s="280">
        <v>4.08</v>
      </c>
    </row>
    <row r="5072" spans="2:11" ht="25.5" x14ac:dyDescent="0.2">
      <c r="B5072" s="277" t="s">
        <v>86</v>
      </c>
      <c r="C5072" s="279" t="s">
        <v>1096</v>
      </c>
      <c r="D5072" s="277" t="s">
        <v>44</v>
      </c>
      <c r="E5072" s="277" t="s">
        <v>1097</v>
      </c>
      <c r="F5072" s="194" t="s">
        <v>2161</v>
      </c>
      <c r="G5072" s="194"/>
      <c r="H5072" s="278" t="s">
        <v>75</v>
      </c>
      <c r="I5072" s="281">
        <v>1</v>
      </c>
      <c r="J5072" s="280">
        <v>27.16</v>
      </c>
      <c r="K5072" s="280">
        <v>27.16</v>
      </c>
    </row>
    <row r="5073" spans="2:11" ht="51" x14ac:dyDescent="0.2">
      <c r="B5073" s="277" t="s">
        <v>86</v>
      </c>
      <c r="C5073" s="279" t="s">
        <v>3119</v>
      </c>
      <c r="D5073" s="277" t="s">
        <v>44</v>
      </c>
      <c r="E5073" s="277" t="s">
        <v>3120</v>
      </c>
      <c r="F5073" s="194" t="s">
        <v>847</v>
      </c>
      <c r="G5073" s="194"/>
      <c r="H5073" s="278" t="s">
        <v>75</v>
      </c>
      <c r="I5073" s="281">
        <v>1</v>
      </c>
      <c r="J5073" s="280">
        <v>10.119999999999999</v>
      </c>
      <c r="K5073" s="280">
        <v>10.119999999999999</v>
      </c>
    </row>
    <row r="5074" spans="2:11" x14ac:dyDescent="0.2">
      <c r="B5074" s="291"/>
      <c r="C5074" s="291"/>
      <c r="D5074" s="291"/>
      <c r="E5074" s="291"/>
      <c r="F5074" s="291" t="s">
        <v>97</v>
      </c>
      <c r="G5074" s="292">
        <v>10.66</v>
      </c>
      <c r="H5074" s="291" t="s">
        <v>98</v>
      </c>
      <c r="I5074" s="292">
        <v>11.47</v>
      </c>
      <c r="J5074" s="291" t="s">
        <v>99</v>
      </c>
      <c r="K5074" s="292">
        <v>22.13</v>
      </c>
    </row>
    <row r="5075" spans="2:11" ht="13.5" thickBot="1" x14ac:dyDescent="0.25">
      <c r="B5075" s="291"/>
      <c r="C5075" s="291"/>
      <c r="D5075" s="291"/>
      <c r="E5075" s="291"/>
      <c r="F5075" s="291" t="s">
        <v>100</v>
      </c>
      <c r="G5075" s="292">
        <v>17.22</v>
      </c>
      <c r="H5075" s="291"/>
      <c r="I5075" s="198" t="s">
        <v>101</v>
      </c>
      <c r="J5075" s="198"/>
      <c r="K5075" s="292">
        <v>86.1</v>
      </c>
    </row>
    <row r="5076" spans="2:11" ht="13.5" thickTop="1" x14ac:dyDescent="0.2">
      <c r="B5076" s="276"/>
      <c r="C5076" s="276"/>
      <c r="D5076" s="276"/>
      <c r="E5076" s="276"/>
      <c r="F5076" s="276"/>
      <c r="G5076" s="276"/>
      <c r="H5076" s="276"/>
      <c r="I5076" s="276"/>
      <c r="J5076" s="276"/>
      <c r="K5076" s="276"/>
    </row>
    <row r="5077" spans="2:11" ht="15" x14ac:dyDescent="0.2">
      <c r="B5077" s="268"/>
      <c r="C5077" s="270" t="s">
        <v>78</v>
      </c>
      <c r="D5077" s="268" t="s">
        <v>79</v>
      </c>
      <c r="E5077" s="268" t="s">
        <v>24</v>
      </c>
      <c r="F5077" s="196" t="s">
        <v>80</v>
      </c>
      <c r="G5077" s="196"/>
      <c r="H5077" s="269" t="s">
        <v>81</v>
      </c>
      <c r="I5077" s="270" t="s">
        <v>82</v>
      </c>
      <c r="J5077" s="270" t="s">
        <v>83</v>
      </c>
      <c r="K5077" s="270" t="s">
        <v>84</v>
      </c>
    </row>
    <row r="5078" spans="2:11" ht="51" x14ac:dyDescent="0.2">
      <c r="B5078" s="271" t="s">
        <v>85</v>
      </c>
      <c r="C5078" s="273" t="s">
        <v>2996</v>
      </c>
      <c r="D5078" s="271" t="s">
        <v>44</v>
      </c>
      <c r="E5078" s="271" t="s">
        <v>2997</v>
      </c>
      <c r="F5078" s="197" t="s">
        <v>785</v>
      </c>
      <c r="G5078" s="197"/>
      <c r="H5078" s="272" t="s">
        <v>106</v>
      </c>
      <c r="I5078" s="275">
        <v>1</v>
      </c>
      <c r="J5078" s="274">
        <v>274.89</v>
      </c>
      <c r="K5078" s="274">
        <v>274.89</v>
      </c>
    </row>
    <row r="5079" spans="2:11" ht="51" x14ac:dyDescent="0.2">
      <c r="B5079" s="277" t="s">
        <v>86</v>
      </c>
      <c r="C5079" s="279" t="s">
        <v>3115</v>
      </c>
      <c r="D5079" s="277" t="s">
        <v>44</v>
      </c>
      <c r="E5079" s="277" t="s">
        <v>3116</v>
      </c>
      <c r="F5079" s="194" t="s">
        <v>847</v>
      </c>
      <c r="G5079" s="194"/>
      <c r="H5079" s="278" t="s">
        <v>75</v>
      </c>
      <c r="I5079" s="281">
        <v>1</v>
      </c>
      <c r="J5079" s="280">
        <v>27.52</v>
      </c>
      <c r="K5079" s="280">
        <v>27.52</v>
      </c>
    </row>
    <row r="5080" spans="2:11" ht="63.75" x14ac:dyDescent="0.2">
      <c r="B5080" s="277" t="s">
        <v>86</v>
      </c>
      <c r="C5080" s="279" t="s">
        <v>3121</v>
      </c>
      <c r="D5080" s="277" t="s">
        <v>44</v>
      </c>
      <c r="E5080" s="277" t="s">
        <v>3122</v>
      </c>
      <c r="F5080" s="194" t="s">
        <v>847</v>
      </c>
      <c r="G5080" s="194"/>
      <c r="H5080" s="278" t="s">
        <v>75</v>
      </c>
      <c r="I5080" s="281">
        <v>1</v>
      </c>
      <c r="J5080" s="280">
        <v>159.37</v>
      </c>
      <c r="K5080" s="280">
        <v>159.37</v>
      </c>
    </row>
    <row r="5081" spans="2:11" ht="51" x14ac:dyDescent="0.2">
      <c r="B5081" s="277" t="s">
        <v>86</v>
      </c>
      <c r="C5081" s="279" t="s">
        <v>3117</v>
      </c>
      <c r="D5081" s="277" t="s">
        <v>44</v>
      </c>
      <c r="E5081" s="277" t="s">
        <v>3118</v>
      </c>
      <c r="F5081" s="194" t="s">
        <v>847</v>
      </c>
      <c r="G5081" s="194"/>
      <c r="H5081" s="278" t="s">
        <v>75</v>
      </c>
      <c r="I5081" s="281">
        <v>1</v>
      </c>
      <c r="J5081" s="280">
        <v>4.08</v>
      </c>
      <c r="K5081" s="280">
        <v>4.08</v>
      </c>
    </row>
    <row r="5082" spans="2:11" ht="25.5" x14ac:dyDescent="0.2">
      <c r="B5082" s="277" t="s">
        <v>86</v>
      </c>
      <c r="C5082" s="279" t="s">
        <v>1096</v>
      </c>
      <c r="D5082" s="277" t="s">
        <v>44</v>
      </c>
      <c r="E5082" s="277" t="s">
        <v>1097</v>
      </c>
      <c r="F5082" s="194" t="s">
        <v>2161</v>
      </c>
      <c r="G5082" s="194"/>
      <c r="H5082" s="278" t="s">
        <v>75</v>
      </c>
      <c r="I5082" s="281">
        <v>1</v>
      </c>
      <c r="J5082" s="280">
        <v>27.16</v>
      </c>
      <c r="K5082" s="280">
        <v>27.16</v>
      </c>
    </row>
    <row r="5083" spans="2:11" ht="51" x14ac:dyDescent="0.2">
      <c r="B5083" s="277" t="s">
        <v>86</v>
      </c>
      <c r="C5083" s="279" t="s">
        <v>3119</v>
      </c>
      <c r="D5083" s="277" t="s">
        <v>44</v>
      </c>
      <c r="E5083" s="277" t="s">
        <v>3120</v>
      </c>
      <c r="F5083" s="194" t="s">
        <v>847</v>
      </c>
      <c r="G5083" s="194"/>
      <c r="H5083" s="278" t="s">
        <v>75</v>
      </c>
      <c r="I5083" s="281">
        <v>1</v>
      </c>
      <c r="J5083" s="280">
        <v>10.119999999999999</v>
      </c>
      <c r="K5083" s="280">
        <v>10.119999999999999</v>
      </c>
    </row>
    <row r="5084" spans="2:11" ht="51" x14ac:dyDescent="0.2">
      <c r="B5084" s="277" t="s">
        <v>86</v>
      </c>
      <c r="C5084" s="279" t="s">
        <v>3123</v>
      </c>
      <c r="D5084" s="277" t="s">
        <v>44</v>
      </c>
      <c r="E5084" s="277" t="s">
        <v>3124</v>
      </c>
      <c r="F5084" s="194" t="s">
        <v>847</v>
      </c>
      <c r="G5084" s="194"/>
      <c r="H5084" s="278" t="s">
        <v>75</v>
      </c>
      <c r="I5084" s="281">
        <v>1</v>
      </c>
      <c r="J5084" s="280">
        <v>46.64</v>
      </c>
      <c r="K5084" s="280">
        <v>46.64</v>
      </c>
    </row>
    <row r="5085" spans="2:11" x14ac:dyDescent="0.2">
      <c r="B5085" s="291"/>
      <c r="C5085" s="291"/>
      <c r="D5085" s="291"/>
      <c r="E5085" s="291"/>
      <c r="F5085" s="291" t="s">
        <v>97</v>
      </c>
      <c r="G5085" s="292">
        <v>10.66</v>
      </c>
      <c r="H5085" s="291" t="s">
        <v>98</v>
      </c>
      <c r="I5085" s="292">
        <v>11.47</v>
      </c>
      <c r="J5085" s="291" t="s">
        <v>99</v>
      </c>
      <c r="K5085" s="292">
        <v>22.13</v>
      </c>
    </row>
    <row r="5086" spans="2:11" ht="13.5" thickBot="1" x14ac:dyDescent="0.25">
      <c r="B5086" s="291"/>
      <c r="C5086" s="291"/>
      <c r="D5086" s="291"/>
      <c r="E5086" s="291"/>
      <c r="F5086" s="291" t="s">
        <v>100</v>
      </c>
      <c r="G5086" s="292">
        <v>68.72</v>
      </c>
      <c r="H5086" s="291"/>
      <c r="I5086" s="198" t="s">
        <v>101</v>
      </c>
      <c r="J5086" s="198"/>
      <c r="K5086" s="292">
        <v>343.61</v>
      </c>
    </row>
    <row r="5087" spans="2:11" ht="13.5" thickTop="1" x14ac:dyDescent="0.2">
      <c r="B5087" s="276"/>
      <c r="C5087" s="276"/>
      <c r="D5087" s="276"/>
      <c r="E5087" s="276"/>
      <c r="F5087" s="276"/>
      <c r="G5087" s="276"/>
      <c r="H5087" s="276"/>
      <c r="I5087" s="276"/>
      <c r="J5087" s="276"/>
      <c r="K5087" s="276"/>
    </row>
    <row r="5088" spans="2:11" ht="15" x14ac:dyDescent="0.2">
      <c r="B5088" s="268"/>
      <c r="C5088" s="270" t="s">
        <v>78</v>
      </c>
      <c r="D5088" s="268" t="s">
        <v>79</v>
      </c>
      <c r="E5088" s="268" t="s">
        <v>24</v>
      </c>
      <c r="F5088" s="196" t="s">
        <v>80</v>
      </c>
      <c r="G5088" s="196"/>
      <c r="H5088" s="269" t="s">
        <v>81</v>
      </c>
      <c r="I5088" s="270" t="s">
        <v>82</v>
      </c>
      <c r="J5088" s="270" t="s">
        <v>83</v>
      </c>
      <c r="K5088" s="270" t="s">
        <v>84</v>
      </c>
    </row>
    <row r="5089" spans="2:11" ht="51" x14ac:dyDescent="0.2">
      <c r="B5089" s="271" t="s">
        <v>85</v>
      </c>
      <c r="C5089" s="273" t="s">
        <v>3115</v>
      </c>
      <c r="D5089" s="271" t="s">
        <v>44</v>
      </c>
      <c r="E5089" s="271" t="s">
        <v>3116</v>
      </c>
      <c r="F5089" s="197" t="s">
        <v>847</v>
      </c>
      <c r="G5089" s="197"/>
      <c r="H5089" s="272" t="s">
        <v>75</v>
      </c>
      <c r="I5089" s="275">
        <v>1</v>
      </c>
      <c r="J5089" s="274">
        <v>27.52</v>
      </c>
      <c r="K5089" s="274">
        <v>27.52</v>
      </c>
    </row>
    <row r="5090" spans="2:11" ht="38.25" x14ac:dyDescent="0.2">
      <c r="B5090" s="282" t="s">
        <v>93</v>
      </c>
      <c r="C5090" s="284" t="s">
        <v>3125</v>
      </c>
      <c r="D5090" s="282" t="s">
        <v>44</v>
      </c>
      <c r="E5090" s="282" t="s">
        <v>3126</v>
      </c>
      <c r="F5090" s="195" t="s">
        <v>3021</v>
      </c>
      <c r="G5090" s="195"/>
      <c r="H5090" s="283" t="s">
        <v>48</v>
      </c>
      <c r="I5090" s="287">
        <v>3.43E-5</v>
      </c>
      <c r="J5090" s="285">
        <v>571483.76</v>
      </c>
      <c r="K5090" s="285">
        <v>19.600000000000001</v>
      </c>
    </row>
    <row r="5091" spans="2:11" ht="63.75" x14ac:dyDescent="0.2">
      <c r="B5091" s="282" t="s">
        <v>93</v>
      </c>
      <c r="C5091" s="284" t="s">
        <v>3127</v>
      </c>
      <c r="D5091" s="282" t="s">
        <v>44</v>
      </c>
      <c r="E5091" s="282" t="s">
        <v>3128</v>
      </c>
      <c r="F5091" s="195" t="s">
        <v>3021</v>
      </c>
      <c r="G5091" s="195"/>
      <c r="H5091" s="283" t="s">
        <v>48</v>
      </c>
      <c r="I5091" s="287">
        <v>5.5099999999999998E-5</v>
      </c>
      <c r="J5091" s="285">
        <v>143750</v>
      </c>
      <c r="K5091" s="285">
        <v>7.92</v>
      </c>
    </row>
    <row r="5092" spans="2:11" x14ac:dyDescent="0.2">
      <c r="B5092" s="291"/>
      <c r="C5092" s="291"/>
      <c r="D5092" s="291"/>
      <c r="E5092" s="291"/>
      <c r="F5092" s="291" t="s">
        <v>97</v>
      </c>
      <c r="G5092" s="292">
        <v>0</v>
      </c>
      <c r="H5092" s="291" t="s">
        <v>98</v>
      </c>
      <c r="I5092" s="292">
        <v>0</v>
      </c>
      <c r="J5092" s="291" t="s">
        <v>99</v>
      </c>
      <c r="K5092" s="292">
        <v>0</v>
      </c>
    </row>
    <row r="5093" spans="2:11" ht="13.5" thickBot="1" x14ac:dyDescent="0.25">
      <c r="B5093" s="291"/>
      <c r="C5093" s="291"/>
      <c r="D5093" s="291"/>
      <c r="E5093" s="291"/>
      <c r="F5093" s="291" t="s">
        <v>100</v>
      </c>
      <c r="G5093" s="292">
        <v>6.88</v>
      </c>
      <c r="H5093" s="291"/>
      <c r="I5093" s="198" t="s">
        <v>101</v>
      </c>
      <c r="J5093" s="198"/>
      <c r="K5093" s="292">
        <v>34.4</v>
      </c>
    </row>
    <row r="5094" spans="2:11" ht="13.5" thickTop="1" x14ac:dyDescent="0.2">
      <c r="B5094" s="276"/>
      <c r="C5094" s="276"/>
      <c r="D5094" s="276"/>
      <c r="E5094" s="276"/>
      <c r="F5094" s="276"/>
      <c r="G5094" s="276"/>
      <c r="H5094" s="276"/>
      <c r="I5094" s="276"/>
      <c r="J5094" s="276"/>
      <c r="K5094" s="276"/>
    </row>
    <row r="5095" spans="2:11" ht="15" x14ac:dyDescent="0.2">
      <c r="B5095" s="268"/>
      <c r="C5095" s="270" t="s">
        <v>78</v>
      </c>
      <c r="D5095" s="268" t="s">
        <v>79</v>
      </c>
      <c r="E5095" s="268" t="s">
        <v>24</v>
      </c>
      <c r="F5095" s="196" t="s">
        <v>80</v>
      </c>
      <c r="G5095" s="196"/>
      <c r="H5095" s="269" t="s">
        <v>81</v>
      </c>
      <c r="I5095" s="270" t="s">
        <v>82</v>
      </c>
      <c r="J5095" s="270" t="s">
        <v>83</v>
      </c>
      <c r="K5095" s="270" t="s">
        <v>84</v>
      </c>
    </row>
    <row r="5096" spans="2:11" ht="51" x14ac:dyDescent="0.2">
      <c r="B5096" s="271" t="s">
        <v>85</v>
      </c>
      <c r="C5096" s="273" t="s">
        <v>3117</v>
      </c>
      <c r="D5096" s="271" t="s">
        <v>44</v>
      </c>
      <c r="E5096" s="271" t="s">
        <v>3118</v>
      </c>
      <c r="F5096" s="197" t="s">
        <v>847</v>
      </c>
      <c r="G5096" s="197"/>
      <c r="H5096" s="272" t="s">
        <v>75</v>
      </c>
      <c r="I5096" s="275">
        <v>1</v>
      </c>
      <c r="J5096" s="274">
        <v>4.08</v>
      </c>
      <c r="K5096" s="274">
        <v>4.08</v>
      </c>
    </row>
    <row r="5097" spans="2:11" ht="63.75" x14ac:dyDescent="0.2">
      <c r="B5097" s="282" t="s">
        <v>93</v>
      </c>
      <c r="C5097" s="284" t="s">
        <v>3127</v>
      </c>
      <c r="D5097" s="282" t="s">
        <v>44</v>
      </c>
      <c r="E5097" s="282" t="s">
        <v>3128</v>
      </c>
      <c r="F5097" s="195" t="s">
        <v>3021</v>
      </c>
      <c r="G5097" s="195"/>
      <c r="H5097" s="283" t="s">
        <v>48</v>
      </c>
      <c r="I5097" s="287">
        <v>5.8000000000000004E-6</v>
      </c>
      <c r="J5097" s="285">
        <v>143750</v>
      </c>
      <c r="K5097" s="285">
        <v>0.83</v>
      </c>
    </row>
    <row r="5098" spans="2:11" ht="38.25" x14ac:dyDescent="0.2">
      <c r="B5098" s="282" t="s">
        <v>93</v>
      </c>
      <c r="C5098" s="284" t="s">
        <v>3125</v>
      </c>
      <c r="D5098" s="282" t="s">
        <v>44</v>
      </c>
      <c r="E5098" s="282" t="s">
        <v>3126</v>
      </c>
      <c r="F5098" s="195" t="s">
        <v>3021</v>
      </c>
      <c r="G5098" s="195"/>
      <c r="H5098" s="283" t="s">
        <v>48</v>
      </c>
      <c r="I5098" s="287">
        <v>5.6999999999999996E-6</v>
      </c>
      <c r="J5098" s="285">
        <v>571483.76</v>
      </c>
      <c r="K5098" s="285">
        <v>3.25</v>
      </c>
    </row>
    <row r="5099" spans="2:11" x14ac:dyDescent="0.2">
      <c r="B5099" s="291"/>
      <c r="C5099" s="291"/>
      <c r="D5099" s="291"/>
      <c r="E5099" s="291"/>
      <c r="F5099" s="291" t="s">
        <v>97</v>
      </c>
      <c r="G5099" s="292">
        <v>0</v>
      </c>
      <c r="H5099" s="291" t="s">
        <v>98</v>
      </c>
      <c r="I5099" s="292">
        <v>0</v>
      </c>
      <c r="J5099" s="291" t="s">
        <v>99</v>
      </c>
      <c r="K5099" s="292">
        <v>0</v>
      </c>
    </row>
    <row r="5100" spans="2:11" ht="13.5" thickBot="1" x14ac:dyDescent="0.25">
      <c r="B5100" s="291"/>
      <c r="C5100" s="291"/>
      <c r="D5100" s="291"/>
      <c r="E5100" s="291"/>
      <c r="F5100" s="291" t="s">
        <v>100</v>
      </c>
      <c r="G5100" s="292">
        <v>1.02</v>
      </c>
      <c r="H5100" s="291"/>
      <c r="I5100" s="198" t="s">
        <v>101</v>
      </c>
      <c r="J5100" s="198"/>
      <c r="K5100" s="292">
        <v>5.0999999999999996</v>
      </c>
    </row>
    <row r="5101" spans="2:11" ht="13.5" thickTop="1" x14ac:dyDescent="0.2">
      <c r="B5101" s="276"/>
      <c r="C5101" s="276"/>
      <c r="D5101" s="276"/>
      <c r="E5101" s="276"/>
      <c r="F5101" s="276"/>
      <c r="G5101" s="276"/>
      <c r="H5101" s="276"/>
      <c r="I5101" s="276"/>
      <c r="J5101" s="276"/>
      <c r="K5101" s="276"/>
    </row>
    <row r="5102" spans="2:11" ht="15" x14ac:dyDescent="0.2">
      <c r="B5102" s="268"/>
      <c r="C5102" s="270" t="s">
        <v>78</v>
      </c>
      <c r="D5102" s="268" t="s">
        <v>79</v>
      </c>
      <c r="E5102" s="268" t="s">
        <v>24</v>
      </c>
      <c r="F5102" s="196" t="s">
        <v>80</v>
      </c>
      <c r="G5102" s="196"/>
      <c r="H5102" s="269" t="s">
        <v>81</v>
      </c>
      <c r="I5102" s="270" t="s">
        <v>82</v>
      </c>
      <c r="J5102" s="270" t="s">
        <v>83</v>
      </c>
      <c r="K5102" s="270" t="s">
        <v>84</v>
      </c>
    </row>
    <row r="5103" spans="2:11" ht="51" x14ac:dyDescent="0.2">
      <c r="B5103" s="271" t="s">
        <v>85</v>
      </c>
      <c r="C5103" s="273" t="s">
        <v>3119</v>
      </c>
      <c r="D5103" s="271" t="s">
        <v>44</v>
      </c>
      <c r="E5103" s="271" t="s">
        <v>3120</v>
      </c>
      <c r="F5103" s="197" t="s">
        <v>847</v>
      </c>
      <c r="G5103" s="197"/>
      <c r="H5103" s="272" t="s">
        <v>75</v>
      </c>
      <c r="I5103" s="275">
        <v>1</v>
      </c>
      <c r="J5103" s="274">
        <v>10.119999999999999</v>
      </c>
      <c r="K5103" s="274">
        <v>10.119999999999999</v>
      </c>
    </row>
    <row r="5104" spans="2:11" ht="38.25" x14ac:dyDescent="0.2">
      <c r="B5104" s="282" t="s">
        <v>93</v>
      </c>
      <c r="C5104" s="284" t="s">
        <v>3125</v>
      </c>
      <c r="D5104" s="282" t="s">
        <v>44</v>
      </c>
      <c r="E5104" s="282" t="s">
        <v>3126</v>
      </c>
      <c r="F5104" s="195" t="s">
        <v>3021</v>
      </c>
      <c r="G5104" s="195"/>
      <c r="H5104" s="283" t="s">
        <v>48</v>
      </c>
      <c r="I5104" s="287">
        <v>1.4100000000000001E-5</v>
      </c>
      <c r="J5104" s="285">
        <v>571483.76</v>
      </c>
      <c r="K5104" s="285">
        <v>8.0500000000000007</v>
      </c>
    </row>
    <row r="5105" spans="2:11" ht="63.75" x14ac:dyDescent="0.2">
      <c r="B5105" s="282" t="s">
        <v>93</v>
      </c>
      <c r="C5105" s="284" t="s">
        <v>3127</v>
      </c>
      <c r="D5105" s="282" t="s">
        <v>44</v>
      </c>
      <c r="E5105" s="282" t="s">
        <v>3128</v>
      </c>
      <c r="F5105" s="195" t="s">
        <v>3021</v>
      </c>
      <c r="G5105" s="195"/>
      <c r="H5105" s="283" t="s">
        <v>48</v>
      </c>
      <c r="I5105" s="287">
        <v>1.4399999999999999E-5</v>
      </c>
      <c r="J5105" s="285">
        <v>143750</v>
      </c>
      <c r="K5105" s="285">
        <v>2.0699999999999998</v>
      </c>
    </row>
    <row r="5106" spans="2:11" x14ac:dyDescent="0.2">
      <c r="B5106" s="291"/>
      <c r="C5106" s="291"/>
      <c r="D5106" s="291"/>
      <c r="E5106" s="291"/>
      <c r="F5106" s="291" t="s">
        <v>97</v>
      </c>
      <c r="G5106" s="292">
        <v>0</v>
      </c>
      <c r="H5106" s="291" t="s">
        <v>98</v>
      </c>
      <c r="I5106" s="292">
        <v>0</v>
      </c>
      <c r="J5106" s="291" t="s">
        <v>99</v>
      </c>
      <c r="K5106" s="292">
        <v>0</v>
      </c>
    </row>
    <row r="5107" spans="2:11" ht="13.5" thickBot="1" x14ac:dyDescent="0.25">
      <c r="B5107" s="291"/>
      <c r="C5107" s="291"/>
      <c r="D5107" s="291"/>
      <c r="E5107" s="291"/>
      <c r="F5107" s="291" t="s">
        <v>100</v>
      </c>
      <c r="G5107" s="292">
        <v>2.5299999999999998</v>
      </c>
      <c r="H5107" s="291"/>
      <c r="I5107" s="198" t="s">
        <v>101</v>
      </c>
      <c r="J5107" s="198"/>
      <c r="K5107" s="292">
        <v>12.65</v>
      </c>
    </row>
    <row r="5108" spans="2:11" ht="13.5" thickTop="1" x14ac:dyDescent="0.2">
      <c r="B5108" s="276"/>
      <c r="C5108" s="276"/>
      <c r="D5108" s="276"/>
      <c r="E5108" s="276"/>
      <c r="F5108" s="276"/>
      <c r="G5108" s="276"/>
      <c r="H5108" s="276"/>
      <c r="I5108" s="276"/>
      <c r="J5108" s="276"/>
      <c r="K5108" s="276"/>
    </row>
    <row r="5109" spans="2:11" ht="15" x14ac:dyDescent="0.2">
      <c r="B5109" s="268"/>
      <c r="C5109" s="270" t="s">
        <v>78</v>
      </c>
      <c r="D5109" s="268" t="s">
        <v>79</v>
      </c>
      <c r="E5109" s="268" t="s">
        <v>24</v>
      </c>
      <c r="F5109" s="196" t="s">
        <v>80</v>
      </c>
      <c r="G5109" s="196"/>
      <c r="H5109" s="269" t="s">
        <v>81</v>
      </c>
      <c r="I5109" s="270" t="s">
        <v>82</v>
      </c>
      <c r="J5109" s="270" t="s">
        <v>83</v>
      </c>
      <c r="K5109" s="270" t="s">
        <v>84</v>
      </c>
    </row>
    <row r="5110" spans="2:11" ht="51" x14ac:dyDescent="0.2">
      <c r="B5110" s="271" t="s">
        <v>85</v>
      </c>
      <c r="C5110" s="273" t="s">
        <v>3123</v>
      </c>
      <c r="D5110" s="271" t="s">
        <v>44</v>
      </c>
      <c r="E5110" s="271" t="s">
        <v>3124</v>
      </c>
      <c r="F5110" s="197" t="s">
        <v>847</v>
      </c>
      <c r="G5110" s="197"/>
      <c r="H5110" s="272" t="s">
        <v>75</v>
      </c>
      <c r="I5110" s="275">
        <v>1</v>
      </c>
      <c r="J5110" s="274">
        <v>46.64</v>
      </c>
      <c r="K5110" s="274">
        <v>46.64</v>
      </c>
    </row>
    <row r="5111" spans="2:11" ht="38.25" x14ac:dyDescent="0.2">
      <c r="B5111" s="282" t="s">
        <v>93</v>
      </c>
      <c r="C5111" s="284" t="s">
        <v>3125</v>
      </c>
      <c r="D5111" s="282" t="s">
        <v>44</v>
      </c>
      <c r="E5111" s="282" t="s">
        <v>3126</v>
      </c>
      <c r="F5111" s="195" t="s">
        <v>3021</v>
      </c>
      <c r="G5111" s="195"/>
      <c r="H5111" s="283" t="s">
        <v>48</v>
      </c>
      <c r="I5111" s="287">
        <v>6.4300000000000004E-5</v>
      </c>
      <c r="J5111" s="285">
        <v>571483.76</v>
      </c>
      <c r="K5111" s="285">
        <v>36.74</v>
      </c>
    </row>
    <row r="5112" spans="2:11" ht="63.75" x14ac:dyDescent="0.2">
      <c r="B5112" s="282" t="s">
        <v>93</v>
      </c>
      <c r="C5112" s="284" t="s">
        <v>3127</v>
      </c>
      <c r="D5112" s="282" t="s">
        <v>44</v>
      </c>
      <c r="E5112" s="282" t="s">
        <v>3128</v>
      </c>
      <c r="F5112" s="195" t="s">
        <v>3021</v>
      </c>
      <c r="G5112" s="195"/>
      <c r="H5112" s="283" t="s">
        <v>48</v>
      </c>
      <c r="I5112" s="287">
        <v>6.8899999999999994E-5</v>
      </c>
      <c r="J5112" s="285">
        <v>143750</v>
      </c>
      <c r="K5112" s="285">
        <v>9.9</v>
      </c>
    </row>
    <row r="5113" spans="2:11" x14ac:dyDescent="0.2">
      <c r="B5113" s="291"/>
      <c r="C5113" s="291"/>
      <c r="D5113" s="291"/>
      <c r="E5113" s="291"/>
      <c r="F5113" s="291" t="s">
        <v>97</v>
      </c>
      <c r="G5113" s="292">
        <v>0</v>
      </c>
      <c r="H5113" s="291" t="s">
        <v>98</v>
      </c>
      <c r="I5113" s="292">
        <v>0</v>
      </c>
      <c r="J5113" s="291" t="s">
        <v>99</v>
      </c>
      <c r="K5113" s="292">
        <v>0</v>
      </c>
    </row>
    <row r="5114" spans="2:11" ht="13.5" thickBot="1" x14ac:dyDescent="0.25">
      <c r="B5114" s="291"/>
      <c r="C5114" s="291"/>
      <c r="D5114" s="291"/>
      <c r="E5114" s="291"/>
      <c r="F5114" s="291" t="s">
        <v>100</v>
      </c>
      <c r="G5114" s="292">
        <v>11.66</v>
      </c>
      <c r="H5114" s="291"/>
      <c r="I5114" s="198" t="s">
        <v>101</v>
      </c>
      <c r="J5114" s="198"/>
      <c r="K5114" s="292">
        <v>58.3</v>
      </c>
    </row>
    <row r="5115" spans="2:11" ht="13.5" thickTop="1" x14ac:dyDescent="0.2">
      <c r="B5115" s="276"/>
      <c r="C5115" s="276"/>
      <c r="D5115" s="276"/>
      <c r="E5115" s="276"/>
      <c r="F5115" s="276"/>
      <c r="G5115" s="276"/>
      <c r="H5115" s="276"/>
      <c r="I5115" s="276"/>
      <c r="J5115" s="276"/>
      <c r="K5115" s="276"/>
    </row>
    <row r="5116" spans="2:11" ht="15" x14ac:dyDescent="0.2">
      <c r="B5116" s="268"/>
      <c r="C5116" s="270" t="s">
        <v>78</v>
      </c>
      <c r="D5116" s="268" t="s">
        <v>79</v>
      </c>
      <c r="E5116" s="268" t="s">
        <v>24</v>
      </c>
      <c r="F5116" s="196" t="s">
        <v>80</v>
      </c>
      <c r="G5116" s="196"/>
      <c r="H5116" s="269" t="s">
        <v>81</v>
      </c>
      <c r="I5116" s="270" t="s">
        <v>82</v>
      </c>
      <c r="J5116" s="270" t="s">
        <v>83</v>
      </c>
      <c r="K5116" s="270" t="s">
        <v>84</v>
      </c>
    </row>
    <row r="5117" spans="2:11" ht="63.75" x14ac:dyDescent="0.2">
      <c r="B5117" s="271" t="s">
        <v>85</v>
      </c>
      <c r="C5117" s="273" t="s">
        <v>3121</v>
      </c>
      <c r="D5117" s="271" t="s">
        <v>44</v>
      </c>
      <c r="E5117" s="271" t="s">
        <v>3122</v>
      </c>
      <c r="F5117" s="197" t="s">
        <v>847</v>
      </c>
      <c r="G5117" s="197"/>
      <c r="H5117" s="272" t="s">
        <v>75</v>
      </c>
      <c r="I5117" s="275">
        <v>1</v>
      </c>
      <c r="J5117" s="274">
        <v>159.37</v>
      </c>
      <c r="K5117" s="274">
        <v>159.37</v>
      </c>
    </row>
    <row r="5118" spans="2:11" ht="25.5" x14ac:dyDescent="0.2">
      <c r="B5118" s="282" t="s">
        <v>93</v>
      </c>
      <c r="C5118" s="284" t="s">
        <v>381</v>
      </c>
      <c r="D5118" s="282" t="s">
        <v>44</v>
      </c>
      <c r="E5118" s="282" t="s">
        <v>626</v>
      </c>
      <c r="F5118" s="195" t="s">
        <v>94</v>
      </c>
      <c r="G5118" s="195"/>
      <c r="H5118" s="283" t="s">
        <v>129</v>
      </c>
      <c r="I5118" s="287">
        <v>26.43</v>
      </c>
      <c r="J5118" s="285">
        <v>6.03</v>
      </c>
      <c r="K5118" s="285">
        <v>159.37</v>
      </c>
    </row>
    <row r="5119" spans="2:11" x14ac:dyDescent="0.2">
      <c r="B5119" s="291"/>
      <c r="C5119" s="291"/>
      <c r="D5119" s="291"/>
      <c r="E5119" s="291"/>
      <c r="F5119" s="291" t="s">
        <v>97</v>
      </c>
      <c r="G5119" s="292">
        <v>0</v>
      </c>
      <c r="H5119" s="291" t="s">
        <v>98</v>
      </c>
      <c r="I5119" s="292">
        <v>0</v>
      </c>
      <c r="J5119" s="291" t="s">
        <v>99</v>
      </c>
      <c r="K5119" s="292">
        <v>0</v>
      </c>
    </row>
    <row r="5120" spans="2:11" ht="13.5" thickBot="1" x14ac:dyDescent="0.25">
      <c r="B5120" s="291"/>
      <c r="C5120" s="291"/>
      <c r="D5120" s="291"/>
      <c r="E5120" s="291"/>
      <c r="F5120" s="291" t="s">
        <v>100</v>
      </c>
      <c r="G5120" s="292">
        <v>39.840000000000003</v>
      </c>
      <c r="H5120" s="291"/>
      <c r="I5120" s="198" t="s">
        <v>101</v>
      </c>
      <c r="J5120" s="198"/>
      <c r="K5120" s="292">
        <v>199.21</v>
      </c>
    </row>
    <row r="5121" spans="2:11" ht="13.5" thickTop="1" x14ac:dyDescent="0.2">
      <c r="B5121" s="276"/>
      <c r="C5121" s="276"/>
      <c r="D5121" s="276"/>
      <c r="E5121" s="276"/>
      <c r="F5121" s="276"/>
      <c r="G5121" s="276"/>
      <c r="H5121" s="276"/>
      <c r="I5121" s="276"/>
      <c r="J5121" s="276"/>
      <c r="K5121" s="276"/>
    </row>
    <row r="5122" spans="2:11" ht="15" x14ac:dyDescent="0.2">
      <c r="B5122" s="268"/>
      <c r="C5122" s="270" t="s">
        <v>78</v>
      </c>
      <c r="D5122" s="268" t="s">
        <v>79</v>
      </c>
      <c r="E5122" s="268" t="s">
        <v>24</v>
      </c>
      <c r="F5122" s="196" t="s">
        <v>80</v>
      </c>
      <c r="G5122" s="196"/>
      <c r="H5122" s="269" t="s">
        <v>81</v>
      </c>
      <c r="I5122" s="270" t="s">
        <v>82</v>
      </c>
      <c r="J5122" s="270" t="s">
        <v>83</v>
      </c>
      <c r="K5122" s="270" t="s">
        <v>84</v>
      </c>
    </row>
    <row r="5123" spans="2:11" ht="38.25" x14ac:dyDescent="0.2">
      <c r="B5123" s="271" t="s">
        <v>85</v>
      </c>
      <c r="C5123" s="273" t="s">
        <v>3358</v>
      </c>
      <c r="D5123" s="271" t="s">
        <v>46</v>
      </c>
      <c r="E5123" s="271" t="s">
        <v>3359</v>
      </c>
      <c r="F5123" s="197">
        <v>7</v>
      </c>
      <c r="G5123" s="197"/>
      <c r="H5123" s="272" t="s">
        <v>45</v>
      </c>
      <c r="I5123" s="275">
        <v>1</v>
      </c>
      <c r="J5123" s="274">
        <v>21.1</v>
      </c>
      <c r="K5123" s="274">
        <v>21.1</v>
      </c>
    </row>
    <row r="5124" spans="2:11" ht="25.5" x14ac:dyDescent="0.2">
      <c r="B5124" s="282" t="s">
        <v>93</v>
      </c>
      <c r="C5124" s="284" t="s">
        <v>732</v>
      </c>
      <c r="D5124" s="282" t="s">
        <v>46</v>
      </c>
      <c r="E5124" s="282" t="s">
        <v>2275</v>
      </c>
      <c r="F5124" s="195" t="s">
        <v>214</v>
      </c>
      <c r="G5124" s="195"/>
      <c r="H5124" s="283" t="s">
        <v>75</v>
      </c>
      <c r="I5124" s="287">
        <v>0.2</v>
      </c>
      <c r="J5124" s="285">
        <v>20.74</v>
      </c>
      <c r="K5124" s="285">
        <v>4.1399999999999997</v>
      </c>
    </row>
    <row r="5125" spans="2:11" ht="38.25" x14ac:dyDescent="0.2">
      <c r="B5125" s="282" t="s">
        <v>93</v>
      </c>
      <c r="C5125" s="284" t="s">
        <v>3445</v>
      </c>
      <c r="D5125" s="282" t="s">
        <v>46</v>
      </c>
      <c r="E5125" s="282" t="s">
        <v>3446</v>
      </c>
      <c r="F5125" s="195" t="s">
        <v>94</v>
      </c>
      <c r="G5125" s="195"/>
      <c r="H5125" s="283" t="s">
        <v>53</v>
      </c>
      <c r="I5125" s="287">
        <v>2</v>
      </c>
      <c r="J5125" s="285">
        <v>3.33</v>
      </c>
      <c r="K5125" s="285">
        <v>6.66</v>
      </c>
    </row>
    <row r="5126" spans="2:11" ht="25.5" x14ac:dyDescent="0.2">
      <c r="B5126" s="282" t="s">
        <v>93</v>
      </c>
      <c r="C5126" s="284" t="s">
        <v>733</v>
      </c>
      <c r="D5126" s="282" t="s">
        <v>46</v>
      </c>
      <c r="E5126" s="282" t="s">
        <v>2283</v>
      </c>
      <c r="F5126" s="195" t="s">
        <v>214</v>
      </c>
      <c r="G5126" s="195"/>
      <c r="H5126" s="283" t="s">
        <v>75</v>
      </c>
      <c r="I5126" s="287">
        <v>0.4</v>
      </c>
      <c r="J5126" s="285">
        <v>25.75</v>
      </c>
      <c r="K5126" s="285">
        <v>10.3</v>
      </c>
    </row>
    <row r="5127" spans="2:11" x14ac:dyDescent="0.2">
      <c r="B5127" s="291"/>
      <c r="C5127" s="291"/>
      <c r="D5127" s="291"/>
      <c r="E5127" s="291"/>
      <c r="F5127" s="291" t="s">
        <v>97</v>
      </c>
      <c r="G5127" s="292">
        <v>6.95</v>
      </c>
      <c r="H5127" s="291" t="s">
        <v>98</v>
      </c>
      <c r="I5127" s="292">
        <v>7.49</v>
      </c>
      <c r="J5127" s="291" t="s">
        <v>99</v>
      </c>
      <c r="K5127" s="292">
        <v>14.44</v>
      </c>
    </row>
    <row r="5128" spans="2:11" ht="13.5" thickBot="1" x14ac:dyDescent="0.25">
      <c r="B5128" s="291"/>
      <c r="C5128" s="291"/>
      <c r="D5128" s="291"/>
      <c r="E5128" s="291"/>
      <c r="F5128" s="291" t="s">
        <v>100</v>
      </c>
      <c r="G5128" s="292">
        <v>5.27</v>
      </c>
      <c r="H5128" s="291"/>
      <c r="I5128" s="198" t="s">
        <v>101</v>
      </c>
      <c r="J5128" s="198"/>
      <c r="K5128" s="292">
        <v>26.37</v>
      </c>
    </row>
    <row r="5129" spans="2:11" ht="13.5" thickTop="1" x14ac:dyDescent="0.2">
      <c r="B5129" s="276"/>
      <c r="C5129" s="276"/>
      <c r="D5129" s="276"/>
      <c r="E5129" s="276"/>
      <c r="F5129" s="276"/>
      <c r="G5129" s="276"/>
      <c r="H5129" s="276"/>
      <c r="I5129" s="276"/>
      <c r="J5129" s="276"/>
      <c r="K5129" s="276"/>
    </row>
    <row r="5130" spans="2:11" ht="15" x14ac:dyDescent="0.2">
      <c r="B5130" s="268"/>
      <c r="C5130" s="270" t="s">
        <v>78</v>
      </c>
      <c r="D5130" s="268" t="s">
        <v>79</v>
      </c>
      <c r="E5130" s="268" t="s">
        <v>24</v>
      </c>
      <c r="F5130" s="196" t="s">
        <v>80</v>
      </c>
      <c r="G5130" s="196"/>
      <c r="H5130" s="269" t="s">
        <v>81</v>
      </c>
      <c r="I5130" s="270" t="s">
        <v>82</v>
      </c>
      <c r="J5130" s="270" t="s">
        <v>83</v>
      </c>
      <c r="K5130" s="270" t="s">
        <v>84</v>
      </c>
    </row>
    <row r="5131" spans="2:11" x14ac:dyDescent="0.2">
      <c r="B5131" s="271" t="s">
        <v>85</v>
      </c>
      <c r="C5131" s="273" t="s">
        <v>985</v>
      </c>
      <c r="D5131" s="271" t="s">
        <v>44</v>
      </c>
      <c r="E5131" s="271" t="s">
        <v>986</v>
      </c>
      <c r="F5131" s="197" t="s">
        <v>2161</v>
      </c>
      <c r="G5131" s="197"/>
      <c r="H5131" s="272" t="s">
        <v>75</v>
      </c>
      <c r="I5131" s="275">
        <v>1</v>
      </c>
      <c r="J5131" s="274">
        <v>26.91</v>
      </c>
      <c r="K5131" s="274">
        <v>26.91</v>
      </c>
    </row>
    <row r="5132" spans="2:11" ht="25.5" x14ac:dyDescent="0.2">
      <c r="B5132" s="277" t="s">
        <v>86</v>
      </c>
      <c r="C5132" s="279" t="s">
        <v>1031</v>
      </c>
      <c r="D5132" s="277" t="s">
        <v>44</v>
      </c>
      <c r="E5132" s="277" t="s">
        <v>1032</v>
      </c>
      <c r="F5132" s="194" t="s">
        <v>2161</v>
      </c>
      <c r="G5132" s="194"/>
      <c r="H5132" s="278" t="s">
        <v>75</v>
      </c>
      <c r="I5132" s="281">
        <v>1</v>
      </c>
      <c r="J5132" s="280">
        <v>0.42</v>
      </c>
      <c r="K5132" s="280">
        <v>0.42</v>
      </c>
    </row>
    <row r="5133" spans="2:11" ht="25.5" x14ac:dyDescent="0.2">
      <c r="B5133" s="282" t="s">
        <v>93</v>
      </c>
      <c r="C5133" s="284" t="s">
        <v>243</v>
      </c>
      <c r="D5133" s="282" t="s">
        <v>44</v>
      </c>
      <c r="E5133" s="282" t="s">
        <v>244</v>
      </c>
      <c r="F5133" s="195" t="s">
        <v>94</v>
      </c>
      <c r="G5133" s="195"/>
      <c r="H5133" s="283" t="s">
        <v>75</v>
      </c>
      <c r="I5133" s="287">
        <v>1</v>
      </c>
      <c r="J5133" s="285">
        <v>1.31</v>
      </c>
      <c r="K5133" s="285">
        <v>1.31</v>
      </c>
    </row>
    <row r="5134" spans="2:11" x14ac:dyDescent="0.2">
      <c r="B5134" s="282" t="s">
        <v>93</v>
      </c>
      <c r="C5134" s="284" t="s">
        <v>1033</v>
      </c>
      <c r="D5134" s="282" t="s">
        <v>44</v>
      </c>
      <c r="E5134" s="282" t="s">
        <v>1034</v>
      </c>
      <c r="F5134" s="195" t="s">
        <v>214</v>
      </c>
      <c r="G5134" s="195"/>
      <c r="H5134" s="283" t="s">
        <v>75</v>
      </c>
      <c r="I5134" s="287">
        <v>1</v>
      </c>
      <c r="J5134" s="285">
        <v>20.27</v>
      </c>
      <c r="K5134" s="285">
        <v>20.27</v>
      </c>
    </row>
    <row r="5135" spans="2:11" ht="25.5" x14ac:dyDescent="0.2">
      <c r="B5135" s="282" t="s">
        <v>93</v>
      </c>
      <c r="C5135" s="284" t="s">
        <v>238</v>
      </c>
      <c r="D5135" s="282" t="s">
        <v>44</v>
      </c>
      <c r="E5135" s="282" t="s">
        <v>239</v>
      </c>
      <c r="F5135" s="195" t="s">
        <v>94</v>
      </c>
      <c r="G5135" s="195"/>
      <c r="H5135" s="283" t="s">
        <v>75</v>
      </c>
      <c r="I5135" s="287">
        <v>1</v>
      </c>
      <c r="J5135" s="285">
        <v>1.02</v>
      </c>
      <c r="K5135" s="285">
        <v>1.02</v>
      </c>
    </row>
    <row r="5136" spans="2:11" ht="25.5" x14ac:dyDescent="0.2">
      <c r="B5136" s="282" t="s">
        <v>93</v>
      </c>
      <c r="C5136" s="284" t="s">
        <v>217</v>
      </c>
      <c r="D5136" s="282" t="s">
        <v>44</v>
      </c>
      <c r="E5136" s="282" t="s">
        <v>218</v>
      </c>
      <c r="F5136" s="195" t="s">
        <v>94</v>
      </c>
      <c r="G5136" s="195"/>
      <c r="H5136" s="283" t="s">
        <v>75</v>
      </c>
      <c r="I5136" s="287">
        <v>1</v>
      </c>
      <c r="J5136" s="285">
        <v>0.08</v>
      </c>
      <c r="K5136" s="285">
        <v>0.08</v>
      </c>
    </row>
    <row r="5137" spans="2:11" ht="25.5" x14ac:dyDescent="0.2">
      <c r="B5137" s="282" t="s">
        <v>93</v>
      </c>
      <c r="C5137" s="284" t="s">
        <v>241</v>
      </c>
      <c r="D5137" s="282" t="s">
        <v>44</v>
      </c>
      <c r="E5137" s="282" t="s">
        <v>242</v>
      </c>
      <c r="F5137" s="195" t="s">
        <v>94</v>
      </c>
      <c r="G5137" s="195"/>
      <c r="H5137" s="283" t="s">
        <v>75</v>
      </c>
      <c r="I5137" s="287">
        <v>1</v>
      </c>
      <c r="J5137" s="285">
        <v>0.78</v>
      </c>
      <c r="K5137" s="285">
        <v>0.78</v>
      </c>
    </row>
    <row r="5138" spans="2:11" ht="25.5" x14ac:dyDescent="0.2">
      <c r="B5138" s="282" t="s">
        <v>93</v>
      </c>
      <c r="C5138" s="284" t="s">
        <v>215</v>
      </c>
      <c r="D5138" s="282" t="s">
        <v>44</v>
      </c>
      <c r="E5138" s="282" t="s">
        <v>216</v>
      </c>
      <c r="F5138" s="195" t="s">
        <v>94</v>
      </c>
      <c r="G5138" s="195"/>
      <c r="H5138" s="283" t="s">
        <v>75</v>
      </c>
      <c r="I5138" s="287">
        <v>1</v>
      </c>
      <c r="J5138" s="285">
        <v>1.43</v>
      </c>
      <c r="K5138" s="285">
        <v>1.43</v>
      </c>
    </row>
    <row r="5139" spans="2:11" ht="25.5" x14ac:dyDescent="0.2">
      <c r="B5139" s="282" t="s">
        <v>93</v>
      </c>
      <c r="C5139" s="284" t="s">
        <v>236</v>
      </c>
      <c r="D5139" s="282" t="s">
        <v>44</v>
      </c>
      <c r="E5139" s="282" t="s">
        <v>237</v>
      </c>
      <c r="F5139" s="195" t="s">
        <v>94</v>
      </c>
      <c r="G5139" s="195"/>
      <c r="H5139" s="283" t="s">
        <v>75</v>
      </c>
      <c r="I5139" s="287">
        <v>1</v>
      </c>
      <c r="J5139" s="285">
        <v>1.6</v>
      </c>
      <c r="K5139" s="285">
        <v>1.6</v>
      </c>
    </row>
    <row r="5140" spans="2:11" x14ac:dyDescent="0.2">
      <c r="B5140" s="291"/>
      <c r="C5140" s="291"/>
      <c r="D5140" s="291"/>
      <c r="E5140" s="291"/>
      <c r="F5140" s="291" t="s">
        <v>97</v>
      </c>
      <c r="G5140" s="292">
        <v>9.9700000000000006</v>
      </c>
      <c r="H5140" s="291" t="s">
        <v>98</v>
      </c>
      <c r="I5140" s="292">
        <v>10.72</v>
      </c>
      <c r="J5140" s="291" t="s">
        <v>99</v>
      </c>
      <c r="K5140" s="292">
        <v>20.69</v>
      </c>
    </row>
    <row r="5141" spans="2:11" ht="13.5" thickBot="1" x14ac:dyDescent="0.25">
      <c r="B5141" s="291"/>
      <c r="C5141" s="291"/>
      <c r="D5141" s="291"/>
      <c r="E5141" s="291"/>
      <c r="F5141" s="291" t="s">
        <v>100</v>
      </c>
      <c r="G5141" s="292">
        <v>6.72</v>
      </c>
      <c r="H5141" s="291"/>
      <c r="I5141" s="198" t="s">
        <v>101</v>
      </c>
      <c r="J5141" s="198"/>
      <c r="K5141" s="292">
        <v>33.630000000000003</v>
      </c>
    </row>
    <row r="5142" spans="2:11" ht="13.5" thickTop="1" x14ac:dyDescent="0.2">
      <c r="B5142" s="276"/>
      <c r="C5142" s="276"/>
      <c r="D5142" s="276"/>
      <c r="E5142" s="276"/>
      <c r="F5142" s="276"/>
      <c r="G5142" s="276"/>
      <c r="H5142" s="276"/>
      <c r="I5142" s="276"/>
      <c r="J5142" s="276"/>
      <c r="K5142" s="276"/>
    </row>
    <row r="5143" spans="2:11" ht="15" x14ac:dyDescent="0.2">
      <c r="B5143" s="268"/>
      <c r="C5143" s="270" t="s">
        <v>78</v>
      </c>
      <c r="D5143" s="268" t="s">
        <v>79</v>
      </c>
      <c r="E5143" s="268" t="s">
        <v>24</v>
      </c>
      <c r="F5143" s="196" t="s">
        <v>80</v>
      </c>
      <c r="G5143" s="196"/>
      <c r="H5143" s="269" t="s">
        <v>81</v>
      </c>
      <c r="I5143" s="270" t="s">
        <v>82</v>
      </c>
      <c r="J5143" s="270" t="s">
        <v>83</v>
      </c>
      <c r="K5143" s="270" t="s">
        <v>84</v>
      </c>
    </row>
    <row r="5144" spans="2:11" ht="51" x14ac:dyDescent="0.2">
      <c r="B5144" s="271" t="s">
        <v>85</v>
      </c>
      <c r="C5144" s="273" t="s">
        <v>3087</v>
      </c>
      <c r="D5144" s="271" t="s">
        <v>44</v>
      </c>
      <c r="E5144" s="271" t="s">
        <v>3088</v>
      </c>
      <c r="F5144" s="197" t="s">
        <v>2167</v>
      </c>
      <c r="G5144" s="197"/>
      <c r="H5144" s="272" t="s">
        <v>48</v>
      </c>
      <c r="I5144" s="275">
        <v>1</v>
      </c>
      <c r="J5144" s="274">
        <v>703.39</v>
      </c>
      <c r="K5144" s="274">
        <v>703.39</v>
      </c>
    </row>
    <row r="5145" spans="2:11" ht="25.5" x14ac:dyDescent="0.2">
      <c r="B5145" s="277" t="s">
        <v>86</v>
      </c>
      <c r="C5145" s="279" t="s">
        <v>102</v>
      </c>
      <c r="D5145" s="277" t="s">
        <v>44</v>
      </c>
      <c r="E5145" s="277" t="s">
        <v>103</v>
      </c>
      <c r="F5145" s="194" t="s">
        <v>2161</v>
      </c>
      <c r="G5145" s="194"/>
      <c r="H5145" s="278" t="s">
        <v>75</v>
      </c>
      <c r="I5145" s="281">
        <v>3.2109999999999999</v>
      </c>
      <c r="J5145" s="280">
        <v>22.08</v>
      </c>
      <c r="K5145" s="280">
        <v>70.89</v>
      </c>
    </row>
    <row r="5146" spans="2:11" ht="38.25" x14ac:dyDescent="0.2">
      <c r="B5146" s="277" t="s">
        <v>86</v>
      </c>
      <c r="C5146" s="279" t="s">
        <v>965</v>
      </c>
      <c r="D5146" s="277" t="s">
        <v>44</v>
      </c>
      <c r="E5146" s="277" t="s">
        <v>966</v>
      </c>
      <c r="F5146" s="194" t="s">
        <v>785</v>
      </c>
      <c r="G5146" s="194"/>
      <c r="H5146" s="278" t="s">
        <v>109</v>
      </c>
      <c r="I5146" s="281">
        <v>0.157</v>
      </c>
      <c r="J5146" s="280">
        <v>181.87</v>
      </c>
      <c r="K5146" s="280">
        <v>28.55</v>
      </c>
    </row>
    <row r="5147" spans="2:11" ht="25.5" x14ac:dyDescent="0.2">
      <c r="B5147" s="277" t="s">
        <v>86</v>
      </c>
      <c r="C5147" s="279" t="s">
        <v>87</v>
      </c>
      <c r="D5147" s="277" t="s">
        <v>44</v>
      </c>
      <c r="E5147" s="277" t="s">
        <v>88</v>
      </c>
      <c r="F5147" s="194" t="s">
        <v>2161</v>
      </c>
      <c r="G5147" s="194"/>
      <c r="H5147" s="278" t="s">
        <v>75</v>
      </c>
      <c r="I5147" s="281">
        <v>10.401</v>
      </c>
      <c r="J5147" s="280">
        <v>26.69</v>
      </c>
      <c r="K5147" s="280">
        <v>277.60000000000002</v>
      </c>
    </row>
    <row r="5148" spans="2:11" ht="38.25" x14ac:dyDescent="0.2">
      <c r="B5148" s="277" t="s">
        <v>86</v>
      </c>
      <c r="C5148" s="279" t="s">
        <v>967</v>
      </c>
      <c r="D5148" s="277" t="s">
        <v>44</v>
      </c>
      <c r="E5148" s="277" t="s">
        <v>968</v>
      </c>
      <c r="F5148" s="194" t="s">
        <v>785</v>
      </c>
      <c r="G5148" s="194"/>
      <c r="H5148" s="278" t="s">
        <v>106</v>
      </c>
      <c r="I5148" s="281">
        <v>0.1133</v>
      </c>
      <c r="J5148" s="280">
        <v>356.08</v>
      </c>
      <c r="K5148" s="280">
        <v>40.340000000000003</v>
      </c>
    </row>
    <row r="5149" spans="2:11" ht="38.25" x14ac:dyDescent="0.2">
      <c r="B5149" s="282" t="s">
        <v>93</v>
      </c>
      <c r="C5149" s="284" t="s">
        <v>2384</v>
      </c>
      <c r="D5149" s="282" t="s">
        <v>44</v>
      </c>
      <c r="E5149" s="282" t="s">
        <v>2385</v>
      </c>
      <c r="F5149" s="195" t="s">
        <v>94</v>
      </c>
      <c r="G5149" s="195"/>
      <c r="H5149" s="283" t="s">
        <v>47</v>
      </c>
      <c r="I5149" s="287">
        <v>9</v>
      </c>
      <c r="J5149" s="285">
        <v>29.08</v>
      </c>
      <c r="K5149" s="285">
        <v>261.72000000000003</v>
      </c>
    </row>
    <row r="5150" spans="2:11" x14ac:dyDescent="0.2">
      <c r="B5150" s="282" t="s">
        <v>93</v>
      </c>
      <c r="C5150" s="284" t="s">
        <v>2388</v>
      </c>
      <c r="D5150" s="282" t="s">
        <v>44</v>
      </c>
      <c r="E5150" s="282" t="s">
        <v>2389</v>
      </c>
      <c r="F5150" s="195" t="s">
        <v>94</v>
      </c>
      <c r="G5150" s="195"/>
      <c r="H5150" s="283" t="s">
        <v>53</v>
      </c>
      <c r="I5150" s="287">
        <v>1.125</v>
      </c>
      <c r="J5150" s="285">
        <v>19.73</v>
      </c>
      <c r="K5150" s="285">
        <v>22.19</v>
      </c>
    </row>
    <row r="5151" spans="2:11" ht="25.5" x14ac:dyDescent="0.2">
      <c r="B5151" s="282" t="s">
        <v>93</v>
      </c>
      <c r="C5151" s="284" t="s">
        <v>481</v>
      </c>
      <c r="D5151" s="282" t="s">
        <v>44</v>
      </c>
      <c r="E5151" s="282" t="s">
        <v>755</v>
      </c>
      <c r="F5151" s="195" t="s">
        <v>94</v>
      </c>
      <c r="G5151" s="195"/>
      <c r="H5151" s="283" t="s">
        <v>167</v>
      </c>
      <c r="I5151" s="287">
        <v>0.04</v>
      </c>
      <c r="J5151" s="285">
        <v>52.59</v>
      </c>
      <c r="K5151" s="285">
        <v>2.1</v>
      </c>
    </row>
    <row r="5152" spans="2:11" x14ac:dyDescent="0.2">
      <c r="B5152" s="291"/>
      <c r="C5152" s="291"/>
      <c r="D5152" s="291"/>
      <c r="E5152" s="291"/>
      <c r="F5152" s="291" t="s">
        <v>97</v>
      </c>
      <c r="G5152" s="292">
        <v>132.19</v>
      </c>
      <c r="H5152" s="291" t="s">
        <v>98</v>
      </c>
      <c r="I5152" s="292">
        <v>142.15</v>
      </c>
      <c r="J5152" s="291" t="s">
        <v>99</v>
      </c>
      <c r="K5152" s="292">
        <v>274.33999999999997</v>
      </c>
    </row>
    <row r="5153" spans="2:11" ht="13.5" thickBot="1" x14ac:dyDescent="0.25">
      <c r="B5153" s="291"/>
      <c r="C5153" s="291"/>
      <c r="D5153" s="291"/>
      <c r="E5153" s="291"/>
      <c r="F5153" s="291" t="s">
        <v>100</v>
      </c>
      <c r="G5153" s="292">
        <v>175.84</v>
      </c>
      <c r="H5153" s="291"/>
      <c r="I5153" s="198" t="s">
        <v>101</v>
      </c>
      <c r="J5153" s="198"/>
      <c r="K5153" s="292">
        <v>879.23</v>
      </c>
    </row>
    <row r="5154" spans="2:11" ht="13.5" thickTop="1" x14ac:dyDescent="0.2">
      <c r="B5154" s="276"/>
      <c r="C5154" s="276"/>
      <c r="D5154" s="276"/>
      <c r="E5154" s="276"/>
      <c r="F5154" s="276"/>
      <c r="G5154" s="276"/>
      <c r="H5154" s="276"/>
      <c r="I5154" s="276"/>
      <c r="J5154" s="276"/>
      <c r="K5154" s="276"/>
    </row>
    <row r="5155" spans="2:11" ht="15" x14ac:dyDescent="0.2">
      <c r="B5155" s="268"/>
      <c r="C5155" s="270" t="s">
        <v>78</v>
      </c>
      <c r="D5155" s="268" t="s">
        <v>79</v>
      </c>
      <c r="E5155" s="268" t="s">
        <v>24</v>
      </c>
      <c r="F5155" s="196" t="s">
        <v>80</v>
      </c>
      <c r="G5155" s="196"/>
      <c r="H5155" s="269" t="s">
        <v>81</v>
      </c>
      <c r="I5155" s="270" t="s">
        <v>82</v>
      </c>
      <c r="J5155" s="270" t="s">
        <v>83</v>
      </c>
      <c r="K5155" s="270" t="s">
        <v>84</v>
      </c>
    </row>
    <row r="5156" spans="2:11" ht="38.25" x14ac:dyDescent="0.2">
      <c r="B5156" s="271" t="s">
        <v>85</v>
      </c>
      <c r="C5156" s="273" t="s">
        <v>2770</v>
      </c>
      <c r="D5156" s="271" t="s">
        <v>44</v>
      </c>
      <c r="E5156" s="271" t="s">
        <v>2771</v>
      </c>
      <c r="F5156" s="197" t="s">
        <v>804</v>
      </c>
      <c r="G5156" s="197"/>
      <c r="H5156" s="272" t="s">
        <v>48</v>
      </c>
      <c r="I5156" s="275">
        <v>1</v>
      </c>
      <c r="J5156" s="274">
        <v>37.51</v>
      </c>
      <c r="K5156" s="274">
        <v>37.51</v>
      </c>
    </row>
    <row r="5157" spans="2:11" ht="25.5" x14ac:dyDescent="0.2">
      <c r="B5157" s="277" t="s">
        <v>86</v>
      </c>
      <c r="C5157" s="279" t="s">
        <v>122</v>
      </c>
      <c r="D5157" s="277" t="s">
        <v>44</v>
      </c>
      <c r="E5157" s="277" t="s">
        <v>123</v>
      </c>
      <c r="F5157" s="194" t="s">
        <v>2161</v>
      </c>
      <c r="G5157" s="194"/>
      <c r="H5157" s="278" t="s">
        <v>75</v>
      </c>
      <c r="I5157" s="281">
        <v>0.40200000000000002</v>
      </c>
      <c r="J5157" s="280">
        <v>22.69</v>
      </c>
      <c r="K5157" s="280">
        <v>9.1199999999999992</v>
      </c>
    </row>
    <row r="5158" spans="2:11" ht="25.5" x14ac:dyDescent="0.2">
      <c r="B5158" s="277" t="s">
        <v>86</v>
      </c>
      <c r="C5158" s="279" t="s">
        <v>120</v>
      </c>
      <c r="D5158" s="277" t="s">
        <v>44</v>
      </c>
      <c r="E5158" s="277" t="s">
        <v>121</v>
      </c>
      <c r="F5158" s="194" t="s">
        <v>2161</v>
      </c>
      <c r="G5158" s="194"/>
      <c r="H5158" s="278" t="s">
        <v>75</v>
      </c>
      <c r="I5158" s="281">
        <v>0.40200000000000002</v>
      </c>
      <c r="J5158" s="280">
        <v>29.75</v>
      </c>
      <c r="K5158" s="280">
        <v>11.95</v>
      </c>
    </row>
    <row r="5159" spans="2:11" x14ac:dyDescent="0.2">
      <c r="B5159" s="282" t="s">
        <v>93</v>
      </c>
      <c r="C5159" s="284" t="s">
        <v>3129</v>
      </c>
      <c r="D5159" s="282" t="s">
        <v>44</v>
      </c>
      <c r="E5159" s="282" t="s">
        <v>3130</v>
      </c>
      <c r="F5159" s="195" t="s">
        <v>94</v>
      </c>
      <c r="G5159" s="195"/>
      <c r="H5159" s="283" t="s">
        <v>48</v>
      </c>
      <c r="I5159" s="287">
        <v>1</v>
      </c>
      <c r="J5159" s="285">
        <v>16.440000000000001</v>
      </c>
      <c r="K5159" s="285">
        <v>16.440000000000001</v>
      </c>
    </row>
    <row r="5160" spans="2:11" x14ac:dyDescent="0.2">
      <c r="B5160" s="291"/>
      <c r="C5160" s="291"/>
      <c r="D5160" s="291"/>
      <c r="E5160" s="291"/>
      <c r="F5160" s="291" t="s">
        <v>97</v>
      </c>
      <c r="G5160" s="292">
        <v>7.72</v>
      </c>
      <c r="H5160" s="291" t="s">
        <v>98</v>
      </c>
      <c r="I5160" s="292">
        <v>8.32</v>
      </c>
      <c r="J5160" s="291" t="s">
        <v>99</v>
      </c>
      <c r="K5160" s="292">
        <v>16.04</v>
      </c>
    </row>
    <row r="5161" spans="2:11" ht="13.5" thickBot="1" x14ac:dyDescent="0.25">
      <c r="B5161" s="291"/>
      <c r="C5161" s="291"/>
      <c r="D5161" s="291"/>
      <c r="E5161" s="291"/>
      <c r="F5161" s="291" t="s">
        <v>100</v>
      </c>
      <c r="G5161" s="292">
        <v>9.3699999999999992</v>
      </c>
      <c r="H5161" s="291"/>
      <c r="I5161" s="198" t="s">
        <v>101</v>
      </c>
      <c r="J5161" s="198"/>
      <c r="K5161" s="292">
        <v>46.88</v>
      </c>
    </row>
    <row r="5162" spans="2:11" ht="13.5" thickTop="1" x14ac:dyDescent="0.2">
      <c r="B5162" s="276"/>
      <c r="C5162" s="276"/>
      <c r="D5162" s="276"/>
      <c r="E5162" s="276"/>
      <c r="F5162" s="276"/>
      <c r="G5162" s="276"/>
      <c r="H5162" s="276"/>
      <c r="I5162" s="276"/>
      <c r="J5162" s="276"/>
      <c r="K5162" s="276"/>
    </row>
    <row r="5163" spans="2:11" ht="15" x14ac:dyDescent="0.2">
      <c r="B5163" s="268"/>
      <c r="C5163" s="270" t="s">
        <v>78</v>
      </c>
      <c r="D5163" s="268" t="s">
        <v>79</v>
      </c>
      <c r="E5163" s="268" t="s">
        <v>24</v>
      </c>
      <c r="F5163" s="196" t="s">
        <v>80</v>
      </c>
      <c r="G5163" s="196"/>
      <c r="H5163" s="269" t="s">
        <v>81</v>
      </c>
      <c r="I5163" s="270" t="s">
        <v>82</v>
      </c>
      <c r="J5163" s="270" t="s">
        <v>83</v>
      </c>
      <c r="K5163" s="270" t="s">
        <v>84</v>
      </c>
    </row>
    <row r="5164" spans="2:11" ht="38.25" x14ac:dyDescent="0.2">
      <c r="B5164" s="271" t="s">
        <v>85</v>
      </c>
      <c r="C5164" s="273" t="s">
        <v>2772</v>
      </c>
      <c r="D5164" s="271" t="s">
        <v>44</v>
      </c>
      <c r="E5164" s="271" t="s">
        <v>2773</v>
      </c>
      <c r="F5164" s="197" t="s">
        <v>804</v>
      </c>
      <c r="G5164" s="197"/>
      <c r="H5164" s="272" t="s">
        <v>48</v>
      </c>
      <c r="I5164" s="275">
        <v>1</v>
      </c>
      <c r="J5164" s="274">
        <v>24.36</v>
      </c>
      <c r="K5164" s="274">
        <v>24.36</v>
      </c>
    </row>
    <row r="5165" spans="2:11" ht="25.5" x14ac:dyDescent="0.2">
      <c r="B5165" s="277" t="s">
        <v>86</v>
      </c>
      <c r="C5165" s="279" t="s">
        <v>120</v>
      </c>
      <c r="D5165" s="277" t="s">
        <v>44</v>
      </c>
      <c r="E5165" s="277" t="s">
        <v>121</v>
      </c>
      <c r="F5165" s="194" t="s">
        <v>2161</v>
      </c>
      <c r="G5165" s="194"/>
      <c r="H5165" s="278" t="s">
        <v>75</v>
      </c>
      <c r="I5165" s="281">
        <v>0.317</v>
      </c>
      <c r="J5165" s="280">
        <v>29.75</v>
      </c>
      <c r="K5165" s="280">
        <v>9.43</v>
      </c>
    </row>
    <row r="5166" spans="2:11" ht="25.5" x14ac:dyDescent="0.2">
      <c r="B5166" s="277" t="s">
        <v>86</v>
      </c>
      <c r="C5166" s="279" t="s">
        <v>122</v>
      </c>
      <c r="D5166" s="277" t="s">
        <v>44</v>
      </c>
      <c r="E5166" s="277" t="s">
        <v>123</v>
      </c>
      <c r="F5166" s="194" t="s">
        <v>2161</v>
      </c>
      <c r="G5166" s="194"/>
      <c r="H5166" s="278" t="s">
        <v>75</v>
      </c>
      <c r="I5166" s="281">
        <v>0.317</v>
      </c>
      <c r="J5166" s="280">
        <v>22.69</v>
      </c>
      <c r="K5166" s="280">
        <v>7.19</v>
      </c>
    </row>
    <row r="5167" spans="2:11" x14ac:dyDescent="0.2">
      <c r="B5167" s="282" t="s">
        <v>93</v>
      </c>
      <c r="C5167" s="284" t="s">
        <v>2780</v>
      </c>
      <c r="D5167" s="282" t="s">
        <v>44</v>
      </c>
      <c r="E5167" s="282" t="s">
        <v>2781</v>
      </c>
      <c r="F5167" s="195" t="s">
        <v>94</v>
      </c>
      <c r="G5167" s="195"/>
      <c r="H5167" s="283" t="s">
        <v>48</v>
      </c>
      <c r="I5167" s="287">
        <v>1</v>
      </c>
      <c r="J5167" s="285">
        <v>7.74</v>
      </c>
      <c r="K5167" s="285">
        <v>7.74</v>
      </c>
    </row>
    <row r="5168" spans="2:11" x14ac:dyDescent="0.2">
      <c r="B5168" s="291"/>
      <c r="C5168" s="291"/>
      <c r="D5168" s="291"/>
      <c r="E5168" s="291"/>
      <c r="F5168" s="291" t="s">
        <v>97</v>
      </c>
      <c r="G5168" s="292">
        <v>6.09</v>
      </c>
      <c r="H5168" s="291" t="s">
        <v>98</v>
      </c>
      <c r="I5168" s="292">
        <v>6.56</v>
      </c>
      <c r="J5168" s="291" t="s">
        <v>99</v>
      </c>
      <c r="K5168" s="292">
        <v>12.65</v>
      </c>
    </row>
    <row r="5169" spans="2:11" ht="13.5" thickBot="1" x14ac:dyDescent="0.25">
      <c r="B5169" s="291"/>
      <c r="C5169" s="291"/>
      <c r="D5169" s="291"/>
      <c r="E5169" s="291"/>
      <c r="F5169" s="291" t="s">
        <v>100</v>
      </c>
      <c r="G5169" s="292">
        <v>6.09</v>
      </c>
      <c r="H5169" s="291"/>
      <c r="I5169" s="198" t="s">
        <v>101</v>
      </c>
      <c r="J5169" s="198"/>
      <c r="K5169" s="292">
        <v>30.45</v>
      </c>
    </row>
    <row r="5170" spans="2:11" ht="13.5" thickTop="1" x14ac:dyDescent="0.2">
      <c r="B5170" s="276"/>
      <c r="C5170" s="276"/>
      <c r="D5170" s="276"/>
      <c r="E5170" s="276"/>
      <c r="F5170" s="276"/>
      <c r="G5170" s="276"/>
      <c r="H5170" s="276"/>
      <c r="I5170" s="276"/>
      <c r="J5170" s="276"/>
      <c r="K5170" s="276"/>
    </row>
    <row r="5171" spans="2:11" ht="15" x14ac:dyDescent="0.2">
      <c r="B5171" s="268"/>
      <c r="C5171" s="270" t="s">
        <v>78</v>
      </c>
      <c r="D5171" s="268" t="s">
        <v>79</v>
      </c>
      <c r="E5171" s="268" t="s">
        <v>24</v>
      </c>
      <c r="F5171" s="196" t="s">
        <v>80</v>
      </c>
      <c r="G5171" s="196"/>
      <c r="H5171" s="269" t="s">
        <v>81</v>
      </c>
      <c r="I5171" s="270" t="s">
        <v>82</v>
      </c>
      <c r="J5171" s="270" t="s">
        <v>83</v>
      </c>
      <c r="K5171" s="270" t="s">
        <v>84</v>
      </c>
    </row>
    <row r="5172" spans="2:11" ht="38.25" x14ac:dyDescent="0.2">
      <c r="B5172" s="271" t="s">
        <v>85</v>
      </c>
      <c r="C5172" s="273" t="s">
        <v>2774</v>
      </c>
      <c r="D5172" s="271" t="s">
        <v>44</v>
      </c>
      <c r="E5172" s="271" t="s">
        <v>2775</v>
      </c>
      <c r="F5172" s="197" t="s">
        <v>804</v>
      </c>
      <c r="G5172" s="197"/>
      <c r="H5172" s="272" t="s">
        <v>48</v>
      </c>
      <c r="I5172" s="275">
        <v>1</v>
      </c>
      <c r="J5172" s="274">
        <v>39.15</v>
      </c>
      <c r="K5172" s="274">
        <v>39.15</v>
      </c>
    </row>
    <row r="5173" spans="2:11" ht="25.5" x14ac:dyDescent="0.2">
      <c r="B5173" s="277" t="s">
        <v>86</v>
      </c>
      <c r="C5173" s="279" t="s">
        <v>120</v>
      </c>
      <c r="D5173" s="277" t="s">
        <v>44</v>
      </c>
      <c r="E5173" s="277" t="s">
        <v>121</v>
      </c>
      <c r="F5173" s="194" t="s">
        <v>2161</v>
      </c>
      <c r="G5173" s="194"/>
      <c r="H5173" s="278" t="s">
        <v>75</v>
      </c>
      <c r="I5173" s="281">
        <v>0.48599999999999999</v>
      </c>
      <c r="J5173" s="280">
        <v>29.75</v>
      </c>
      <c r="K5173" s="280">
        <v>14.45</v>
      </c>
    </row>
    <row r="5174" spans="2:11" ht="25.5" x14ac:dyDescent="0.2">
      <c r="B5174" s="277" t="s">
        <v>86</v>
      </c>
      <c r="C5174" s="279" t="s">
        <v>122</v>
      </c>
      <c r="D5174" s="277" t="s">
        <v>44</v>
      </c>
      <c r="E5174" s="277" t="s">
        <v>123</v>
      </c>
      <c r="F5174" s="194" t="s">
        <v>2161</v>
      </c>
      <c r="G5174" s="194"/>
      <c r="H5174" s="278" t="s">
        <v>75</v>
      </c>
      <c r="I5174" s="281">
        <v>0.48599999999999999</v>
      </c>
      <c r="J5174" s="280">
        <v>22.69</v>
      </c>
      <c r="K5174" s="280">
        <v>11.02</v>
      </c>
    </row>
    <row r="5175" spans="2:11" x14ac:dyDescent="0.2">
      <c r="B5175" s="282" t="s">
        <v>93</v>
      </c>
      <c r="C5175" s="284" t="s">
        <v>2780</v>
      </c>
      <c r="D5175" s="282" t="s">
        <v>44</v>
      </c>
      <c r="E5175" s="282" t="s">
        <v>2781</v>
      </c>
      <c r="F5175" s="195" t="s">
        <v>94</v>
      </c>
      <c r="G5175" s="195"/>
      <c r="H5175" s="283" t="s">
        <v>48</v>
      </c>
      <c r="I5175" s="287">
        <v>1</v>
      </c>
      <c r="J5175" s="285">
        <v>7.74</v>
      </c>
      <c r="K5175" s="285">
        <v>7.74</v>
      </c>
    </row>
    <row r="5176" spans="2:11" x14ac:dyDescent="0.2">
      <c r="B5176" s="282" t="s">
        <v>93</v>
      </c>
      <c r="C5176" s="284" t="s">
        <v>379</v>
      </c>
      <c r="D5176" s="282" t="s">
        <v>44</v>
      </c>
      <c r="E5176" s="282" t="s">
        <v>380</v>
      </c>
      <c r="F5176" s="195" t="s">
        <v>94</v>
      </c>
      <c r="G5176" s="195"/>
      <c r="H5176" s="283" t="s">
        <v>48</v>
      </c>
      <c r="I5176" s="287">
        <v>1</v>
      </c>
      <c r="J5176" s="285">
        <v>5.94</v>
      </c>
      <c r="K5176" s="285">
        <v>5.94</v>
      </c>
    </row>
    <row r="5177" spans="2:11" x14ac:dyDescent="0.2">
      <c r="B5177" s="291"/>
      <c r="C5177" s="291"/>
      <c r="D5177" s="291"/>
      <c r="E5177" s="291"/>
      <c r="F5177" s="291" t="s">
        <v>97</v>
      </c>
      <c r="G5177" s="292">
        <v>9.34</v>
      </c>
      <c r="H5177" s="291" t="s">
        <v>98</v>
      </c>
      <c r="I5177" s="292">
        <v>10.06</v>
      </c>
      <c r="J5177" s="291" t="s">
        <v>99</v>
      </c>
      <c r="K5177" s="292">
        <v>19.399999999999999</v>
      </c>
    </row>
    <row r="5178" spans="2:11" ht="13.5" thickBot="1" x14ac:dyDescent="0.25">
      <c r="B5178" s="291"/>
      <c r="C5178" s="291"/>
      <c r="D5178" s="291"/>
      <c r="E5178" s="291"/>
      <c r="F5178" s="291" t="s">
        <v>100</v>
      </c>
      <c r="G5178" s="292">
        <v>9.7799999999999994</v>
      </c>
      <c r="H5178" s="291"/>
      <c r="I5178" s="198" t="s">
        <v>101</v>
      </c>
      <c r="J5178" s="198"/>
      <c r="K5178" s="292">
        <v>48.93</v>
      </c>
    </row>
    <row r="5179" spans="2:11" ht="13.5" thickTop="1" x14ac:dyDescent="0.2">
      <c r="B5179" s="276"/>
      <c r="C5179" s="276"/>
      <c r="D5179" s="276"/>
      <c r="E5179" s="276"/>
      <c r="F5179" s="276"/>
      <c r="G5179" s="276"/>
      <c r="H5179" s="276"/>
      <c r="I5179" s="276"/>
      <c r="J5179" s="276"/>
      <c r="K5179" s="276"/>
    </row>
    <row r="5180" spans="2:11" ht="15" x14ac:dyDescent="0.2">
      <c r="B5180" s="268"/>
      <c r="C5180" s="270" t="s">
        <v>78</v>
      </c>
      <c r="D5180" s="268" t="s">
        <v>79</v>
      </c>
      <c r="E5180" s="268" t="s">
        <v>24</v>
      </c>
      <c r="F5180" s="196" t="s">
        <v>80</v>
      </c>
      <c r="G5180" s="196"/>
      <c r="H5180" s="269" t="s">
        <v>81</v>
      </c>
      <c r="I5180" s="270" t="s">
        <v>82</v>
      </c>
      <c r="J5180" s="270" t="s">
        <v>83</v>
      </c>
      <c r="K5180" s="270" t="s">
        <v>84</v>
      </c>
    </row>
    <row r="5181" spans="2:11" ht="25.5" x14ac:dyDescent="0.2">
      <c r="B5181" s="271" t="s">
        <v>85</v>
      </c>
      <c r="C5181" s="273" t="s">
        <v>2365</v>
      </c>
      <c r="D5181" s="271" t="s">
        <v>2315</v>
      </c>
      <c r="E5181" s="271" t="s">
        <v>2366</v>
      </c>
      <c r="F5181" s="197" t="s">
        <v>2367</v>
      </c>
      <c r="G5181" s="197"/>
      <c r="H5181" s="272" t="s">
        <v>45</v>
      </c>
      <c r="I5181" s="275">
        <v>1</v>
      </c>
      <c r="J5181" s="274">
        <v>67.540000000000006</v>
      </c>
      <c r="K5181" s="274">
        <v>67.540000000000006</v>
      </c>
    </row>
    <row r="5182" spans="2:11" ht="15" x14ac:dyDescent="0.2">
      <c r="B5182" s="268" t="s">
        <v>25</v>
      </c>
      <c r="C5182" s="270" t="s">
        <v>78</v>
      </c>
      <c r="D5182" s="268" t="s">
        <v>79</v>
      </c>
      <c r="E5182" s="268" t="s">
        <v>24</v>
      </c>
      <c r="F5182" s="196" t="s">
        <v>80</v>
      </c>
      <c r="G5182" s="199"/>
      <c r="H5182" s="269" t="s">
        <v>81</v>
      </c>
      <c r="I5182" s="270" t="s">
        <v>82</v>
      </c>
      <c r="J5182" s="270" t="s">
        <v>83</v>
      </c>
      <c r="K5182" s="270" t="s">
        <v>84</v>
      </c>
    </row>
    <row r="5183" spans="2:11" ht="25.5" x14ac:dyDescent="0.2">
      <c r="B5183" s="282" t="s">
        <v>93</v>
      </c>
      <c r="C5183" s="284" t="s">
        <v>3131</v>
      </c>
      <c r="D5183" s="282" t="s">
        <v>2315</v>
      </c>
      <c r="E5183" s="282" t="s">
        <v>3132</v>
      </c>
      <c r="F5183" s="195" t="s">
        <v>94</v>
      </c>
      <c r="G5183" s="195"/>
      <c r="H5183" s="283" t="s">
        <v>45</v>
      </c>
      <c r="I5183" s="287">
        <v>1</v>
      </c>
      <c r="J5183" s="285" t="s">
        <v>3133</v>
      </c>
      <c r="K5183" s="286" t="s">
        <v>3133</v>
      </c>
    </row>
    <row r="5184" spans="2:11" ht="15" customHeight="1" x14ac:dyDescent="0.2">
      <c r="B5184" s="200" t="s">
        <v>3134</v>
      </c>
      <c r="C5184" s="199"/>
      <c r="D5184" s="199"/>
      <c r="E5184" s="199"/>
      <c r="F5184" s="199"/>
      <c r="G5184" s="199"/>
      <c r="H5184" s="199"/>
      <c r="I5184" s="199"/>
      <c r="J5184" s="199"/>
      <c r="K5184" s="199"/>
    </row>
    <row r="5185" spans="2:11" ht="15" x14ac:dyDescent="0.2">
      <c r="B5185" s="268" t="s">
        <v>25</v>
      </c>
      <c r="C5185" s="270" t="s">
        <v>78</v>
      </c>
      <c r="D5185" s="268" t="s">
        <v>79</v>
      </c>
      <c r="E5185" s="268" t="s">
        <v>24</v>
      </c>
      <c r="F5185" s="196" t="s">
        <v>80</v>
      </c>
      <c r="G5185" s="199"/>
      <c r="H5185" s="269" t="s">
        <v>81</v>
      </c>
      <c r="I5185" s="270" t="s">
        <v>82</v>
      </c>
      <c r="J5185" s="270" t="s">
        <v>83</v>
      </c>
      <c r="K5185" s="270" t="s">
        <v>84</v>
      </c>
    </row>
    <row r="5186" spans="2:11" ht="25.5" x14ac:dyDescent="0.2">
      <c r="B5186" s="282" t="s">
        <v>93</v>
      </c>
      <c r="C5186" s="284" t="s">
        <v>3131</v>
      </c>
      <c r="D5186" s="282" t="s">
        <v>2315</v>
      </c>
      <c r="E5186" s="282" t="s">
        <v>3132</v>
      </c>
      <c r="F5186" s="195" t="s">
        <v>94</v>
      </c>
      <c r="G5186" s="195"/>
      <c r="H5186" s="283" t="s">
        <v>45</v>
      </c>
      <c r="I5186" s="287">
        <v>1</v>
      </c>
      <c r="J5186" s="285" t="s">
        <v>3133</v>
      </c>
      <c r="K5186" s="286" t="s">
        <v>3133</v>
      </c>
    </row>
    <row r="5187" spans="2:11" x14ac:dyDescent="0.2">
      <c r="B5187" s="291"/>
      <c r="C5187" s="291"/>
      <c r="D5187" s="291"/>
      <c r="E5187" s="291"/>
      <c r="F5187" s="291" t="s">
        <v>97</v>
      </c>
      <c r="G5187" s="292">
        <v>0</v>
      </c>
      <c r="H5187" s="291" t="s">
        <v>98</v>
      </c>
      <c r="I5187" s="292">
        <v>0</v>
      </c>
      <c r="J5187" s="291" t="s">
        <v>99</v>
      </c>
      <c r="K5187" s="292">
        <v>0</v>
      </c>
    </row>
    <row r="5188" spans="2:11" ht="13.5" thickBot="1" x14ac:dyDescent="0.25">
      <c r="B5188" s="291"/>
      <c r="C5188" s="291"/>
      <c r="D5188" s="291"/>
      <c r="E5188" s="291"/>
      <c r="F5188" s="291" t="s">
        <v>100</v>
      </c>
      <c r="G5188" s="292">
        <v>16.88</v>
      </c>
      <c r="H5188" s="291"/>
      <c r="I5188" s="198" t="s">
        <v>101</v>
      </c>
      <c r="J5188" s="198"/>
      <c r="K5188" s="292">
        <v>84.42</v>
      </c>
    </row>
    <row r="5189" spans="2:11" ht="13.5" thickTop="1" x14ac:dyDescent="0.2">
      <c r="B5189" s="276"/>
      <c r="C5189" s="276"/>
      <c r="D5189" s="276"/>
      <c r="E5189" s="276"/>
      <c r="F5189" s="276"/>
      <c r="G5189" s="276"/>
      <c r="H5189" s="276"/>
      <c r="I5189" s="276"/>
      <c r="J5189" s="276"/>
      <c r="K5189" s="276"/>
    </row>
    <row r="5190" spans="2:11" ht="15" x14ac:dyDescent="0.2">
      <c r="B5190" s="268"/>
      <c r="C5190" s="270" t="s">
        <v>78</v>
      </c>
      <c r="D5190" s="268" t="s">
        <v>79</v>
      </c>
      <c r="E5190" s="268" t="s">
        <v>24</v>
      </c>
      <c r="F5190" s="196" t="s">
        <v>80</v>
      </c>
      <c r="G5190" s="196"/>
      <c r="H5190" s="269" t="s">
        <v>81</v>
      </c>
      <c r="I5190" s="270" t="s">
        <v>82</v>
      </c>
      <c r="J5190" s="270" t="s">
        <v>83</v>
      </c>
      <c r="K5190" s="270" t="s">
        <v>84</v>
      </c>
    </row>
    <row r="5191" spans="2:11" x14ac:dyDescent="0.2">
      <c r="B5191" s="271" t="s">
        <v>85</v>
      </c>
      <c r="C5191" s="273" t="s">
        <v>832</v>
      </c>
      <c r="D5191" s="271" t="s">
        <v>44</v>
      </c>
      <c r="E5191" s="271" t="s">
        <v>833</v>
      </c>
      <c r="F5191" s="197" t="s">
        <v>2161</v>
      </c>
      <c r="G5191" s="197"/>
      <c r="H5191" s="272" t="s">
        <v>75</v>
      </c>
      <c r="I5191" s="275">
        <v>1</v>
      </c>
      <c r="J5191" s="274">
        <v>25.81</v>
      </c>
      <c r="K5191" s="274">
        <v>25.81</v>
      </c>
    </row>
    <row r="5192" spans="2:11" ht="25.5" x14ac:dyDescent="0.2">
      <c r="B5192" s="277" t="s">
        <v>86</v>
      </c>
      <c r="C5192" s="279" t="s">
        <v>840</v>
      </c>
      <c r="D5192" s="277" t="s">
        <v>44</v>
      </c>
      <c r="E5192" s="277" t="s">
        <v>841</v>
      </c>
      <c r="F5192" s="194" t="s">
        <v>2161</v>
      </c>
      <c r="G5192" s="194"/>
      <c r="H5192" s="278" t="s">
        <v>75</v>
      </c>
      <c r="I5192" s="281">
        <v>1</v>
      </c>
      <c r="J5192" s="280">
        <v>0.09</v>
      </c>
      <c r="K5192" s="280">
        <v>0.09</v>
      </c>
    </row>
    <row r="5193" spans="2:11" ht="25.5" x14ac:dyDescent="0.2">
      <c r="B5193" s="282" t="s">
        <v>93</v>
      </c>
      <c r="C5193" s="284" t="s">
        <v>217</v>
      </c>
      <c r="D5193" s="282" t="s">
        <v>44</v>
      </c>
      <c r="E5193" s="282" t="s">
        <v>218</v>
      </c>
      <c r="F5193" s="195" t="s">
        <v>94</v>
      </c>
      <c r="G5193" s="195"/>
      <c r="H5193" s="283" t="s">
        <v>75</v>
      </c>
      <c r="I5193" s="287">
        <v>1</v>
      </c>
      <c r="J5193" s="285">
        <v>0.08</v>
      </c>
      <c r="K5193" s="285">
        <v>0.08</v>
      </c>
    </row>
    <row r="5194" spans="2:11" x14ac:dyDescent="0.2">
      <c r="B5194" s="282" t="s">
        <v>93</v>
      </c>
      <c r="C5194" s="284" t="s">
        <v>842</v>
      </c>
      <c r="D5194" s="282" t="s">
        <v>44</v>
      </c>
      <c r="E5194" s="282" t="s">
        <v>843</v>
      </c>
      <c r="F5194" s="195" t="s">
        <v>214</v>
      </c>
      <c r="G5194" s="195"/>
      <c r="H5194" s="283" t="s">
        <v>75</v>
      </c>
      <c r="I5194" s="287">
        <v>1</v>
      </c>
      <c r="J5194" s="285">
        <v>19.5</v>
      </c>
      <c r="K5194" s="285">
        <v>19.5</v>
      </c>
    </row>
    <row r="5195" spans="2:11" ht="25.5" x14ac:dyDescent="0.2">
      <c r="B5195" s="282" t="s">
        <v>93</v>
      </c>
      <c r="C5195" s="284" t="s">
        <v>215</v>
      </c>
      <c r="D5195" s="282" t="s">
        <v>44</v>
      </c>
      <c r="E5195" s="282" t="s">
        <v>216</v>
      </c>
      <c r="F5195" s="195" t="s">
        <v>94</v>
      </c>
      <c r="G5195" s="195"/>
      <c r="H5195" s="283" t="s">
        <v>75</v>
      </c>
      <c r="I5195" s="287">
        <v>1</v>
      </c>
      <c r="J5195" s="285">
        <v>1.43</v>
      </c>
      <c r="K5195" s="285">
        <v>1.43</v>
      </c>
    </row>
    <row r="5196" spans="2:11" ht="25.5" x14ac:dyDescent="0.2">
      <c r="B5196" s="282" t="s">
        <v>93</v>
      </c>
      <c r="C5196" s="284" t="s">
        <v>241</v>
      </c>
      <c r="D5196" s="282" t="s">
        <v>44</v>
      </c>
      <c r="E5196" s="282" t="s">
        <v>242</v>
      </c>
      <c r="F5196" s="195" t="s">
        <v>94</v>
      </c>
      <c r="G5196" s="195"/>
      <c r="H5196" s="283" t="s">
        <v>75</v>
      </c>
      <c r="I5196" s="287">
        <v>1</v>
      </c>
      <c r="J5196" s="285">
        <v>0.78</v>
      </c>
      <c r="K5196" s="285">
        <v>0.78</v>
      </c>
    </row>
    <row r="5197" spans="2:11" ht="25.5" x14ac:dyDescent="0.2">
      <c r="B5197" s="282" t="s">
        <v>93</v>
      </c>
      <c r="C5197" s="284" t="s">
        <v>243</v>
      </c>
      <c r="D5197" s="282" t="s">
        <v>44</v>
      </c>
      <c r="E5197" s="282" t="s">
        <v>244</v>
      </c>
      <c r="F5197" s="195" t="s">
        <v>94</v>
      </c>
      <c r="G5197" s="195"/>
      <c r="H5197" s="283" t="s">
        <v>75</v>
      </c>
      <c r="I5197" s="287">
        <v>1</v>
      </c>
      <c r="J5197" s="285">
        <v>1.31</v>
      </c>
      <c r="K5197" s="285">
        <v>1.31</v>
      </c>
    </row>
    <row r="5198" spans="2:11" ht="25.5" x14ac:dyDescent="0.2">
      <c r="B5198" s="282" t="s">
        <v>93</v>
      </c>
      <c r="C5198" s="284" t="s">
        <v>238</v>
      </c>
      <c r="D5198" s="282" t="s">
        <v>44</v>
      </c>
      <c r="E5198" s="282" t="s">
        <v>239</v>
      </c>
      <c r="F5198" s="195" t="s">
        <v>94</v>
      </c>
      <c r="G5198" s="195"/>
      <c r="H5198" s="283" t="s">
        <v>75</v>
      </c>
      <c r="I5198" s="287">
        <v>1</v>
      </c>
      <c r="J5198" s="285">
        <v>1.02</v>
      </c>
      <c r="K5198" s="285">
        <v>1.02</v>
      </c>
    </row>
    <row r="5199" spans="2:11" ht="25.5" x14ac:dyDescent="0.2">
      <c r="B5199" s="282" t="s">
        <v>93</v>
      </c>
      <c r="C5199" s="284" t="s">
        <v>236</v>
      </c>
      <c r="D5199" s="282" t="s">
        <v>44</v>
      </c>
      <c r="E5199" s="282" t="s">
        <v>237</v>
      </c>
      <c r="F5199" s="195" t="s">
        <v>94</v>
      </c>
      <c r="G5199" s="195"/>
      <c r="H5199" s="283" t="s">
        <v>75</v>
      </c>
      <c r="I5199" s="287">
        <v>1</v>
      </c>
      <c r="J5199" s="285">
        <v>1.6</v>
      </c>
      <c r="K5199" s="285">
        <v>1.6</v>
      </c>
    </row>
    <row r="5200" spans="2:11" x14ac:dyDescent="0.2">
      <c r="B5200" s="291"/>
      <c r="C5200" s="291"/>
      <c r="D5200" s="291"/>
      <c r="E5200" s="291"/>
      <c r="F5200" s="291" t="s">
        <v>97</v>
      </c>
      <c r="G5200" s="292">
        <v>9.44</v>
      </c>
      <c r="H5200" s="291" t="s">
        <v>98</v>
      </c>
      <c r="I5200" s="292">
        <v>10.15</v>
      </c>
      <c r="J5200" s="291" t="s">
        <v>99</v>
      </c>
      <c r="K5200" s="292">
        <v>19.59</v>
      </c>
    </row>
    <row r="5201" spans="2:11" ht="13.5" thickBot="1" x14ac:dyDescent="0.25">
      <c r="B5201" s="291"/>
      <c r="C5201" s="291"/>
      <c r="D5201" s="291"/>
      <c r="E5201" s="291"/>
      <c r="F5201" s="291" t="s">
        <v>100</v>
      </c>
      <c r="G5201" s="292">
        <v>6.45</v>
      </c>
      <c r="H5201" s="291"/>
      <c r="I5201" s="198" t="s">
        <v>101</v>
      </c>
      <c r="J5201" s="198"/>
      <c r="K5201" s="292">
        <v>32.26</v>
      </c>
    </row>
    <row r="5202" spans="2:11" ht="13.5" thickTop="1" x14ac:dyDescent="0.2">
      <c r="B5202" s="276"/>
      <c r="C5202" s="276"/>
      <c r="D5202" s="276"/>
      <c r="E5202" s="276"/>
      <c r="F5202" s="276"/>
      <c r="G5202" s="276"/>
      <c r="H5202" s="276"/>
      <c r="I5202" s="276"/>
      <c r="J5202" s="276"/>
      <c r="K5202" s="276"/>
    </row>
    <row r="5203" spans="2:11" ht="15" x14ac:dyDescent="0.2">
      <c r="B5203" s="268"/>
      <c r="C5203" s="270" t="s">
        <v>78</v>
      </c>
      <c r="D5203" s="268" t="s">
        <v>79</v>
      </c>
      <c r="E5203" s="268" t="s">
        <v>24</v>
      </c>
      <c r="F5203" s="196" t="s">
        <v>80</v>
      </c>
      <c r="G5203" s="196"/>
      <c r="H5203" s="269" t="s">
        <v>81</v>
      </c>
      <c r="I5203" s="270" t="s">
        <v>82</v>
      </c>
      <c r="J5203" s="270" t="s">
        <v>83</v>
      </c>
      <c r="K5203" s="270" t="s">
        <v>84</v>
      </c>
    </row>
    <row r="5204" spans="2:11" ht="38.25" x14ac:dyDescent="0.2">
      <c r="B5204" s="271" t="s">
        <v>85</v>
      </c>
      <c r="C5204" s="273" t="s">
        <v>3352</v>
      </c>
      <c r="D5204" s="271" t="s">
        <v>46</v>
      </c>
      <c r="E5204" s="271" t="s">
        <v>3353</v>
      </c>
      <c r="F5204" s="197">
        <v>6</v>
      </c>
      <c r="G5204" s="197"/>
      <c r="H5204" s="272" t="s">
        <v>51</v>
      </c>
      <c r="I5204" s="275">
        <v>1</v>
      </c>
      <c r="J5204" s="274">
        <v>136.75</v>
      </c>
      <c r="K5204" s="274">
        <v>136.75</v>
      </c>
    </row>
    <row r="5205" spans="2:11" ht="38.25" x14ac:dyDescent="0.2">
      <c r="B5205" s="282" t="s">
        <v>93</v>
      </c>
      <c r="C5205" s="284" t="s">
        <v>2286</v>
      </c>
      <c r="D5205" s="282" t="s">
        <v>46</v>
      </c>
      <c r="E5205" s="282" t="s">
        <v>2287</v>
      </c>
      <c r="F5205" s="195" t="s">
        <v>94</v>
      </c>
      <c r="G5205" s="195"/>
      <c r="H5205" s="283" t="s">
        <v>106</v>
      </c>
      <c r="I5205" s="287">
        <v>0.65</v>
      </c>
      <c r="J5205" s="285">
        <v>1.45</v>
      </c>
      <c r="K5205" s="285">
        <v>0.94</v>
      </c>
    </row>
    <row r="5206" spans="2:11" ht="25.5" x14ac:dyDescent="0.2">
      <c r="B5206" s="282" t="s">
        <v>93</v>
      </c>
      <c r="C5206" s="284" t="s">
        <v>733</v>
      </c>
      <c r="D5206" s="282" t="s">
        <v>46</v>
      </c>
      <c r="E5206" s="282" t="s">
        <v>2283</v>
      </c>
      <c r="F5206" s="195" t="s">
        <v>214</v>
      </c>
      <c r="G5206" s="195"/>
      <c r="H5206" s="283" t="s">
        <v>75</v>
      </c>
      <c r="I5206" s="287">
        <v>1.65</v>
      </c>
      <c r="J5206" s="285">
        <v>25.75</v>
      </c>
      <c r="K5206" s="285">
        <v>42.48</v>
      </c>
    </row>
    <row r="5207" spans="2:11" ht="25.5" x14ac:dyDescent="0.2">
      <c r="B5207" s="282" t="s">
        <v>93</v>
      </c>
      <c r="C5207" s="284" t="s">
        <v>732</v>
      </c>
      <c r="D5207" s="282" t="s">
        <v>46</v>
      </c>
      <c r="E5207" s="282" t="s">
        <v>2275</v>
      </c>
      <c r="F5207" s="195" t="s">
        <v>214</v>
      </c>
      <c r="G5207" s="195"/>
      <c r="H5207" s="283" t="s">
        <v>75</v>
      </c>
      <c r="I5207" s="287">
        <v>4.5</v>
      </c>
      <c r="J5207" s="285">
        <v>20.74</v>
      </c>
      <c r="K5207" s="285">
        <v>93.33</v>
      </c>
    </row>
    <row r="5208" spans="2:11" x14ac:dyDescent="0.2">
      <c r="B5208" s="291"/>
      <c r="C5208" s="291"/>
      <c r="D5208" s="291"/>
      <c r="E5208" s="291"/>
      <c r="F5208" s="291" t="s">
        <v>97</v>
      </c>
      <c r="G5208" s="292">
        <v>65.44</v>
      </c>
      <c r="H5208" s="291" t="s">
        <v>98</v>
      </c>
      <c r="I5208" s="292">
        <v>70.37</v>
      </c>
      <c r="J5208" s="291" t="s">
        <v>99</v>
      </c>
      <c r="K5208" s="292">
        <v>135.81</v>
      </c>
    </row>
    <row r="5209" spans="2:11" ht="13.5" thickBot="1" x14ac:dyDescent="0.25">
      <c r="B5209" s="291"/>
      <c r="C5209" s="291"/>
      <c r="D5209" s="291"/>
      <c r="E5209" s="291"/>
      <c r="F5209" s="291" t="s">
        <v>100</v>
      </c>
      <c r="G5209" s="292">
        <v>34.18</v>
      </c>
      <c r="H5209" s="291"/>
      <c r="I5209" s="198" t="s">
        <v>101</v>
      </c>
      <c r="J5209" s="198"/>
      <c r="K5209" s="292">
        <v>170.93</v>
      </c>
    </row>
    <row r="5210" spans="2:11" ht="13.5" thickTop="1" x14ac:dyDescent="0.2">
      <c r="B5210" s="276"/>
      <c r="C5210" s="276"/>
      <c r="D5210" s="276"/>
      <c r="E5210" s="276"/>
      <c r="F5210" s="276"/>
      <c r="G5210" s="276"/>
      <c r="H5210" s="276"/>
      <c r="I5210" s="276"/>
      <c r="J5210" s="276"/>
      <c r="K5210" s="276"/>
    </row>
    <row r="5211" spans="2:11" ht="15" x14ac:dyDescent="0.2">
      <c r="B5211" s="268"/>
      <c r="C5211" s="270" t="s">
        <v>78</v>
      </c>
      <c r="D5211" s="268" t="s">
        <v>79</v>
      </c>
      <c r="E5211" s="268" t="s">
        <v>24</v>
      </c>
      <c r="F5211" s="196" t="s">
        <v>80</v>
      </c>
      <c r="G5211" s="196"/>
      <c r="H5211" s="269" t="s">
        <v>81</v>
      </c>
      <c r="I5211" s="270" t="s">
        <v>82</v>
      </c>
      <c r="J5211" s="270" t="s">
        <v>83</v>
      </c>
      <c r="K5211" s="270" t="s">
        <v>84</v>
      </c>
    </row>
    <row r="5212" spans="2:11" ht="38.25" x14ac:dyDescent="0.2">
      <c r="B5212" s="271" t="s">
        <v>85</v>
      </c>
      <c r="C5212" s="273" t="s">
        <v>3366</v>
      </c>
      <c r="D5212" s="271" t="s">
        <v>46</v>
      </c>
      <c r="E5212" s="271" t="s">
        <v>3367</v>
      </c>
      <c r="F5212" s="197">
        <v>6</v>
      </c>
      <c r="G5212" s="197"/>
      <c r="H5212" s="272" t="s">
        <v>51</v>
      </c>
      <c r="I5212" s="275">
        <v>1</v>
      </c>
      <c r="J5212" s="274">
        <v>136.24</v>
      </c>
      <c r="K5212" s="274">
        <v>136.24</v>
      </c>
    </row>
    <row r="5213" spans="2:11" ht="25.5" x14ac:dyDescent="0.2">
      <c r="B5213" s="282" t="s">
        <v>93</v>
      </c>
      <c r="C5213" s="284" t="s">
        <v>733</v>
      </c>
      <c r="D5213" s="282" t="s">
        <v>46</v>
      </c>
      <c r="E5213" s="282" t="s">
        <v>2283</v>
      </c>
      <c r="F5213" s="195" t="s">
        <v>214</v>
      </c>
      <c r="G5213" s="195"/>
      <c r="H5213" s="283" t="s">
        <v>75</v>
      </c>
      <c r="I5213" s="287">
        <v>1.65</v>
      </c>
      <c r="J5213" s="285">
        <v>25.75</v>
      </c>
      <c r="K5213" s="285">
        <v>42.48</v>
      </c>
    </row>
    <row r="5214" spans="2:11" ht="38.25" x14ac:dyDescent="0.2">
      <c r="B5214" s="282" t="s">
        <v>93</v>
      </c>
      <c r="C5214" s="284" t="s">
        <v>2286</v>
      </c>
      <c r="D5214" s="282" t="s">
        <v>46</v>
      </c>
      <c r="E5214" s="282" t="s">
        <v>2287</v>
      </c>
      <c r="F5214" s="195" t="s">
        <v>94</v>
      </c>
      <c r="G5214" s="195"/>
      <c r="H5214" s="283" t="s">
        <v>106</v>
      </c>
      <c r="I5214" s="287">
        <v>0.3</v>
      </c>
      <c r="J5214" s="285">
        <v>1.45</v>
      </c>
      <c r="K5214" s="285">
        <v>0.43</v>
      </c>
    </row>
    <row r="5215" spans="2:11" ht="25.5" x14ac:dyDescent="0.2">
      <c r="B5215" s="282" t="s">
        <v>93</v>
      </c>
      <c r="C5215" s="284" t="s">
        <v>732</v>
      </c>
      <c r="D5215" s="282" t="s">
        <v>46</v>
      </c>
      <c r="E5215" s="282" t="s">
        <v>2275</v>
      </c>
      <c r="F5215" s="195" t="s">
        <v>214</v>
      </c>
      <c r="G5215" s="195"/>
      <c r="H5215" s="283" t="s">
        <v>75</v>
      </c>
      <c r="I5215" s="287">
        <v>4.5</v>
      </c>
      <c r="J5215" s="285">
        <v>20.74</v>
      </c>
      <c r="K5215" s="285">
        <v>93.33</v>
      </c>
    </row>
    <row r="5216" spans="2:11" x14ac:dyDescent="0.2">
      <c r="B5216" s="291"/>
      <c r="C5216" s="291"/>
      <c r="D5216" s="291"/>
      <c r="E5216" s="291"/>
      <c r="F5216" s="291" t="s">
        <v>97</v>
      </c>
      <c r="G5216" s="292">
        <v>65.44</v>
      </c>
      <c r="H5216" s="291" t="s">
        <v>98</v>
      </c>
      <c r="I5216" s="292">
        <v>70.37</v>
      </c>
      <c r="J5216" s="291" t="s">
        <v>99</v>
      </c>
      <c r="K5216" s="292">
        <v>135.81</v>
      </c>
    </row>
    <row r="5217" spans="2:11" ht="13.5" thickBot="1" x14ac:dyDescent="0.25">
      <c r="B5217" s="291"/>
      <c r="C5217" s="291"/>
      <c r="D5217" s="291"/>
      <c r="E5217" s="291"/>
      <c r="F5217" s="291" t="s">
        <v>100</v>
      </c>
      <c r="G5217" s="292">
        <v>34.06</v>
      </c>
      <c r="H5217" s="291"/>
      <c r="I5217" s="198" t="s">
        <v>101</v>
      </c>
      <c r="J5217" s="198"/>
      <c r="K5217" s="292">
        <v>170.3</v>
      </c>
    </row>
    <row r="5218" spans="2:11" ht="13.5" thickTop="1" x14ac:dyDescent="0.2">
      <c r="B5218" s="276"/>
      <c r="C5218" s="276"/>
      <c r="D5218" s="276"/>
      <c r="E5218" s="276"/>
      <c r="F5218" s="276"/>
      <c r="G5218" s="276"/>
      <c r="H5218" s="276"/>
      <c r="I5218" s="276"/>
      <c r="J5218" s="276"/>
      <c r="K5218" s="276"/>
    </row>
    <row r="5219" spans="2:11" ht="15" x14ac:dyDescent="0.2">
      <c r="B5219" s="268"/>
      <c r="C5219" s="270" t="s">
        <v>78</v>
      </c>
      <c r="D5219" s="268" t="s">
        <v>79</v>
      </c>
      <c r="E5219" s="268" t="s">
        <v>24</v>
      </c>
      <c r="F5219" s="196" t="s">
        <v>80</v>
      </c>
      <c r="G5219" s="196"/>
      <c r="H5219" s="269" t="s">
        <v>81</v>
      </c>
      <c r="I5219" s="270" t="s">
        <v>82</v>
      </c>
      <c r="J5219" s="270" t="s">
        <v>83</v>
      </c>
      <c r="K5219" s="270" t="s">
        <v>84</v>
      </c>
    </row>
    <row r="5220" spans="2:11" ht="38.25" x14ac:dyDescent="0.2">
      <c r="B5220" s="271" t="s">
        <v>85</v>
      </c>
      <c r="C5220" s="273" t="s">
        <v>2319</v>
      </c>
      <c r="D5220" s="271" t="s">
        <v>44</v>
      </c>
      <c r="E5220" s="271" t="s">
        <v>2320</v>
      </c>
      <c r="F5220" s="197" t="s">
        <v>2294</v>
      </c>
      <c r="G5220" s="197"/>
      <c r="H5220" s="272" t="s">
        <v>51</v>
      </c>
      <c r="I5220" s="275">
        <v>1</v>
      </c>
      <c r="J5220" s="274">
        <v>175.18</v>
      </c>
      <c r="K5220" s="274">
        <v>175.18</v>
      </c>
    </row>
    <row r="5221" spans="2:11" ht="25.5" x14ac:dyDescent="0.2">
      <c r="B5221" s="277" t="s">
        <v>86</v>
      </c>
      <c r="C5221" s="279" t="s">
        <v>116</v>
      </c>
      <c r="D5221" s="277" t="s">
        <v>44</v>
      </c>
      <c r="E5221" s="277" t="s">
        <v>117</v>
      </c>
      <c r="F5221" s="194" t="s">
        <v>2161</v>
      </c>
      <c r="G5221" s="194"/>
      <c r="H5221" s="278" t="s">
        <v>75</v>
      </c>
      <c r="I5221" s="281">
        <v>1.579</v>
      </c>
      <c r="J5221" s="280">
        <v>27.11</v>
      </c>
      <c r="K5221" s="280">
        <v>42.8</v>
      </c>
    </row>
    <row r="5222" spans="2:11" ht="25.5" x14ac:dyDescent="0.2">
      <c r="B5222" s="277" t="s">
        <v>86</v>
      </c>
      <c r="C5222" s="279" t="s">
        <v>90</v>
      </c>
      <c r="D5222" s="277" t="s">
        <v>44</v>
      </c>
      <c r="E5222" s="277" t="s">
        <v>91</v>
      </c>
      <c r="F5222" s="194" t="s">
        <v>2161</v>
      </c>
      <c r="G5222" s="194"/>
      <c r="H5222" s="278" t="s">
        <v>75</v>
      </c>
      <c r="I5222" s="281">
        <v>0.63400000000000001</v>
      </c>
      <c r="J5222" s="280">
        <v>21.72</v>
      </c>
      <c r="K5222" s="280">
        <v>13.77</v>
      </c>
    </row>
    <row r="5223" spans="2:11" ht="38.25" x14ac:dyDescent="0.2">
      <c r="B5223" s="277" t="s">
        <v>86</v>
      </c>
      <c r="C5223" s="279" t="s">
        <v>692</v>
      </c>
      <c r="D5223" s="277" t="s">
        <v>44</v>
      </c>
      <c r="E5223" s="277" t="s">
        <v>693</v>
      </c>
      <c r="F5223" s="194" t="s">
        <v>785</v>
      </c>
      <c r="G5223" s="194"/>
      <c r="H5223" s="278" t="s">
        <v>106</v>
      </c>
      <c r="I5223" s="281">
        <v>3.2000000000000001E-2</v>
      </c>
      <c r="J5223" s="280">
        <v>9.8800000000000008</v>
      </c>
      <c r="K5223" s="280">
        <v>0.31</v>
      </c>
    </row>
    <row r="5224" spans="2:11" ht="38.25" x14ac:dyDescent="0.2">
      <c r="B5224" s="277" t="s">
        <v>86</v>
      </c>
      <c r="C5224" s="279" t="s">
        <v>786</v>
      </c>
      <c r="D5224" s="277" t="s">
        <v>44</v>
      </c>
      <c r="E5224" s="277" t="s">
        <v>787</v>
      </c>
      <c r="F5224" s="194" t="s">
        <v>785</v>
      </c>
      <c r="G5224" s="194"/>
      <c r="H5224" s="278" t="s">
        <v>109</v>
      </c>
      <c r="I5224" s="281">
        <v>0.03</v>
      </c>
      <c r="J5224" s="280">
        <v>0.67</v>
      </c>
      <c r="K5224" s="280">
        <v>0.02</v>
      </c>
    </row>
    <row r="5225" spans="2:11" ht="25.5" x14ac:dyDescent="0.2">
      <c r="B5225" s="282" t="s">
        <v>93</v>
      </c>
      <c r="C5225" s="284" t="s">
        <v>788</v>
      </c>
      <c r="D5225" s="282" t="s">
        <v>44</v>
      </c>
      <c r="E5225" s="282" t="s">
        <v>789</v>
      </c>
      <c r="F5225" s="195" t="s">
        <v>94</v>
      </c>
      <c r="G5225" s="195"/>
      <c r="H5225" s="283" t="s">
        <v>51</v>
      </c>
      <c r="I5225" s="287">
        <v>1.19</v>
      </c>
      <c r="J5225" s="285">
        <v>99.4</v>
      </c>
      <c r="K5225" s="285">
        <v>118.28</v>
      </c>
    </row>
    <row r="5226" spans="2:11" x14ac:dyDescent="0.2">
      <c r="B5226" s="291"/>
      <c r="C5226" s="291"/>
      <c r="D5226" s="291"/>
      <c r="E5226" s="291"/>
      <c r="F5226" s="291" t="s">
        <v>97</v>
      </c>
      <c r="G5226" s="292">
        <v>20.65</v>
      </c>
      <c r="H5226" s="291" t="s">
        <v>98</v>
      </c>
      <c r="I5226" s="292">
        <v>22.21</v>
      </c>
      <c r="J5226" s="291" t="s">
        <v>99</v>
      </c>
      <c r="K5226" s="292">
        <v>42.86</v>
      </c>
    </row>
    <row r="5227" spans="2:11" ht="13.5" thickBot="1" x14ac:dyDescent="0.25">
      <c r="B5227" s="291"/>
      <c r="C5227" s="291"/>
      <c r="D5227" s="291"/>
      <c r="E5227" s="291"/>
      <c r="F5227" s="291" t="s">
        <v>100</v>
      </c>
      <c r="G5227" s="292">
        <v>43.79</v>
      </c>
      <c r="H5227" s="291"/>
      <c r="I5227" s="198" t="s">
        <v>101</v>
      </c>
      <c r="J5227" s="198"/>
      <c r="K5227" s="292">
        <v>218.97</v>
      </c>
    </row>
    <row r="5228" spans="2:11" ht="13.5" thickTop="1" x14ac:dyDescent="0.2">
      <c r="B5228" s="276"/>
      <c r="C5228" s="276"/>
      <c r="D5228" s="276"/>
      <c r="E5228" s="276"/>
      <c r="F5228" s="276"/>
      <c r="G5228" s="276"/>
      <c r="H5228" s="276"/>
      <c r="I5228" s="276"/>
      <c r="J5228" s="276"/>
      <c r="K5228" s="276"/>
    </row>
    <row r="5229" spans="2:11" ht="15" x14ac:dyDescent="0.2">
      <c r="B5229" s="268"/>
      <c r="C5229" s="270" t="s">
        <v>78</v>
      </c>
      <c r="D5229" s="268" t="s">
        <v>79</v>
      </c>
      <c r="E5229" s="268" t="s">
        <v>24</v>
      </c>
      <c r="F5229" s="196" t="s">
        <v>80</v>
      </c>
      <c r="G5229" s="196"/>
      <c r="H5229" s="269" t="s">
        <v>81</v>
      </c>
      <c r="I5229" s="270" t="s">
        <v>82</v>
      </c>
      <c r="J5229" s="270" t="s">
        <v>83</v>
      </c>
      <c r="K5229" s="270" t="s">
        <v>84</v>
      </c>
    </row>
    <row r="5230" spans="2:11" ht="38.25" x14ac:dyDescent="0.2">
      <c r="B5230" s="271" t="s">
        <v>85</v>
      </c>
      <c r="C5230" s="273" t="s">
        <v>2510</v>
      </c>
      <c r="D5230" s="271" t="s">
        <v>44</v>
      </c>
      <c r="E5230" s="271" t="s">
        <v>2511</v>
      </c>
      <c r="F5230" s="197" t="s">
        <v>2503</v>
      </c>
      <c r="G5230" s="197"/>
      <c r="H5230" s="272" t="s">
        <v>48</v>
      </c>
      <c r="I5230" s="275">
        <v>1</v>
      </c>
      <c r="J5230" s="274">
        <v>331.18</v>
      </c>
      <c r="K5230" s="274">
        <v>331.18</v>
      </c>
    </row>
    <row r="5231" spans="2:11" ht="25.5" x14ac:dyDescent="0.2">
      <c r="B5231" s="277" t="s">
        <v>86</v>
      </c>
      <c r="C5231" s="279" t="s">
        <v>90</v>
      </c>
      <c r="D5231" s="277" t="s">
        <v>44</v>
      </c>
      <c r="E5231" s="277" t="s">
        <v>91</v>
      </c>
      <c r="F5231" s="194" t="s">
        <v>2161</v>
      </c>
      <c r="G5231" s="194"/>
      <c r="H5231" s="278" t="s">
        <v>75</v>
      </c>
      <c r="I5231" s="281">
        <v>0.44429999999999997</v>
      </c>
      <c r="J5231" s="280">
        <v>21.72</v>
      </c>
      <c r="K5231" s="280">
        <v>9.65</v>
      </c>
    </row>
    <row r="5232" spans="2:11" ht="25.5" x14ac:dyDescent="0.2">
      <c r="B5232" s="277" t="s">
        <v>86</v>
      </c>
      <c r="C5232" s="279" t="s">
        <v>114</v>
      </c>
      <c r="D5232" s="277" t="s">
        <v>44</v>
      </c>
      <c r="E5232" s="277" t="s">
        <v>115</v>
      </c>
      <c r="F5232" s="194" t="s">
        <v>2161</v>
      </c>
      <c r="G5232" s="194"/>
      <c r="H5232" s="278" t="s">
        <v>75</v>
      </c>
      <c r="I5232" s="281">
        <v>0.87880000000000003</v>
      </c>
      <c r="J5232" s="280">
        <v>26.39</v>
      </c>
      <c r="K5232" s="280">
        <v>23.19</v>
      </c>
    </row>
    <row r="5233" spans="2:11" ht="25.5" x14ac:dyDescent="0.2">
      <c r="B5233" s="282" t="s">
        <v>93</v>
      </c>
      <c r="C5233" s="284" t="s">
        <v>3135</v>
      </c>
      <c r="D5233" s="282" t="s">
        <v>44</v>
      </c>
      <c r="E5233" s="282" t="s">
        <v>3136</v>
      </c>
      <c r="F5233" s="195" t="s">
        <v>94</v>
      </c>
      <c r="G5233" s="195"/>
      <c r="H5233" s="283" t="s">
        <v>48</v>
      </c>
      <c r="I5233" s="287">
        <v>1</v>
      </c>
      <c r="J5233" s="285">
        <v>177.51</v>
      </c>
      <c r="K5233" s="285">
        <v>177.51</v>
      </c>
    </row>
    <row r="5234" spans="2:11" ht="38.25" x14ac:dyDescent="0.2">
      <c r="B5234" s="282" t="s">
        <v>93</v>
      </c>
      <c r="C5234" s="284" t="s">
        <v>620</v>
      </c>
      <c r="D5234" s="282" t="s">
        <v>44</v>
      </c>
      <c r="E5234" s="282" t="s">
        <v>621</v>
      </c>
      <c r="F5234" s="195" t="s">
        <v>94</v>
      </c>
      <c r="G5234" s="195"/>
      <c r="H5234" s="283" t="s">
        <v>48</v>
      </c>
      <c r="I5234" s="287">
        <v>6</v>
      </c>
      <c r="J5234" s="285">
        <v>18.72</v>
      </c>
      <c r="K5234" s="285">
        <v>112.32</v>
      </c>
    </row>
    <row r="5235" spans="2:11" x14ac:dyDescent="0.2">
      <c r="B5235" s="282" t="s">
        <v>93</v>
      </c>
      <c r="C5235" s="284" t="s">
        <v>622</v>
      </c>
      <c r="D5235" s="282" t="s">
        <v>44</v>
      </c>
      <c r="E5235" s="282" t="s">
        <v>623</v>
      </c>
      <c r="F5235" s="195" t="s">
        <v>94</v>
      </c>
      <c r="G5235" s="195"/>
      <c r="H5235" s="283" t="s">
        <v>53</v>
      </c>
      <c r="I5235" s="287">
        <v>7.6499999999999999E-2</v>
      </c>
      <c r="J5235" s="285">
        <v>111.3</v>
      </c>
      <c r="K5235" s="285">
        <v>8.51</v>
      </c>
    </row>
    <row r="5236" spans="2:11" x14ac:dyDescent="0.2">
      <c r="B5236" s="291"/>
      <c r="C5236" s="291"/>
      <c r="D5236" s="291"/>
      <c r="E5236" s="291"/>
      <c r="F5236" s="291" t="s">
        <v>97</v>
      </c>
      <c r="G5236" s="292">
        <v>12.14</v>
      </c>
      <c r="H5236" s="291" t="s">
        <v>98</v>
      </c>
      <c r="I5236" s="292">
        <v>13.07</v>
      </c>
      <c r="J5236" s="291" t="s">
        <v>99</v>
      </c>
      <c r="K5236" s="292">
        <v>25.21</v>
      </c>
    </row>
    <row r="5237" spans="2:11" ht="13.5" thickBot="1" x14ac:dyDescent="0.25">
      <c r="B5237" s="291"/>
      <c r="C5237" s="291"/>
      <c r="D5237" s="291"/>
      <c r="E5237" s="291"/>
      <c r="F5237" s="291" t="s">
        <v>100</v>
      </c>
      <c r="G5237" s="292">
        <v>82.79</v>
      </c>
      <c r="H5237" s="291"/>
      <c r="I5237" s="198" t="s">
        <v>101</v>
      </c>
      <c r="J5237" s="198"/>
      <c r="K5237" s="292">
        <v>413.97</v>
      </c>
    </row>
    <row r="5238" spans="2:11" ht="13.5" thickTop="1" x14ac:dyDescent="0.2">
      <c r="B5238" s="276"/>
      <c r="C5238" s="276"/>
      <c r="D5238" s="276"/>
      <c r="E5238" s="276"/>
      <c r="F5238" s="276"/>
      <c r="G5238" s="276"/>
      <c r="H5238" s="276"/>
      <c r="I5238" s="276"/>
      <c r="J5238" s="276"/>
      <c r="K5238" s="276"/>
    </row>
    <row r="5239" spans="2:11" ht="15" x14ac:dyDescent="0.2">
      <c r="B5239" s="268"/>
      <c r="C5239" s="270" t="s">
        <v>78</v>
      </c>
      <c r="D5239" s="268" t="s">
        <v>79</v>
      </c>
      <c r="E5239" s="268" t="s">
        <v>24</v>
      </c>
      <c r="F5239" s="196" t="s">
        <v>80</v>
      </c>
      <c r="G5239" s="196"/>
      <c r="H5239" s="269" t="s">
        <v>81</v>
      </c>
      <c r="I5239" s="270" t="s">
        <v>82</v>
      </c>
      <c r="J5239" s="270" t="s">
        <v>83</v>
      </c>
      <c r="K5239" s="270" t="s">
        <v>84</v>
      </c>
    </row>
    <row r="5240" spans="2:11" ht="38.25" x14ac:dyDescent="0.2">
      <c r="B5240" s="271" t="s">
        <v>85</v>
      </c>
      <c r="C5240" s="273" t="s">
        <v>2208</v>
      </c>
      <c r="D5240" s="271" t="s">
        <v>44</v>
      </c>
      <c r="E5240" s="271" t="s">
        <v>2209</v>
      </c>
      <c r="F5240" s="197" t="s">
        <v>804</v>
      </c>
      <c r="G5240" s="197"/>
      <c r="H5240" s="272" t="s">
        <v>48</v>
      </c>
      <c r="I5240" s="275">
        <v>1</v>
      </c>
      <c r="J5240" s="274">
        <v>12.69</v>
      </c>
      <c r="K5240" s="274">
        <v>12.69</v>
      </c>
    </row>
    <row r="5241" spans="2:11" ht="25.5" x14ac:dyDescent="0.2">
      <c r="B5241" s="277" t="s">
        <v>86</v>
      </c>
      <c r="C5241" s="279" t="s">
        <v>122</v>
      </c>
      <c r="D5241" s="277" t="s">
        <v>44</v>
      </c>
      <c r="E5241" s="277" t="s">
        <v>123</v>
      </c>
      <c r="F5241" s="194" t="s">
        <v>2161</v>
      </c>
      <c r="G5241" s="194"/>
      <c r="H5241" s="278" t="s">
        <v>75</v>
      </c>
      <c r="I5241" s="281">
        <v>0.219</v>
      </c>
      <c r="J5241" s="280">
        <v>22.69</v>
      </c>
      <c r="K5241" s="280">
        <v>4.96</v>
      </c>
    </row>
    <row r="5242" spans="2:11" ht="25.5" x14ac:dyDescent="0.2">
      <c r="B5242" s="277" t="s">
        <v>86</v>
      </c>
      <c r="C5242" s="279" t="s">
        <v>120</v>
      </c>
      <c r="D5242" s="277" t="s">
        <v>44</v>
      </c>
      <c r="E5242" s="277" t="s">
        <v>121</v>
      </c>
      <c r="F5242" s="194" t="s">
        <v>2161</v>
      </c>
      <c r="G5242" s="194"/>
      <c r="H5242" s="278" t="s">
        <v>75</v>
      </c>
      <c r="I5242" s="281">
        <v>0.219</v>
      </c>
      <c r="J5242" s="280">
        <v>29.75</v>
      </c>
      <c r="K5242" s="280">
        <v>6.51</v>
      </c>
    </row>
    <row r="5243" spans="2:11" x14ac:dyDescent="0.2">
      <c r="B5243" s="282" t="s">
        <v>93</v>
      </c>
      <c r="C5243" s="284" t="s">
        <v>3137</v>
      </c>
      <c r="D5243" s="282" t="s">
        <v>44</v>
      </c>
      <c r="E5243" s="282" t="s">
        <v>3138</v>
      </c>
      <c r="F5243" s="195" t="s">
        <v>94</v>
      </c>
      <c r="G5243" s="195"/>
      <c r="H5243" s="283" t="s">
        <v>48</v>
      </c>
      <c r="I5243" s="287">
        <v>1</v>
      </c>
      <c r="J5243" s="285">
        <v>1.22</v>
      </c>
      <c r="K5243" s="285">
        <v>1.22</v>
      </c>
    </row>
    <row r="5244" spans="2:11" x14ac:dyDescent="0.2">
      <c r="B5244" s="291"/>
      <c r="C5244" s="291"/>
      <c r="D5244" s="291"/>
      <c r="E5244" s="291"/>
      <c r="F5244" s="291" t="s">
        <v>97</v>
      </c>
      <c r="G5244" s="292">
        <v>4.21</v>
      </c>
      <c r="H5244" s="291" t="s">
        <v>98</v>
      </c>
      <c r="I5244" s="292">
        <v>4.53</v>
      </c>
      <c r="J5244" s="291" t="s">
        <v>99</v>
      </c>
      <c r="K5244" s="292">
        <v>8.74</v>
      </c>
    </row>
    <row r="5245" spans="2:11" ht="13.5" thickBot="1" x14ac:dyDescent="0.25">
      <c r="B5245" s="291"/>
      <c r="C5245" s="291"/>
      <c r="D5245" s="291"/>
      <c r="E5245" s="291"/>
      <c r="F5245" s="291" t="s">
        <v>100</v>
      </c>
      <c r="G5245" s="292">
        <v>3.17</v>
      </c>
      <c r="H5245" s="291"/>
      <c r="I5245" s="198" t="s">
        <v>101</v>
      </c>
      <c r="J5245" s="198"/>
      <c r="K5245" s="292">
        <v>15.86</v>
      </c>
    </row>
    <row r="5246" spans="2:11" ht="13.5" thickTop="1" x14ac:dyDescent="0.2">
      <c r="B5246" s="276"/>
      <c r="C5246" s="276"/>
      <c r="D5246" s="276"/>
      <c r="E5246" s="276"/>
      <c r="F5246" s="276"/>
      <c r="G5246" s="276"/>
      <c r="H5246" s="276"/>
      <c r="I5246" s="276"/>
      <c r="J5246" s="276"/>
      <c r="K5246" s="276"/>
    </row>
    <row r="5247" spans="2:11" ht="15" x14ac:dyDescent="0.2">
      <c r="B5247" s="268"/>
      <c r="C5247" s="270" t="s">
        <v>78</v>
      </c>
      <c r="D5247" s="268" t="s">
        <v>79</v>
      </c>
      <c r="E5247" s="268" t="s">
        <v>24</v>
      </c>
      <c r="F5247" s="196" t="s">
        <v>80</v>
      </c>
      <c r="G5247" s="196"/>
      <c r="H5247" s="269" t="s">
        <v>81</v>
      </c>
      <c r="I5247" s="270" t="s">
        <v>82</v>
      </c>
      <c r="J5247" s="270" t="s">
        <v>83</v>
      </c>
      <c r="K5247" s="270" t="s">
        <v>84</v>
      </c>
    </row>
    <row r="5248" spans="2:11" x14ac:dyDescent="0.2">
      <c r="B5248" s="271" t="s">
        <v>85</v>
      </c>
      <c r="C5248" s="273" t="s">
        <v>2251</v>
      </c>
      <c r="D5248" s="271" t="s">
        <v>44</v>
      </c>
      <c r="E5248" s="271" t="s">
        <v>2252</v>
      </c>
      <c r="F5248" s="197" t="s">
        <v>2161</v>
      </c>
      <c r="G5248" s="197"/>
      <c r="H5248" s="272" t="s">
        <v>75</v>
      </c>
      <c r="I5248" s="275">
        <v>1</v>
      </c>
      <c r="J5248" s="274">
        <v>25.21</v>
      </c>
      <c r="K5248" s="274">
        <v>25.21</v>
      </c>
    </row>
    <row r="5249" spans="2:11" ht="25.5" x14ac:dyDescent="0.2">
      <c r="B5249" s="277" t="s">
        <v>86</v>
      </c>
      <c r="C5249" s="279" t="s">
        <v>3051</v>
      </c>
      <c r="D5249" s="277" t="s">
        <v>44</v>
      </c>
      <c r="E5249" s="277" t="s">
        <v>3052</v>
      </c>
      <c r="F5249" s="194" t="s">
        <v>2161</v>
      </c>
      <c r="G5249" s="194"/>
      <c r="H5249" s="278" t="s">
        <v>75</v>
      </c>
      <c r="I5249" s="281">
        <v>1</v>
      </c>
      <c r="J5249" s="280">
        <v>0.27</v>
      </c>
      <c r="K5249" s="280">
        <v>0.27</v>
      </c>
    </row>
    <row r="5250" spans="2:11" ht="25.5" x14ac:dyDescent="0.2">
      <c r="B5250" s="282" t="s">
        <v>93</v>
      </c>
      <c r="C5250" s="284" t="s">
        <v>217</v>
      </c>
      <c r="D5250" s="282" t="s">
        <v>44</v>
      </c>
      <c r="E5250" s="282" t="s">
        <v>218</v>
      </c>
      <c r="F5250" s="195" t="s">
        <v>94</v>
      </c>
      <c r="G5250" s="195"/>
      <c r="H5250" s="283" t="s">
        <v>75</v>
      </c>
      <c r="I5250" s="287">
        <v>1</v>
      </c>
      <c r="J5250" s="285">
        <v>0.08</v>
      </c>
      <c r="K5250" s="285">
        <v>0.08</v>
      </c>
    </row>
    <row r="5251" spans="2:11" x14ac:dyDescent="0.2">
      <c r="B5251" s="282" t="s">
        <v>93</v>
      </c>
      <c r="C5251" s="284" t="s">
        <v>3053</v>
      </c>
      <c r="D5251" s="282" t="s">
        <v>44</v>
      </c>
      <c r="E5251" s="282" t="s">
        <v>3054</v>
      </c>
      <c r="F5251" s="195" t="s">
        <v>214</v>
      </c>
      <c r="G5251" s="195"/>
      <c r="H5251" s="283" t="s">
        <v>75</v>
      </c>
      <c r="I5251" s="287">
        <v>1</v>
      </c>
      <c r="J5251" s="285">
        <v>18.940000000000001</v>
      </c>
      <c r="K5251" s="285">
        <v>18.940000000000001</v>
      </c>
    </row>
    <row r="5252" spans="2:11" ht="25.5" x14ac:dyDescent="0.2">
      <c r="B5252" s="282" t="s">
        <v>93</v>
      </c>
      <c r="C5252" s="284" t="s">
        <v>249</v>
      </c>
      <c r="D5252" s="282" t="s">
        <v>44</v>
      </c>
      <c r="E5252" s="282" t="s">
        <v>250</v>
      </c>
      <c r="F5252" s="195" t="s">
        <v>94</v>
      </c>
      <c r="G5252" s="195"/>
      <c r="H5252" s="283" t="s">
        <v>75</v>
      </c>
      <c r="I5252" s="287">
        <v>1</v>
      </c>
      <c r="J5252" s="285">
        <v>0.44</v>
      </c>
      <c r="K5252" s="285">
        <v>0.44</v>
      </c>
    </row>
    <row r="5253" spans="2:11" ht="25.5" x14ac:dyDescent="0.2">
      <c r="B5253" s="282" t="s">
        <v>93</v>
      </c>
      <c r="C5253" s="284" t="s">
        <v>251</v>
      </c>
      <c r="D5253" s="282" t="s">
        <v>44</v>
      </c>
      <c r="E5253" s="282" t="s">
        <v>252</v>
      </c>
      <c r="F5253" s="195" t="s">
        <v>94</v>
      </c>
      <c r="G5253" s="195"/>
      <c r="H5253" s="283" t="s">
        <v>75</v>
      </c>
      <c r="I5253" s="287">
        <v>1</v>
      </c>
      <c r="J5253" s="285">
        <v>1.43</v>
      </c>
      <c r="K5253" s="285">
        <v>1.43</v>
      </c>
    </row>
    <row r="5254" spans="2:11" ht="25.5" x14ac:dyDescent="0.2">
      <c r="B5254" s="282" t="s">
        <v>93</v>
      </c>
      <c r="C5254" s="284" t="s">
        <v>215</v>
      </c>
      <c r="D5254" s="282" t="s">
        <v>44</v>
      </c>
      <c r="E5254" s="282" t="s">
        <v>216</v>
      </c>
      <c r="F5254" s="195" t="s">
        <v>94</v>
      </c>
      <c r="G5254" s="195"/>
      <c r="H5254" s="283" t="s">
        <v>75</v>
      </c>
      <c r="I5254" s="287">
        <v>1</v>
      </c>
      <c r="J5254" s="285">
        <v>1.43</v>
      </c>
      <c r="K5254" s="285">
        <v>1.43</v>
      </c>
    </row>
    <row r="5255" spans="2:11" ht="25.5" x14ac:dyDescent="0.2">
      <c r="B5255" s="282" t="s">
        <v>93</v>
      </c>
      <c r="C5255" s="284" t="s">
        <v>238</v>
      </c>
      <c r="D5255" s="282" t="s">
        <v>44</v>
      </c>
      <c r="E5255" s="282" t="s">
        <v>239</v>
      </c>
      <c r="F5255" s="195" t="s">
        <v>94</v>
      </c>
      <c r="G5255" s="195"/>
      <c r="H5255" s="283" t="s">
        <v>75</v>
      </c>
      <c r="I5255" s="287">
        <v>1</v>
      </c>
      <c r="J5255" s="285">
        <v>1.02</v>
      </c>
      <c r="K5255" s="285">
        <v>1.02</v>
      </c>
    </row>
    <row r="5256" spans="2:11" ht="25.5" x14ac:dyDescent="0.2">
      <c r="B5256" s="282" t="s">
        <v>93</v>
      </c>
      <c r="C5256" s="284" t="s">
        <v>236</v>
      </c>
      <c r="D5256" s="282" t="s">
        <v>44</v>
      </c>
      <c r="E5256" s="282" t="s">
        <v>237</v>
      </c>
      <c r="F5256" s="195" t="s">
        <v>94</v>
      </c>
      <c r="G5256" s="195"/>
      <c r="H5256" s="283" t="s">
        <v>75</v>
      </c>
      <c r="I5256" s="287">
        <v>1</v>
      </c>
      <c r="J5256" s="285">
        <v>1.6</v>
      </c>
      <c r="K5256" s="285">
        <v>1.6</v>
      </c>
    </row>
    <row r="5257" spans="2:11" x14ac:dyDescent="0.2">
      <c r="B5257" s="291"/>
      <c r="C5257" s="291"/>
      <c r="D5257" s="291"/>
      <c r="E5257" s="291"/>
      <c r="F5257" s="291" t="s">
        <v>97</v>
      </c>
      <c r="G5257" s="292">
        <v>9.25</v>
      </c>
      <c r="H5257" s="291" t="s">
        <v>98</v>
      </c>
      <c r="I5257" s="292">
        <v>9.9600000000000009</v>
      </c>
      <c r="J5257" s="291" t="s">
        <v>99</v>
      </c>
      <c r="K5257" s="292">
        <v>19.21</v>
      </c>
    </row>
    <row r="5258" spans="2:11" ht="13.5" thickBot="1" x14ac:dyDescent="0.25">
      <c r="B5258" s="291"/>
      <c r="C5258" s="291"/>
      <c r="D5258" s="291"/>
      <c r="E5258" s="291"/>
      <c r="F5258" s="291" t="s">
        <v>100</v>
      </c>
      <c r="G5258" s="292">
        <v>6.3</v>
      </c>
      <c r="H5258" s="291"/>
      <c r="I5258" s="198" t="s">
        <v>101</v>
      </c>
      <c r="J5258" s="198"/>
      <c r="K5258" s="292">
        <v>31.51</v>
      </c>
    </row>
    <row r="5259" spans="2:11" ht="13.5" thickTop="1" x14ac:dyDescent="0.2">
      <c r="B5259" s="276"/>
      <c r="C5259" s="276"/>
      <c r="D5259" s="276"/>
      <c r="E5259" s="276"/>
      <c r="F5259" s="276"/>
      <c r="G5259" s="276"/>
      <c r="H5259" s="276"/>
      <c r="I5259" s="276"/>
      <c r="J5259" s="276"/>
      <c r="K5259" s="276"/>
    </row>
    <row r="5260" spans="2:11" ht="15" x14ac:dyDescent="0.2">
      <c r="B5260" s="268"/>
      <c r="C5260" s="270" t="s">
        <v>78</v>
      </c>
      <c r="D5260" s="268" t="s">
        <v>79</v>
      </c>
      <c r="E5260" s="268" t="s">
        <v>24</v>
      </c>
      <c r="F5260" s="196" t="s">
        <v>80</v>
      </c>
      <c r="G5260" s="196"/>
      <c r="H5260" s="269" t="s">
        <v>81</v>
      </c>
      <c r="I5260" s="270" t="s">
        <v>82</v>
      </c>
      <c r="J5260" s="270" t="s">
        <v>83</v>
      </c>
      <c r="K5260" s="270" t="s">
        <v>84</v>
      </c>
    </row>
    <row r="5261" spans="2:11" ht="25.5" x14ac:dyDescent="0.2">
      <c r="B5261" s="271" t="s">
        <v>85</v>
      </c>
      <c r="C5261" s="273" t="s">
        <v>467</v>
      </c>
      <c r="D5261" s="271" t="s">
        <v>44</v>
      </c>
      <c r="E5261" s="271" t="s">
        <v>468</v>
      </c>
      <c r="F5261" s="197" t="s">
        <v>2161</v>
      </c>
      <c r="G5261" s="197"/>
      <c r="H5261" s="272" t="s">
        <v>75</v>
      </c>
      <c r="I5261" s="275">
        <v>1</v>
      </c>
      <c r="J5261" s="274">
        <v>26.98</v>
      </c>
      <c r="K5261" s="274">
        <v>26.98</v>
      </c>
    </row>
    <row r="5262" spans="2:11" ht="25.5" x14ac:dyDescent="0.2">
      <c r="B5262" s="277" t="s">
        <v>86</v>
      </c>
      <c r="C5262" s="279" t="s">
        <v>545</v>
      </c>
      <c r="D5262" s="277" t="s">
        <v>44</v>
      </c>
      <c r="E5262" s="277" t="s">
        <v>546</v>
      </c>
      <c r="F5262" s="194" t="s">
        <v>2161</v>
      </c>
      <c r="G5262" s="194"/>
      <c r="H5262" s="278" t="s">
        <v>75</v>
      </c>
      <c r="I5262" s="281">
        <v>1</v>
      </c>
      <c r="J5262" s="280">
        <v>0.3</v>
      </c>
      <c r="K5262" s="280">
        <v>0.3</v>
      </c>
    </row>
    <row r="5263" spans="2:11" x14ac:dyDescent="0.2">
      <c r="B5263" s="282" t="s">
        <v>93</v>
      </c>
      <c r="C5263" s="284" t="s">
        <v>547</v>
      </c>
      <c r="D5263" s="282" t="s">
        <v>44</v>
      </c>
      <c r="E5263" s="282" t="s">
        <v>548</v>
      </c>
      <c r="F5263" s="195" t="s">
        <v>214</v>
      </c>
      <c r="G5263" s="195"/>
      <c r="H5263" s="283" t="s">
        <v>75</v>
      </c>
      <c r="I5263" s="287">
        <v>1</v>
      </c>
      <c r="J5263" s="285">
        <v>20.46</v>
      </c>
      <c r="K5263" s="285">
        <v>20.46</v>
      </c>
    </row>
    <row r="5264" spans="2:11" ht="25.5" x14ac:dyDescent="0.2">
      <c r="B5264" s="282" t="s">
        <v>93</v>
      </c>
      <c r="C5264" s="284" t="s">
        <v>236</v>
      </c>
      <c r="D5264" s="282" t="s">
        <v>44</v>
      </c>
      <c r="E5264" s="282" t="s">
        <v>237</v>
      </c>
      <c r="F5264" s="195" t="s">
        <v>94</v>
      </c>
      <c r="G5264" s="195"/>
      <c r="H5264" s="283" t="s">
        <v>75</v>
      </c>
      <c r="I5264" s="287">
        <v>1</v>
      </c>
      <c r="J5264" s="285">
        <v>1.6</v>
      </c>
      <c r="K5264" s="285">
        <v>1.6</v>
      </c>
    </row>
    <row r="5265" spans="2:11" ht="25.5" x14ac:dyDescent="0.2">
      <c r="B5265" s="282" t="s">
        <v>93</v>
      </c>
      <c r="C5265" s="284" t="s">
        <v>215</v>
      </c>
      <c r="D5265" s="282" t="s">
        <v>44</v>
      </c>
      <c r="E5265" s="282" t="s">
        <v>216</v>
      </c>
      <c r="F5265" s="195" t="s">
        <v>94</v>
      </c>
      <c r="G5265" s="195"/>
      <c r="H5265" s="283" t="s">
        <v>75</v>
      </c>
      <c r="I5265" s="287">
        <v>1</v>
      </c>
      <c r="J5265" s="285">
        <v>1.43</v>
      </c>
      <c r="K5265" s="285">
        <v>1.43</v>
      </c>
    </row>
    <row r="5266" spans="2:11" ht="25.5" x14ac:dyDescent="0.2">
      <c r="B5266" s="282" t="s">
        <v>93</v>
      </c>
      <c r="C5266" s="284" t="s">
        <v>238</v>
      </c>
      <c r="D5266" s="282" t="s">
        <v>44</v>
      </c>
      <c r="E5266" s="282" t="s">
        <v>239</v>
      </c>
      <c r="F5266" s="195" t="s">
        <v>94</v>
      </c>
      <c r="G5266" s="195"/>
      <c r="H5266" s="283" t="s">
        <v>75</v>
      </c>
      <c r="I5266" s="287">
        <v>1</v>
      </c>
      <c r="J5266" s="285">
        <v>1.02</v>
      </c>
      <c r="K5266" s="285">
        <v>1.02</v>
      </c>
    </row>
    <row r="5267" spans="2:11" ht="25.5" x14ac:dyDescent="0.2">
      <c r="B5267" s="282" t="s">
        <v>93</v>
      </c>
      <c r="C5267" s="284" t="s">
        <v>217</v>
      </c>
      <c r="D5267" s="282" t="s">
        <v>44</v>
      </c>
      <c r="E5267" s="282" t="s">
        <v>218</v>
      </c>
      <c r="F5267" s="195" t="s">
        <v>94</v>
      </c>
      <c r="G5267" s="195"/>
      <c r="H5267" s="283" t="s">
        <v>75</v>
      </c>
      <c r="I5267" s="287">
        <v>1</v>
      </c>
      <c r="J5267" s="285">
        <v>0.08</v>
      </c>
      <c r="K5267" s="285">
        <v>0.08</v>
      </c>
    </row>
    <row r="5268" spans="2:11" ht="25.5" x14ac:dyDescent="0.2">
      <c r="B5268" s="282" t="s">
        <v>93</v>
      </c>
      <c r="C5268" s="284" t="s">
        <v>243</v>
      </c>
      <c r="D5268" s="282" t="s">
        <v>44</v>
      </c>
      <c r="E5268" s="282" t="s">
        <v>244</v>
      </c>
      <c r="F5268" s="195" t="s">
        <v>94</v>
      </c>
      <c r="G5268" s="195"/>
      <c r="H5268" s="283" t="s">
        <v>75</v>
      </c>
      <c r="I5268" s="287">
        <v>1</v>
      </c>
      <c r="J5268" s="285">
        <v>1.31</v>
      </c>
      <c r="K5268" s="285">
        <v>1.31</v>
      </c>
    </row>
    <row r="5269" spans="2:11" ht="25.5" x14ac:dyDescent="0.2">
      <c r="B5269" s="282" t="s">
        <v>93</v>
      </c>
      <c r="C5269" s="284" t="s">
        <v>241</v>
      </c>
      <c r="D5269" s="282" t="s">
        <v>44</v>
      </c>
      <c r="E5269" s="282" t="s">
        <v>242</v>
      </c>
      <c r="F5269" s="195" t="s">
        <v>94</v>
      </c>
      <c r="G5269" s="195"/>
      <c r="H5269" s="283" t="s">
        <v>75</v>
      </c>
      <c r="I5269" s="287">
        <v>1</v>
      </c>
      <c r="J5269" s="285">
        <v>0.78</v>
      </c>
      <c r="K5269" s="285">
        <v>0.78</v>
      </c>
    </row>
    <row r="5270" spans="2:11" x14ac:dyDescent="0.2">
      <c r="B5270" s="291"/>
      <c r="C5270" s="291"/>
      <c r="D5270" s="291"/>
      <c r="E5270" s="291"/>
      <c r="F5270" s="291" t="s">
        <v>97</v>
      </c>
      <c r="G5270" s="292">
        <v>10</v>
      </c>
      <c r="H5270" s="291" t="s">
        <v>98</v>
      </c>
      <c r="I5270" s="292">
        <v>10.76</v>
      </c>
      <c r="J5270" s="291" t="s">
        <v>99</v>
      </c>
      <c r="K5270" s="292">
        <v>20.76</v>
      </c>
    </row>
    <row r="5271" spans="2:11" ht="13.5" thickBot="1" x14ac:dyDescent="0.25">
      <c r="B5271" s="291"/>
      <c r="C5271" s="291"/>
      <c r="D5271" s="291"/>
      <c r="E5271" s="291"/>
      <c r="F5271" s="291" t="s">
        <v>100</v>
      </c>
      <c r="G5271" s="292">
        <v>6.74</v>
      </c>
      <c r="H5271" s="291"/>
      <c r="I5271" s="198" t="s">
        <v>101</v>
      </c>
      <c r="J5271" s="198"/>
      <c r="K5271" s="292">
        <v>33.72</v>
      </c>
    </row>
    <row r="5272" spans="2:11" ht="13.5" thickTop="1" x14ac:dyDescent="0.2">
      <c r="B5272" s="276"/>
      <c r="C5272" s="276"/>
      <c r="D5272" s="276"/>
      <c r="E5272" s="276"/>
      <c r="F5272" s="276"/>
      <c r="G5272" s="276"/>
      <c r="H5272" s="276"/>
      <c r="I5272" s="276"/>
      <c r="J5272" s="276"/>
      <c r="K5272" s="276"/>
    </row>
    <row r="5273" spans="2:11" ht="15" x14ac:dyDescent="0.2">
      <c r="B5273" s="268"/>
      <c r="C5273" s="270" t="s">
        <v>78</v>
      </c>
      <c r="D5273" s="268" t="s">
        <v>79</v>
      </c>
      <c r="E5273" s="268" t="s">
        <v>24</v>
      </c>
      <c r="F5273" s="196" t="s">
        <v>80</v>
      </c>
      <c r="G5273" s="196"/>
      <c r="H5273" s="269" t="s">
        <v>81</v>
      </c>
      <c r="I5273" s="270" t="s">
        <v>82</v>
      </c>
      <c r="J5273" s="270" t="s">
        <v>83</v>
      </c>
      <c r="K5273" s="270" t="s">
        <v>84</v>
      </c>
    </row>
    <row r="5274" spans="2:11" ht="38.25" x14ac:dyDescent="0.2">
      <c r="B5274" s="271" t="s">
        <v>85</v>
      </c>
      <c r="C5274" s="273" t="s">
        <v>600</v>
      </c>
      <c r="D5274" s="271" t="s">
        <v>44</v>
      </c>
      <c r="E5274" s="271" t="s">
        <v>2279</v>
      </c>
      <c r="F5274" s="197" t="s">
        <v>785</v>
      </c>
      <c r="G5274" s="197"/>
      <c r="H5274" s="272" t="s">
        <v>109</v>
      </c>
      <c r="I5274" s="275">
        <v>1</v>
      </c>
      <c r="J5274" s="274">
        <v>26</v>
      </c>
      <c r="K5274" s="274">
        <v>26</v>
      </c>
    </row>
    <row r="5275" spans="2:11" ht="25.5" x14ac:dyDescent="0.2">
      <c r="B5275" s="277" t="s">
        <v>86</v>
      </c>
      <c r="C5275" s="279" t="s">
        <v>422</v>
      </c>
      <c r="D5275" s="277" t="s">
        <v>44</v>
      </c>
      <c r="E5275" s="277" t="s">
        <v>423</v>
      </c>
      <c r="F5275" s="194" t="s">
        <v>2161</v>
      </c>
      <c r="G5275" s="194"/>
      <c r="H5275" s="278" t="s">
        <v>75</v>
      </c>
      <c r="I5275" s="281">
        <v>1</v>
      </c>
      <c r="J5275" s="280">
        <v>24.94</v>
      </c>
      <c r="K5275" s="280">
        <v>24.94</v>
      </c>
    </row>
    <row r="5276" spans="2:11" ht="38.25" x14ac:dyDescent="0.2">
      <c r="B5276" s="277" t="s">
        <v>86</v>
      </c>
      <c r="C5276" s="279" t="s">
        <v>635</v>
      </c>
      <c r="D5276" s="277" t="s">
        <v>44</v>
      </c>
      <c r="E5276" s="277" t="s">
        <v>636</v>
      </c>
      <c r="F5276" s="194" t="s">
        <v>847</v>
      </c>
      <c r="G5276" s="194"/>
      <c r="H5276" s="278" t="s">
        <v>75</v>
      </c>
      <c r="I5276" s="281">
        <v>1</v>
      </c>
      <c r="J5276" s="280">
        <v>0.2</v>
      </c>
      <c r="K5276" s="280">
        <v>0.2</v>
      </c>
    </row>
    <row r="5277" spans="2:11" ht="38.25" x14ac:dyDescent="0.2">
      <c r="B5277" s="277" t="s">
        <v>86</v>
      </c>
      <c r="C5277" s="279" t="s">
        <v>633</v>
      </c>
      <c r="D5277" s="277" t="s">
        <v>44</v>
      </c>
      <c r="E5277" s="277" t="s">
        <v>634</v>
      </c>
      <c r="F5277" s="194" t="s">
        <v>847</v>
      </c>
      <c r="G5277" s="194"/>
      <c r="H5277" s="278" t="s">
        <v>75</v>
      </c>
      <c r="I5277" s="281">
        <v>1</v>
      </c>
      <c r="J5277" s="280">
        <v>0.86</v>
      </c>
      <c r="K5277" s="280">
        <v>0.86</v>
      </c>
    </row>
    <row r="5278" spans="2:11" x14ac:dyDescent="0.2">
      <c r="B5278" s="291"/>
      <c r="C5278" s="291"/>
      <c r="D5278" s="291"/>
      <c r="E5278" s="291"/>
      <c r="F5278" s="291" t="s">
        <v>97</v>
      </c>
      <c r="G5278" s="292">
        <v>9.59</v>
      </c>
      <c r="H5278" s="291" t="s">
        <v>98</v>
      </c>
      <c r="I5278" s="292">
        <v>10.32</v>
      </c>
      <c r="J5278" s="291" t="s">
        <v>99</v>
      </c>
      <c r="K5278" s="292">
        <v>19.91</v>
      </c>
    </row>
    <row r="5279" spans="2:11" ht="13.5" thickBot="1" x14ac:dyDescent="0.25">
      <c r="B5279" s="291"/>
      <c r="C5279" s="291"/>
      <c r="D5279" s="291"/>
      <c r="E5279" s="291"/>
      <c r="F5279" s="291" t="s">
        <v>100</v>
      </c>
      <c r="G5279" s="292">
        <v>6.5</v>
      </c>
      <c r="H5279" s="291"/>
      <c r="I5279" s="198" t="s">
        <v>101</v>
      </c>
      <c r="J5279" s="198"/>
      <c r="K5279" s="292">
        <v>32.5</v>
      </c>
    </row>
    <row r="5280" spans="2:11" ht="13.5" thickTop="1" x14ac:dyDescent="0.2">
      <c r="B5280" s="276"/>
      <c r="C5280" s="276"/>
      <c r="D5280" s="276"/>
      <c r="E5280" s="276"/>
      <c r="F5280" s="276"/>
      <c r="G5280" s="276"/>
      <c r="H5280" s="276"/>
      <c r="I5280" s="276"/>
      <c r="J5280" s="276"/>
      <c r="K5280" s="276"/>
    </row>
    <row r="5281" spans="2:11" ht="15" x14ac:dyDescent="0.2">
      <c r="B5281" s="268"/>
      <c r="C5281" s="270" t="s">
        <v>78</v>
      </c>
      <c r="D5281" s="268" t="s">
        <v>79</v>
      </c>
      <c r="E5281" s="268" t="s">
        <v>24</v>
      </c>
      <c r="F5281" s="196" t="s">
        <v>80</v>
      </c>
      <c r="G5281" s="196"/>
      <c r="H5281" s="269" t="s">
        <v>81</v>
      </c>
      <c r="I5281" s="270" t="s">
        <v>82</v>
      </c>
      <c r="J5281" s="270" t="s">
        <v>83</v>
      </c>
      <c r="K5281" s="270" t="s">
        <v>84</v>
      </c>
    </row>
    <row r="5282" spans="2:11" ht="38.25" x14ac:dyDescent="0.2">
      <c r="B5282" s="271" t="s">
        <v>85</v>
      </c>
      <c r="C5282" s="273" t="s">
        <v>601</v>
      </c>
      <c r="D5282" s="271" t="s">
        <v>44</v>
      </c>
      <c r="E5282" s="271" t="s">
        <v>602</v>
      </c>
      <c r="F5282" s="197" t="s">
        <v>785</v>
      </c>
      <c r="G5282" s="197"/>
      <c r="H5282" s="272" t="s">
        <v>106</v>
      </c>
      <c r="I5282" s="275">
        <v>1</v>
      </c>
      <c r="J5282" s="274">
        <v>28.91</v>
      </c>
      <c r="K5282" s="274">
        <v>28.91</v>
      </c>
    </row>
    <row r="5283" spans="2:11" ht="38.25" x14ac:dyDescent="0.2">
      <c r="B5283" s="277" t="s">
        <v>86</v>
      </c>
      <c r="C5283" s="279" t="s">
        <v>633</v>
      </c>
      <c r="D5283" s="277" t="s">
        <v>44</v>
      </c>
      <c r="E5283" s="277" t="s">
        <v>634</v>
      </c>
      <c r="F5283" s="194" t="s">
        <v>847</v>
      </c>
      <c r="G5283" s="194"/>
      <c r="H5283" s="278" t="s">
        <v>75</v>
      </c>
      <c r="I5283" s="281">
        <v>1</v>
      </c>
      <c r="J5283" s="280">
        <v>0.86</v>
      </c>
      <c r="K5283" s="280">
        <v>0.86</v>
      </c>
    </row>
    <row r="5284" spans="2:11" ht="38.25" x14ac:dyDescent="0.2">
      <c r="B5284" s="277" t="s">
        <v>86</v>
      </c>
      <c r="C5284" s="279" t="s">
        <v>639</v>
      </c>
      <c r="D5284" s="277" t="s">
        <v>44</v>
      </c>
      <c r="E5284" s="277" t="s">
        <v>640</v>
      </c>
      <c r="F5284" s="194" t="s">
        <v>847</v>
      </c>
      <c r="G5284" s="194"/>
      <c r="H5284" s="278" t="s">
        <v>75</v>
      </c>
      <c r="I5284" s="281">
        <v>1</v>
      </c>
      <c r="J5284" s="280">
        <v>1.83</v>
      </c>
      <c r="K5284" s="280">
        <v>1.83</v>
      </c>
    </row>
    <row r="5285" spans="2:11" ht="38.25" x14ac:dyDescent="0.2">
      <c r="B5285" s="277" t="s">
        <v>86</v>
      </c>
      <c r="C5285" s="279" t="s">
        <v>637</v>
      </c>
      <c r="D5285" s="277" t="s">
        <v>44</v>
      </c>
      <c r="E5285" s="277" t="s">
        <v>638</v>
      </c>
      <c r="F5285" s="194" t="s">
        <v>847</v>
      </c>
      <c r="G5285" s="194"/>
      <c r="H5285" s="278" t="s">
        <v>75</v>
      </c>
      <c r="I5285" s="281">
        <v>1</v>
      </c>
      <c r="J5285" s="280">
        <v>1.08</v>
      </c>
      <c r="K5285" s="280">
        <v>1.08</v>
      </c>
    </row>
    <row r="5286" spans="2:11" ht="38.25" x14ac:dyDescent="0.2">
      <c r="B5286" s="277" t="s">
        <v>86</v>
      </c>
      <c r="C5286" s="279" t="s">
        <v>635</v>
      </c>
      <c r="D5286" s="277" t="s">
        <v>44</v>
      </c>
      <c r="E5286" s="277" t="s">
        <v>636</v>
      </c>
      <c r="F5286" s="194" t="s">
        <v>847</v>
      </c>
      <c r="G5286" s="194"/>
      <c r="H5286" s="278" t="s">
        <v>75</v>
      </c>
      <c r="I5286" s="281">
        <v>1</v>
      </c>
      <c r="J5286" s="280">
        <v>0.2</v>
      </c>
      <c r="K5286" s="280">
        <v>0.2</v>
      </c>
    </row>
    <row r="5287" spans="2:11" ht="25.5" x14ac:dyDescent="0.2">
      <c r="B5287" s="277" t="s">
        <v>86</v>
      </c>
      <c r="C5287" s="279" t="s">
        <v>422</v>
      </c>
      <c r="D5287" s="277" t="s">
        <v>44</v>
      </c>
      <c r="E5287" s="277" t="s">
        <v>423</v>
      </c>
      <c r="F5287" s="194" t="s">
        <v>2161</v>
      </c>
      <c r="G5287" s="194"/>
      <c r="H5287" s="278" t="s">
        <v>75</v>
      </c>
      <c r="I5287" s="281">
        <v>1</v>
      </c>
      <c r="J5287" s="280">
        <v>24.94</v>
      </c>
      <c r="K5287" s="280">
        <v>24.94</v>
      </c>
    </row>
    <row r="5288" spans="2:11" x14ac:dyDescent="0.2">
      <c r="B5288" s="291"/>
      <c r="C5288" s="291"/>
      <c r="D5288" s="291"/>
      <c r="E5288" s="291"/>
      <c r="F5288" s="291" t="s">
        <v>97</v>
      </c>
      <c r="G5288" s="292">
        <v>9.59</v>
      </c>
      <c r="H5288" s="291" t="s">
        <v>98</v>
      </c>
      <c r="I5288" s="292">
        <v>10.32</v>
      </c>
      <c r="J5288" s="291" t="s">
        <v>99</v>
      </c>
      <c r="K5288" s="292">
        <v>19.91</v>
      </c>
    </row>
    <row r="5289" spans="2:11" ht="13.5" thickBot="1" x14ac:dyDescent="0.25">
      <c r="B5289" s="291"/>
      <c r="C5289" s="291"/>
      <c r="D5289" s="291"/>
      <c r="E5289" s="291"/>
      <c r="F5289" s="291" t="s">
        <v>100</v>
      </c>
      <c r="G5289" s="292">
        <v>7.22</v>
      </c>
      <c r="H5289" s="291"/>
      <c r="I5289" s="198" t="s">
        <v>101</v>
      </c>
      <c r="J5289" s="198"/>
      <c r="K5289" s="292">
        <v>36.130000000000003</v>
      </c>
    </row>
    <row r="5290" spans="2:11" ht="13.5" thickTop="1" x14ac:dyDescent="0.2">
      <c r="B5290" s="276"/>
      <c r="C5290" s="276"/>
      <c r="D5290" s="276"/>
      <c r="E5290" s="276"/>
      <c r="F5290" s="276"/>
      <c r="G5290" s="276"/>
      <c r="H5290" s="276"/>
      <c r="I5290" s="276"/>
      <c r="J5290" s="276"/>
      <c r="K5290" s="276"/>
    </row>
    <row r="5291" spans="2:11" ht="15" x14ac:dyDescent="0.2">
      <c r="B5291" s="268"/>
      <c r="C5291" s="270" t="s">
        <v>78</v>
      </c>
      <c r="D5291" s="268" t="s">
        <v>79</v>
      </c>
      <c r="E5291" s="268" t="s">
        <v>24</v>
      </c>
      <c r="F5291" s="196" t="s">
        <v>80</v>
      </c>
      <c r="G5291" s="196"/>
      <c r="H5291" s="269" t="s">
        <v>81</v>
      </c>
      <c r="I5291" s="270" t="s">
        <v>82</v>
      </c>
      <c r="J5291" s="270" t="s">
        <v>83</v>
      </c>
      <c r="K5291" s="270" t="s">
        <v>84</v>
      </c>
    </row>
    <row r="5292" spans="2:11" ht="38.25" x14ac:dyDescent="0.2">
      <c r="B5292" s="271" t="s">
        <v>85</v>
      </c>
      <c r="C5292" s="273" t="s">
        <v>633</v>
      </c>
      <c r="D5292" s="271" t="s">
        <v>44</v>
      </c>
      <c r="E5292" s="271" t="s">
        <v>634</v>
      </c>
      <c r="F5292" s="197" t="s">
        <v>847</v>
      </c>
      <c r="G5292" s="197"/>
      <c r="H5292" s="272" t="s">
        <v>75</v>
      </c>
      <c r="I5292" s="275">
        <v>1</v>
      </c>
      <c r="J5292" s="274">
        <v>0.86</v>
      </c>
      <c r="K5292" s="274">
        <v>0.86</v>
      </c>
    </row>
    <row r="5293" spans="2:11" ht="38.25" x14ac:dyDescent="0.2">
      <c r="B5293" s="282" t="s">
        <v>93</v>
      </c>
      <c r="C5293" s="284" t="s">
        <v>641</v>
      </c>
      <c r="D5293" s="282" t="s">
        <v>44</v>
      </c>
      <c r="E5293" s="282" t="s">
        <v>848</v>
      </c>
      <c r="F5293" s="195" t="s">
        <v>3021</v>
      </c>
      <c r="G5293" s="195"/>
      <c r="H5293" s="283" t="s">
        <v>48</v>
      </c>
      <c r="I5293" s="287">
        <v>6.3999999999999997E-5</v>
      </c>
      <c r="J5293" s="285">
        <v>13592.94</v>
      </c>
      <c r="K5293" s="285">
        <v>0.86</v>
      </c>
    </row>
    <row r="5294" spans="2:11" x14ac:dyDescent="0.2">
      <c r="B5294" s="291"/>
      <c r="C5294" s="291"/>
      <c r="D5294" s="291"/>
      <c r="E5294" s="291"/>
      <c r="F5294" s="291" t="s">
        <v>97</v>
      </c>
      <c r="G5294" s="292">
        <v>0</v>
      </c>
      <c r="H5294" s="291" t="s">
        <v>98</v>
      </c>
      <c r="I5294" s="292">
        <v>0</v>
      </c>
      <c r="J5294" s="291" t="s">
        <v>99</v>
      </c>
      <c r="K5294" s="292">
        <v>0</v>
      </c>
    </row>
    <row r="5295" spans="2:11" ht="13.5" thickBot="1" x14ac:dyDescent="0.25">
      <c r="B5295" s="291"/>
      <c r="C5295" s="291"/>
      <c r="D5295" s="291"/>
      <c r="E5295" s="291"/>
      <c r="F5295" s="291" t="s">
        <v>100</v>
      </c>
      <c r="G5295" s="292">
        <v>0.21</v>
      </c>
      <c r="H5295" s="291"/>
      <c r="I5295" s="198" t="s">
        <v>101</v>
      </c>
      <c r="J5295" s="198"/>
      <c r="K5295" s="292">
        <v>1.07</v>
      </c>
    </row>
    <row r="5296" spans="2:11" ht="13.5" thickTop="1" x14ac:dyDescent="0.2">
      <c r="B5296" s="276"/>
      <c r="C5296" s="276"/>
      <c r="D5296" s="276"/>
      <c r="E5296" s="276"/>
      <c r="F5296" s="276"/>
      <c r="G5296" s="276"/>
      <c r="H5296" s="276"/>
      <c r="I5296" s="276"/>
      <c r="J5296" s="276"/>
      <c r="K5296" s="276"/>
    </row>
    <row r="5297" spans="2:11" ht="15" x14ac:dyDescent="0.2">
      <c r="B5297" s="268"/>
      <c r="C5297" s="270" t="s">
        <v>78</v>
      </c>
      <c r="D5297" s="268" t="s">
        <v>79</v>
      </c>
      <c r="E5297" s="268" t="s">
        <v>24</v>
      </c>
      <c r="F5297" s="196" t="s">
        <v>80</v>
      </c>
      <c r="G5297" s="196"/>
      <c r="H5297" s="269" t="s">
        <v>81</v>
      </c>
      <c r="I5297" s="270" t="s">
        <v>82</v>
      </c>
      <c r="J5297" s="270" t="s">
        <v>83</v>
      </c>
      <c r="K5297" s="270" t="s">
        <v>84</v>
      </c>
    </row>
    <row r="5298" spans="2:11" ht="38.25" x14ac:dyDescent="0.2">
      <c r="B5298" s="271" t="s">
        <v>85</v>
      </c>
      <c r="C5298" s="273" t="s">
        <v>635</v>
      </c>
      <c r="D5298" s="271" t="s">
        <v>44</v>
      </c>
      <c r="E5298" s="271" t="s">
        <v>636</v>
      </c>
      <c r="F5298" s="197" t="s">
        <v>847</v>
      </c>
      <c r="G5298" s="197"/>
      <c r="H5298" s="272" t="s">
        <v>75</v>
      </c>
      <c r="I5298" s="275">
        <v>1</v>
      </c>
      <c r="J5298" s="274">
        <v>0.2</v>
      </c>
      <c r="K5298" s="274">
        <v>0.2</v>
      </c>
    </row>
    <row r="5299" spans="2:11" ht="38.25" x14ac:dyDescent="0.2">
      <c r="B5299" s="282" t="s">
        <v>93</v>
      </c>
      <c r="C5299" s="284" t="s">
        <v>641</v>
      </c>
      <c r="D5299" s="282" t="s">
        <v>44</v>
      </c>
      <c r="E5299" s="282" t="s">
        <v>848</v>
      </c>
      <c r="F5299" s="195" t="s">
        <v>3021</v>
      </c>
      <c r="G5299" s="195"/>
      <c r="H5299" s="283" t="s">
        <v>48</v>
      </c>
      <c r="I5299" s="287">
        <v>1.4800000000000001E-5</v>
      </c>
      <c r="J5299" s="285">
        <v>13592.94</v>
      </c>
      <c r="K5299" s="285">
        <v>0.2</v>
      </c>
    </row>
    <row r="5300" spans="2:11" x14ac:dyDescent="0.2">
      <c r="B5300" s="291"/>
      <c r="C5300" s="291"/>
      <c r="D5300" s="291"/>
      <c r="E5300" s="291"/>
      <c r="F5300" s="291" t="s">
        <v>97</v>
      </c>
      <c r="G5300" s="292">
        <v>0</v>
      </c>
      <c r="H5300" s="291" t="s">
        <v>98</v>
      </c>
      <c r="I5300" s="292">
        <v>0</v>
      </c>
      <c r="J5300" s="291" t="s">
        <v>99</v>
      </c>
      <c r="K5300" s="292">
        <v>0</v>
      </c>
    </row>
    <row r="5301" spans="2:11" ht="13.5" thickBot="1" x14ac:dyDescent="0.25">
      <c r="B5301" s="291"/>
      <c r="C5301" s="291"/>
      <c r="D5301" s="291"/>
      <c r="E5301" s="291"/>
      <c r="F5301" s="291" t="s">
        <v>100</v>
      </c>
      <c r="G5301" s="292">
        <v>0.05</v>
      </c>
      <c r="H5301" s="291"/>
      <c r="I5301" s="198" t="s">
        <v>101</v>
      </c>
      <c r="J5301" s="198"/>
      <c r="K5301" s="292">
        <v>0.25</v>
      </c>
    </row>
    <row r="5302" spans="2:11" ht="13.5" thickTop="1" x14ac:dyDescent="0.2">
      <c r="B5302" s="276"/>
      <c r="C5302" s="276"/>
      <c r="D5302" s="276"/>
      <c r="E5302" s="276"/>
      <c r="F5302" s="276"/>
      <c r="G5302" s="276"/>
      <c r="H5302" s="276"/>
      <c r="I5302" s="276"/>
      <c r="J5302" s="276"/>
      <c r="K5302" s="276"/>
    </row>
    <row r="5303" spans="2:11" ht="15" x14ac:dyDescent="0.2">
      <c r="B5303" s="268"/>
      <c r="C5303" s="270" t="s">
        <v>78</v>
      </c>
      <c r="D5303" s="268" t="s">
        <v>79</v>
      </c>
      <c r="E5303" s="268" t="s">
        <v>24</v>
      </c>
      <c r="F5303" s="196" t="s">
        <v>80</v>
      </c>
      <c r="G5303" s="196"/>
      <c r="H5303" s="269" t="s">
        <v>81</v>
      </c>
      <c r="I5303" s="270" t="s">
        <v>82</v>
      </c>
      <c r="J5303" s="270" t="s">
        <v>83</v>
      </c>
      <c r="K5303" s="270" t="s">
        <v>84</v>
      </c>
    </row>
    <row r="5304" spans="2:11" ht="38.25" x14ac:dyDescent="0.2">
      <c r="B5304" s="271" t="s">
        <v>85</v>
      </c>
      <c r="C5304" s="273" t="s">
        <v>637</v>
      </c>
      <c r="D5304" s="271" t="s">
        <v>44</v>
      </c>
      <c r="E5304" s="271" t="s">
        <v>638</v>
      </c>
      <c r="F5304" s="197" t="s">
        <v>847</v>
      </c>
      <c r="G5304" s="197"/>
      <c r="H5304" s="272" t="s">
        <v>75</v>
      </c>
      <c r="I5304" s="275">
        <v>1</v>
      </c>
      <c r="J5304" s="274">
        <v>1.08</v>
      </c>
      <c r="K5304" s="274">
        <v>1.08</v>
      </c>
    </row>
    <row r="5305" spans="2:11" ht="38.25" x14ac:dyDescent="0.2">
      <c r="B5305" s="282" t="s">
        <v>93</v>
      </c>
      <c r="C5305" s="284" t="s">
        <v>641</v>
      </c>
      <c r="D5305" s="282" t="s">
        <v>44</v>
      </c>
      <c r="E5305" s="282" t="s">
        <v>848</v>
      </c>
      <c r="F5305" s="195" t="s">
        <v>3021</v>
      </c>
      <c r="G5305" s="195"/>
      <c r="H5305" s="283" t="s">
        <v>48</v>
      </c>
      <c r="I5305" s="287">
        <v>8.0000000000000007E-5</v>
      </c>
      <c r="J5305" s="285">
        <v>13592.94</v>
      </c>
      <c r="K5305" s="285">
        <v>1.08</v>
      </c>
    </row>
    <row r="5306" spans="2:11" x14ac:dyDescent="0.2">
      <c r="B5306" s="291"/>
      <c r="C5306" s="291"/>
      <c r="D5306" s="291"/>
      <c r="E5306" s="291"/>
      <c r="F5306" s="291" t="s">
        <v>97</v>
      </c>
      <c r="G5306" s="292">
        <v>0</v>
      </c>
      <c r="H5306" s="291" t="s">
        <v>98</v>
      </c>
      <c r="I5306" s="292">
        <v>0</v>
      </c>
      <c r="J5306" s="291" t="s">
        <v>99</v>
      </c>
      <c r="K5306" s="292">
        <v>0</v>
      </c>
    </row>
    <row r="5307" spans="2:11" ht="13.5" thickBot="1" x14ac:dyDescent="0.25">
      <c r="B5307" s="291"/>
      <c r="C5307" s="291"/>
      <c r="D5307" s="291"/>
      <c r="E5307" s="291"/>
      <c r="F5307" s="291" t="s">
        <v>100</v>
      </c>
      <c r="G5307" s="292">
        <v>0.27</v>
      </c>
      <c r="H5307" s="291"/>
      <c r="I5307" s="198" t="s">
        <v>101</v>
      </c>
      <c r="J5307" s="198"/>
      <c r="K5307" s="292">
        <v>1.35</v>
      </c>
    </row>
    <row r="5308" spans="2:11" ht="13.5" thickTop="1" x14ac:dyDescent="0.2">
      <c r="B5308" s="276"/>
      <c r="C5308" s="276"/>
      <c r="D5308" s="276"/>
      <c r="E5308" s="276"/>
      <c r="F5308" s="276"/>
      <c r="G5308" s="276"/>
      <c r="H5308" s="276"/>
      <c r="I5308" s="276"/>
      <c r="J5308" s="276"/>
      <c r="K5308" s="276"/>
    </row>
    <row r="5309" spans="2:11" ht="15" x14ac:dyDescent="0.2">
      <c r="B5309" s="268"/>
      <c r="C5309" s="270" t="s">
        <v>78</v>
      </c>
      <c r="D5309" s="268" t="s">
        <v>79</v>
      </c>
      <c r="E5309" s="268" t="s">
        <v>24</v>
      </c>
      <c r="F5309" s="196" t="s">
        <v>80</v>
      </c>
      <c r="G5309" s="196"/>
      <c r="H5309" s="269" t="s">
        <v>81</v>
      </c>
      <c r="I5309" s="270" t="s">
        <v>82</v>
      </c>
      <c r="J5309" s="270" t="s">
        <v>83</v>
      </c>
      <c r="K5309" s="270" t="s">
        <v>84</v>
      </c>
    </row>
    <row r="5310" spans="2:11" ht="38.25" x14ac:dyDescent="0.2">
      <c r="B5310" s="271" t="s">
        <v>85</v>
      </c>
      <c r="C5310" s="273" t="s">
        <v>639</v>
      </c>
      <c r="D5310" s="271" t="s">
        <v>44</v>
      </c>
      <c r="E5310" s="271" t="s">
        <v>640</v>
      </c>
      <c r="F5310" s="197" t="s">
        <v>847</v>
      </c>
      <c r="G5310" s="197"/>
      <c r="H5310" s="272" t="s">
        <v>75</v>
      </c>
      <c r="I5310" s="275">
        <v>1</v>
      </c>
      <c r="J5310" s="274">
        <v>1.83</v>
      </c>
      <c r="K5310" s="274">
        <v>1.83</v>
      </c>
    </row>
    <row r="5311" spans="2:11" x14ac:dyDescent="0.2">
      <c r="B5311" s="282" t="s">
        <v>93</v>
      </c>
      <c r="C5311" s="284" t="s">
        <v>294</v>
      </c>
      <c r="D5311" s="282" t="s">
        <v>44</v>
      </c>
      <c r="E5311" s="282" t="s">
        <v>295</v>
      </c>
      <c r="F5311" s="195" t="s">
        <v>3022</v>
      </c>
      <c r="G5311" s="195"/>
      <c r="H5311" s="283" t="s">
        <v>3023</v>
      </c>
      <c r="I5311" s="287">
        <v>1.7</v>
      </c>
      <c r="J5311" s="285">
        <v>1.08</v>
      </c>
      <c r="K5311" s="285">
        <v>1.83</v>
      </c>
    </row>
    <row r="5312" spans="2:11" x14ac:dyDescent="0.2">
      <c r="B5312" s="291"/>
      <c r="C5312" s="291"/>
      <c r="D5312" s="291"/>
      <c r="E5312" s="291"/>
      <c r="F5312" s="291" t="s">
        <v>97</v>
      </c>
      <c r="G5312" s="292">
        <v>0</v>
      </c>
      <c r="H5312" s="291" t="s">
        <v>98</v>
      </c>
      <c r="I5312" s="292">
        <v>0</v>
      </c>
      <c r="J5312" s="291" t="s">
        <v>99</v>
      </c>
      <c r="K5312" s="292">
        <v>0</v>
      </c>
    </row>
    <row r="5313" spans="2:11" ht="13.5" thickBot="1" x14ac:dyDescent="0.25">
      <c r="B5313" s="291"/>
      <c r="C5313" s="291"/>
      <c r="D5313" s="291"/>
      <c r="E5313" s="291"/>
      <c r="F5313" s="291" t="s">
        <v>100</v>
      </c>
      <c r="G5313" s="292">
        <v>0.45</v>
      </c>
      <c r="H5313" s="291"/>
      <c r="I5313" s="198" t="s">
        <v>101</v>
      </c>
      <c r="J5313" s="198"/>
      <c r="K5313" s="292">
        <v>2.2799999999999998</v>
      </c>
    </row>
    <row r="5314" spans="2:11" ht="13.5" thickTop="1" x14ac:dyDescent="0.2">
      <c r="B5314" s="276"/>
      <c r="C5314" s="276"/>
      <c r="D5314" s="276"/>
      <c r="E5314" s="276"/>
      <c r="F5314" s="276"/>
      <c r="G5314" s="276"/>
      <c r="H5314" s="276"/>
      <c r="I5314" s="276"/>
      <c r="J5314" s="276"/>
      <c r="K5314" s="276"/>
    </row>
    <row r="5315" spans="2:11" ht="15" x14ac:dyDescent="0.2">
      <c r="B5315" s="268"/>
      <c r="C5315" s="270" t="s">
        <v>78</v>
      </c>
      <c r="D5315" s="268" t="s">
        <v>79</v>
      </c>
      <c r="E5315" s="268" t="s">
        <v>24</v>
      </c>
      <c r="F5315" s="196" t="s">
        <v>80</v>
      </c>
      <c r="G5315" s="196"/>
      <c r="H5315" s="269" t="s">
        <v>81</v>
      </c>
      <c r="I5315" s="270" t="s">
        <v>82</v>
      </c>
      <c r="J5315" s="270" t="s">
        <v>83</v>
      </c>
      <c r="K5315" s="270" t="s">
        <v>84</v>
      </c>
    </row>
    <row r="5316" spans="2:11" ht="25.5" x14ac:dyDescent="0.2">
      <c r="B5316" s="271" t="s">
        <v>85</v>
      </c>
      <c r="C5316" s="273" t="s">
        <v>2918</v>
      </c>
      <c r="D5316" s="271" t="s">
        <v>44</v>
      </c>
      <c r="E5316" s="271" t="s">
        <v>2919</v>
      </c>
      <c r="F5316" s="197" t="s">
        <v>2161</v>
      </c>
      <c r="G5316" s="197"/>
      <c r="H5316" s="272" t="s">
        <v>75</v>
      </c>
      <c r="I5316" s="275">
        <v>1</v>
      </c>
      <c r="J5316" s="274">
        <v>29.91</v>
      </c>
      <c r="K5316" s="274">
        <v>29.91</v>
      </c>
    </row>
    <row r="5317" spans="2:11" ht="25.5" x14ac:dyDescent="0.2">
      <c r="B5317" s="277" t="s">
        <v>86</v>
      </c>
      <c r="C5317" s="279" t="s">
        <v>3055</v>
      </c>
      <c r="D5317" s="277" t="s">
        <v>44</v>
      </c>
      <c r="E5317" s="277" t="s">
        <v>3056</v>
      </c>
      <c r="F5317" s="194" t="s">
        <v>2161</v>
      </c>
      <c r="G5317" s="194"/>
      <c r="H5317" s="278" t="s">
        <v>75</v>
      </c>
      <c r="I5317" s="281">
        <v>1</v>
      </c>
      <c r="J5317" s="280">
        <v>0.63</v>
      </c>
      <c r="K5317" s="280">
        <v>0.63</v>
      </c>
    </row>
    <row r="5318" spans="2:11" ht="25.5" x14ac:dyDescent="0.2">
      <c r="B5318" s="282" t="s">
        <v>93</v>
      </c>
      <c r="C5318" s="284" t="s">
        <v>236</v>
      </c>
      <c r="D5318" s="282" t="s">
        <v>44</v>
      </c>
      <c r="E5318" s="282" t="s">
        <v>237</v>
      </c>
      <c r="F5318" s="195" t="s">
        <v>94</v>
      </c>
      <c r="G5318" s="195"/>
      <c r="H5318" s="283" t="s">
        <v>75</v>
      </c>
      <c r="I5318" s="287">
        <v>1</v>
      </c>
      <c r="J5318" s="285">
        <v>1.6</v>
      </c>
      <c r="K5318" s="285">
        <v>1.6</v>
      </c>
    </row>
    <row r="5319" spans="2:11" x14ac:dyDescent="0.2">
      <c r="B5319" s="282" t="s">
        <v>93</v>
      </c>
      <c r="C5319" s="284" t="s">
        <v>3057</v>
      </c>
      <c r="D5319" s="282" t="s">
        <v>44</v>
      </c>
      <c r="E5319" s="282" t="s">
        <v>3058</v>
      </c>
      <c r="F5319" s="195" t="s">
        <v>214</v>
      </c>
      <c r="G5319" s="195"/>
      <c r="H5319" s="283" t="s">
        <v>75</v>
      </c>
      <c r="I5319" s="287">
        <v>1</v>
      </c>
      <c r="J5319" s="285">
        <v>23.03</v>
      </c>
      <c r="K5319" s="285">
        <v>23.03</v>
      </c>
    </row>
    <row r="5320" spans="2:11" ht="25.5" x14ac:dyDescent="0.2">
      <c r="B5320" s="282" t="s">
        <v>93</v>
      </c>
      <c r="C5320" s="284" t="s">
        <v>217</v>
      </c>
      <c r="D5320" s="282" t="s">
        <v>44</v>
      </c>
      <c r="E5320" s="282" t="s">
        <v>218</v>
      </c>
      <c r="F5320" s="195" t="s">
        <v>94</v>
      </c>
      <c r="G5320" s="195"/>
      <c r="H5320" s="283" t="s">
        <v>75</v>
      </c>
      <c r="I5320" s="287">
        <v>1</v>
      </c>
      <c r="J5320" s="285">
        <v>0.08</v>
      </c>
      <c r="K5320" s="285">
        <v>0.08</v>
      </c>
    </row>
    <row r="5321" spans="2:11" ht="25.5" x14ac:dyDescent="0.2">
      <c r="B5321" s="282" t="s">
        <v>93</v>
      </c>
      <c r="C5321" s="284" t="s">
        <v>279</v>
      </c>
      <c r="D5321" s="282" t="s">
        <v>44</v>
      </c>
      <c r="E5321" s="282" t="s">
        <v>280</v>
      </c>
      <c r="F5321" s="195" t="s">
        <v>94</v>
      </c>
      <c r="G5321" s="195"/>
      <c r="H5321" s="283" t="s">
        <v>75</v>
      </c>
      <c r="I5321" s="287">
        <v>1</v>
      </c>
      <c r="J5321" s="285">
        <v>1.26</v>
      </c>
      <c r="K5321" s="285">
        <v>1.26</v>
      </c>
    </row>
    <row r="5322" spans="2:11" ht="25.5" x14ac:dyDescent="0.2">
      <c r="B5322" s="282" t="s">
        <v>93</v>
      </c>
      <c r="C5322" s="284" t="s">
        <v>277</v>
      </c>
      <c r="D5322" s="282" t="s">
        <v>44</v>
      </c>
      <c r="E5322" s="282" t="s">
        <v>278</v>
      </c>
      <c r="F5322" s="195" t="s">
        <v>94</v>
      </c>
      <c r="G5322" s="195"/>
      <c r="H5322" s="283" t="s">
        <v>75</v>
      </c>
      <c r="I5322" s="287">
        <v>1</v>
      </c>
      <c r="J5322" s="285">
        <v>0.86</v>
      </c>
      <c r="K5322" s="285">
        <v>0.86</v>
      </c>
    </row>
    <row r="5323" spans="2:11" ht="25.5" x14ac:dyDescent="0.2">
      <c r="B5323" s="282" t="s">
        <v>93</v>
      </c>
      <c r="C5323" s="284" t="s">
        <v>215</v>
      </c>
      <c r="D5323" s="282" t="s">
        <v>44</v>
      </c>
      <c r="E5323" s="282" t="s">
        <v>216</v>
      </c>
      <c r="F5323" s="195" t="s">
        <v>94</v>
      </c>
      <c r="G5323" s="195"/>
      <c r="H5323" s="283" t="s">
        <v>75</v>
      </c>
      <c r="I5323" s="287">
        <v>1</v>
      </c>
      <c r="J5323" s="285">
        <v>1.43</v>
      </c>
      <c r="K5323" s="285">
        <v>1.43</v>
      </c>
    </row>
    <row r="5324" spans="2:11" ht="25.5" x14ac:dyDescent="0.2">
      <c r="B5324" s="282" t="s">
        <v>93</v>
      </c>
      <c r="C5324" s="284" t="s">
        <v>238</v>
      </c>
      <c r="D5324" s="282" t="s">
        <v>44</v>
      </c>
      <c r="E5324" s="282" t="s">
        <v>239</v>
      </c>
      <c r="F5324" s="195" t="s">
        <v>94</v>
      </c>
      <c r="G5324" s="195"/>
      <c r="H5324" s="283" t="s">
        <v>75</v>
      </c>
      <c r="I5324" s="287">
        <v>1</v>
      </c>
      <c r="J5324" s="285">
        <v>1.02</v>
      </c>
      <c r="K5324" s="285">
        <v>1.02</v>
      </c>
    </row>
    <row r="5325" spans="2:11" x14ac:dyDescent="0.2">
      <c r="B5325" s="291"/>
      <c r="C5325" s="291"/>
      <c r="D5325" s="291"/>
      <c r="E5325" s="291"/>
      <c r="F5325" s="291" t="s">
        <v>97</v>
      </c>
      <c r="G5325" s="292">
        <v>11.4</v>
      </c>
      <c r="H5325" s="291" t="s">
        <v>98</v>
      </c>
      <c r="I5325" s="292">
        <v>12.26</v>
      </c>
      <c r="J5325" s="291" t="s">
        <v>99</v>
      </c>
      <c r="K5325" s="292">
        <v>23.66</v>
      </c>
    </row>
    <row r="5326" spans="2:11" ht="13.5" thickBot="1" x14ac:dyDescent="0.25">
      <c r="B5326" s="291"/>
      <c r="C5326" s="291"/>
      <c r="D5326" s="291"/>
      <c r="E5326" s="291"/>
      <c r="F5326" s="291" t="s">
        <v>100</v>
      </c>
      <c r="G5326" s="292">
        <v>7.47</v>
      </c>
      <c r="H5326" s="291"/>
      <c r="I5326" s="198" t="s">
        <v>101</v>
      </c>
      <c r="J5326" s="198"/>
      <c r="K5326" s="292">
        <v>37.380000000000003</v>
      </c>
    </row>
    <row r="5327" spans="2:11" ht="13.5" thickTop="1" x14ac:dyDescent="0.2">
      <c r="B5327" s="276"/>
      <c r="C5327" s="276"/>
      <c r="D5327" s="276"/>
      <c r="E5327" s="276"/>
      <c r="F5327" s="276"/>
      <c r="G5327" s="276"/>
      <c r="H5327" s="276"/>
      <c r="I5327" s="276"/>
      <c r="J5327" s="276"/>
      <c r="K5327" s="276"/>
    </row>
    <row r="5328" spans="2:11" ht="15" x14ac:dyDescent="0.2">
      <c r="B5328" s="268"/>
      <c r="C5328" s="270" t="s">
        <v>78</v>
      </c>
      <c r="D5328" s="268" t="s">
        <v>79</v>
      </c>
      <c r="E5328" s="268" t="s">
        <v>24</v>
      </c>
      <c r="F5328" s="196" t="s">
        <v>80</v>
      </c>
      <c r="G5328" s="196"/>
      <c r="H5328" s="269" t="s">
        <v>81</v>
      </c>
      <c r="I5328" s="270" t="s">
        <v>82</v>
      </c>
      <c r="J5328" s="270" t="s">
        <v>83</v>
      </c>
      <c r="K5328" s="270" t="s">
        <v>84</v>
      </c>
    </row>
    <row r="5329" spans="2:11" ht="25.5" x14ac:dyDescent="0.2">
      <c r="B5329" s="271" t="s">
        <v>85</v>
      </c>
      <c r="C5329" s="273" t="s">
        <v>2934</v>
      </c>
      <c r="D5329" s="271" t="s">
        <v>44</v>
      </c>
      <c r="E5329" s="271" t="s">
        <v>2935</v>
      </c>
      <c r="F5329" s="197" t="s">
        <v>2161</v>
      </c>
      <c r="G5329" s="197"/>
      <c r="H5329" s="272" t="s">
        <v>75</v>
      </c>
      <c r="I5329" s="275">
        <v>1</v>
      </c>
      <c r="J5329" s="274">
        <v>26.42</v>
      </c>
      <c r="K5329" s="274">
        <v>26.42</v>
      </c>
    </row>
    <row r="5330" spans="2:11" ht="38.25" x14ac:dyDescent="0.2">
      <c r="B5330" s="277" t="s">
        <v>86</v>
      </c>
      <c r="C5330" s="279" t="s">
        <v>3059</v>
      </c>
      <c r="D5330" s="277" t="s">
        <v>44</v>
      </c>
      <c r="E5330" s="277" t="s">
        <v>3060</v>
      </c>
      <c r="F5330" s="194" t="s">
        <v>2161</v>
      </c>
      <c r="G5330" s="194"/>
      <c r="H5330" s="278" t="s">
        <v>75</v>
      </c>
      <c r="I5330" s="281">
        <v>1</v>
      </c>
      <c r="J5330" s="280">
        <v>0.31</v>
      </c>
      <c r="K5330" s="280">
        <v>0.31</v>
      </c>
    </row>
    <row r="5331" spans="2:11" ht="25.5" x14ac:dyDescent="0.2">
      <c r="B5331" s="282" t="s">
        <v>93</v>
      </c>
      <c r="C5331" s="284" t="s">
        <v>236</v>
      </c>
      <c r="D5331" s="282" t="s">
        <v>44</v>
      </c>
      <c r="E5331" s="282" t="s">
        <v>237</v>
      </c>
      <c r="F5331" s="195" t="s">
        <v>94</v>
      </c>
      <c r="G5331" s="195"/>
      <c r="H5331" s="283" t="s">
        <v>75</v>
      </c>
      <c r="I5331" s="287">
        <v>1</v>
      </c>
      <c r="J5331" s="285">
        <v>1.6</v>
      </c>
      <c r="K5331" s="285">
        <v>1.6</v>
      </c>
    </row>
    <row r="5332" spans="2:11" ht="25.5" x14ac:dyDescent="0.2">
      <c r="B5332" s="282" t="s">
        <v>93</v>
      </c>
      <c r="C5332" s="284" t="s">
        <v>215</v>
      </c>
      <c r="D5332" s="282" t="s">
        <v>44</v>
      </c>
      <c r="E5332" s="282" t="s">
        <v>216</v>
      </c>
      <c r="F5332" s="195" t="s">
        <v>94</v>
      </c>
      <c r="G5332" s="195"/>
      <c r="H5332" s="283" t="s">
        <v>75</v>
      </c>
      <c r="I5332" s="287">
        <v>1</v>
      </c>
      <c r="J5332" s="285">
        <v>1.43</v>
      </c>
      <c r="K5332" s="285">
        <v>1.43</v>
      </c>
    </row>
    <row r="5333" spans="2:11" ht="25.5" x14ac:dyDescent="0.2">
      <c r="B5333" s="282" t="s">
        <v>93</v>
      </c>
      <c r="C5333" s="284" t="s">
        <v>3061</v>
      </c>
      <c r="D5333" s="282" t="s">
        <v>44</v>
      </c>
      <c r="E5333" s="282" t="s">
        <v>3062</v>
      </c>
      <c r="F5333" s="195" t="s">
        <v>214</v>
      </c>
      <c r="G5333" s="195"/>
      <c r="H5333" s="283" t="s">
        <v>75</v>
      </c>
      <c r="I5333" s="287">
        <v>1</v>
      </c>
      <c r="J5333" s="285">
        <v>21.08</v>
      </c>
      <c r="K5333" s="285">
        <v>21.08</v>
      </c>
    </row>
    <row r="5334" spans="2:11" ht="25.5" x14ac:dyDescent="0.2">
      <c r="B5334" s="282" t="s">
        <v>93</v>
      </c>
      <c r="C5334" s="284" t="s">
        <v>238</v>
      </c>
      <c r="D5334" s="282" t="s">
        <v>44</v>
      </c>
      <c r="E5334" s="282" t="s">
        <v>239</v>
      </c>
      <c r="F5334" s="195" t="s">
        <v>94</v>
      </c>
      <c r="G5334" s="195"/>
      <c r="H5334" s="283" t="s">
        <v>75</v>
      </c>
      <c r="I5334" s="287">
        <v>1</v>
      </c>
      <c r="J5334" s="285">
        <v>1.02</v>
      </c>
      <c r="K5334" s="285">
        <v>1.02</v>
      </c>
    </row>
    <row r="5335" spans="2:11" ht="25.5" x14ac:dyDescent="0.2">
      <c r="B5335" s="282" t="s">
        <v>93</v>
      </c>
      <c r="C5335" s="284" t="s">
        <v>255</v>
      </c>
      <c r="D5335" s="282" t="s">
        <v>44</v>
      </c>
      <c r="E5335" s="282" t="s">
        <v>256</v>
      </c>
      <c r="F5335" s="195" t="s">
        <v>94</v>
      </c>
      <c r="G5335" s="195"/>
      <c r="H5335" s="283" t="s">
        <v>75</v>
      </c>
      <c r="I5335" s="287">
        <v>1</v>
      </c>
      <c r="J5335" s="285">
        <v>0.89</v>
      </c>
      <c r="K5335" s="285">
        <v>0.89</v>
      </c>
    </row>
    <row r="5336" spans="2:11" ht="25.5" x14ac:dyDescent="0.2">
      <c r="B5336" s="282" t="s">
        <v>93</v>
      </c>
      <c r="C5336" s="284" t="s">
        <v>253</v>
      </c>
      <c r="D5336" s="282" t="s">
        <v>44</v>
      </c>
      <c r="E5336" s="282" t="s">
        <v>254</v>
      </c>
      <c r="F5336" s="195" t="s">
        <v>94</v>
      </c>
      <c r="G5336" s="195"/>
      <c r="H5336" s="283" t="s">
        <v>75</v>
      </c>
      <c r="I5336" s="287">
        <v>1</v>
      </c>
      <c r="J5336" s="285">
        <v>0.01</v>
      </c>
      <c r="K5336" s="285">
        <v>0.01</v>
      </c>
    </row>
    <row r="5337" spans="2:11" ht="25.5" x14ac:dyDescent="0.2">
      <c r="B5337" s="282" t="s">
        <v>93</v>
      </c>
      <c r="C5337" s="284" t="s">
        <v>217</v>
      </c>
      <c r="D5337" s="282" t="s">
        <v>44</v>
      </c>
      <c r="E5337" s="282" t="s">
        <v>218</v>
      </c>
      <c r="F5337" s="195" t="s">
        <v>94</v>
      </c>
      <c r="G5337" s="195"/>
      <c r="H5337" s="283" t="s">
        <v>75</v>
      </c>
      <c r="I5337" s="287">
        <v>1</v>
      </c>
      <c r="J5337" s="285">
        <v>0.08</v>
      </c>
      <c r="K5337" s="285">
        <v>0.08</v>
      </c>
    </row>
    <row r="5338" spans="2:11" x14ac:dyDescent="0.2">
      <c r="B5338" s="291"/>
      <c r="C5338" s="291"/>
      <c r="D5338" s="291"/>
      <c r="E5338" s="291"/>
      <c r="F5338" s="291" t="s">
        <v>97</v>
      </c>
      <c r="G5338" s="292">
        <v>10.3</v>
      </c>
      <c r="H5338" s="291" t="s">
        <v>98</v>
      </c>
      <c r="I5338" s="292">
        <v>11.09</v>
      </c>
      <c r="J5338" s="291" t="s">
        <v>99</v>
      </c>
      <c r="K5338" s="292">
        <v>21.39</v>
      </c>
    </row>
    <row r="5339" spans="2:11" ht="13.5" thickBot="1" x14ac:dyDescent="0.25">
      <c r="B5339" s="291"/>
      <c r="C5339" s="291"/>
      <c r="D5339" s="291"/>
      <c r="E5339" s="291"/>
      <c r="F5339" s="291" t="s">
        <v>100</v>
      </c>
      <c r="G5339" s="292">
        <v>6.6</v>
      </c>
      <c r="H5339" s="291"/>
      <c r="I5339" s="198" t="s">
        <v>101</v>
      </c>
      <c r="J5339" s="198"/>
      <c r="K5339" s="292">
        <v>33.020000000000003</v>
      </c>
    </row>
    <row r="5340" spans="2:11" ht="13.5" thickTop="1" x14ac:dyDescent="0.2">
      <c r="B5340" s="276"/>
      <c r="C5340" s="276"/>
      <c r="D5340" s="276"/>
      <c r="E5340" s="276"/>
      <c r="F5340" s="276"/>
      <c r="G5340" s="276"/>
      <c r="H5340" s="276"/>
      <c r="I5340" s="276"/>
      <c r="J5340" s="276"/>
      <c r="K5340" s="276"/>
    </row>
    <row r="5341" spans="2:11" ht="15" x14ac:dyDescent="0.2">
      <c r="B5341" s="268"/>
      <c r="C5341" s="270" t="s">
        <v>78</v>
      </c>
      <c r="D5341" s="268" t="s">
        <v>79</v>
      </c>
      <c r="E5341" s="268" t="s">
        <v>24</v>
      </c>
      <c r="F5341" s="196" t="s">
        <v>80</v>
      </c>
      <c r="G5341" s="196"/>
      <c r="H5341" s="269" t="s">
        <v>81</v>
      </c>
      <c r="I5341" s="270" t="s">
        <v>82</v>
      </c>
      <c r="J5341" s="270" t="s">
        <v>83</v>
      </c>
      <c r="K5341" s="270" t="s">
        <v>84</v>
      </c>
    </row>
    <row r="5342" spans="2:11" ht="25.5" x14ac:dyDescent="0.2">
      <c r="B5342" s="271" t="s">
        <v>85</v>
      </c>
      <c r="C5342" s="273" t="s">
        <v>112</v>
      </c>
      <c r="D5342" s="271" t="s">
        <v>44</v>
      </c>
      <c r="E5342" s="271" t="s">
        <v>2350</v>
      </c>
      <c r="F5342" s="197" t="s">
        <v>2161</v>
      </c>
      <c r="G5342" s="197"/>
      <c r="H5342" s="272" t="s">
        <v>75</v>
      </c>
      <c r="I5342" s="275">
        <v>1</v>
      </c>
      <c r="J5342" s="274">
        <v>28.38</v>
      </c>
      <c r="K5342" s="274">
        <v>28.38</v>
      </c>
    </row>
    <row r="5343" spans="2:11" ht="25.5" x14ac:dyDescent="0.2">
      <c r="B5343" s="277" t="s">
        <v>86</v>
      </c>
      <c r="C5343" s="279" t="s">
        <v>332</v>
      </c>
      <c r="D5343" s="277" t="s">
        <v>44</v>
      </c>
      <c r="E5343" s="277" t="s">
        <v>333</v>
      </c>
      <c r="F5343" s="194" t="s">
        <v>2161</v>
      </c>
      <c r="G5343" s="194"/>
      <c r="H5343" s="278" t="s">
        <v>75</v>
      </c>
      <c r="I5343" s="281">
        <v>1</v>
      </c>
      <c r="J5343" s="280">
        <v>0.26</v>
      </c>
      <c r="K5343" s="280">
        <v>0.26</v>
      </c>
    </row>
    <row r="5344" spans="2:11" ht="25.5" x14ac:dyDescent="0.2">
      <c r="B5344" s="282" t="s">
        <v>93</v>
      </c>
      <c r="C5344" s="284" t="s">
        <v>236</v>
      </c>
      <c r="D5344" s="282" t="s">
        <v>44</v>
      </c>
      <c r="E5344" s="282" t="s">
        <v>237</v>
      </c>
      <c r="F5344" s="195" t="s">
        <v>94</v>
      </c>
      <c r="G5344" s="195"/>
      <c r="H5344" s="283" t="s">
        <v>75</v>
      </c>
      <c r="I5344" s="287">
        <v>1</v>
      </c>
      <c r="J5344" s="285">
        <v>1.6</v>
      </c>
      <c r="K5344" s="285">
        <v>1.6</v>
      </c>
    </row>
    <row r="5345" spans="2:11" ht="25.5" x14ac:dyDescent="0.2">
      <c r="B5345" s="282" t="s">
        <v>93</v>
      </c>
      <c r="C5345" s="284" t="s">
        <v>215</v>
      </c>
      <c r="D5345" s="282" t="s">
        <v>44</v>
      </c>
      <c r="E5345" s="282" t="s">
        <v>216</v>
      </c>
      <c r="F5345" s="195" t="s">
        <v>94</v>
      </c>
      <c r="G5345" s="195"/>
      <c r="H5345" s="283" t="s">
        <v>75</v>
      </c>
      <c r="I5345" s="287">
        <v>1</v>
      </c>
      <c r="J5345" s="285">
        <v>1.43</v>
      </c>
      <c r="K5345" s="285">
        <v>1.43</v>
      </c>
    </row>
    <row r="5346" spans="2:11" ht="25.5" x14ac:dyDescent="0.2">
      <c r="B5346" s="282" t="s">
        <v>93</v>
      </c>
      <c r="C5346" s="284" t="s">
        <v>253</v>
      </c>
      <c r="D5346" s="282" t="s">
        <v>44</v>
      </c>
      <c r="E5346" s="282" t="s">
        <v>254</v>
      </c>
      <c r="F5346" s="195" t="s">
        <v>94</v>
      </c>
      <c r="G5346" s="195"/>
      <c r="H5346" s="283" t="s">
        <v>75</v>
      </c>
      <c r="I5346" s="287">
        <v>1</v>
      </c>
      <c r="J5346" s="285">
        <v>0.01</v>
      </c>
      <c r="K5346" s="285">
        <v>0.01</v>
      </c>
    </row>
    <row r="5347" spans="2:11" x14ac:dyDescent="0.2">
      <c r="B5347" s="282" t="s">
        <v>93</v>
      </c>
      <c r="C5347" s="284" t="s">
        <v>334</v>
      </c>
      <c r="D5347" s="282" t="s">
        <v>44</v>
      </c>
      <c r="E5347" s="282" t="s">
        <v>335</v>
      </c>
      <c r="F5347" s="195" t="s">
        <v>214</v>
      </c>
      <c r="G5347" s="195"/>
      <c r="H5347" s="283" t="s">
        <v>75</v>
      </c>
      <c r="I5347" s="287">
        <v>1</v>
      </c>
      <c r="J5347" s="285">
        <v>23.09</v>
      </c>
      <c r="K5347" s="285">
        <v>23.09</v>
      </c>
    </row>
    <row r="5348" spans="2:11" ht="25.5" x14ac:dyDescent="0.2">
      <c r="B5348" s="282" t="s">
        <v>93</v>
      </c>
      <c r="C5348" s="284" t="s">
        <v>217</v>
      </c>
      <c r="D5348" s="282" t="s">
        <v>44</v>
      </c>
      <c r="E5348" s="282" t="s">
        <v>218</v>
      </c>
      <c r="F5348" s="195" t="s">
        <v>94</v>
      </c>
      <c r="G5348" s="195"/>
      <c r="H5348" s="283" t="s">
        <v>75</v>
      </c>
      <c r="I5348" s="287">
        <v>1</v>
      </c>
      <c r="J5348" s="285">
        <v>0.08</v>
      </c>
      <c r="K5348" s="285">
        <v>0.08</v>
      </c>
    </row>
    <row r="5349" spans="2:11" ht="25.5" x14ac:dyDescent="0.2">
      <c r="B5349" s="282" t="s">
        <v>93</v>
      </c>
      <c r="C5349" s="284" t="s">
        <v>238</v>
      </c>
      <c r="D5349" s="282" t="s">
        <v>44</v>
      </c>
      <c r="E5349" s="282" t="s">
        <v>239</v>
      </c>
      <c r="F5349" s="195" t="s">
        <v>94</v>
      </c>
      <c r="G5349" s="195"/>
      <c r="H5349" s="283" t="s">
        <v>75</v>
      </c>
      <c r="I5349" s="287">
        <v>1</v>
      </c>
      <c r="J5349" s="285">
        <v>1.02</v>
      </c>
      <c r="K5349" s="285">
        <v>1.02</v>
      </c>
    </row>
    <row r="5350" spans="2:11" ht="25.5" x14ac:dyDescent="0.2">
      <c r="B5350" s="282" t="s">
        <v>93</v>
      </c>
      <c r="C5350" s="284" t="s">
        <v>255</v>
      </c>
      <c r="D5350" s="282" t="s">
        <v>44</v>
      </c>
      <c r="E5350" s="282" t="s">
        <v>256</v>
      </c>
      <c r="F5350" s="195" t="s">
        <v>94</v>
      </c>
      <c r="G5350" s="195"/>
      <c r="H5350" s="283" t="s">
        <v>75</v>
      </c>
      <c r="I5350" s="287">
        <v>1</v>
      </c>
      <c r="J5350" s="285">
        <v>0.89</v>
      </c>
      <c r="K5350" s="285">
        <v>0.89</v>
      </c>
    </row>
    <row r="5351" spans="2:11" x14ac:dyDescent="0.2">
      <c r="B5351" s="291"/>
      <c r="C5351" s="291"/>
      <c r="D5351" s="291"/>
      <c r="E5351" s="291"/>
      <c r="F5351" s="291" t="s">
        <v>97</v>
      </c>
      <c r="G5351" s="292">
        <v>11.25</v>
      </c>
      <c r="H5351" s="291" t="s">
        <v>98</v>
      </c>
      <c r="I5351" s="292">
        <v>12.1</v>
      </c>
      <c r="J5351" s="291" t="s">
        <v>99</v>
      </c>
      <c r="K5351" s="292">
        <v>23.35</v>
      </c>
    </row>
    <row r="5352" spans="2:11" ht="13.5" thickBot="1" x14ac:dyDescent="0.25">
      <c r="B5352" s="291"/>
      <c r="C5352" s="291"/>
      <c r="D5352" s="291"/>
      <c r="E5352" s="291"/>
      <c r="F5352" s="291" t="s">
        <v>100</v>
      </c>
      <c r="G5352" s="292">
        <v>7.09</v>
      </c>
      <c r="H5352" s="291"/>
      <c r="I5352" s="198" t="s">
        <v>101</v>
      </c>
      <c r="J5352" s="198"/>
      <c r="K5352" s="292">
        <v>35.47</v>
      </c>
    </row>
    <row r="5353" spans="2:11" ht="13.5" thickTop="1" x14ac:dyDescent="0.2">
      <c r="B5353" s="276"/>
      <c r="C5353" s="276"/>
      <c r="D5353" s="276"/>
      <c r="E5353" s="276"/>
      <c r="F5353" s="276"/>
      <c r="G5353" s="276"/>
      <c r="H5353" s="276"/>
      <c r="I5353" s="276"/>
      <c r="J5353" s="276"/>
      <c r="K5353" s="276"/>
    </row>
    <row r="5354" spans="2:11" ht="15" x14ac:dyDescent="0.2">
      <c r="B5354" s="268"/>
      <c r="C5354" s="270" t="s">
        <v>78</v>
      </c>
      <c r="D5354" s="268" t="s">
        <v>79</v>
      </c>
      <c r="E5354" s="268" t="s">
        <v>24</v>
      </c>
      <c r="F5354" s="196" t="s">
        <v>80</v>
      </c>
      <c r="G5354" s="196"/>
      <c r="H5354" s="269" t="s">
        <v>81</v>
      </c>
      <c r="I5354" s="270" t="s">
        <v>82</v>
      </c>
      <c r="J5354" s="270" t="s">
        <v>83</v>
      </c>
      <c r="K5354" s="270" t="s">
        <v>84</v>
      </c>
    </row>
    <row r="5355" spans="2:11" ht="51" x14ac:dyDescent="0.2">
      <c r="B5355" s="271" t="s">
        <v>85</v>
      </c>
      <c r="C5355" s="273" t="s">
        <v>2254</v>
      </c>
      <c r="D5355" s="271" t="s">
        <v>44</v>
      </c>
      <c r="E5355" s="271" t="s">
        <v>2255</v>
      </c>
      <c r="F5355" s="197" t="s">
        <v>2256</v>
      </c>
      <c r="G5355" s="197"/>
      <c r="H5355" s="272" t="s">
        <v>45</v>
      </c>
      <c r="I5355" s="275">
        <v>1</v>
      </c>
      <c r="J5355" s="274">
        <v>20.239999999999998</v>
      </c>
      <c r="K5355" s="274">
        <v>20.239999999999998</v>
      </c>
    </row>
    <row r="5356" spans="2:11" ht="51" x14ac:dyDescent="0.2">
      <c r="B5356" s="277" t="s">
        <v>86</v>
      </c>
      <c r="C5356" s="279" t="s">
        <v>3139</v>
      </c>
      <c r="D5356" s="277" t="s">
        <v>44</v>
      </c>
      <c r="E5356" s="277" t="s">
        <v>3140</v>
      </c>
      <c r="F5356" s="194" t="s">
        <v>3141</v>
      </c>
      <c r="G5356" s="194"/>
      <c r="H5356" s="278" t="s">
        <v>869</v>
      </c>
      <c r="I5356" s="281">
        <v>0.1673</v>
      </c>
      <c r="J5356" s="280">
        <v>13.28</v>
      </c>
      <c r="K5356" s="280">
        <v>2.2200000000000002</v>
      </c>
    </row>
    <row r="5357" spans="2:11" ht="25.5" x14ac:dyDescent="0.2">
      <c r="B5357" s="277" t="s">
        <v>86</v>
      </c>
      <c r="C5357" s="279" t="s">
        <v>112</v>
      </c>
      <c r="D5357" s="277" t="s">
        <v>44</v>
      </c>
      <c r="E5357" s="277" t="s">
        <v>2350</v>
      </c>
      <c r="F5357" s="194" t="s">
        <v>2161</v>
      </c>
      <c r="G5357" s="194"/>
      <c r="H5357" s="278" t="s">
        <v>75</v>
      </c>
      <c r="I5357" s="281">
        <v>0.55459999999999998</v>
      </c>
      <c r="J5357" s="280">
        <v>28.38</v>
      </c>
      <c r="K5357" s="280">
        <v>15.73</v>
      </c>
    </row>
    <row r="5358" spans="2:11" ht="25.5" x14ac:dyDescent="0.2">
      <c r="B5358" s="277" t="s">
        <v>86</v>
      </c>
      <c r="C5358" s="279" t="s">
        <v>90</v>
      </c>
      <c r="D5358" s="277" t="s">
        <v>44</v>
      </c>
      <c r="E5358" s="277" t="s">
        <v>91</v>
      </c>
      <c r="F5358" s="194" t="s">
        <v>2161</v>
      </c>
      <c r="G5358" s="194"/>
      <c r="H5358" s="278" t="s">
        <v>75</v>
      </c>
      <c r="I5358" s="281">
        <v>0.10580000000000001</v>
      </c>
      <c r="J5358" s="280">
        <v>21.72</v>
      </c>
      <c r="K5358" s="280">
        <v>2.29</v>
      </c>
    </row>
    <row r="5359" spans="2:11" x14ac:dyDescent="0.2">
      <c r="B5359" s="291"/>
      <c r="C5359" s="291"/>
      <c r="D5359" s="291"/>
      <c r="E5359" s="291"/>
      <c r="F5359" s="291" t="s">
        <v>97</v>
      </c>
      <c r="G5359" s="292">
        <v>7.79</v>
      </c>
      <c r="H5359" s="291" t="s">
        <v>98</v>
      </c>
      <c r="I5359" s="292">
        <v>8.3800000000000008</v>
      </c>
      <c r="J5359" s="291" t="s">
        <v>99</v>
      </c>
      <c r="K5359" s="292">
        <v>16.170000000000002</v>
      </c>
    </row>
    <row r="5360" spans="2:11" ht="13.5" thickBot="1" x14ac:dyDescent="0.25">
      <c r="B5360" s="291"/>
      <c r="C5360" s="291"/>
      <c r="D5360" s="291"/>
      <c r="E5360" s="291"/>
      <c r="F5360" s="291" t="s">
        <v>100</v>
      </c>
      <c r="G5360" s="292">
        <v>5.0599999999999996</v>
      </c>
      <c r="H5360" s="291"/>
      <c r="I5360" s="198" t="s">
        <v>101</v>
      </c>
      <c r="J5360" s="198"/>
      <c r="K5360" s="292">
        <v>25.3</v>
      </c>
    </row>
    <row r="5361" spans="2:11" ht="13.5" thickTop="1" x14ac:dyDescent="0.2">
      <c r="B5361" s="276"/>
      <c r="C5361" s="276"/>
      <c r="D5361" s="276"/>
      <c r="E5361" s="276"/>
      <c r="F5361" s="276"/>
      <c r="G5361" s="276"/>
      <c r="H5361" s="276"/>
      <c r="I5361" s="276"/>
      <c r="J5361" s="276"/>
      <c r="K5361" s="276"/>
    </row>
    <row r="5362" spans="2:11" ht="15" x14ac:dyDescent="0.2">
      <c r="B5362" s="268"/>
      <c r="C5362" s="270" t="s">
        <v>78</v>
      </c>
      <c r="D5362" s="268" t="s">
        <v>79</v>
      </c>
      <c r="E5362" s="268" t="s">
        <v>24</v>
      </c>
      <c r="F5362" s="196" t="s">
        <v>80</v>
      </c>
      <c r="G5362" s="196"/>
      <c r="H5362" s="269" t="s">
        <v>81</v>
      </c>
      <c r="I5362" s="270" t="s">
        <v>82</v>
      </c>
      <c r="J5362" s="270" t="s">
        <v>83</v>
      </c>
      <c r="K5362" s="270" t="s">
        <v>84</v>
      </c>
    </row>
    <row r="5363" spans="2:11" ht="25.5" x14ac:dyDescent="0.2">
      <c r="B5363" s="271" t="s">
        <v>85</v>
      </c>
      <c r="C5363" s="273" t="s">
        <v>1096</v>
      </c>
      <c r="D5363" s="271" t="s">
        <v>44</v>
      </c>
      <c r="E5363" s="271" t="s">
        <v>1097</v>
      </c>
      <c r="F5363" s="197" t="s">
        <v>2161</v>
      </c>
      <c r="G5363" s="197"/>
      <c r="H5363" s="272" t="s">
        <v>75</v>
      </c>
      <c r="I5363" s="275">
        <v>1</v>
      </c>
      <c r="J5363" s="274">
        <v>27.16</v>
      </c>
      <c r="K5363" s="274">
        <v>27.16</v>
      </c>
    </row>
    <row r="5364" spans="2:11" ht="25.5" x14ac:dyDescent="0.2">
      <c r="B5364" s="277" t="s">
        <v>86</v>
      </c>
      <c r="C5364" s="279" t="s">
        <v>1092</v>
      </c>
      <c r="D5364" s="277" t="s">
        <v>44</v>
      </c>
      <c r="E5364" s="277" t="s">
        <v>1093</v>
      </c>
      <c r="F5364" s="194" t="s">
        <v>2161</v>
      </c>
      <c r="G5364" s="194"/>
      <c r="H5364" s="278" t="s">
        <v>75</v>
      </c>
      <c r="I5364" s="281">
        <v>1</v>
      </c>
      <c r="J5364" s="280">
        <v>0.35</v>
      </c>
      <c r="K5364" s="280">
        <v>0.35</v>
      </c>
    </row>
    <row r="5365" spans="2:11" x14ac:dyDescent="0.2">
      <c r="B5365" s="282" t="s">
        <v>93</v>
      </c>
      <c r="C5365" s="284" t="s">
        <v>1094</v>
      </c>
      <c r="D5365" s="282" t="s">
        <v>44</v>
      </c>
      <c r="E5365" s="282" t="s">
        <v>1095</v>
      </c>
      <c r="F5365" s="195" t="s">
        <v>214</v>
      </c>
      <c r="G5365" s="195"/>
      <c r="H5365" s="283" t="s">
        <v>75</v>
      </c>
      <c r="I5365" s="287">
        <v>1</v>
      </c>
      <c r="J5365" s="285">
        <v>21.78</v>
      </c>
      <c r="K5365" s="285">
        <v>21.78</v>
      </c>
    </row>
    <row r="5366" spans="2:11" ht="25.5" x14ac:dyDescent="0.2">
      <c r="B5366" s="282" t="s">
        <v>93</v>
      </c>
      <c r="C5366" s="284" t="s">
        <v>255</v>
      </c>
      <c r="D5366" s="282" t="s">
        <v>44</v>
      </c>
      <c r="E5366" s="282" t="s">
        <v>256</v>
      </c>
      <c r="F5366" s="195" t="s">
        <v>94</v>
      </c>
      <c r="G5366" s="195"/>
      <c r="H5366" s="283" t="s">
        <v>75</v>
      </c>
      <c r="I5366" s="287">
        <v>1</v>
      </c>
      <c r="J5366" s="285">
        <v>0.89</v>
      </c>
      <c r="K5366" s="285">
        <v>0.89</v>
      </c>
    </row>
    <row r="5367" spans="2:11" ht="25.5" x14ac:dyDescent="0.2">
      <c r="B5367" s="282" t="s">
        <v>93</v>
      </c>
      <c r="C5367" s="284" t="s">
        <v>238</v>
      </c>
      <c r="D5367" s="282" t="s">
        <v>44</v>
      </c>
      <c r="E5367" s="282" t="s">
        <v>239</v>
      </c>
      <c r="F5367" s="195" t="s">
        <v>94</v>
      </c>
      <c r="G5367" s="195"/>
      <c r="H5367" s="283" t="s">
        <v>75</v>
      </c>
      <c r="I5367" s="287">
        <v>1</v>
      </c>
      <c r="J5367" s="285">
        <v>1.02</v>
      </c>
      <c r="K5367" s="285">
        <v>1.02</v>
      </c>
    </row>
    <row r="5368" spans="2:11" ht="25.5" x14ac:dyDescent="0.2">
      <c r="B5368" s="282" t="s">
        <v>93</v>
      </c>
      <c r="C5368" s="284" t="s">
        <v>236</v>
      </c>
      <c r="D5368" s="282" t="s">
        <v>44</v>
      </c>
      <c r="E5368" s="282" t="s">
        <v>237</v>
      </c>
      <c r="F5368" s="195" t="s">
        <v>94</v>
      </c>
      <c r="G5368" s="195"/>
      <c r="H5368" s="283" t="s">
        <v>75</v>
      </c>
      <c r="I5368" s="287">
        <v>1</v>
      </c>
      <c r="J5368" s="285">
        <v>1.6</v>
      </c>
      <c r="K5368" s="285">
        <v>1.6</v>
      </c>
    </row>
    <row r="5369" spans="2:11" ht="25.5" x14ac:dyDescent="0.2">
      <c r="B5369" s="282" t="s">
        <v>93</v>
      </c>
      <c r="C5369" s="284" t="s">
        <v>253</v>
      </c>
      <c r="D5369" s="282" t="s">
        <v>44</v>
      </c>
      <c r="E5369" s="282" t="s">
        <v>254</v>
      </c>
      <c r="F5369" s="195" t="s">
        <v>94</v>
      </c>
      <c r="G5369" s="195"/>
      <c r="H5369" s="283" t="s">
        <v>75</v>
      </c>
      <c r="I5369" s="287">
        <v>1</v>
      </c>
      <c r="J5369" s="285">
        <v>0.01</v>
      </c>
      <c r="K5369" s="285">
        <v>0.01</v>
      </c>
    </row>
    <row r="5370" spans="2:11" ht="25.5" x14ac:dyDescent="0.2">
      <c r="B5370" s="282" t="s">
        <v>93</v>
      </c>
      <c r="C5370" s="284" t="s">
        <v>217</v>
      </c>
      <c r="D5370" s="282" t="s">
        <v>44</v>
      </c>
      <c r="E5370" s="282" t="s">
        <v>218</v>
      </c>
      <c r="F5370" s="195" t="s">
        <v>94</v>
      </c>
      <c r="G5370" s="195"/>
      <c r="H5370" s="283" t="s">
        <v>75</v>
      </c>
      <c r="I5370" s="287">
        <v>1</v>
      </c>
      <c r="J5370" s="285">
        <v>0.08</v>
      </c>
      <c r="K5370" s="285">
        <v>0.08</v>
      </c>
    </row>
    <row r="5371" spans="2:11" ht="25.5" x14ac:dyDescent="0.2">
      <c r="B5371" s="282" t="s">
        <v>93</v>
      </c>
      <c r="C5371" s="284" t="s">
        <v>215</v>
      </c>
      <c r="D5371" s="282" t="s">
        <v>44</v>
      </c>
      <c r="E5371" s="282" t="s">
        <v>216</v>
      </c>
      <c r="F5371" s="195" t="s">
        <v>94</v>
      </c>
      <c r="G5371" s="195"/>
      <c r="H5371" s="283" t="s">
        <v>75</v>
      </c>
      <c r="I5371" s="287">
        <v>1</v>
      </c>
      <c r="J5371" s="285">
        <v>1.43</v>
      </c>
      <c r="K5371" s="285">
        <v>1.43</v>
      </c>
    </row>
    <row r="5372" spans="2:11" x14ac:dyDescent="0.2">
      <c r="B5372" s="291"/>
      <c r="C5372" s="291"/>
      <c r="D5372" s="291"/>
      <c r="E5372" s="291"/>
      <c r="F5372" s="291" t="s">
        <v>97</v>
      </c>
      <c r="G5372" s="292">
        <v>10.66</v>
      </c>
      <c r="H5372" s="291" t="s">
        <v>98</v>
      </c>
      <c r="I5372" s="292">
        <v>11.47</v>
      </c>
      <c r="J5372" s="291" t="s">
        <v>99</v>
      </c>
      <c r="K5372" s="292">
        <v>22.13</v>
      </c>
    </row>
    <row r="5373" spans="2:11" ht="13.5" thickBot="1" x14ac:dyDescent="0.25">
      <c r="B5373" s="291"/>
      <c r="C5373" s="291"/>
      <c r="D5373" s="291"/>
      <c r="E5373" s="291"/>
      <c r="F5373" s="291" t="s">
        <v>100</v>
      </c>
      <c r="G5373" s="292">
        <v>6.79</v>
      </c>
      <c r="H5373" s="291"/>
      <c r="I5373" s="198" t="s">
        <v>101</v>
      </c>
      <c r="J5373" s="198"/>
      <c r="K5373" s="292">
        <v>33.950000000000003</v>
      </c>
    </row>
    <row r="5374" spans="2:11" ht="13.5" thickTop="1" x14ac:dyDescent="0.2">
      <c r="B5374" s="276"/>
      <c r="C5374" s="276"/>
      <c r="D5374" s="276"/>
      <c r="E5374" s="276"/>
      <c r="F5374" s="276"/>
      <c r="G5374" s="276"/>
      <c r="H5374" s="276"/>
      <c r="I5374" s="276"/>
      <c r="J5374" s="276"/>
      <c r="K5374" s="276"/>
    </row>
    <row r="5375" spans="2:11" ht="15" x14ac:dyDescent="0.2">
      <c r="B5375" s="268"/>
      <c r="C5375" s="270" t="s">
        <v>78</v>
      </c>
      <c r="D5375" s="268" t="s">
        <v>79</v>
      </c>
      <c r="E5375" s="268" t="s">
        <v>24</v>
      </c>
      <c r="F5375" s="196" t="s">
        <v>80</v>
      </c>
      <c r="G5375" s="196"/>
      <c r="H5375" s="269" t="s">
        <v>81</v>
      </c>
      <c r="I5375" s="270" t="s">
        <v>82</v>
      </c>
      <c r="J5375" s="270" t="s">
        <v>83</v>
      </c>
      <c r="K5375" s="270" t="s">
        <v>84</v>
      </c>
    </row>
    <row r="5376" spans="2:11" ht="25.5" x14ac:dyDescent="0.2">
      <c r="B5376" s="271" t="s">
        <v>85</v>
      </c>
      <c r="C5376" s="273" t="s">
        <v>150</v>
      </c>
      <c r="D5376" s="271" t="s">
        <v>44</v>
      </c>
      <c r="E5376" s="271" t="s">
        <v>151</v>
      </c>
      <c r="F5376" s="197" t="s">
        <v>2161</v>
      </c>
      <c r="G5376" s="197"/>
      <c r="H5376" s="272" t="s">
        <v>75</v>
      </c>
      <c r="I5376" s="275">
        <v>1</v>
      </c>
      <c r="J5376" s="274">
        <v>25.74</v>
      </c>
      <c r="K5376" s="274">
        <v>25.74</v>
      </c>
    </row>
    <row r="5377" spans="2:11" ht="38.25" x14ac:dyDescent="0.2">
      <c r="B5377" s="277" t="s">
        <v>86</v>
      </c>
      <c r="C5377" s="279" t="s">
        <v>336</v>
      </c>
      <c r="D5377" s="277" t="s">
        <v>44</v>
      </c>
      <c r="E5377" s="277" t="s">
        <v>337</v>
      </c>
      <c r="F5377" s="194" t="s">
        <v>2161</v>
      </c>
      <c r="G5377" s="194"/>
      <c r="H5377" s="278" t="s">
        <v>75</v>
      </c>
      <c r="I5377" s="281">
        <v>1</v>
      </c>
      <c r="J5377" s="280">
        <v>0.17</v>
      </c>
      <c r="K5377" s="280">
        <v>0.17</v>
      </c>
    </row>
    <row r="5378" spans="2:11" ht="25.5" x14ac:dyDescent="0.2">
      <c r="B5378" s="282" t="s">
        <v>93</v>
      </c>
      <c r="C5378" s="284" t="s">
        <v>238</v>
      </c>
      <c r="D5378" s="282" t="s">
        <v>44</v>
      </c>
      <c r="E5378" s="282" t="s">
        <v>239</v>
      </c>
      <c r="F5378" s="195" t="s">
        <v>94</v>
      </c>
      <c r="G5378" s="195"/>
      <c r="H5378" s="283" t="s">
        <v>75</v>
      </c>
      <c r="I5378" s="287">
        <v>1</v>
      </c>
      <c r="J5378" s="285">
        <v>1.02</v>
      </c>
      <c r="K5378" s="285">
        <v>1.02</v>
      </c>
    </row>
    <row r="5379" spans="2:11" ht="25.5" x14ac:dyDescent="0.2">
      <c r="B5379" s="282" t="s">
        <v>93</v>
      </c>
      <c r="C5379" s="284" t="s">
        <v>217</v>
      </c>
      <c r="D5379" s="282" t="s">
        <v>44</v>
      </c>
      <c r="E5379" s="282" t="s">
        <v>218</v>
      </c>
      <c r="F5379" s="195" t="s">
        <v>94</v>
      </c>
      <c r="G5379" s="195"/>
      <c r="H5379" s="283" t="s">
        <v>75</v>
      </c>
      <c r="I5379" s="287">
        <v>1</v>
      </c>
      <c r="J5379" s="285">
        <v>0.08</v>
      </c>
      <c r="K5379" s="285">
        <v>0.08</v>
      </c>
    </row>
    <row r="5380" spans="2:11" ht="25.5" x14ac:dyDescent="0.2">
      <c r="B5380" s="282" t="s">
        <v>93</v>
      </c>
      <c r="C5380" s="284" t="s">
        <v>338</v>
      </c>
      <c r="D5380" s="282" t="s">
        <v>44</v>
      </c>
      <c r="E5380" s="282" t="s">
        <v>627</v>
      </c>
      <c r="F5380" s="195" t="s">
        <v>214</v>
      </c>
      <c r="G5380" s="195"/>
      <c r="H5380" s="283" t="s">
        <v>75</v>
      </c>
      <c r="I5380" s="287">
        <v>1</v>
      </c>
      <c r="J5380" s="285">
        <v>20.54</v>
      </c>
      <c r="K5380" s="285">
        <v>20.54</v>
      </c>
    </row>
    <row r="5381" spans="2:11" ht="25.5" x14ac:dyDescent="0.2">
      <c r="B5381" s="282" t="s">
        <v>93</v>
      </c>
      <c r="C5381" s="284" t="s">
        <v>236</v>
      </c>
      <c r="D5381" s="282" t="s">
        <v>44</v>
      </c>
      <c r="E5381" s="282" t="s">
        <v>237</v>
      </c>
      <c r="F5381" s="195" t="s">
        <v>94</v>
      </c>
      <c r="G5381" s="195"/>
      <c r="H5381" s="283" t="s">
        <v>75</v>
      </c>
      <c r="I5381" s="287">
        <v>1</v>
      </c>
      <c r="J5381" s="285">
        <v>1.6</v>
      </c>
      <c r="K5381" s="285">
        <v>1.6</v>
      </c>
    </row>
    <row r="5382" spans="2:11" ht="25.5" x14ac:dyDescent="0.2">
      <c r="B5382" s="282" t="s">
        <v>93</v>
      </c>
      <c r="C5382" s="284" t="s">
        <v>253</v>
      </c>
      <c r="D5382" s="282" t="s">
        <v>44</v>
      </c>
      <c r="E5382" s="282" t="s">
        <v>254</v>
      </c>
      <c r="F5382" s="195" t="s">
        <v>94</v>
      </c>
      <c r="G5382" s="195"/>
      <c r="H5382" s="283" t="s">
        <v>75</v>
      </c>
      <c r="I5382" s="287">
        <v>1</v>
      </c>
      <c r="J5382" s="285">
        <v>0.01</v>
      </c>
      <c r="K5382" s="285">
        <v>0.01</v>
      </c>
    </row>
    <row r="5383" spans="2:11" ht="25.5" x14ac:dyDescent="0.2">
      <c r="B5383" s="282" t="s">
        <v>93</v>
      </c>
      <c r="C5383" s="284" t="s">
        <v>215</v>
      </c>
      <c r="D5383" s="282" t="s">
        <v>44</v>
      </c>
      <c r="E5383" s="282" t="s">
        <v>216</v>
      </c>
      <c r="F5383" s="195" t="s">
        <v>94</v>
      </c>
      <c r="G5383" s="195"/>
      <c r="H5383" s="283" t="s">
        <v>75</v>
      </c>
      <c r="I5383" s="287">
        <v>1</v>
      </c>
      <c r="J5383" s="285">
        <v>1.43</v>
      </c>
      <c r="K5383" s="285">
        <v>1.43</v>
      </c>
    </row>
    <row r="5384" spans="2:11" ht="25.5" x14ac:dyDescent="0.2">
      <c r="B5384" s="282" t="s">
        <v>93</v>
      </c>
      <c r="C5384" s="284" t="s">
        <v>255</v>
      </c>
      <c r="D5384" s="282" t="s">
        <v>44</v>
      </c>
      <c r="E5384" s="282" t="s">
        <v>256</v>
      </c>
      <c r="F5384" s="195" t="s">
        <v>94</v>
      </c>
      <c r="G5384" s="195"/>
      <c r="H5384" s="283" t="s">
        <v>75</v>
      </c>
      <c r="I5384" s="287">
        <v>1</v>
      </c>
      <c r="J5384" s="285">
        <v>0.89</v>
      </c>
      <c r="K5384" s="285">
        <v>0.89</v>
      </c>
    </row>
    <row r="5385" spans="2:11" x14ac:dyDescent="0.2">
      <c r="B5385" s="291"/>
      <c r="C5385" s="291"/>
      <c r="D5385" s="291"/>
      <c r="E5385" s="291"/>
      <c r="F5385" s="291" t="s">
        <v>97</v>
      </c>
      <c r="G5385" s="292">
        <v>9.9700000000000006</v>
      </c>
      <c r="H5385" s="291" t="s">
        <v>98</v>
      </c>
      <c r="I5385" s="292">
        <v>10.74</v>
      </c>
      <c r="J5385" s="291" t="s">
        <v>99</v>
      </c>
      <c r="K5385" s="292">
        <v>20.71</v>
      </c>
    </row>
    <row r="5386" spans="2:11" ht="13.5" thickBot="1" x14ac:dyDescent="0.25">
      <c r="B5386" s="291"/>
      <c r="C5386" s="291"/>
      <c r="D5386" s="291"/>
      <c r="E5386" s="291"/>
      <c r="F5386" s="291" t="s">
        <v>100</v>
      </c>
      <c r="G5386" s="292">
        <v>6.43</v>
      </c>
      <c r="H5386" s="291"/>
      <c r="I5386" s="198" t="s">
        <v>101</v>
      </c>
      <c r="J5386" s="198"/>
      <c r="K5386" s="292">
        <v>32.17</v>
      </c>
    </row>
    <row r="5387" spans="2:11" ht="13.5" thickTop="1" x14ac:dyDescent="0.2">
      <c r="B5387" s="276"/>
      <c r="C5387" s="276"/>
      <c r="D5387" s="276"/>
      <c r="E5387" s="276"/>
      <c r="F5387" s="276"/>
      <c r="G5387" s="276"/>
      <c r="H5387" s="276"/>
      <c r="I5387" s="276"/>
      <c r="J5387" s="276"/>
      <c r="K5387" s="276"/>
    </row>
    <row r="5388" spans="2:11" ht="15" x14ac:dyDescent="0.2">
      <c r="B5388" s="268"/>
      <c r="C5388" s="270" t="s">
        <v>78</v>
      </c>
      <c r="D5388" s="268" t="s">
        <v>79</v>
      </c>
      <c r="E5388" s="268" t="s">
        <v>24</v>
      </c>
      <c r="F5388" s="196" t="s">
        <v>80</v>
      </c>
      <c r="G5388" s="196"/>
      <c r="H5388" s="269" t="s">
        <v>81</v>
      </c>
      <c r="I5388" s="270" t="s">
        <v>82</v>
      </c>
      <c r="J5388" s="270" t="s">
        <v>83</v>
      </c>
      <c r="K5388" s="270" t="s">
        <v>84</v>
      </c>
    </row>
    <row r="5389" spans="2:11" ht="25.5" x14ac:dyDescent="0.2">
      <c r="B5389" s="271" t="s">
        <v>85</v>
      </c>
      <c r="C5389" s="273" t="s">
        <v>382</v>
      </c>
      <c r="D5389" s="271" t="s">
        <v>44</v>
      </c>
      <c r="E5389" s="271" t="s">
        <v>383</v>
      </c>
      <c r="F5389" s="197" t="s">
        <v>2161</v>
      </c>
      <c r="G5389" s="197"/>
      <c r="H5389" s="272" t="s">
        <v>75</v>
      </c>
      <c r="I5389" s="275">
        <v>1</v>
      </c>
      <c r="J5389" s="274">
        <v>31.74</v>
      </c>
      <c r="K5389" s="274">
        <v>31.74</v>
      </c>
    </row>
    <row r="5390" spans="2:11" ht="25.5" x14ac:dyDescent="0.2">
      <c r="B5390" s="277" t="s">
        <v>86</v>
      </c>
      <c r="C5390" s="279" t="s">
        <v>339</v>
      </c>
      <c r="D5390" s="277" t="s">
        <v>44</v>
      </c>
      <c r="E5390" s="277" t="s">
        <v>340</v>
      </c>
      <c r="F5390" s="194" t="s">
        <v>2161</v>
      </c>
      <c r="G5390" s="194"/>
      <c r="H5390" s="278" t="s">
        <v>75</v>
      </c>
      <c r="I5390" s="281">
        <v>1</v>
      </c>
      <c r="J5390" s="280">
        <v>0.3</v>
      </c>
      <c r="K5390" s="280">
        <v>0.3</v>
      </c>
    </row>
    <row r="5391" spans="2:11" ht="25.5" x14ac:dyDescent="0.2">
      <c r="B5391" s="282" t="s">
        <v>93</v>
      </c>
      <c r="C5391" s="284" t="s">
        <v>217</v>
      </c>
      <c r="D5391" s="282" t="s">
        <v>44</v>
      </c>
      <c r="E5391" s="282" t="s">
        <v>218</v>
      </c>
      <c r="F5391" s="195" t="s">
        <v>94</v>
      </c>
      <c r="G5391" s="195"/>
      <c r="H5391" s="283" t="s">
        <v>75</v>
      </c>
      <c r="I5391" s="287">
        <v>1</v>
      </c>
      <c r="J5391" s="285">
        <v>0.08</v>
      </c>
      <c r="K5391" s="285">
        <v>0.08</v>
      </c>
    </row>
    <row r="5392" spans="2:11" ht="25.5" x14ac:dyDescent="0.2">
      <c r="B5392" s="282" t="s">
        <v>93</v>
      </c>
      <c r="C5392" s="284" t="s">
        <v>253</v>
      </c>
      <c r="D5392" s="282" t="s">
        <v>44</v>
      </c>
      <c r="E5392" s="282" t="s">
        <v>254</v>
      </c>
      <c r="F5392" s="195" t="s">
        <v>94</v>
      </c>
      <c r="G5392" s="195"/>
      <c r="H5392" s="283" t="s">
        <v>75</v>
      </c>
      <c r="I5392" s="287">
        <v>1</v>
      </c>
      <c r="J5392" s="285">
        <v>0.01</v>
      </c>
      <c r="K5392" s="285">
        <v>0.01</v>
      </c>
    </row>
    <row r="5393" spans="2:11" ht="25.5" x14ac:dyDescent="0.2">
      <c r="B5393" s="282" t="s">
        <v>93</v>
      </c>
      <c r="C5393" s="284" t="s">
        <v>236</v>
      </c>
      <c r="D5393" s="282" t="s">
        <v>44</v>
      </c>
      <c r="E5393" s="282" t="s">
        <v>237</v>
      </c>
      <c r="F5393" s="195" t="s">
        <v>94</v>
      </c>
      <c r="G5393" s="195"/>
      <c r="H5393" s="283" t="s">
        <v>75</v>
      </c>
      <c r="I5393" s="287">
        <v>1</v>
      </c>
      <c r="J5393" s="285">
        <v>1.6</v>
      </c>
      <c r="K5393" s="285">
        <v>1.6</v>
      </c>
    </row>
    <row r="5394" spans="2:11" ht="25.5" x14ac:dyDescent="0.2">
      <c r="B5394" s="282" t="s">
        <v>93</v>
      </c>
      <c r="C5394" s="284" t="s">
        <v>238</v>
      </c>
      <c r="D5394" s="282" t="s">
        <v>44</v>
      </c>
      <c r="E5394" s="282" t="s">
        <v>239</v>
      </c>
      <c r="F5394" s="195" t="s">
        <v>94</v>
      </c>
      <c r="G5394" s="195"/>
      <c r="H5394" s="283" t="s">
        <v>75</v>
      </c>
      <c r="I5394" s="287">
        <v>1</v>
      </c>
      <c r="J5394" s="285">
        <v>1.02</v>
      </c>
      <c r="K5394" s="285">
        <v>1.02</v>
      </c>
    </row>
    <row r="5395" spans="2:11" x14ac:dyDescent="0.2">
      <c r="B5395" s="282" t="s">
        <v>93</v>
      </c>
      <c r="C5395" s="284" t="s">
        <v>341</v>
      </c>
      <c r="D5395" s="282" t="s">
        <v>44</v>
      </c>
      <c r="E5395" s="282" t="s">
        <v>628</v>
      </c>
      <c r="F5395" s="195" t="s">
        <v>214</v>
      </c>
      <c r="G5395" s="195"/>
      <c r="H5395" s="283" t="s">
        <v>75</v>
      </c>
      <c r="I5395" s="287">
        <v>1</v>
      </c>
      <c r="J5395" s="285">
        <v>26.41</v>
      </c>
      <c r="K5395" s="285">
        <v>26.41</v>
      </c>
    </row>
    <row r="5396" spans="2:11" ht="25.5" x14ac:dyDescent="0.2">
      <c r="B5396" s="282" t="s">
        <v>93</v>
      </c>
      <c r="C5396" s="284" t="s">
        <v>255</v>
      </c>
      <c r="D5396" s="282" t="s">
        <v>44</v>
      </c>
      <c r="E5396" s="282" t="s">
        <v>256</v>
      </c>
      <c r="F5396" s="195" t="s">
        <v>94</v>
      </c>
      <c r="G5396" s="195"/>
      <c r="H5396" s="283" t="s">
        <v>75</v>
      </c>
      <c r="I5396" s="287">
        <v>1</v>
      </c>
      <c r="J5396" s="285">
        <v>0.89</v>
      </c>
      <c r="K5396" s="285">
        <v>0.89</v>
      </c>
    </row>
    <row r="5397" spans="2:11" ht="25.5" x14ac:dyDescent="0.2">
      <c r="B5397" s="282" t="s">
        <v>93</v>
      </c>
      <c r="C5397" s="284" t="s">
        <v>215</v>
      </c>
      <c r="D5397" s="282" t="s">
        <v>44</v>
      </c>
      <c r="E5397" s="282" t="s">
        <v>216</v>
      </c>
      <c r="F5397" s="195" t="s">
        <v>94</v>
      </c>
      <c r="G5397" s="195"/>
      <c r="H5397" s="283" t="s">
        <v>75</v>
      </c>
      <c r="I5397" s="287">
        <v>1</v>
      </c>
      <c r="J5397" s="285">
        <v>1.43</v>
      </c>
      <c r="K5397" s="285">
        <v>1.43</v>
      </c>
    </row>
    <row r="5398" spans="2:11" x14ac:dyDescent="0.2">
      <c r="B5398" s="291"/>
      <c r="C5398" s="291"/>
      <c r="D5398" s="291"/>
      <c r="E5398" s="291"/>
      <c r="F5398" s="291" t="s">
        <v>97</v>
      </c>
      <c r="G5398" s="292">
        <v>12.87</v>
      </c>
      <c r="H5398" s="291" t="s">
        <v>98</v>
      </c>
      <c r="I5398" s="292">
        <v>13.84</v>
      </c>
      <c r="J5398" s="291" t="s">
        <v>99</v>
      </c>
      <c r="K5398" s="292">
        <v>26.71</v>
      </c>
    </row>
    <row r="5399" spans="2:11" ht="13.5" thickBot="1" x14ac:dyDescent="0.25">
      <c r="B5399" s="291"/>
      <c r="C5399" s="291"/>
      <c r="D5399" s="291"/>
      <c r="E5399" s="291"/>
      <c r="F5399" s="291" t="s">
        <v>100</v>
      </c>
      <c r="G5399" s="292">
        <v>7.93</v>
      </c>
      <c r="H5399" s="291"/>
      <c r="I5399" s="198" t="s">
        <v>101</v>
      </c>
      <c r="J5399" s="198"/>
      <c r="K5399" s="292">
        <v>39.67</v>
      </c>
    </row>
    <row r="5400" spans="2:11" ht="13.5" thickTop="1" x14ac:dyDescent="0.2">
      <c r="B5400" s="276"/>
      <c r="C5400" s="276"/>
      <c r="D5400" s="276"/>
      <c r="E5400" s="276"/>
      <c r="F5400" s="276"/>
      <c r="G5400" s="276"/>
      <c r="H5400" s="276"/>
      <c r="I5400" s="276"/>
      <c r="J5400" s="276"/>
      <c r="K5400" s="276"/>
    </row>
    <row r="5401" spans="2:11" ht="15" x14ac:dyDescent="0.2">
      <c r="B5401" s="268"/>
      <c r="C5401" s="270" t="s">
        <v>78</v>
      </c>
      <c r="D5401" s="268" t="s">
        <v>79</v>
      </c>
      <c r="E5401" s="268" t="s">
        <v>24</v>
      </c>
      <c r="F5401" s="196" t="s">
        <v>80</v>
      </c>
      <c r="G5401" s="196"/>
      <c r="H5401" s="269" t="s">
        <v>81</v>
      </c>
      <c r="I5401" s="270" t="s">
        <v>82</v>
      </c>
      <c r="J5401" s="270" t="s">
        <v>83</v>
      </c>
      <c r="K5401" s="270" t="s">
        <v>84</v>
      </c>
    </row>
    <row r="5402" spans="2:11" x14ac:dyDescent="0.2">
      <c r="B5402" s="271" t="s">
        <v>85</v>
      </c>
      <c r="C5402" s="273" t="s">
        <v>366</v>
      </c>
      <c r="D5402" s="271" t="s">
        <v>44</v>
      </c>
      <c r="E5402" s="271" t="s">
        <v>367</v>
      </c>
      <c r="F5402" s="197" t="s">
        <v>2161</v>
      </c>
      <c r="G5402" s="197"/>
      <c r="H5402" s="272" t="s">
        <v>75</v>
      </c>
      <c r="I5402" s="275">
        <v>1</v>
      </c>
      <c r="J5402" s="274">
        <v>27.44</v>
      </c>
      <c r="K5402" s="274">
        <v>27.44</v>
      </c>
    </row>
    <row r="5403" spans="2:11" ht="25.5" x14ac:dyDescent="0.2">
      <c r="B5403" s="277" t="s">
        <v>86</v>
      </c>
      <c r="C5403" s="279" t="s">
        <v>342</v>
      </c>
      <c r="D5403" s="277" t="s">
        <v>44</v>
      </c>
      <c r="E5403" s="277" t="s">
        <v>343</v>
      </c>
      <c r="F5403" s="194" t="s">
        <v>2161</v>
      </c>
      <c r="G5403" s="194"/>
      <c r="H5403" s="278" t="s">
        <v>75</v>
      </c>
      <c r="I5403" s="281">
        <v>1</v>
      </c>
      <c r="J5403" s="280">
        <v>0.36</v>
      </c>
      <c r="K5403" s="280">
        <v>0.36</v>
      </c>
    </row>
    <row r="5404" spans="2:11" x14ac:dyDescent="0.2">
      <c r="B5404" s="282" t="s">
        <v>93</v>
      </c>
      <c r="C5404" s="284" t="s">
        <v>344</v>
      </c>
      <c r="D5404" s="282" t="s">
        <v>44</v>
      </c>
      <c r="E5404" s="282" t="s">
        <v>629</v>
      </c>
      <c r="F5404" s="195" t="s">
        <v>214</v>
      </c>
      <c r="G5404" s="195"/>
      <c r="H5404" s="283" t="s">
        <v>75</v>
      </c>
      <c r="I5404" s="287">
        <v>1</v>
      </c>
      <c r="J5404" s="285">
        <v>22.05</v>
      </c>
      <c r="K5404" s="285">
        <v>22.05</v>
      </c>
    </row>
    <row r="5405" spans="2:11" ht="25.5" x14ac:dyDescent="0.2">
      <c r="B5405" s="282" t="s">
        <v>93</v>
      </c>
      <c r="C5405" s="284" t="s">
        <v>255</v>
      </c>
      <c r="D5405" s="282" t="s">
        <v>44</v>
      </c>
      <c r="E5405" s="282" t="s">
        <v>256</v>
      </c>
      <c r="F5405" s="195" t="s">
        <v>94</v>
      </c>
      <c r="G5405" s="195"/>
      <c r="H5405" s="283" t="s">
        <v>75</v>
      </c>
      <c r="I5405" s="287">
        <v>1</v>
      </c>
      <c r="J5405" s="285">
        <v>0.89</v>
      </c>
      <c r="K5405" s="285">
        <v>0.89</v>
      </c>
    </row>
    <row r="5406" spans="2:11" ht="25.5" x14ac:dyDescent="0.2">
      <c r="B5406" s="282" t="s">
        <v>93</v>
      </c>
      <c r="C5406" s="284" t="s">
        <v>215</v>
      </c>
      <c r="D5406" s="282" t="s">
        <v>44</v>
      </c>
      <c r="E5406" s="282" t="s">
        <v>216</v>
      </c>
      <c r="F5406" s="195" t="s">
        <v>94</v>
      </c>
      <c r="G5406" s="195"/>
      <c r="H5406" s="283" t="s">
        <v>75</v>
      </c>
      <c r="I5406" s="287">
        <v>1</v>
      </c>
      <c r="J5406" s="285">
        <v>1.43</v>
      </c>
      <c r="K5406" s="285">
        <v>1.43</v>
      </c>
    </row>
    <row r="5407" spans="2:11" ht="25.5" x14ac:dyDescent="0.2">
      <c r="B5407" s="282" t="s">
        <v>93</v>
      </c>
      <c r="C5407" s="284" t="s">
        <v>217</v>
      </c>
      <c r="D5407" s="282" t="s">
        <v>44</v>
      </c>
      <c r="E5407" s="282" t="s">
        <v>218</v>
      </c>
      <c r="F5407" s="195" t="s">
        <v>94</v>
      </c>
      <c r="G5407" s="195"/>
      <c r="H5407" s="283" t="s">
        <v>75</v>
      </c>
      <c r="I5407" s="287">
        <v>1</v>
      </c>
      <c r="J5407" s="285">
        <v>0.08</v>
      </c>
      <c r="K5407" s="285">
        <v>0.08</v>
      </c>
    </row>
    <row r="5408" spans="2:11" ht="25.5" x14ac:dyDescent="0.2">
      <c r="B5408" s="282" t="s">
        <v>93</v>
      </c>
      <c r="C5408" s="284" t="s">
        <v>238</v>
      </c>
      <c r="D5408" s="282" t="s">
        <v>44</v>
      </c>
      <c r="E5408" s="282" t="s">
        <v>239</v>
      </c>
      <c r="F5408" s="195" t="s">
        <v>94</v>
      </c>
      <c r="G5408" s="195"/>
      <c r="H5408" s="283" t="s">
        <v>75</v>
      </c>
      <c r="I5408" s="287">
        <v>1</v>
      </c>
      <c r="J5408" s="285">
        <v>1.02</v>
      </c>
      <c r="K5408" s="285">
        <v>1.02</v>
      </c>
    </row>
    <row r="5409" spans="2:11" ht="25.5" x14ac:dyDescent="0.2">
      <c r="B5409" s="282" t="s">
        <v>93</v>
      </c>
      <c r="C5409" s="284" t="s">
        <v>253</v>
      </c>
      <c r="D5409" s="282" t="s">
        <v>44</v>
      </c>
      <c r="E5409" s="282" t="s">
        <v>254</v>
      </c>
      <c r="F5409" s="195" t="s">
        <v>94</v>
      </c>
      <c r="G5409" s="195"/>
      <c r="H5409" s="283" t="s">
        <v>75</v>
      </c>
      <c r="I5409" s="287">
        <v>1</v>
      </c>
      <c r="J5409" s="285">
        <v>0.01</v>
      </c>
      <c r="K5409" s="285">
        <v>0.01</v>
      </c>
    </row>
    <row r="5410" spans="2:11" ht="25.5" x14ac:dyDescent="0.2">
      <c r="B5410" s="282" t="s">
        <v>93</v>
      </c>
      <c r="C5410" s="284" t="s">
        <v>236</v>
      </c>
      <c r="D5410" s="282" t="s">
        <v>44</v>
      </c>
      <c r="E5410" s="282" t="s">
        <v>237</v>
      </c>
      <c r="F5410" s="195" t="s">
        <v>94</v>
      </c>
      <c r="G5410" s="195"/>
      <c r="H5410" s="283" t="s">
        <v>75</v>
      </c>
      <c r="I5410" s="287">
        <v>1</v>
      </c>
      <c r="J5410" s="285">
        <v>1.6</v>
      </c>
      <c r="K5410" s="285">
        <v>1.6</v>
      </c>
    </row>
    <row r="5411" spans="2:11" x14ac:dyDescent="0.2">
      <c r="B5411" s="291"/>
      <c r="C5411" s="291"/>
      <c r="D5411" s="291"/>
      <c r="E5411" s="291"/>
      <c r="F5411" s="291" t="s">
        <v>97</v>
      </c>
      <c r="G5411" s="292">
        <v>10.79</v>
      </c>
      <c r="H5411" s="291" t="s">
        <v>98</v>
      </c>
      <c r="I5411" s="292">
        <v>11.62</v>
      </c>
      <c r="J5411" s="291" t="s">
        <v>99</v>
      </c>
      <c r="K5411" s="292">
        <v>22.41</v>
      </c>
    </row>
    <row r="5412" spans="2:11" ht="13.5" thickBot="1" x14ac:dyDescent="0.25">
      <c r="B5412" s="291"/>
      <c r="C5412" s="291"/>
      <c r="D5412" s="291"/>
      <c r="E5412" s="291"/>
      <c r="F5412" s="291" t="s">
        <v>100</v>
      </c>
      <c r="G5412" s="292">
        <v>6.86</v>
      </c>
      <c r="H5412" s="291"/>
      <c r="I5412" s="198" t="s">
        <v>101</v>
      </c>
      <c r="J5412" s="198"/>
      <c r="K5412" s="292">
        <v>34.299999999999997</v>
      </c>
    </row>
    <row r="5413" spans="2:11" ht="13.5" thickTop="1" x14ac:dyDescent="0.2">
      <c r="B5413" s="276"/>
      <c r="C5413" s="276"/>
      <c r="D5413" s="276"/>
      <c r="E5413" s="276"/>
      <c r="F5413" s="276"/>
      <c r="G5413" s="276"/>
      <c r="H5413" s="276"/>
      <c r="I5413" s="276"/>
      <c r="J5413" s="276"/>
      <c r="K5413" s="276"/>
    </row>
    <row r="5414" spans="2:11" ht="15" x14ac:dyDescent="0.2">
      <c r="B5414" s="268"/>
      <c r="C5414" s="270" t="s">
        <v>78</v>
      </c>
      <c r="D5414" s="268" t="s">
        <v>79</v>
      </c>
      <c r="E5414" s="268" t="s">
        <v>24</v>
      </c>
      <c r="F5414" s="196" t="s">
        <v>80</v>
      </c>
      <c r="G5414" s="196"/>
      <c r="H5414" s="269" t="s">
        <v>81</v>
      </c>
      <c r="I5414" s="270" t="s">
        <v>82</v>
      </c>
      <c r="J5414" s="270" t="s">
        <v>83</v>
      </c>
      <c r="K5414" s="270" t="s">
        <v>84</v>
      </c>
    </row>
    <row r="5415" spans="2:11" ht="25.5" x14ac:dyDescent="0.2">
      <c r="B5415" s="271" t="s">
        <v>85</v>
      </c>
      <c r="C5415" s="273" t="s">
        <v>1045</v>
      </c>
      <c r="D5415" s="271" t="s">
        <v>44</v>
      </c>
      <c r="E5415" s="271" t="s">
        <v>1046</v>
      </c>
      <c r="F5415" s="197" t="s">
        <v>2161</v>
      </c>
      <c r="G5415" s="197"/>
      <c r="H5415" s="272" t="s">
        <v>75</v>
      </c>
      <c r="I5415" s="275">
        <v>1</v>
      </c>
      <c r="J5415" s="274">
        <v>32.92</v>
      </c>
      <c r="K5415" s="274">
        <v>32.92</v>
      </c>
    </row>
    <row r="5416" spans="2:11" ht="25.5" x14ac:dyDescent="0.2">
      <c r="B5416" s="277" t="s">
        <v>86</v>
      </c>
      <c r="C5416" s="279" t="s">
        <v>1035</v>
      </c>
      <c r="D5416" s="277" t="s">
        <v>44</v>
      </c>
      <c r="E5416" s="277" t="s">
        <v>1036</v>
      </c>
      <c r="F5416" s="194" t="s">
        <v>2161</v>
      </c>
      <c r="G5416" s="194"/>
      <c r="H5416" s="278" t="s">
        <v>75</v>
      </c>
      <c r="I5416" s="281">
        <v>1</v>
      </c>
      <c r="J5416" s="280">
        <v>0.44</v>
      </c>
      <c r="K5416" s="280">
        <v>0.44</v>
      </c>
    </row>
    <row r="5417" spans="2:11" ht="25.5" x14ac:dyDescent="0.2">
      <c r="B5417" s="282" t="s">
        <v>93</v>
      </c>
      <c r="C5417" s="284" t="s">
        <v>217</v>
      </c>
      <c r="D5417" s="282" t="s">
        <v>44</v>
      </c>
      <c r="E5417" s="282" t="s">
        <v>218</v>
      </c>
      <c r="F5417" s="195" t="s">
        <v>94</v>
      </c>
      <c r="G5417" s="195"/>
      <c r="H5417" s="283" t="s">
        <v>75</v>
      </c>
      <c r="I5417" s="287">
        <v>1</v>
      </c>
      <c r="J5417" s="285">
        <v>0.08</v>
      </c>
      <c r="K5417" s="285">
        <v>0.08</v>
      </c>
    </row>
    <row r="5418" spans="2:11" ht="25.5" x14ac:dyDescent="0.2">
      <c r="B5418" s="282" t="s">
        <v>93</v>
      </c>
      <c r="C5418" s="284" t="s">
        <v>255</v>
      </c>
      <c r="D5418" s="282" t="s">
        <v>44</v>
      </c>
      <c r="E5418" s="282" t="s">
        <v>256</v>
      </c>
      <c r="F5418" s="195" t="s">
        <v>94</v>
      </c>
      <c r="G5418" s="195"/>
      <c r="H5418" s="283" t="s">
        <v>75</v>
      </c>
      <c r="I5418" s="287">
        <v>1</v>
      </c>
      <c r="J5418" s="285">
        <v>0.89</v>
      </c>
      <c r="K5418" s="285">
        <v>0.89</v>
      </c>
    </row>
    <row r="5419" spans="2:11" ht="25.5" x14ac:dyDescent="0.2">
      <c r="B5419" s="282" t="s">
        <v>93</v>
      </c>
      <c r="C5419" s="284" t="s">
        <v>236</v>
      </c>
      <c r="D5419" s="282" t="s">
        <v>44</v>
      </c>
      <c r="E5419" s="282" t="s">
        <v>237</v>
      </c>
      <c r="F5419" s="195" t="s">
        <v>94</v>
      </c>
      <c r="G5419" s="195"/>
      <c r="H5419" s="283" t="s">
        <v>75</v>
      </c>
      <c r="I5419" s="287">
        <v>1</v>
      </c>
      <c r="J5419" s="285">
        <v>1.6</v>
      </c>
      <c r="K5419" s="285">
        <v>1.6</v>
      </c>
    </row>
    <row r="5420" spans="2:11" ht="25.5" x14ac:dyDescent="0.2">
      <c r="B5420" s="282" t="s">
        <v>93</v>
      </c>
      <c r="C5420" s="284" t="s">
        <v>238</v>
      </c>
      <c r="D5420" s="282" t="s">
        <v>44</v>
      </c>
      <c r="E5420" s="282" t="s">
        <v>239</v>
      </c>
      <c r="F5420" s="195" t="s">
        <v>94</v>
      </c>
      <c r="G5420" s="195"/>
      <c r="H5420" s="283" t="s">
        <v>75</v>
      </c>
      <c r="I5420" s="287">
        <v>1</v>
      </c>
      <c r="J5420" s="285">
        <v>1.02</v>
      </c>
      <c r="K5420" s="285">
        <v>1.02</v>
      </c>
    </row>
    <row r="5421" spans="2:11" ht="25.5" x14ac:dyDescent="0.2">
      <c r="B5421" s="282" t="s">
        <v>93</v>
      </c>
      <c r="C5421" s="284" t="s">
        <v>215</v>
      </c>
      <c r="D5421" s="282" t="s">
        <v>44</v>
      </c>
      <c r="E5421" s="282" t="s">
        <v>216</v>
      </c>
      <c r="F5421" s="195" t="s">
        <v>94</v>
      </c>
      <c r="G5421" s="195"/>
      <c r="H5421" s="283" t="s">
        <v>75</v>
      </c>
      <c r="I5421" s="287">
        <v>1</v>
      </c>
      <c r="J5421" s="285">
        <v>1.43</v>
      </c>
      <c r="K5421" s="285">
        <v>1.43</v>
      </c>
    </row>
    <row r="5422" spans="2:11" ht="25.5" x14ac:dyDescent="0.2">
      <c r="B5422" s="282" t="s">
        <v>93</v>
      </c>
      <c r="C5422" s="284" t="s">
        <v>253</v>
      </c>
      <c r="D5422" s="282" t="s">
        <v>44</v>
      </c>
      <c r="E5422" s="282" t="s">
        <v>254</v>
      </c>
      <c r="F5422" s="195" t="s">
        <v>94</v>
      </c>
      <c r="G5422" s="195"/>
      <c r="H5422" s="283" t="s">
        <v>75</v>
      </c>
      <c r="I5422" s="287">
        <v>1</v>
      </c>
      <c r="J5422" s="285">
        <v>0.01</v>
      </c>
      <c r="K5422" s="285">
        <v>0.01</v>
      </c>
    </row>
    <row r="5423" spans="2:11" x14ac:dyDescent="0.2">
      <c r="B5423" s="282" t="s">
        <v>93</v>
      </c>
      <c r="C5423" s="284" t="s">
        <v>1037</v>
      </c>
      <c r="D5423" s="282" t="s">
        <v>44</v>
      </c>
      <c r="E5423" s="282" t="s">
        <v>1038</v>
      </c>
      <c r="F5423" s="195" t="s">
        <v>214</v>
      </c>
      <c r="G5423" s="195"/>
      <c r="H5423" s="283" t="s">
        <v>75</v>
      </c>
      <c r="I5423" s="287">
        <v>1</v>
      </c>
      <c r="J5423" s="285">
        <v>27.45</v>
      </c>
      <c r="K5423" s="285">
        <v>27.45</v>
      </c>
    </row>
    <row r="5424" spans="2:11" x14ac:dyDescent="0.2">
      <c r="B5424" s="291"/>
      <c r="C5424" s="291"/>
      <c r="D5424" s="291"/>
      <c r="E5424" s="291"/>
      <c r="F5424" s="291" t="s">
        <v>97</v>
      </c>
      <c r="G5424" s="292">
        <v>13.43</v>
      </c>
      <c r="H5424" s="291" t="s">
        <v>98</v>
      </c>
      <c r="I5424" s="292">
        <v>14.46</v>
      </c>
      <c r="J5424" s="291" t="s">
        <v>99</v>
      </c>
      <c r="K5424" s="292">
        <v>27.89</v>
      </c>
    </row>
    <row r="5425" spans="2:11" ht="13.5" thickBot="1" x14ac:dyDescent="0.25">
      <c r="B5425" s="291"/>
      <c r="C5425" s="291"/>
      <c r="D5425" s="291"/>
      <c r="E5425" s="291"/>
      <c r="F5425" s="291" t="s">
        <v>100</v>
      </c>
      <c r="G5425" s="292">
        <v>8.23</v>
      </c>
      <c r="H5425" s="291"/>
      <c r="I5425" s="198" t="s">
        <v>101</v>
      </c>
      <c r="J5425" s="198"/>
      <c r="K5425" s="292">
        <v>41.15</v>
      </c>
    </row>
    <row r="5426" spans="2:11" ht="13.5" thickTop="1" x14ac:dyDescent="0.2">
      <c r="B5426" s="276"/>
      <c r="C5426" s="276"/>
      <c r="D5426" s="276"/>
      <c r="E5426" s="276"/>
      <c r="F5426" s="276"/>
      <c r="G5426" s="276"/>
      <c r="H5426" s="276"/>
      <c r="I5426" s="276"/>
      <c r="J5426" s="276"/>
      <c r="K5426" s="276"/>
    </row>
    <row r="5427" spans="2:11" ht="15" x14ac:dyDescent="0.2">
      <c r="B5427" s="268"/>
      <c r="C5427" s="270" t="s">
        <v>78</v>
      </c>
      <c r="D5427" s="268" t="s">
        <v>79</v>
      </c>
      <c r="E5427" s="268" t="s">
        <v>24</v>
      </c>
      <c r="F5427" s="196" t="s">
        <v>80</v>
      </c>
      <c r="G5427" s="196"/>
      <c r="H5427" s="269" t="s">
        <v>81</v>
      </c>
      <c r="I5427" s="270" t="s">
        <v>82</v>
      </c>
      <c r="J5427" s="270" t="s">
        <v>83</v>
      </c>
      <c r="K5427" s="270" t="s">
        <v>84</v>
      </c>
    </row>
    <row r="5428" spans="2:11" ht="25.5" x14ac:dyDescent="0.2">
      <c r="B5428" s="271" t="s">
        <v>85</v>
      </c>
      <c r="C5428" s="273" t="s">
        <v>422</v>
      </c>
      <c r="D5428" s="271" t="s">
        <v>44</v>
      </c>
      <c r="E5428" s="271" t="s">
        <v>423</v>
      </c>
      <c r="F5428" s="197" t="s">
        <v>2161</v>
      </c>
      <c r="G5428" s="197"/>
      <c r="H5428" s="272" t="s">
        <v>75</v>
      </c>
      <c r="I5428" s="275">
        <v>1</v>
      </c>
      <c r="J5428" s="274">
        <v>24.94</v>
      </c>
      <c r="K5428" s="274">
        <v>24.94</v>
      </c>
    </row>
    <row r="5429" spans="2:11" ht="38.25" x14ac:dyDescent="0.2">
      <c r="B5429" s="277" t="s">
        <v>86</v>
      </c>
      <c r="C5429" s="279" t="s">
        <v>419</v>
      </c>
      <c r="D5429" s="277" t="s">
        <v>44</v>
      </c>
      <c r="E5429" s="277" t="s">
        <v>420</v>
      </c>
      <c r="F5429" s="194" t="s">
        <v>2161</v>
      </c>
      <c r="G5429" s="194"/>
      <c r="H5429" s="278" t="s">
        <v>75</v>
      </c>
      <c r="I5429" s="281">
        <v>1</v>
      </c>
      <c r="J5429" s="280">
        <v>0.16</v>
      </c>
      <c r="K5429" s="280">
        <v>0.16</v>
      </c>
    </row>
    <row r="5430" spans="2:11" ht="25.5" x14ac:dyDescent="0.2">
      <c r="B5430" s="282" t="s">
        <v>93</v>
      </c>
      <c r="C5430" s="284" t="s">
        <v>253</v>
      </c>
      <c r="D5430" s="282" t="s">
        <v>44</v>
      </c>
      <c r="E5430" s="282" t="s">
        <v>254</v>
      </c>
      <c r="F5430" s="195" t="s">
        <v>94</v>
      </c>
      <c r="G5430" s="195"/>
      <c r="H5430" s="283" t="s">
        <v>75</v>
      </c>
      <c r="I5430" s="287">
        <v>1</v>
      </c>
      <c r="J5430" s="285">
        <v>0.01</v>
      </c>
      <c r="K5430" s="285">
        <v>0.01</v>
      </c>
    </row>
    <row r="5431" spans="2:11" ht="25.5" x14ac:dyDescent="0.2">
      <c r="B5431" s="282" t="s">
        <v>93</v>
      </c>
      <c r="C5431" s="284" t="s">
        <v>238</v>
      </c>
      <c r="D5431" s="282" t="s">
        <v>44</v>
      </c>
      <c r="E5431" s="282" t="s">
        <v>239</v>
      </c>
      <c r="F5431" s="195" t="s">
        <v>94</v>
      </c>
      <c r="G5431" s="195"/>
      <c r="H5431" s="283" t="s">
        <v>75</v>
      </c>
      <c r="I5431" s="287">
        <v>1</v>
      </c>
      <c r="J5431" s="285">
        <v>1.02</v>
      </c>
      <c r="K5431" s="285">
        <v>1.02</v>
      </c>
    </row>
    <row r="5432" spans="2:11" ht="25.5" x14ac:dyDescent="0.2">
      <c r="B5432" s="282" t="s">
        <v>93</v>
      </c>
      <c r="C5432" s="284" t="s">
        <v>236</v>
      </c>
      <c r="D5432" s="282" t="s">
        <v>44</v>
      </c>
      <c r="E5432" s="282" t="s">
        <v>237</v>
      </c>
      <c r="F5432" s="195" t="s">
        <v>94</v>
      </c>
      <c r="G5432" s="195"/>
      <c r="H5432" s="283" t="s">
        <v>75</v>
      </c>
      <c r="I5432" s="287">
        <v>1</v>
      </c>
      <c r="J5432" s="285">
        <v>1.6</v>
      </c>
      <c r="K5432" s="285">
        <v>1.6</v>
      </c>
    </row>
    <row r="5433" spans="2:11" x14ac:dyDescent="0.2">
      <c r="B5433" s="282" t="s">
        <v>93</v>
      </c>
      <c r="C5433" s="284" t="s">
        <v>421</v>
      </c>
      <c r="D5433" s="282" t="s">
        <v>44</v>
      </c>
      <c r="E5433" s="282" t="s">
        <v>630</v>
      </c>
      <c r="F5433" s="195" t="s">
        <v>214</v>
      </c>
      <c r="G5433" s="195"/>
      <c r="H5433" s="283" t="s">
        <v>75</v>
      </c>
      <c r="I5433" s="287">
        <v>1</v>
      </c>
      <c r="J5433" s="285">
        <v>19.75</v>
      </c>
      <c r="K5433" s="285">
        <v>19.75</v>
      </c>
    </row>
    <row r="5434" spans="2:11" ht="25.5" x14ac:dyDescent="0.2">
      <c r="B5434" s="282" t="s">
        <v>93</v>
      </c>
      <c r="C5434" s="284" t="s">
        <v>215</v>
      </c>
      <c r="D5434" s="282" t="s">
        <v>44</v>
      </c>
      <c r="E5434" s="282" t="s">
        <v>216</v>
      </c>
      <c r="F5434" s="195" t="s">
        <v>94</v>
      </c>
      <c r="G5434" s="195"/>
      <c r="H5434" s="283" t="s">
        <v>75</v>
      </c>
      <c r="I5434" s="287">
        <v>1</v>
      </c>
      <c r="J5434" s="285">
        <v>1.43</v>
      </c>
      <c r="K5434" s="285">
        <v>1.43</v>
      </c>
    </row>
    <row r="5435" spans="2:11" ht="25.5" x14ac:dyDescent="0.2">
      <c r="B5435" s="282" t="s">
        <v>93</v>
      </c>
      <c r="C5435" s="284" t="s">
        <v>255</v>
      </c>
      <c r="D5435" s="282" t="s">
        <v>44</v>
      </c>
      <c r="E5435" s="282" t="s">
        <v>256</v>
      </c>
      <c r="F5435" s="195" t="s">
        <v>94</v>
      </c>
      <c r="G5435" s="195"/>
      <c r="H5435" s="283" t="s">
        <v>75</v>
      </c>
      <c r="I5435" s="287">
        <v>1</v>
      </c>
      <c r="J5435" s="285">
        <v>0.89</v>
      </c>
      <c r="K5435" s="285">
        <v>0.89</v>
      </c>
    </row>
    <row r="5436" spans="2:11" ht="25.5" x14ac:dyDescent="0.2">
      <c r="B5436" s="282" t="s">
        <v>93</v>
      </c>
      <c r="C5436" s="284" t="s">
        <v>217</v>
      </c>
      <c r="D5436" s="282" t="s">
        <v>44</v>
      </c>
      <c r="E5436" s="282" t="s">
        <v>218</v>
      </c>
      <c r="F5436" s="195" t="s">
        <v>94</v>
      </c>
      <c r="G5436" s="195"/>
      <c r="H5436" s="283" t="s">
        <v>75</v>
      </c>
      <c r="I5436" s="287">
        <v>1</v>
      </c>
      <c r="J5436" s="285">
        <v>0.08</v>
      </c>
      <c r="K5436" s="285">
        <v>0.08</v>
      </c>
    </row>
    <row r="5437" spans="2:11" x14ac:dyDescent="0.2">
      <c r="B5437" s="291"/>
      <c r="C5437" s="291"/>
      <c r="D5437" s="291"/>
      <c r="E5437" s="291"/>
      <c r="F5437" s="291" t="s">
        <v>97</v>
      </c>
      <c r="G5437" s="292">
        <v>9.59</v>
      </c>
      <c r="H5437" s="291" t="s">
        <v>98</v>
      </c>
      <c r="I5437" s="292">
        <v>10.32</v>
      </c>
      <c r="J5437" s="291" t="s">
        <v>99</v>
      </c>
      <c r="K5437" s="292">
        <v>19.91</v>
      </c>
    </row>
    <row r="5438" spans="2:11" ht="13.5" thickBot="1" x14ac:dyDescent="0.25">
      <c r="B5438" s="291"/>
      <c r="C5438" s="291"/>
      <c r="D5438" s="291"/>
      <c r="E5438" s="291"/>
      <c r="F5438" s="291" t="s">
        <v>100</v>
      </c>
      <c r="G5438" s="292">
        <v>6.23</v>
      </c>
      <c r="H5438" s="291"/>
      <c r="I5438" s="198" t="s">
        <v>101</v>
      </c>
      <c r="J5438" s="198"/>
      <c r="K5438" s="292">
        <v>31.17</v>
      </c>
    </row>
    <row r="5439" spans="2:11" ht="13.5" thickTop="1" x14ac:dyDescent="0.2">
      <c r="B5439" s="276"/>
      <c r="C5439" s="276"/>
      <c r="D5439" s="276"/>
      <c r="E5439" s="276"/>
      <c r="F5439" s="276"/>
      <c r="G5439" s="276"/>
      <c r="H5439" s="276"/>
      <c r="I5439" s="276"/>
      <c r="J5439" s="276"/>
      <c r="K5439" s="276"/>
    </row>
    <row r="5440" spans="2:11" ht="15" x14ac:dyDescent="0.2">
      <c r="B5440" s="268"/>
      <c r="C5440" s="270" t="s">
        <v>78</v>
      </c>
      <c r="D5440" s="268" t="s">
        <v>79</v>
      </c>
      <c r="E5440" s="268" t="s">
        <v>24</v>
      </c>
      <c r="F5440" s="196" t="s">
        <v>80</v>
      </c>
      <c r="G5440" s="196"/>
      <c r="H5440" s="269" t="s">
        <v>81</v>
      </c>
      <c r="I5440" s="270" t="s">
        <v>82</v>
      </c>
      <c r="J5440" s="270" t="s">
        <v>83</v>
      </c>
      <c r="K5440" s="270" t="s">
        <v>84</v>
      </c>
    </row>
    <row r="5441" spans="2:11" ht="25.5" x14ac:dyDescent="0.2">
      <c r="B5441" s="271" t="s">
        <v>85</v>
      </c>
      <c r="C5441" s="273" t="s">
        <v>306</v>
      </c>
      <c r="D5441" s="271" t="s">
        <v>44</v>
      </c>
      <c r="E5441" s="271" t="s">
        <v>307</v>
      </c>
      <c r="F5441" s="197" t="s">
        <v>2161</v>
      </c>
      <c r="G5441" s="197"/>
      <c r="H5441" s="272" t="s">
        <v>75</v>
      </c>
      <c r="I5441" s="275">
        <v>1</v>
      </c>
      <c r="J5441" s="274">
        <v>28.77</v>
      </c>
      <c r="K5441" s="274">
        <v>28.77</v>
      </c>
    </row>
    <row r="5442" spans="2:11" ht="25.5" x14ac:dyDescent="0.2">
      <c r="B5442" s="277" t="s">
        <v>86</v>
      </c>
      <c r="C5442" s="279" t="s">
        <v>345</v>
      </c>
      <c r="D5442" s="277" t="s">
        <v>44</v>
      </c>
      <c r="E5442" s="277" t="s">
        <v>346</v>
      </c>
      <c r="F5442" s="194" t="s">
        <v>2161</v>
      </c>
      <c r="G5442" s="194"/>
      <c r="H5442" s="278" t="s">
        <v>75</v>
      </c>
      <c r="I5442" s="281">
        <v>1</v>
      </c>
      <c r="J5442" s="280">
        <v>0.27</v>
      </c>
      <c r="K5442" s="280">
        <v>0.27</v>
      </c>
    </row>
    <row r="5443" spans="2:11" ht="25.5" x14ac:dyDescent="0.2">
      <c r="B5443" s="282" t="s">
        <v>93</v>
      </c>
      <c r="C5443" s="284" t="s">
        <v>255</v>
      </c>
      <c r="D5443" s="282" t="s">
        <v>44</v>
      </c>
      <c r="E5443" s="282" t="s">
        <v>256</v>
      </c>
      <c r="F5443" s="195" t="s">
        <v>94</v>
      </c>
      <c r="G5443" s="195"/>
      <c r="H5443" s="283" t="s">
        <v>75</v>
      </c>
      <c r="I5443" s="287">
        <v>1</v>
      </c>
      <c r="J5443" s="285">
        <v>0.89</v>
      </c>
      <c r="K5443" s="285">
        <v>0.89</v>
      </c>
    </row>
    <row r="5444" spans="2:11" ht="25.5" x14ac:dyDescent="0.2">
      <c r="B5444" s="282" t="s">
        <v>93</v>
      </c>
      <c r="C5444" s="284" t="s">
        <v>215</v>
      </c>
      <c r="D5444" s="282" t="s">
        <v>44</v>
      </c>
      <c r="E5444" s="282" t="s">
        <v>216</v>
      </c>
      <c r="F5444" s="195" t="s">
        <v>94</v>
      </c>
      <c r="G5444" s="195"/>
      <c r="H5444" s="283" t="s">
        <v>75</v>
      </c>
      <c r="I5444" s="287">
        <v>1</v>
      </c>
      <c r="J5444" s="285">
        <v>1.43</v>
      </c>
      <c r="K5444" s="285">
        <v>1.43</v>
      </c>
    </row>
    <row r="5445" spans="2:11" ht="25.5" x14ac:dyDescent="0.2">
      <c r="B5445" s="282" t="s">
        <v>93</v>
      </c>
      <c r="C5445" s="284" t="s">
        <v>253</v>
      </c>
      <c r="D5445" s="282" t="s">
        <v>44</v>
      </c>
      <c r="E5445" s="282" t="s">
        <v>254</v>
      </c>
      <c r="F5445" s="195" t="s">
        <v>94</v>
      </c>
      <c r="G5445" s="195"/>
      <c r="H5445" s="283" t="s">
        <v>75</v>
      </c>
      <c r="I5445" s="287">
        <v>1</v>
      </c>
      <c r="J5445" s="285">
        <v>0.01</v>
      </c>
      <c r="K5445" s="285">
        <v>0.01</v>
      </c>
    </row>
    <row r="5446" spans="2:11" ht="25.5" x14ac:dyDescent="0.2">
      <c r="B5446" s="282" t="s">
        <v>93</v>
      </c>
      <c r="C5446" s="284" t="s">
        <v>238</v>
      </c>
      <c r="D5446" s="282" t="s">
        <v>44</v>
      </c>
      <c r="E5446" s="282" t="s">
        <v>239</v>
      </c>
      <c r="F5446" s="195" t="s">
        <v>94</v>
      </c>
      <c r="G5446" s="195"/>
      <c r="H5446" s="283" t="s">
        <v>75</v>
      </c>
      <c r="I5446" s="287">
        <v>1</v>
      </c>
      <c r="J5446" s="285">
        <v>1.02</v>
      </c>
      <c r="K5446" s="285">
        <v>1.02</v>
      </c>
    </row>
    <row r="5447" spans="2:11" ht="25.5" x14ac:dyDescent="0.2">
      <c r="B5447" s="282" t="s">
        <v>93</v>
      </c>
      <c r="C5447" s="284" t="s">
        <v>236</v>
      </c>
      <c r="D5447" s="282" t="s">
        <v>44</v>
      </c>
      <c r="E5447" s="282" t="s">
        <v>237</v>
      </c>
      <c r="F5447" s="195" t="s">
        <v>94</v>
      </c>
      <c r="G5447" s="195"/>
      <c r="H5447" s="283" t="s">
        <v>75</v>
      </c>
      <c r="I5447" s="287">
        <v>1</v>
      </c>
      <c r="J5447" s="285">
        <v>1.6</v>
      </c>
      <c r="K5447" s="285">
        <v>1.6</v>
      </c>
    </row>
    <row r="5448" spans="2:11" ht="25.5" x14ac:dyDescent="0.2">
      <c r="B5448" s="282" t="s">
        <v>93</v>
      </c>
      <c r="C5448" s="284" t="s">
        <v>347</v>
      </c>
      <c r="D5448" s="282" t="s">
        <v>44</v>
      </c>
      <c r="E5448" s="282" t="s">
        <v>631</v>
      </c>
      <c r="F5448" s="195" t="s">
        <v>214</v>
      </c>
      <c r="G5448" s="195"/>
      <c r="H5448" s="283" t="s">
        <v>75</v>
      </c>
      <c r="I5448" s="287">
        <v>1</v>
      </c>
      <c r="J5448" s="285">
        <v>23.47</v>
      </c>
      <c r="K5448" s="285">
        <v>23.47</v>
      </c>
    </row>
    <row r="5449" spans="2:11" ht="25.5" x14ac:dyDescent="0.2">
      <c r="B5449" s="282" t="s">
        <v>93</v>
      </c>
      <c r="C5449" s="284" t="s">
        <v>217</v>
      </c>
      <c r="D5449" s="282" t="s">
        <v>44</v>
      </c>
      <c r="E5449" s="282" t="s">
        <v>218</v>
      </c>
      <c r="F5449" s="195" t="s">
        <v>94</v>
      </c>
      <c r="G5449" s="195"/>
      <c r="H5449" s="283" t="s">
        <v>75</v>
      </c>
      <c r="I5449" s="287">
        <v>1</v>
      </c>
      <c r="J5449" s="285">
        <v>0.08</v>
      </c>
      <c r="K5449" s="285">
        <v>0.08</v>
      </c>
    </row>
    <row r="5450" spans="2:11" x14ac:dyDescent="0.2">
      <c r="B5450" s="291"/>
      <c r="C5450" s="291"/>
      <c r="D5450" s="291"/>
      <c r="E5450" s="291"/>
      <c r="F5450" s="291" t="s">
        <v>97</v>
      </c>
      <c r="G5450" s="292">
        <v>11.43</v>
      </c>
      <c r="H5450" s="291" t="s">
        <v>98</v>
      </c>
      <c r="I5450" s="292">
        <v>12.31</v>
      </c>
      <c r="J5450" s="291" t="s">
        <v>99</v>
      </c>
      <c r="K5450" s="292">
        <v>23.74</v>
      </c>
    </row>
    <row r="5451" spans="2:11" ht="13.5" thickBot="1" x14ac:dyDescent="0.25">
      <c r="B5451" s="291"/>
      <c r="C5451" s="291"/>
      <c r="D5451" s="291"/>
      <c r="E5451" s="291"/>
      <c r="F5451" s="291" t="s">
        <v>100</v>
      </c>
      <c r="G5451" s="292">
        <v>7.19</v>
      </c>
      <c r="H5451" s="291"/>
      <c r="I5451" s="198" t="s">
        <v>101</v>
      </c>
      <c r="J5451" s="198"/>
      <c r="K5451" s="292">
        <v>35.96</v>
      </c>
    </row>
    <row r="5452" spans="2:11" ht="13.5" thickTop="1" x14ac:dyDescent="0.2">
      <c r="B5452" s="276"/>
      <c r="C5452" s="276"/>
      <c r="D5452" s="276"/>
      <c r="E5452" s="276"/>
      <c r="F5452" s="276"/>
      <c r="G5452" s="276"/>
      <c r="H5452" s="276"/>
      <c r="I5452" s="276"/>
      <c r="J5452" s="276"/>
      <c r="K5452" s="276"/>
    </row>
    <row r="5453" spans="2:11" ht="15" x14ac:dyDescent="0.2">
      <c r="B5453" s="268"/>
      <c r="C5453" s="270" t="s">
        <v>78</v>
      </c>
      <c r="D5453" s="268" t="s">
        <v>79</v>
      </c>
      <c r="E5453" s="268" t="s">
        <v>24</v>
      </c>
      <c r="F5453" s="196" t="s">
        <v>80</v>
      </c>
      <c r="G5453" s="196"/>
      <c r="H5453" s="269" t="s">
        <v>81</v>
      </c>
      <c r="I5453" s="270" t="s">
        <v>82</v>
      </c>
      <c r="J5453" s="270" t="s">
        <v>83</v>
      </c>
      <c r="K5453" s="270" t="s">
        <v>84</v>
      </c>
    </row>
    <row r="5454" spans="2:11" x14ac:dyDescent="0.2">
      <c r="B5454" s="271" t="s">
        <v>85</v>
      </c>
      <c r="C5454" s="273" t="s">
        <v>116</v>
      </c>
      <c r="D5454" s="271" t="s">
        <v>44</v>
      </c>
      <c r="E5454" s="271" t="s">
        <v>117</v>
      </c>
      <c r="F5454" s="197" t="s">
        <v>2161</v>
      </c>
      <c r="G5454" s="197"/>
      <c r="H5454" s="272" t="s">
        <v>75</v>
      </c>
      <c r="I5454" s="275">
        <v>1</v>
      </c>
      <c r="J5454" s="274">
        <v>27.11</v>
      </c>
      <c r="K5454" s="274">
        <v>27.11</v>
      </c>
    </row>
    <row r="5455" spans="2:11" ht="25.5" x14ac:dyDescent="0.2">
      <c r="B5455" s="277" t="s">
        <v>86</v>
      </c>
      <c r="C5455" s="279" t="s">
        <v>348</v>
      </c>
      <c r="D5455" s="277" t="s">
        <v>44</v>
      </c>
      <c r="E5455" s="277" t="s">
        <v>349</v>
      </c>
      <c r="F5455" s="194" t="s">
        <v>2161</v>
      </c>
      <c r="G5455" s="194"/>
      <c r="H5455" s="278" t="s">
        <v>75</v>
      </c>
      <c r="I5455" s="281">
        <v>1</v>
      </c>
      <c r="J5455" s="280">
        <v>0.43</v>
      </c>
      <c r="K5455" s="280">
        <v>0.43</v>
      </c>
    </row>
    <row r="5456" spans="2:11" ht="25.5" x14ac:dyDescent="0.2">
      <c r="B5456" s="282" t="s">
        <v>93</v>
      </c>
      <c r="C5456" s="284" t="s">
        <v>238</v>
      </c>
      <c r="D5456" s="282" t="s">
        <v>44</v>
      </c>
      <c r="E5456" s="282" t="s">
        <v>239</v>
      </c>
      <c r="F5456" s="195" t="s">
        <v>94</v>
      </c>
      <c r="G5456" s="195"/>
      <c r="H5456" s="283" t="s">
        <v>75</v>
      </c>
      <c r="I5456" s="287">
        <v>1</v>
      </c>
      <c r="J5456" s="285">
        <v>1.02</v>
      </c>
      <c r="K5456" s="285">
        <v>1.02</v>
      </c>
    </row>
    <row r="5457" spans="2:11" ht="25.5" x14ac:dyDescent="0.2">
      <c r="B5457" s="282" t="s">
        <v>93</v>
      </c>
      <c r="C5457" s="284" t="s">
        <v>236</v>
      </c>
      <c r="D5457" s="282" t="s">
        <v>44</v>
      </c>
      <c r="E5457" s="282" t="s">
        <v>237</v>
      </c>
      <c r="F5457" s="195" t="s">
        <v>94</v>
      </c>
      <c r="G5457" s="195"/>
      <c r="H5457" s="283" t="s">
        <v>75</v>
      </c>
      <c r="I5457" s="287">
        <v>1</v>
      </c>
      <c r="J5457" s="285">
        <v>1.6</v>
      </c>
      <c r="K5457" s="285">
        <v>1.6</v>
      </c>
    </row>
    <row r="5458" spans="2:11" x14ac:dyDescent="0.2">
      <c r="B5458" s="282" t="s">
        <v>93</v>
      </c>
      <c r="C5458" s="284" t="s">
        <v>350</v>
      </c>
      <c r="D5458" s="282" t="s">
        <v>44</v>
      </c>
      <c r="E5458" s="282" t="s">
        <v>351</v>
      </c>
      <c r="F5458" s="195" t="s">
        <v>214</v>
      </c>
      <c r="G5458" s="195"/>
      <c r="H5458" s="283" t="s">
        <v>75</v>
      </c>
      <c r="I5458" s="287">
        <v>1</v>
      </c>
      <c r="J5458" s="285">
        <v>20.46</v>
      </c>
      <c r="K5458" s="285">
        <v>20.46</v>
      </c>
    </row>
    <row r="5459" spans="2:11" ht="25.5" x14ac:dyDescent="0.2">
      <c r="B5459" s="282" t="s">
        <v>93</v>
      </c>
      <c r="C5459" s="284" t="s">
        <v>243</v>
      </c>
      <c r="D5459" s="282" t="s">
        <v>44</v>
      </c>
      <c r="E5459" s="282" t="s">
        <v>244</v>
      </c>
      <c r="F5459" s="195" t="s">
        <v>94</v>
      </c>
      <c r="G5459" s="195"/>
      <c r="H5459" s="283" t="s">
        <v>75</v>
      </c>
      <c r="I5459" s="287">
        <v>1</v>
      </c>
      <c r="J5459" s="285">
        <v>1.31</v>
      </c>
      <c r="K5459" s="285">
        <v>1.31</v>
      </c>
    </row>
    <row r="5460" spans="2:11" ht="25.5" x14ac:dyDescent="0.2">
      <c r="B5460" s="282" t="s">
        <v>93</v>
      </c>
      <c r="C5460" s="284" t="s">
        <v>217</v>
      </c>
      <c r="D5460" s="282" t="s">
        <v>44</v>
      </c>
      <c r="E5460" s="282" t="s">
        <v>218</v>
      </c>
      <c r="F5460" s="195" t="s">
        <v>94</v>
      </c>
      <c r="G5460" s="195"/>
      <c r="H5460" s="283" t="s">
        <v>75</v>
      </c>
      <c r="I5460" s="287">
        <v>1</v>
      </c>
      <c r="J5460" s="285">
        <v>0.08</v>
      </c>
      <c r="K5460" s="285">
        <v>0.08</v>
      </c>
    </row>
    <row r="5461" spans="2:11" ht="25.5" x14ac:dyDescent="0.2">
      <c r="B5461" s="282" t="s">
        <v>93</v>
      </c>
      <c r="C5461" s="284" t="s">
        <v>215</v>
      </c>
      <c r="D5461" s="282" t="s">
        <v>44</v>
      </c>
      <c r="E5461" s="282" t="s">
        <v>216</v>
      </c>
      <c r="F5461" s="195" t="s">
        <v>94</v>
      </c>
      <c r="G5461" s="195"/>
      <c r="H5461" s="283" t="s">
        <v>75</v>
      </c>
      <c r="I5461" s="287">
        <v>1</v>
      </c>
      <c r="J5461" s="285">
        <v>1.43</v>
      </c>
      <c r="K5461" s="285">
        <v>1.43</v>
      </c>
    </row>
    <row r="5462" spans="2:11" ht="25.5" x14ac:dyDescent="0.2">
      <c r="B5462" s="282" t="s">
        <v>93</v>
      </c>
      <c r="C5462" s="284" t="s">
        <v>241</v>
      </c>
      <c r="D5462" s="282" t="s">
        <v>44</v>
      </c>
      <c r="E5462" s="282" t="s">
        <v>242</v>
      </c>
      <c r="F5462" s="195" t="s">
        <v>94</v>
      </c>
      <c r="G5462" s="195"/>
      <c r="H5462" s="283" t="s">
        <v>75</v>
      </c>
      <c r="I5462" s="287">
        <v>1</v>
      </c>
      <c r="J5462" s="285">
        <v>0.78</v>
      </c>
      <c r="K5462" s="285">
        <v>0.78</v>
      </c>
    </row>
    <row r="5463" spans="2:11" x14ac:dyDescent="0.2">
      <c r="B5463" s="291"/>
      <c r="C5463" s="291"/>
      <c r="D5463" s="291"/>
      <c r="E5463" s="291"/>
      <c r="F5463" s="291" t="s">
        <v>97</v>
      </c>
      <c r="G5463" s="292">
        <v>10.06</v>
      </c>
      <c r="H5463" s="291" t="s">
        <v>98</v>
      </c>
      <c r="I5463" s="292">
        <v>10.83</v>
      </c>
      <c r="J5463" s="291" t="s">
        <v>99</v>
      </c>
      <c r="K5463" s="292">
        <v>20.89</v>
      </c>
    </row>
    <row r="5464" spans="2:11" ht="13.5" thickBot="1" x14ac:dyDescent="0.25">
      <c r="B5464" s="291"/>
      <c r="C5464" s="291"/>
      <c r="D5464" s="291"/>
      <c r="E5464" s="291"/>
      <c r="F5464" s="291" t="s">
        <v>100</v>
      </c>
      <c r="G5464" s="292">
        <v>6.77</v>
      </c>
      <c r="H5464" s="291"/>
      <c r="I5464" s="198" t="s">
        <v>101</v>
      </c>
      <c r="J5464" s="198"/>
      <c r="K5464" s="292">
        <v>33.880000000000003</v>
      </c>
    </row>
    <row r="5465" spans="2:11" ht="13.5" thickTop="1" x14ac:dyDescent="0.2">
      <c r="B5465" s="276"/>
      <c r="C5465" s="276"/>
      <c r="D5465" s="276"/>
      <c r="E5465" s="276"/>
      <c r="F5465" s="276"/>
      <c r="G5465" s="276"/>
      <c r="H5465" s="276"/>
      <c r="I5465" s="276"/>
      <c r="J5465" s="276"/>
      <c r="K5465" s="276"/>
    </row>
    <row r="5466" spans="2:11" ht="15" x14ac:dyDescent="0.2">
      <c r="B5466" s="268"/>
      <c r="C5466" s="270" t="s">
        <v>78</v>
      </c>
      <c r="D5466" s="268" t="s">
        <v>79</v>
      </c>
      <c r="E5466" s="268" t="s">
        <v>24</v>
      </c>
      <c r="F5466" s="196" t="s">
        <v>80</v>
      </c>
      <c r="G5466" s="196"/>
      <c r="H5466" s="269" t="s">
        <v>81</v>
      </c>
      <c r="I5466" s="270" t="s">
        <v>82</v>
      </c>
      <c r="J5466" s="270" t="s">
        <v>83</v>
      </c>
      <c r="K5466" s="270" t="s">
        <v>84</v>
      </c>
    </row>
    <row r="5467" spans="2:11" ht="38.25" x14ac:dyDescent="0.2">
      <c r="B5467" s="271" t="s">
        <v>85</v>
      </c>
      <c r="C5467" s="273" t="s">
        <v>698</v>
      </c>
      <c r="D5467" s="271" t="s">
        <v>44</v>
      </c>
      <c r="E5467" s="271" t="s">
        <v>812</v>
      </c>
      <c r="F5467" s="197" t="s">
        <v>2626</v>
      </c>
      <c r="G5467" s="197"/>
      <c r="H5467" s="272" t="s">
        <v>51</v>
      </c>
      <c r="I5467" s="275">
        <v>1</v>
      </c>
      <c r="J5467" s="274">
        <v>2403.2199999999998</v>
      </c>
      <c r="K5467" s="274">
        <v>2403.2199999999998</v>
      </c>
    </row>
    <row r="5468" spans="2:11" ht="25.5" x14ac:dyDescent="0.2">
      <c r="B5468" s="277" t="s">
        <v>86</v>
      </c>
      <c r="C5468" s="279" t="s">
        <v>102</v>
      </c>
      <c r="D5468" s="277" t="s">
        <v>44</v>
      </c>
      <c r="E5468" s="277" t="s">
        <v>103</v>
      </c>
      <c r="F5468" s="194" t="s">
        <v>2161</v>
      </c>
      <c r="G5468" s="194"/>
      <c r="H5468" s="278" t="s">
        <v>75</v>
      </c>
      <c r="I5468" s="281">
        <v>0.73560000000000003</v>
      </c>
      <c r="J5468" s="280">
        <v>22.08</v>
      </c>
      <c r="K5468" s="280">
        <v>16.239999999999998</v>
      </c>
    </row>
    <row r="5469" spans="2:11" ht="38.25" x14ac:dyDescent="0.2">
      <c r="B5469" s="277" t="s">
        <v>86</v>
      </c>
      <c r="C5469" s="279" t="s">
        <v>107</v>
      </c>
      <c r="D5469" s="277" t="s">
        <v>44</v>
      </c>
      <c r="E5469" s="277" t="s">
        <v>108</v>
      </c>
      <c r="F5469" s="194" t="s">
        <v>785</v>
      </c>
      <c r="G5469" s="194"/>
      <c r="H5469" s="278" t="s">
        <v>109</v>
      </c>
      <c r="I5469" s="281">
        <v>0.42259999999999998</v>
      </c>
      <c r="J5469" s="280">
        <v>28.9</v>
      </c>
      <c r="K5469" s="280">
        <v>12.21</v>
      </c>
    </row>
    <row r="5470" spans="2:11" ht="38.25" x14ac:dyDescent="0.2">
      <c r="B5470" s="277" t="s">
        <v>86</v>
      </c>
      <c r="C5470" s="279" t="s">
        <v>322</v>
      </c>
      <c r="D5470" s="277" t="s">
        <v>44</v>
      </c>
      <c r="E5470" s="277" t="s">
        <v>323</v>
      </c>
      <c r="F5470" s="194" t="s">
        <v>2234</v>
      </c>
      <c r="G5470" s="194"/>
      <c r="H5470" s="278" t="s">
        <v>51</v>
      </c>
      <c r="I5470" s="281">
        <v>1.2</v>
      </c>
      <c r="J5470" s="280">
        <v>528.17999999999995</v>
      </c>
      <c r="K5470" s="280">
        <v>633.80999999999995</v>
      </c>
    </row>
    <row r="5471" spans="2:11" ht="25.5" x14ac:dyDescent="0.2">
      <c r="B5471" s="277" t="s">
        <v>86</v>
      </c>
      <c r="C5471" s="279" t="s">
        <v>90</v>
      </c>
      <c r="D5471" s="277" t="s">
        <v>44</v>
      </c>
      <c r="E5471" s="277" t="s">
        <v>91</v>
      </c>
      <c r="F5471" s="194" t="s">
        <v>2161</v>
      </c>
      <c r="G5471" s="194"/>
      <c r="H5471" s="278" t="s">
        <v>75</v>
      </c>
      <c r="I5471" s="281">
        <v>22.497399999999999</v>
      </c>
      <c r="J5471" s="280">
        <v>21.72</v>
      </c>
      <c r="K5471" s="280">
        <v>488.64</v>
      </c>
    </row>
    <row r="5472" spans="2:11" ht="38.25" x14ac:dyDescent="0.2">
      <c r="B5472" s="277" t="s">
        <v>86</v>
      </c>
      <c r="C5472" s="279" t="s">
        <v>588</v>
      </c>
      <c r="D5472" s="277" t="s">
        <v>44</v>
      </c>
      <c r="E5472" s="277" t="s">
        <v>589</v>
      </c>
      <c r="F5472" s="194" t="s">
        <v>2277</v>
      </c>
      <c r="G5472" s="194"/>
      <c r="H5472" s="278" t="s">
        <v>53</v>
      </c>
      <c r="I5472" s="281">
        <v>28.936900000000001</v>
      </c>
      <c r="J5472" s="280">
        <v>15.23</v>
      </c>
      <c r="K5472" s="280">
        <v>440.7</v>
      </c>
    </row>
    <row r="5473" spans="2:11" ht="38.25" x14ac:dyDescent="0.2">
      <c r="B5473" s="277" t="s">
        <v>86</v>
      </c>
      <c r="C5473" s="279" t="s">
        <v>159</v>
      </c>
      <c r="D5473" s="277" t="s">
        <v>44</v>
      </c>
      <c r="E5473" s="277" t="s">
        <v>160</v>
      </c>
      <c r="F5473" s="194" t="s">
        <v>785</v>
      </c>
      <c r="G5473" s="194"/>
      <c r="H5473" s="278" t="s">
        <v>109</v>
      </c>
      <c r="I5473" s="281">
        <v>12.7788</v>
      </c>
      <c r="J5473" s="280">
        <v>0.56000000000000005</v>
      </c>
      <c r="K5473" s="280">
        <v>7.15</v>
      </c>
    </row>
    <row r="5474" spans="2:11" ht="25.5" x14ac:dyDescent="0.2">
      <c r="B5474" s="277" t="s">
        <v>86</v>
      </c>
      <c r="C5474" s="279" t="s">
        <v>116</v>
      </c>
      <c r="D5474" s="277" t="s">
        <v>44</v>
      </c>
      <c r="E5474" s="277" t="s">
        <v>117</v>
      </c>
      <c r="F5474" s="194" t="s">
        <v>2161</v>
      </c>
      <c r="G5474" s="194"/>
      <c r="H5474" s="278" t="s">
        <v>75</v>
      </c>
      <c r="I5474" s="281">
        <v>22.497399999999999</v>
      </c>
      <c r="J5474" s="280">
        <v>27.11</v>
      </c>
      <c r="K5474" s="280">
        <v>609.9</v>
      </c>
    </row>
    <row r="5475" spans="2:11" ht="25.5" x14ac:dyDescent="0.2">
      <c r="B5475" s="277" t="s">
        <v>86</v>
      </c>
      <c r="C5475" s="279" t="s">
        <v>537</v>
      </c>
      <c r="D5475" s="277" t="s">
        <v>44</v>
      </c>
      <c r="E5475" s="277" t="s">
        <v>2253</v>
      </c>
      <c r="F5475" s="194" t="s">
        <v>2161</v>
      </c>
      <c r="G5475" s="194"/>
      <c r="H5475" s="278" t="s">
        <v>75</v>
      </c>
      <c r="I5475" s="281">
        <v>3.6779999999999999</v>
      </c>
      <c r="J5475" s="280">
        <v>25.53</v>
      </c>
      <c r="K5475" s="280">
        <v>93.89</v>
      </c>
    </row>
    <row r="5476" spans="2:11" ht="38.25" x14ac:dyDescent="0.2">
      <c r="B5476" s="277" t="s">
        <v>86</v>
      </c>
      <c r="C5476" s="279" t="s">
        <v>157</v>
      </c>
      <c r="D5476" s="277" t="s">
        <v>44</v>
      </c>
      <c r="E5476" s="277" t="s">
        <v>158</v>
      </c>
      <c r="F5476" s="194" t="s">
        <v>785</v>
      </c>
      <c r="G5476" s="194"/>
      <c r="H5476" s="278" t="s">
        <v>106</v>
      </c>
      <c r="I5476" s="281">
        <v>4.6864999999999997</v>
      </c>
      <c r="J5476" s="280">
        <v>1.48</v>
      </c>
      <c r="K5476" s="280">
        <v>6.93</v>
      </c>
    </row>
    <row r="5477" spans="2:11" ht="38.25" x14ac:dyDescent="0.2">
      <c r="B5477" s="277" t="s">
        <v>86</v>
      </c>
      <c r="C5477" s="279" t="s">
        <v>104</v>
      </c>
      <c r="D5477" s="277" t="s">
        <v>44</v>
      </c>
      <c r="E5477" s="277" t="s">
        <v>105</v>
      </c>
      <c r="F5477" s="194" t="s">
        <v>785</v>
      </c>
      <c r="G5477" s="194"/>
      <c r="H5477" s="278" t="s">
        <v>106</v>
      </c>
      <c r="I5477" s="281">
        <v>0.313</v>
      </c>
      <c r="J5477" s="280">
        <v>30.44</v>
      </c>
      <c r="K5477" s="280">
        <v>9.52</v>
      </c>
    </row>
    <row r="5478" spans="2:11" ht="38.25" x14ac:dyDescent="0.2">
      <c r="B5478" s="282" t="s">
        <v>93</v>
      </c>
      <c r="C5478" s="284" t="s">
        <v>466</v>
      </c>
      <c r="D5478" s="282" t="s">
        <v>44</v>
      </c>
      <c r="E5478" s="282" t="s">
        <v>849</v>
      </c>
      <c r="F5478" s="195" t="s">
        <v>94</v>
      </c>
      <c r="G5478" s="195"/>
      <c r="H5478" s="283" t="s">
        <v>45</v>
      </c>
      <c r="I5478" s="287">
        <v>1.3111999999999999</v>
      </c>
      <c r="J5478" s="285">
        <v>51.19</v>
      </c>
      <c r="K5478" s="285">
        <v>67.12</v>
      </c>
    </row>
    <row r="5479" spans="2:11" ht="25.5" x14ac:dyDescent="0.2">
      <c r="B5479" s="282" t="s">
        <v>93</v>
      </c>
      <c r="C5479" s="284" t="s">
        <v>132</v>
      </c>
      <c r="D5479" s="282" t="s">
        <v>44</v>
      </c>
      <c r="E5479" s="282" t="s">
        <v>133</v>
      </c>
      <c r="F5479" s="195" t="s">
        <v>94</v>
      </c>
      <c r="G5479" s="195"/>
      <c r="H5479" s="283" t="s">
        <v>129</v>
      </c>
      <c r="I5479" s="287">
        <v>5.67E-2</v>
      </c>
      <c r="J5479" s="285">
        <v>6.87</v>
      </c>
      <c r="K5479" s="285">
        <v>0.38</v>
      </c>
    </row>
    <row r="5480" spans="2:11" x14ac:dyDescent="0.2">
      <c r="B5480" s="282" t="s">
        <v>93</v>
      </c>
      <c r="C5480" s="284" t="s">
        <v>549</v>
      </c>
      <c r="D5480" s="282" t="s">
        <v>44</v>
      </c>
      <c r="E5480" s="282" t="s">
        <v>550</v>
      </c>
      <c r="F5480" s="195" t="s">
        <v>94</v>
      </c>
      <c r="G5480" s="195"/>
      <c r="H5480" s="283" t="s">
        <v>53</v>
      </c>
      <c r="I5480" s="287">
        <v>0.26190000000000002</v>
      </c>
      <c r="J5480" s="285">
        <v>21.85</v>
      </c>
      <c r="K5480" s="285">
        <v>5.72</v>
      </c>
    </row>
    <row r="5481" spans="2:11" ht="25.5" x14ac:dyDescent="0.2">
      <c r="B5481" s="282" t="s">
        <v>93</v>
      </c>
      <c r="C5481" s="284" t="s">
        <v>134</v>
      </c>
      <c r="D5481" s="282" t="s">
        <v>44</v>
      </c>
      <c r="E5481" s="282" t="s">
        <v>135</v>
      </c>
      <c r="F5481" s="195" t="s">
        <v>94</v>
      </c>
      <c r="G5481" s="195"/>
      <c r="H5481" s="283" t="s">
        <v>47</v>
      </c>
      <c r="I5481" s="287">
        <v>4.4770000000000003</v>
      </c>
      <c r="J5481" s="285">
        <v>2.46</v>
      </c>
      <c r="K5481" s="285">
        <v>11.01</v>
      </c>
    </row>
    <row r="5482" spans="2:11" x14ac:dyDescent="0.2">
      <c r="B5482" s="291"/>
      <c r="C5482" s="291"/>
      <c r="D5482" s="291"/>
      <c r="E5482" s="291"/>
      <c r="F5482" s="291" t="s">
        <v>97</v>
      </c>
      <c r="G5482" s="292">
        <v>541.16</v>
      </c>
      <c r="H5482" s="291" t="s">
        <v>98</v>
      </c>
      <c r="I5482" s="292">
        <v>581.86</v>
      </c>
      <c r="J5482" s="291" t="s">
        <v>99</v>
      </c>
      <c r="K5482" s="292">
        <v>1123.02</v>
      </c>
    </row>
    <row r="5483" spans="2:11" ht="13.5" thickBot="1" x14ac:dyDescent="0.25">
      <c r="B5483" s="291"/>
      <c r="C5483" s="291"/>
      <c r="D5483" s="291"/>
      <c r="E5483" s="291"/>
      <c r="F5483" s="291" t="s">
        <v>100</v>
      </c>
      <c r="G5483" s="292">
        <v>600.79999999999995</v>
      </c>
      <c r="H5483" s="291"/>
      <c r="I5483" s="198" t="s">
        <v>101</v>
      </c>
      <c r="J5483" s="198"/>
      <c r="K5483" s="292">
        <v>3004.02</v>
      </c>
    </row>
    <row r="5484" spans="2:11" ht="13.5" thickTop="1" x14ac:dyDescent="0.2">
      <c r="B5484" s="276"/>
      <c r="C5484" s="276"/>
      <c r="D5484" s="276"/>
      <c r="E5484" s="276"/>
      <c r="F5484" s="276"/>
      <c r="G5484" s="276"/>
      <c r="H5484" s="276"/>
      <c r="I5484" s="276"/>
      <c r="J5484" s="276"/>
      <c r="K5484" s="276"/>
    </row>
    <row r="5485" spans="2:11" ht="15" x14ac:dyDescent="0.2">
      <c r="B5485" s="268"/>
      <c r="C5485" s="270" t="s">
        <v>78</v>
      </c>
      <c r="D5485" s="268" t="s">
        <v>79</v>
      </c>
      <c r="E5485" s="268" t="s">
        <v>24</v>
      </c>
      <c r="F5485" s="196" t="s">
        <v>80</v>
      </c>
      <c r="G5485" s="196"/>
      <c r="H5485" s="269" t="s">
        <v>81</v>
      </c>
      <c r="I5485" s="270" t="s">
        <v>82</v>
      </c>
      <c r="J5485" s="270" t="s">
        <v>83</v>
      </c>
      <c r="K5485" s="270" t="s">
        <v>84</v>
      </c>
    </row>
    <row r="5486" spans="2:11" x14ac:dyDescent="0.2">
      <c r="B5486" s="271" t="s">
        <v>85</v>
      </c>
      <c r="C5486" s="273" t="s">
        <v>210</v>
      </c>
      <c r="D5486" s="271" t="s">
        <v>44</v>
      </c>
      <c r="E5486" s="271" t="s">
        <v>211</v>
      </c>
      <c r="F5486" s="197" t="s">
        <v>2161</v>
      </c>
      <c r="G5486" s="197"/>
      <c r="H5486" s="272" t="s">
        <v>75</v>
      </c>
      <c r="I5486" s="275">
        <v>1</v>
      </c>
      <c r="J5486" s="274">
        <v>28.79</v>
      </c>
      <c r="K5486" s="274">
        <v>28.79</v>
      </c>
    </row>
    <row r="5487" spans="2:11" ht="25.5" x14ac:dyDescent="0.2">
      <c r="B5487" s="277" t="s">
        <v>86</v>
      </c>
      <c r="C5487" s="279" t="s">
        <v>352</v>
      </c>
      <c r="D5487" s="277" t="s">
        <v>44</v>
      </c>
      <c r="E5487" s="277" t="s">
        <v>353</v>
      </c>
      <c r="F5487" s="194" t="s">
        <v>2161</v>
      </c>
      <c r="G5487" s="194"/>
      <c r="H5487" s="278" t="s">
        <v>75</v>
      </c>
      <c r="I5487" s="281">
        <v>1</v>
      </c>
      <c r="J5487" s="280">
        <v>0.3</v>
      </c>
      <c r="K5487" s="280">
        <v>0.3</v>
      </c>
    </row>
    <row r="5488" spans="2:11" ht="25.5" x14ac:dyDescent="0.2">
      <c r="B5488" s="282" t="s">
        <v>93</v>
      </c>
      <c r="C5488" s="284" t="s">
        <v>386</v>
      </c>
      <c r="D5488" s="282" t="s">
        <v>44</v>
      </c>
      <c r="E5488" s="282" t="s">
        <v>387</v>
      </c>
      <c r="F5488" s="195" t="s">
        <v>94</v>
      </c>
      <c r="G5488" s="195"/>
      <c r="H5488" s="283" t="s">
        <v>75</v>
      </c>
      <c r="I5488" s="287">
        <v>1</v>
      </c>
      <c r="J5488" s="285">
        <v>1.85</v>
      </c>
      <c r="K5488" s="285">
        <v>1.85</v>
      </c>
    </row>
    <row r="5489" spans="2:11" ht="25.5" x14ac:dyDescent="0.2">
      <c r="B5489" s="282" t="s">
        <v>93</v>
      </c>
      <c r="C5489" s="284" t="s">
        <v>238</v>
      </c>
      <c r="D5489" s="282" t="s">
        <v>44</v>
      </c>
      <c r="E5489" s="282" t="s">
        <v>239</v>
      </c>
      <c r="F5489" s="195" t="s">
        <v>94</v>
      </c>
      <c r="G5489" s="195"/>
      <c r="H5489" s="283" t="s">
        <v>75</v>
      </c>
      <c r="I5489" s="287">
        <v>1</v>
      </c>
      <c r="J5489" s="285">
        <v>1.02</v>
      </c>
      <c r="K5489" s="285">
        <v>1.02</v>
      </c>
    </row>
    <row r="5490" spans="2:11" ht="25.5" x14ac:dyDescent="0.2">
      <c r="B5490" s="282" t="s">
        <v>93</v>
      </c>
      <c r="C5490" s="284" t="s">
        <v>384</v>
      </c>
      <c r="D5490" s="282" t="s">
        <v>44</v>
      </c>
      <c r="E5490" s="282" t="s">
        <v>385</v>
      </c>
      <c r="F5490" s="195" t="s">
        <v>94</v>
      </c>
      <c r="G5490" s="195"/>
      <c r="H5490" s="283" t="s">
        <v>75</v>
      </c>
      <c r="I5490" s="287">
        <v>1</v>
      </c>
      <c r="J5490" s="285">
        <v>2.0499999999999998</v>
      </c>
      <c r="K5490" s="285">
        <v>2.0499999999999998</v>
      </c>
    </row>
    <row r="5491" spans="2:11" x14ac:dyDescent="0.2">
      <c r="B5491" s="282" t="s">
        <v>93</v>
      </c>
      <c r="C5491" s="284" t="s">
        <v>354</v>
      </c>
      <c r="D5491" s="282" t="s">
        <v>44</v>
      </c>
      <c r="E5491" s="282" t="s">
        <v>355</v>
      </c>
      <c r="F5491" s="195" t="s">
        <v>214</v>
      </c>
      <c r="G5491" s="195"/>
      <c r="H5491" s="283" t="s">
        <v>75</v>
      </c>
      <c r="I5491" s="287">
        <v>1</v>
      </c>
      <c r="J5491" s="285">
        <v>20.46</v>
      </c>
      <c r="K5491" s="285">
        <v>20.46</v>
      </c>
    </row>
    <row r="5492" spans="2:11" ht="25.5" x14ac:dyDescent="0.2">
      <c r="B5492" s="282" t="s">
        <v>93</v>
      </c>
      <c r="C5492" s="284" t="s">
        <v>236</v>
      </c>
      <c r="D5492" s="282" t="s">
        <v>44</v>
      </c>
      <c r="E5492" s="282" t="s">
        <v>237</v>
      </c>
      <c r="F5492" s="195" t="s">
        <v>94</v>
      </c>
      <c r="G5492" s="195"/>
      <c r="H5492" s="283" t="s">
        <v>75</v>
      </c>
      <c r="I5492" s="287">
        <v>1</v>
      </c>
      <c r="J5492" s="285">
        <v>1.6</v>
      </c>
      <c r="K5492" s="285">
        <v>1.6</v>
      </c>
    </row>
    <row r="5493" spans="2:11" ht="25.5" x14ac:dyDescent="0.2">
      <c r="B5493" s="282" t="s">
        <v>93</v>
      </c>
      <c r="C5493" s="284" t="s">
        <v>215</v>
      </c>
      <c r="D5493" s="282" t="s">
        <v>44</v>
      </c>
      <c r="E5493" s="282" t="s">
        <v>216</v>
      </c>
      <c r="F5493" s="195" t="s">
        <v>94</v>
      </c>
      <c r="G5493" s="195"/>
      <c r="H5493" s="283" t="s">
        <v>75</v>
      </c>
      <c r="I5493" s="287">
        <v>1</v>
      </c>
      <c r="J5493" s="285">
        <v>1.43</v>
      </c>
      <c r="K5493" s="285">
        <v>1.43</v>
      </c>
    </row>
    <row r="5494" spans="2:11" ht="25.5" x14ac:dyDescent="0.2">
      <c r="B5494" s="282" t="s">
        <v>93</v>
      </c>
      <c r="C5494" s="284" t="s">
        <v>217</v>
      </c>
      <c r="D5494" s="282" t="s">
        <v>44</v>
      </c>
      <c r="E5494" s="282" t="s">
        <v>218</v>
      </c>
      <c r="F5494" s="195" t="s">
        <v>94</v>
      </c>
      <c r="G5494" s="195"/>
      <c r="H5494" s="283" t="s">
        <v>75</v>
      </c>
      <c r="I5494" s="287">
        <v>1</v>
      </c>
      <c r="J5494" s="285">
        <v>0.08</v>
      </c>
      <c r="K5494" s="285">
        <v>0.08</v>
      </c>
    </row>
    <row r="5495" spans="2:11" x14ac:dyDescent="0.2">
      <c r="B5495" s="291"/>
      <c r="C5495" s="291"/>
      <c r="D5495" s="291"/>
      <c r="E5495" s="291"/>
      <c r="F5495" s="291" t="s">
        <v>97</v>
      </c>
      <c r="G5495" s="292">
        <v>10</v>
      </c>
      <c r="H5495" s="291" t="s">
        <v>98</v>
      </c>
      <c r="I5495" s="292">
        <v>10.76</v>
      </c>
      <c r="J5495" s="291" t="s">
        <v>99</v>
      </c>
      <c r="K5495" s="292">
        <v>20.76</v>
      </c>
    </row>
    <row r="5496" spans="2:11" ht="13.5" thickBot="1" x14ac:dyDescent="0.25">
      <c r="B5496" s="291"/>
      <c r="C5496" s="291"/>
      <c r="D5496" s="291"/>
      <c r="E5496" s="291"/>
      <c r="F5496" s="291" t="s">
        <v>100</v>
      </c>
      <c r="G5496" s="292">
        <v>7.19</v>
      </c>
      <c r="H5496" s="291"/>
      <c r="I5496" s="198" t="s">
        <v>101</v>
      </c>
      <c r="J5496" s="198"/>
      <c r="K5496" s="292">
        <v>35.979999999999997</v>
      </c>
    </row>
    <row r="5497" spans="2:11" ht="13.5" thickTop="1" x14ac:dyDescent="0.2">
      <c r="B5497" s="276"/>
      <c r="C5497" s="276"/>
      <c r="D5497" s="276"/>
      <c r="E5497" s="276"/>
      <c r="F5497" s="276"/>
      <c r="G5497" s="276"/>
      <c r="H5497" s="276"/>
      <c r="I5497" s="276"/>
      <c r="J5497" s="276"/>
      <c r="K5497" s="276"/>
    </row>
    <row r="5498" spans="2:11" ht="15" x14ac:dyDescent="0.2">
      <c r="B5498" s="268"/>
      <c r="C5498" s="270" t="s">
        <v>78</v>
      </c>
      <c r="D5498" s="268" t="s">
        <v>79</v>
      </c>
      <c r="E5498" s="268" t="s">
        <v>24</v>
      </c>
      <c r="F5498" s="196" t="s">
        <v>80</v>
      </c>
      <c r="G5498" s="196"/>
      <c r="H5498" s="269" t="s">
        <v>81</v>
      </c>
      <c r="I5498" s="270" t="s">
        <v>82</v>
      </c>
      <c r="J5498" s="270" t="s">
        <v>83</v>
      </c>
      <c r="K5498" s="270" t="s">
        <v>84</v>
      </c>
    </row>
    <row r="5499" spans="2:11" x14ac:dyDescent="0.2">
      <c r="B5499" s="271" t="s">
        <v>85</v>
      </c>
      <c r="C5499" s="273" t="s">
        <v>861</v>
      </c>
      <c r="D5499" s="271" t="s">
        <v>44</v>
      </c>
      <c r="E5499" s="271" t="s">
        <v>862</v>
      </c>
      <c r="F5499" s="197" t="s">
        <v>2230</v>
      </c>
      <c r="G5499" s="197"/>
      <c r="H5499" s="272" t="s">
        <v>45</v>
      </c>
      <c r="I5499" s="275">
        <v>1</v>
      </c>
      <c r="J5499" s="274">
        <v>21.77</v>
      </c>
      <c r="K5499" s="274">
        <v>21.77</v>
      </c>
    </row>
    <row r="5500" spans="2:11" ht="25.5" x14ac:dyDescent="0.2">
      <c r="B5500" s="277" t="s">
        <v>86</v>
      </c>
      <c r="C5500" s="279" t="s">
        <v>210</v>
      </c>
      <c r="D5500" s="277" t="s">
        <v>44</v>
      </c>
      <c r="E5500" s="277" t="s">
        <v>211</v>
      </c>
      <c r="F5500" s="194" t="s">
        <v>2161</v>
      </c>
      <c r="G5500" s="194"/>
      <c r="H5500" s="278" t="s">
        <v>75</v>
      </c>
      <c r="I5500" s="281">
        <v>0.45290000000000002</v>
      </c>
      <c r="J5500" s="280">
        <v>28.79</v>
      </c>
      <c r="K5500" s="280">
        <v>13.03</v>
      </c>
    </row>
    <row r="5501" spans="2:11" x14ac:dyDescent="0.2">
      <c r="B5501" s="282" t="s">
        <v>93</v>
      </c>
      <c r="C5501" s="284" t="s">
        <v>870</v>
      </c>
      <c r="D5501" s="282" t="s">
        <v>44</v>
      </c>
      <c r="E5501" s="282" t="s">
        <v>871</v>
      </c>
      <c r="F5501" s="195" t="s">
        <v>94</v>
      </c>
      <c r="G5501" s="195"/>
      <c r="H5501" s="283" t="s">
        <v>129</v>
      </c>
      <c r="I5501" s="287">
        <v>0.32569999999999999</v>
      </c>
      <c r="J5501" s="285">
        <v>26.86</v>
      </c>
      <c r="K5501" s="285">
        <v>8.74</v>
      </c>
    </row>
    <row r="5502" spans="2:11" x14ac:dyDescent="0.2">
      <c r="B5502" s="291"/>
      <c r="C5502" s="291"/>
      <c r="D5502" s="291"/>
      <c r="E5502" s="291"/>
      <c r="F5502" s="291" t="s">
        <v>97</v>
      </c>
      <c r="G5502" s="292">
        <v>4.5199999999999996</v>
      </c>
      <c r="H5502" s="291" t="s">
        <v>98</v>
      </c>
      <c r="I5502" s="292">
        <v>4.88</v>
      </c>
      <c r="J5502" s="291" t="s">
        <v>99</v>
      </c>
      <c r="K5502" s="292">
        <v>9.4</v>
      </c>
    </row>
    <row r="5503" spans="2:11" ht="13.5" thickBot="1" x14ac:dyDescent="0.25">
      <c r="B5503" s="291"/>
      <c r="C5503" s="291"/>
      <c r="D5503" s="291"/>
      <c r="E5503" s="291"/>
      <c r="F5503" s="291" t="s">
        <v>100</v>
      </c>
      <c r="G5503" s="292">
        <v>5.44</v>
      </c>
      <c r="H5503" s="291"/>
      <c r="I5503" s="198" t="s">
        <v>101</v>
      </c>
      <c r="J5503" s="198"/>
      <c r="K5503" s="292">
        <v>27.21</v>
      </c>
    </row>
    <row r="5504" spans="2:11" ht="13.5" thickTop="1" x14ac:dyDescent="0.2">
      <c r="B5504" s="276"/>
      <c r="C5504" s="276"/>
      <c r="D5504" s="276"/>
      <c r="E5504" s="276"/>
      <c r="F5504" s="276"/>
      <c r="G5504" s="276"/>
      <c r="H5504" s="276"/>
      <c r="I5504" s="276"/>
      <c r="J5504" s="276"/>
      <c r="K5504" s="276"/>
    </row>
    <row r="5505" spans="2:11" ht="15" x14ac:dyDescent="0.2">
      <c r="B5505" s="268"/>
      <c r="C5505" s="270" t="s">
        <v>78</v>
      </c>
      <c r="D5505" s="268" t="s">
        <v>79</v>
      </c>
      <c r="E5505" s="268" t="s">
        <v>24</v>
      </c>
      <c r="F5505" s="196" t="s">
        <v>80</v>
      </c>
      <c r="G5505" s="196"/>
      <c r="H5505" s="269" t="s">
        <v>81</v>
      </c>
      <c r="I5505" s="270" t="s">
        <v>82</v>
      </c>
      <c r="J5505" s="270" t="s">
        <v>83</v>
      </c>
      <c r="K5505" s="270" t="s">
        <v>84</v>
      </c>
    </row>
    <row r="5506" spans="2:11" ht="25.5" x14ac:dyDescent="0.2">
      <c r="B5506" s="271" t="s">
        <v>85</v>
      </c>
      <c r="C5506" s="273" t="s">
        <v>2170</v>
      </c>
      <c r="D5506" s="271" t="s">
        <v>44</v>
      </c>
      <c r="E5506" s="271" t="s">
        <v>2171</v>
      </c>
      <c r="F5506" s="197" t="s">
        <v>2172</v>
      </c>
      <c r="G5506" s="197"/>
      <c r="H5506" s="272" t="s">
        <v>45</v>
      </c>
      <c r="I5506" s="275">
        <v>1</v>
      </c>
      <c r="J5506" s="274">
        <v>83.26</v>
      </c>
      <c r="K5506" s="274">
        <v>83.26</v>
      </c>
    </row>
    <row r="5507" spans="2:11" ht="38.25" x14ac:dyDescent="0.2">
      <c r="B5507" s="277" t="s">
        <v>86</v>
      </c>
      <c r="C5507" s="279" t="s">
        <v>3071</v>
      </c>
      <c r="D5507" s="277" t="s">
        <v>44</v>
      </c>
      <c r="E5507" s="277" t="s">
        <v>3072</v>
      </c>
      <c r="F5507" s="194" t="s">
        <v>785</v>
      </c>
      <c r="G5507" s="194"/>
      <c r="H5507" s="278" t="s">
        <v>106</v>
      </c>
      <c r="I5507" s="281">
        <v>7.0000000000000001E-3</v>
      </c>
      <c r="J5507" s="280">
        <v>10.119999999999999</v>
      </c>
      <c r="K5507" s="280">
        <v>7.0000000000000007E-2</v>
      </c>
    </row>
    <row r="5508" spans="2:11" ht="25.5" x14ac:dyDescent="0.2">
      <c r="B5508" s="277" t="s">
        <v>86</v>
      </c>
      <c r="C5508" s="279" t="s">
        <v>90</v>
      </c>
      <c r="D5508" s="277" t="s">
        <v>44</v>
      </c>
      <c r="E5508" s="277" t="s">
        <v>91</v>
      </c>
      <c r="F5508" s="194" t="s">
        <v>2161</v>
      </c>
      <c r="G5508" s="194"/>
      <c r="H5508" s="278" t="s">
        <v>75</v>
      </c>
      <c r="I5508" s="281">
        <v>4.6600000000000003E-2</v>
      </c>
      <c r="J5508" s="280">
        <v>21.72</v>
      </c>
      <c r="K5508" s="280">
        <v>1.01</v>
      </c>
    </row>
    <row r="5509" spans="2:11" ht="25.5" x14ac:dyDescent="0.2">
      <c r="B5509" s="277" t="s">
        <v>86</v>
      </c>
      <c r="C5509" s="279" t="s">
        <v>116</v>
      </c>
      <c r="D5509" s="277" t="s">
        <v>44</v>
      </c>
      <c r="E5509" s="277" t="s">
        <v>117</v>
      </c>
      <c r="F5509" s="194" t="s">
        <v>2161</v>
      </c>
      <c r="G5509" s="194"/>
      <c r="H5509" s="278" t="s">
        <v>75</v>
      </c>
      <c r="I5509" s="281">
        <v>0.1119</v>
      </c>
      <c r="J5509" s="280">
        <v>27.11</v>
      </c>
      <c r="K5509" s="280">
        <v>3.03</v>
      </c>
    </row>
    <row r="5510" spans="2:11" ht="38.25" x14ac:dyDescent="0.2">
      <c r="B5510" s="282" t="s">
        <v>93</v>
      </c>
      <c r="C5510" s="284" t="s">
        <v>2471</v>
      </c>
      <c r="D5510" s="282" t="s">
        <v>44</v>
      </c>
      <c r="E5510" s="282" t="s">
        <v>2472</v>
      </c>
      <c r="F5510" s="195" t="s">
        <v>94</v>
      </c>
      <c r="G5510" s="195"/>
      <c r="H5510" s="283" t="s">
        <v>51</v>
      </c>
      <c r="I5510" s="287">
        <v>8.14E-2</v>
      </c>
      <c r="J5510" s="285">
        <v>540</v>
      </c>
      <c r="K5510" s="285">
        <v>43.95</v>
      </c>
    </row>
    <row r="5511" spans="2:11" ht="25.5" x14ac:dyDescent="0.2">
      <c r="B5511" s="282" t="s">
        <v>93</v>
      </c>
      <c r="C5511" s="284" t="s">
        <v>3142</v>
      </c>
      <c r="D5511" s="282" t="s">
        <v>44</v>
      </c>
      <c r="E5511" s="282" t="s">
        <v>3143</v>
      </c>
      <c r="F5511" s="195" t="s">
        <v>94</v>
      </c>
      <c r="G5511" s="195"/>
      <c r="H5511" s="283" t="s">
        <v>53</v>
      </c>
      <c r="I5511" s="287">
        <v>4</v>
      </c>
      <c r="J5511" s="285">
        <v>8.8000000000000007</v>
      </c>
      <c r="K5511" s="285">
        <v>35.200000000000003</v>
      </c>
    </row>
    <row r="5512" spans="2:11" x14ac:dyDescent="0.2">
      <c r="B5512" s="291"/>
      <c r="C5512" s="291"/>
      <c r="D5512" s="291"/>
      <c r="E5512" s="291"/>
      <c r="F5512" s="291" t="s">
        <v>97</v>
      </c>
      <c r="G5512" s="292">
        <v>1.46</v>
      </c>
      <c r="H5512" s="291" t="s">
        <v>98</v>
      </c>
      <c r="I5512" s="292">
        <v>1.59</v>
      </c>
      <c r="J5512" s="291" t="s">
        <v>99</v>
      </c>
      <c r="K5512" s="292">
        <v>3.05</v>
      </c>
    </row>
    <row r="5513" spans="2:11" ht="13.5" thickBot="1" x14ac:dyDescent="0.25">
      <c r="B5513" s="291"/>
      <c r="C5513" s="291"/>
      <c r="D5513" s="291"/>
      <c r="E5513" s="291"/>
      <c r="F5513" s="291" t="s">
        <v>100</v>
      </c>
      <c r="G5513" s="292">
        <v>20.81</v>
      </c>
      <c r="H5513" s="291"/>
      <c r="I5513" s="198" t="s">
        <v>101</v>
      </c>
      <c r="J5513" s="198"/>
      <c r="K5513" s="292">
        <v>104.07</v>
      </c>
    </row>
    <row r="5514" spans="2:11" ht="13.5" thickTop="1" x14ac:dyDescent="0.2">
      <c r="B5514" s="276"/>
      <c r="C5514" s="276"/>
      <c r="D5514" s="276"/>
      <c r="E5514" s="276"/>
      <c r="F5514" s="276"/>
      <c r="G5514" s="276"/>
      <c r="H5514" s="276"/>
      <c r="I5514" s="276"/>
      <c r="J5514" s="276"/>
      <c r="K5514" s="276"/>
    </row>
    <row r="5515" spans="2:11" ht="15" x14ac:dyDescent="0.2">
      <c r="B5515" s="268"/>
      <c r="C5515" s="270" t="s">
        <v>78</v>
      </c>
      <c r="D5515" s="268" t="s">
        <v>79</v>
      </c>
      <c r="E5515" s="268" t="s">
        <v>24</v>
      </c>
      <c r="F5515" s="196" t="s">
        <v>80</v>
      </c>
      <c r="G5515" s="196"/>
      <c r="H5515" s="269" t="s">
        <v>81</v>
      </c>
      <c r="I5515" s="270" t="s">
        <v>82</v>
      </c>
      <c r="J5515" s="270" t="s">
        <v>83</v>
      </c>
      <c r="K5515" s="270" t="s">
        <v>84</v>
      </c>
    </row>
    <row r="5516" spans="2:11" ht="38.25" x14ac:dyDescent="0.2">
      <c r="B5516" s="271" t="s">
        <v>85</v>
      </c>
      <c r="C5516" s="273" t="s">
        <v>786</v>
      </c>
      <c r="D5516" s="271" t="s">
        <v>44</v>
      </c>
      <c r="E5516" s="271" t="s">
        <v>787</v>
      </c>
      <c r="F5516" s="197" t="s">
        <v>785</v>
      </c>
      <c r="G5516" s="197"/>
      <c r="H5516" s="272" t="s">
        <v>109</v>
      </c>
      <c r="I5516" s="275">
        <v>1</v>
      </c>
      <c r="J5516" s="274">
        <v>0.67</v>
      </c>
      <c r="K5516" s="274">
        <v>0.67</v>
      </c>
    </row>
    <row r="5517" spans="2:11" ht="38.25" x14ac:dyDescent="0.2">
      <c r="B5517" s="277" t="s">
        <v>86</v>
      </c>
      <c r="C5517" s="279" t="s">
        <v>718</v>
      </c>
      <c r="D5517" s="277" t="s">
        <v>44</v>
      </c>
      <c r="E5517" s="277" t="s">
        <v>719</v>
      </c>
      <c r="F5517" s="194" t="s">
        <v>847</v>
      </c>
      <c r="G5517" s="194"/>
      <c r="H5517" s="278" t="s">
        <v>75</v>
      </c>
      <c r="I5517" s="281">
        <v>1</v>
      </c>
      <c r="J5517" s="280">
        <v>0.14000000000000001</v>
      </c>
      <c r="K5517" s="280">
        <v>0.14000000000000001</v>
      </c>
    </row>
    <row r="5518" spans="2:11" ht="38.25" x14ac:dyDescent="0.2">
      <c r="B5518" s="277" t="s">
        <v>86</v>
      </c>
      <c r="C5518" s="279" t="s">
        <v>716</v>
      </c>
      <c r="D5518" s="277" t="s">
        <v>44</v>
      </c>
      <c r="E5518" s="277" t="s">
        <v>717</v>
      </c>
      <c r="F5518" s="194" t="s">
        <v>847</v>
      </c>
      <c r="G5518" s="194"/>
      <c r="H5518" s="278" t="s">
        <v>75</v>
      </c>
      <c r="I5518" s="281">
        <v>1</v>
      </c>
      <c r="J5518" s="280">
        <v>0.53</v>
      </c>
      <c r="K5518" s="280">
        <v>0.53</v>
      </c>
    </row>
    <row r="5519" spans="2:11" x14ac:dyDescent="0.2">
      <c r="B5519" s="291"/>
      <c r="C5519" s="291"/>
      <c r="D5519" s="291"/>
      <c r="E5519" s="291"/>
      <c r="F5519" s="291" t="s">
        <v>97</v>
      </c>
      <c r="G5519" s="292">
        <v>0</v>
      </c>
      <c r="H5519" s="291" t="s">
        <v>98</v>
      </c>
      <c r="I5519" s="292">
        <v>0</v>
      </c>
      <c r="J5519" s="291" t="s">
        <v>99</v>
      </c>
      <c r="K5519" s="292">
        <v>0</v>
      </c>
    </row>
    <row r="5520" spans="2:11" ht="13.5" thickBot="1" x14ac:dyDescent="0.25">
      <c r="B5520" s="291"/>
      <c r="C5520" s="291"/>
      <c r="D5520" s="291"/>
      <c r="E5520" s="291"/>
      <c r="F5520" s="291" t="s">
        <v>100</v>
      </c>
      <c r="G5520" s="292">
        <v>0.16</v>
      </c>
      <c r="H5520" s="291"/>
      <c r="I5520" s="198" t="s">
        <v>101</v>
      </c>
      <c r="J5520" s="198"/>
      <c r="K5520" s="292">
        <v>0.83</v>
      </c>
    </row>
    <row r="5521" spans="2:11" ht="13.5" thickTop="1" x14ac:dyDescent="0.2">
      <c r="B5521" s="276"/>
      <c r="C5521" s="276"/>
      <c r="D5521" s="276"/>
      <c r="E5521" s="276"/>
      <c r="F5521" s="276"/>
      <c r="G5521" s="276"/>
      <c r="H5521" s="276"/>
      <c r="I5521" s="276"/>
      <c r="J5521" s="276"/>
      <c r="K5521" s="276"/>
    </row>
    <row r="5522" spans="2:11" ht="15" x14ac:dyDescent="0.2">
      <c r="B5522" s="268"/>
      <c r="C5522" s="270" t="s">
        <v>78</v>
      </c>
      <c r="D5522" s="268" t="s">
        <v>79</v>
      </c>
      <c r="E5522" s="268" t="s">
        <v>24</v>
      </c>
      <c r="F5522" s="196" t="s">
        <v>80</v>
      </c>
      <c r="G5522" s="196"/>
      <c r="H5522" s="269" t="s">
        <v>81</v>
      </c>
      <c r="I5522" s="270" t="s">
        <v>82</v>
      </c>
      <c r="J5522" s="270" t="s">
        <v>83</v>
      </c>
      <c r="K5522" s="270" t="s">
        <v>84</v>
      </c>
    </row>
    <row r="5523" spans="2:11" ht="38.25" x14ac:dyDescent="0.2">
      <c r="B5523" s="271" t="s">
        <v>85</v>
      </c>
      <c r="C5523" s="273" t="s">
        <v>692</v>
      </c>
      <c r="D5523" s="271" t="s">
        <v>44</v>
      </c>
      <c r="E5523" s="271" t="s">
        <v>693</v>
      </c>
      <c r="F5523" s="197" t="s">
        <v>785</v>
      </c>
      <c r="G5523" s="197"/>
      <c r="H5523" s="272" t="s">
        <v>106</v>
      </c>
      <c r="I5523" s="275">
        <v>1</v>
      </c>
      <c r="J5523" s="274">
        <v>9.8800000000000008</v>
      </c>
      <c r="K5523" s="274">
        <v>9.8800000000000008</v>
      </c>
    </row>
    <row r="5524" spans="2:11" ht="38.25" x14ac:dyDescent="0.2">
      <c r="B5524" s="277" t="s">
        <v>86</v>
      </c>
      <c r="C5524" s="279" t="s">
        <v>722</v>
      </c>
      <c r="D5524" s="277" t="s">
        <v>44</v>
      </c>
      <c r="E5524" s="277" t="s">
        <v>723</v>
      </c>
      <c r="F5524" s="194" t="s">
        <v>847</v>
      </c>
      <c r="G5524" s="194"/>
      <c r="H5524" s="278" t="s">
        <v>75</v>
      </c>
      <c r="I5524" s="281">
        <v>1</v>
      </c>
      <c r="J5524" s="280">
        <v>8.5500000000000007</v>
      </c>
      <c r="K5524" s="280">
        <v>8.5500000000000007</v>
      </c>
    </row>
    <row r="5525" spans="2:11" ht="38.25" x14ac:dyDescent="0.2">
      <c r="B5525" s="277" t="s">
        <v>86</v>
      </c>
      <c r="C5525" s="279" t="s">
        <v>716</v>
      </c>
      <c r="D5525" s="277" t="s">
        <v>44</v>
      </c>
      <c r="E5525" s="277" t="s">
        <v>717</v>
      </c>
      <c r="F5525" s="194" t="s">
        <v>847</v>
      </c>
      <c r="G5525" s="194"/>
      <c r="H5525" s="278" t="s">
        <v>75</v>
      </c>
      <c r="I5525" s="281">
        <v>1</v>
      </c>
      <c r="J5525" s="280">
        <v>0.53</v>
      </c>
      <c r="K5525" s="280">
        <v>0.53</v>
      </c>
    </row>
    <row r="5526" spans="2:11" ht="38.25" x14ac:dyDescent="0.2">
      <c r="B5526" s="277" t="s">
        <v>86</v>
      </c>
      <c r="C5526" s="279" t="s">
        <v>718</v>
      </c>
      <c r="D5526" s="277" t="s">
        <v>44</v>
      </c>
      <c r="E5526" s="277" t="s">
        <v>719</v>
      </c>
      <c r="F5526" s="194" t="s">
        <v>847</v>
      </c>
      <c r="G5526" s="194"/>
      <c r="H5526" s="278" t="s">
        <v>75</v>
      </c>
      <c r="I5526" s="281">
        <v>1</v>
      </c>
      <c r="J5526" s="280">
        <v>0.14000000000000001</v>
      </c>
      <c r="K5526" s="280">
        <v>0.14000000000000001</v>
      </c>
    </row>
    <row r="5527" spans="2:11" ht="38.25" x14ac:dyDescent="0.2">
      <c r="B5527" s="277" t="s">
        <v>86</v>
      </c>
      <c r="C5527" s="279" t="s">
        <v>720</v>
      </c>
      <c r="D5527" s="277" t="s">
        <v>44</v>
      </c>
      <c r="E5527" s="277" t="s">
        <v>721</v>
      </c>
      <c r="F5527" s="194" t="s">
        <v>847</v>
      </c>
      <c r="G5527" s="194"/>
      <c r="H5527" s="278" t="s">
        <v>75</v>
      </c>
      <c r="I5527" s="281">
        <v>1</v>
      </c>
      <c r="J5527" s="280">
        <v>0.66</v>
      </c>
      <c r="K5527" s="280">
        <v>0.66</v>
      </c>
    </row>
    <row r="5528" spans="2:11" x14ac:dyDescent="0.2">
      <c r="B5528" s="291"/>
      <c r="C5528" s="291"/>
      <c r="D5528" s="291"/>
      <c r="E5528" s="291"/>
      <c r="F5528" s="291" t="s">
        <v>97</v>
      </c>
      <c r="G5528" s="292">
        <v>0</v>
      </c>
      <c r="H5528" s="291" t="s">
        <v>98</v>
      </c>
      <c r="I5528" s="292">
        <v>0</v>
      </c>
      <c r="J5528" s="291" t="s">
        <v>99</v>
      </c>
      <c r="K5528" s="292">
        <v>0</v>
      </c>
    </row>
    <row r="5529" spans="2:11" ht="13.5" thickBot="1" x14ac:dyDescent="0.25">
      <c r="B5529" s="291"/>
      <c r="C5529" s="291"/>
      <c r="D5529" s="291"/>
      <c r="E5529" s="291"/>
      <c r="F5529" s="291" t="s">
        <v>100</v>
      </c>
      <c r="G5529" s="292">
        <v>2.4700000000000002</v>
      </c>
      <c r="H5529" s="291"/>
      <c r="I5529" s="198" t="s">
        <v>101</v>
      </c>
      <c r="J5529" s="198"/>
      <c r="K5529" s="292">
        <v>12.35</v>
      </c>
    </row>
    <row r="5530" spans="2:11" ht="13.5" thickTop="1" x14ac:dyDescent="0.2">
      <c r="B5530" s="276"/>
      <c r="C5530" s="276"/>
      <c r="D5530" s="276"/>
      <c r="E5530" s="276"/>
      <c r="F5530" s="276"/>
      <c r="G5530" s="276"/>
      <c r="H5530" s="276"/>
      <c r="I5530" s="276"/>
      <c r="J5530" s="276"/>
      <c r="K5530" s="276"/>
    </row>
    <row r="5531" spans="2:11" ht="15" x14ac:dyDescent="0.2">
      <c r="B5531" s="268"/>
      <c r="C5531" s="270" t="s">
        <v>78</v>
      </c>
      <c r="D5531" s="268" t="s">
        <v>79</v>
      </c>
      <c r="E5531" s="268" t="s">
        <v>24</v>
      </c>
      <c r="F5531" s="196" t="s">
        <v>80</v>
      </c>
      <c r="G5531" s="196"/>
      <c r="H5531" s="269" t="s">
        <v>81</v>
      </c>
      <c r="I5531" s="270" t="s">
        <v>82</v>
      </c>
      <c r="J5531" s="270" t="s">
        <v>83</v>
      </c>
      <c r="K5531" s="270" t="s">
        <v>84</v>
      </c>
    </row>
    <row r="5532" spans="2:11" ht="38.25" x14ac:dyDescent="0.2">
      <c r="B5532" s="271" t="s">
        <v>85</v>
      </c>
      <c r="C5532" s="273" t="s">
        <v>716</v>
      </c>
      <c r="D5532" s="271" t="s">
        <v>44</v>
      </c>
      <c r="E5532" s="271" t="s">
        <v>717</v>
      </c>
      <c r="F5532" s="197" t="s">
        <v>847</v>
      </c>
      <c r="G5532" s="197"/>
      <c r="H5532" s="272" t="s">
        <v>75</v>
      </c>
      <c r="I5532" s="275">
        <v>1</v>
      </c>
      <c r="J5532" s="274">
        <v>0.53</v>
      </c>
      <c r="K5532" s="274">
        <v>0.53</v>
      </c>
    </row>
    <row r="5533" spans="2:11" ht="63.75" x14ac:dyDescent="0.2">
      <c r="B5533" s="282" t="s">
        <v>93</v>
      </c>
      <c r="C5533" s="284" t="s">
        <v>724</v>
      </c>
      <c r="D5533" s="282" t="s">
        <v>44</v>
      </c>
      <c r="E5533" s="282" t="s">
        <v>725</v>
      </c>
      <c r="F5533" s="195" t="s">
        <v>3021</v>
      </c>
      <c r="G5533" s="195"/>
      <c r="H5533" s="283" t="s">
        <v>48</v>
      </c>
      <c r="I5533" s="287">
        <v>5.3300000000000001E-5</v>
      </c>
      <c r="J5533" s="285">
        <v>9953.02</v>
      </c>
      <c r="K5533" s="285">
        <v>0.53</v>
      </c>
    </row>
    <row r="5534" spans="2:11" x14ac:dyDescent="0.2">
      <c r="B5534" s="291"/>
      <c r="C5534" s="291"/>
      <c r="D5534" s="291"/>
      <c r="E5534" s="291"/>
      <c r="F5534" s="291" t="s">
        <v>97</v>
      </c>
      <c r="G5534" s="292">
        <v>0</v>
      </c>
      <c r="H5534" s="291" t="s">
        <v>98</v>
      </c>
      <c r="I5534" s="292">
        <v>0</v>
      </c>
      <c r="J5534" s="291" t="s">
        <v>99</v>
      </c>
      <c r="K5534" s="292">
        <v>0</v>
      </c>
    </row>
    <row r="5535" spans="2:11" ht="13.5" thickBot="1" x14ac:dyDescent="0.25">
      <c r="B5535" s="291"/>
      <c r="C5535" s="291"/>
      <c r="D5535" s="291"/>
      <c r="E5535" s="291"/>
      <c r="F5535" s="291" t="s">
        <v>100</v>
      </c>
      <c r="G5535" s="292">
        <v>0.13</v>
      </c>
      <c r="H5535" s="291"/>
      <c r="I5535" s="198" t="s">
        <v>101</v>
      </c>
      <c r="J5535" s="198"/>
      <c r="K5535" s="292">
        <v>0.66</v>
      </c>
    </row>
    <row r="5536" spans="2:11" ht="13.5" thickTop="1" x14ac:dyDescent="0.2">
      <c r="B5536" s="276"/>
      <c r="C5536" s="276"/>
      <c r="D5536" s="276"/>
      <c r="E5536" s="276"/>
      <c r="F5536" s="276"/>
      <c r="G5536" s="276"/>
      <c r="H5536" s="276"/>
      <c r="I5536" s="276"/>
      <c r="J5536" s="276"/>
      <c r="K5536" s="276"/>
    </row>
    <row r="5537" spans="2:11" ht="15" x14ac:dyDescent="0.2">
      <c r="B5537" s="268"/>
      <c r="C5537" s="270" t="s">
        <v>78</v>
      </c>
      <c r="D5537" s="268" t="s">
        <v>79</v>
      </c>
      <c r="E5537" s="268" t="s">
        <v>24</v>
      </c>
      <c r="F5537" s="196" t="s">
        <v>80</v>
      </c>
      <c r="G5537" s="196"/>
      <c r="H5537" s="269" t="s">
        <v>81</v>
      </c>
      <c r="I5537" s="270" t="s">
        <v>82</v>
      </c>
      <c r="J5537" s="270" t="s">
        <v>83</v>
      </c>
      <c r="K5537" s="270" t="s">
        <v>84</v>
      </c>
    </row>
    <row r="5538" spans="2:11" ht="38.25" x14ac:dyDescent="0.2">
      <c r="B5538" s="271" t="s">
        <v>85</v>
      </c>
      <c r="C5538" s="273" t="s">
        <v>718</v>
      </c>
      <c r="D5538" s="271" t="s">
        <v>44</v>
      </c>
      <c r="E5538" s="271" t="s">
        <v>719</v>
      </c>
      <c r="F5538" s="197" t="s">
        <v>847</v>
      </c>
      <c r="G5538" s="197"/>
      <c r="H5538" s="272" t="s">
        <v>75</v>
      </c>
      <c r="I5538" s="275">
        <v>1</v>
      </c>
      <c r="J5538" s="274">
        <v>0.14000000000000001</v>
      </c>
      <c r="K5538" s="274">
        <v>0.14000000000000001</v>
      </c>
    </row>
    <row r="5539" spans="2:11" ht="63.75" x14ac:dyDescent="0.2">
      <c r="B5539" s="282" t="s">
        <v>93</v>
      </c>
      <c r="C5539" s="284" t="s">
        <v>724</v>
      </c>
      <c r="D5539" s="282" t="s">
        <v>44</v>
      </c>
      <c r="E5539" s="282" t="s">
        <v>725</v>
      </c>
      <c r="F5539" s="195" t="s">
        <v>3021</v>
      </c>
      <c r="G5539" s="195"/>
      <c r="H5539" s="283" t="s">
        <v>48</v>
      </c>
      <c r="I5539" s="287">
        <v>1.43E-5</v>
      </c>
      <c r="J5539" s="285">
        <v>9953.02</v>
      </c>
      <c r="K5539" s="285">
        <v>0.14000000000000001</v>
      </c>
    </row>
    <row r="5540" spans="2:11" x14ac:dyDescent="0.2">
      <c r="B5540" s="291"/>
      <c r="C5540" s="291"/>
      <c r="D5540" s="291"/>
      <c r="E5540" s="291"/>
      <c r="F5540" s="291" t="s">
        <v>97</v>
      </c>
      <c r="G5540" s="292">
        <v>0</v>
      </c>
      <c r="H5540" s="291" t="s">
        <v>98</v>
      </c>
      <c r="I5540" s="292">
        <v>0</v>
      </c>
      <c r="J5540" s="291" t="s">
        <v>99</v>
      </c>
      <c r="K5540" s="292">
        <v>0</v>
      </c>
    </row>
    <row r="5541" spans="2:11" ht="13.5" thickBot="1" x14ac:dyDescent="0.25">
      <c r="B5541" s="291"/>
      <c r="C5541" s="291"/>
      <c r="D5541" s="291"/>
      <c r="E5541" s="291"/>
      <c r="F5541" s="291" t="s">
        <v>100</v>
      </c>
      <c r="G5541" s="292">
        <v>0.03</v>
      </c>
      <c r="H5541" s="291"/>
      <c r="I5541" s="198" t="s">
        <v>101</v>
      </c>
      <c r="J5541" s="198"/>
      <c r="K5541" s="292">
        <v>0.17</v>
      </c>
    </row>
    <row r="5542" spans="2:11" ht="13.5" thickTop="1" x14ac:dyDescent="0.2">
      <c r="B5542" s="276"/>
      <c r="C5542" s="276"/>
      <c r="D5542" s="276"/>
      <c r="E5542" s="276"/>
      <c r="F5542" s="276"/>
      <c r="G5542" s="276"/>
      <c r="H5542" s="276"/>
      <c r="I5542" s="276"/>
      <c r="J5542" s="276"/>
      <c r="K5542" s="276"/>
    </row>
    <row r="5543" spans="2:11" ht="15" x14ac:dyDescent="0.2">
      <c r="B5543" s="268"/>
      <c r="C5543" s="270" t="s">
        <v>78</v>
      </c>
      <c r="D5543" s="268" t="s">
        <v>79</v>
      </c>
      <c r="E5543" s="268" t="s">
        <v>24</v>
      </c>
      <c r="F5543" s="196" t="s">
        <v>80</v>
      </c>
      <c r="G5543" s="196"/>
      <c r="H5543" s="269" t="s">
        <v>81</v>
      </c>
      <c r="I5543" s="270" t="s">
        <v>82</v>
      </c>
      <c r="J5543" s="270" t="s">
        <v>83</v>
      </c>
      <c r="K5543" s="270" t="s">
        <v>84</v>
      </c>
    </row>
    <row r="5544" spans="2:11" ht="38.25" x14ac:dyDescent="0.2">
      <c r="B5544" s="271" t="s">
        <v>85</v>
      </c>
      <c r="C5544" s="273" t="s">
        <v>720</v>
      </c>
      <c r="D5544" s="271" t="s">
        <v>44</v>
      </c>
      <c r="E5544" s="271" t="s">
        <v>721</v>
      </c>
      <c r="F5544" s="197" t="s">
        <v>847</v>
      </c>
      <c r="G5544" s="197"/>
      <c r="H5544" s="272" t="s">
        <v>75</v>
      </c>
      <c r="I5544" s="275">
        <v>1</v>
      </c>
      <c r="J5544" s="274">
        <v>0.66</v>
      </c>
      <c r="K5544" s="274">
        <v>0.66</v>
      </c>
    </row>
    <row r="5545" spans="2:11" ht="63.75" x14ac:dyDescent="0.2">
      <c r="B5545" s="282" t="s">
        <v>93</v>
      </c>
      <c r="C5545" s="284" t="s">
        <v>724</v>
      </c>
      <c r="D5545" s="282" t="s">
        <v>44</v>
      </c>
      <c r="E5545" s="282" t="s">
        <v>725</v>
      </c>
      <c r="F5545" s="195" t="s">
        <v>3021</v>
      </c>
      <c r="G5545" s="195"/>
      <c r="H5545" s="283" t="s">
        <v>48</v>
      </c>
      <c r="I5545" s="287">
        <v>6.6699999999999995E-5</v>
      </c>
      <c r="J5545" s="285">
        <v>9953.02</v>
      </c>
      <c r="K5545" s="285">
        <v>0.66</v>
      </c>
    </row>
    <row r="5546" spans="2:11" x14ac:dyDescent="0.2">
      <c r="B5546" s="291"/>
      <c r="C5546" s="291"/>
      <c r="D5546" s="291"/>
      <c r="E5546" s="291"/>
      <c r="F5546" s="291" t="s">
        <v>97</v>
      </c>
      <c r="G5546" s="292">
        <v>0</v>
      </c>
      <c r="H5546" s="291" t="s">
        <v>98</v>
      </c>
      <c r="I5546" s="292">
        <v>0</v>
      </c>
      <c r="J5546" s="291" t="s">
        <v>99</v>
      </c>
      <c r="K5546" s="292">
        <v>0</v>
      </c>
    </row>
    <row r="5547" spans="2:11" ht="13.5" thickBot="1" x14ac:dyDescent="0.25">
      <c r="B5547" s="291"/>
      <c r="C5547" s="291"/>
      <c r="D5547" s="291"/>
      <c r="E5547" s="291"/>
      <c r="F5547" s="291" t="s">
        <v>100</v>
      </c>
      <c r="G5547" s="292">
        <v>0.16</v>
      </c>
      <c r="H5547" s="291"/>
      <c r="I5547" s="198" t="s">
        <v>101</v>
      </c>
      <c r="J5547" s="198"/>
      <c r="K5547" s="292">
        <v>0.82</v>
      </c>
    </row>
    <row r="5548" spans="2:11" ht="13.5" thickTop="1" x14ac:dyDescent="0.2">
      <c r="B5548" s="276"/>
      <c r="C5548" s="276"/>
      <c r="D5548" s="276"/>
      <c r="E5548" s="276"/>
      <c r="F5548" s="276"/>
      <c r="G5548" s="276"/>
      <c r="H5548" s="276"/>
      <c r="I5548" s="276"/>
      <c r="J5548" s="276"/>
      <c r="K5548" s="276"/>
    </row>
    <row r="5549" spans="2:11" ht="15" x14ac:dyDescent="0.2">
      <c r="B5549" s="268"/>
      <c r="C5549" s="270" t="s">
        <v>78</v>
      </c>
      <c r="D5549" s="268" t="s">
        <v>79</v>
      </c>
      <c r="E5549" s="268" t="s">
        <v>24</v>
      </c>
      <c r="F5549" s="196" t="s">
        <v>80</v>
      </c>
      <c r="G5549" s="196"/>
      <c r="H5549" s="269" t="s">
        <v>81</v>
      </c>
      <c r="I5549" s="270" t="s">
        <v>82</v>
      </c>
      <c r="J5549" s="270" t="s">
        <v>83</v>
      </c>
      <c r="K5549" s="270" t="s">
        <v>84</v>
      </c>
    </row>
    <row r="5550" spans="2:11" ht="38.25" x14ac:dyDescent="0.2">
      <c r="B5550" s="271" t="s">
        <v>85</v>
      </c>
      <c r="C5550" s="273" t="s">
        <v>722</v>
      </c>
      <c r="D5550" s="271" t="s">
        <v>44</v>
      </c>
      <c r="E5550" s="271" t="s">
        <v>723</v>
      </c>
      <c r="F5550" s="197" t="s">
        <v>847</v>
      </c>
      <c r="G5550" s="197"/>
      <c r="H5550" s="272" t="s">
        <v>75</v>
      </c>
      <c r="I5550" s="275">
        <v>1</v>
      </c>
      <c r="J5550" s="274">
        <v>8.5500000000000007</v>
      </c>
      <c r="K5550" s="274">
        <v>8.5500000000000007</v>
      </c>
    </row>
    <row r="5551" spans="2:11" x14ac:dyDescent="0.2">
      <c r="B5551" s="282" t="s">
        <v>93</v>
      </c>
      <c r="C5551" s="284" t="s">
        <v>320</v>
      </c>
      <c r="D5551" s="282" t="s">
        <v>44</v>
      </c>
      <c r="E5551" s="282" t="s">
        <v>321</v>
      </c>
      <c r="F5551" s="195" t="s">
        <v>94</v>
      </c>
      <c r="G5551" s="195"/>
      <c r="H5551" s="283" t="s">
        <v>129</v>
      </c>
      <c r="I5551" s="287">
        <v>1.44</v>
      </c>
      <c r="J5551" s="285">
        <v>5.94</v>
      </c>
      <c r="K5551" s="285">
        <v>8.5500000000000007</v>
      </c>
    </row>
    <row r="5552" spans="2:11" x14ac:dyDescent="0.2">
      <c r="B5552" s="291"/>
      <c r="C5552" s="291"/>
      <c r="D5552" s="291"/>
      <c r="E5552" s="291"/>
      <c r="F5552" s="291" t="s">
        <v>97</v>
      </c>
      <c r="G5552" s="292">
        <v>0</v>
      </c>
      <c r="H5552" s="291" t="s">
        <v>98</v>
      </c>
      <c r="I5552" s="292">
        <v>0</v>
      </c>
      <c r="J5552" s="291" t="s">
        <v>99</v>
      </c>
      <c r="K5552" s="292">
        <v>0</v>
      </c>
    </row>
    <row r="5553" spans="2:11" ht="13.5" thickBot="1" x14ac:dyDescent="0.25">
      <c r="B5553" s="291"/>
      <c r="C5553" s="291"/>
      <c r="D5553" s="291"/>
      <c r="E5553" s="291"/>
      <c r="F5553" s="291" t="s">
        <v>100</v>
      </c>
      <c r="G5553" s="292">
        <v>2.13</v>
      </c>
      <c r="H5553" s="291"/>
      <c r="I5553" s="198" t="s">
        <v>101</v>
      </c>
      <c r="J5553" s="198"/>
      <c r="K5553" s="292">
        <v>10.68</v>
      </c>
    </row>
    <row r="5554" spans="2:11" ht="13.5" thickTop="1" x14ac:dyDescent="0.2">
      <c r="B5554" s="276"/>
      <c r="C5554" s="276"/>
      <c r="D5554" s="276"/>
      <c r="E5554" s="276"/>
      <c r="F5554" s="276"/>
      <c r="G5554" s="276"/>
      <c r="H5554" s="276"/>
      <c r="I5554" s="276"/>
      <c r="J5554" s="276"/>
      <c r="K5554" s="276"/>
    </row>
    <row r="5555" spans="2:11" ht="15" x14ac:dyDescent="0.2">
      <c r="B5555" s="268"/>
      <c r="C5555" s="270" t="s">
        <v>78</v>
      </c>
      <c r="D5555" s="268" t="s">
        <v>79</v>
      </c>
      <c r="E5555" s="268" t="s">
        <v>24</v>
      </c>
      <c r="F5555" s="196" t="s">
        <v>80</v>
      </c>
      <c r="G5555" s="196"/>
      <c r="H5555" s="269" t="s">
        <v>81</v>
      </c>
      <c r="I5555" s="270" t="s">
        <v>82</v>
      </c>
      <c r="J5555" s="270" t="s">
        <v>83</v>
      </c>
      <c r="K5555" s="270" t="s">
        <v>84</v>
      </c>
    </row>
    <row r="5556" spans="2:11" ht="38.25" x14ac:dyDescent="0.2">
      <c r="B5556" s="271" t="s">
        <v>85</v>
      </c>
      <c r="C5556" s="273" t="s">
        <v>924</v>
      </c>
      <c r="D5556" s="271" t="s">
        <v>44</v>
      </c>
      <c r="E5556" s="271" t="s">
        <v>925</v>
      </c>
      <c r="F5556" s="197" t="s">
        <v>2408</v>
      </c>
      <c r="G5556" s="197"/>
      <c r="H5556" s="272" t="s">
        <v>48</v>
      </c>
      <c r="I5556" s="275">
        <v>1</v>
      </c>
      <c r="J5556" s="274">
        <v>425.19</v>
      </c>
      <c r="K5556" s="274">
        <v>425.19</v>
      </c>
    </row>
    <row r="5557" spans="2:11" ht="25.5" x14ac:dyDescent="0.2">
      <c r="B5557" s="277" t="s">
        <v>86</v>
      </c>
      <c r="C5557" s="279" t="s">
        <v>537</v>
      </c>
      <c r="D5557" s="277" t="s">
        <v>44</v>
      </c>
      <c r="E5557" s="277" t="s">
        <v>2253</v>
      </c>
      <c r="F5557" s="194" t="s">
        <v>2161</v>
      </c>
      <c r="G5557" s="194"/>
      <c r="H5557" s="278" t="s">
        <v>75</v>
      </c>
      <c r="I5557" s="281">
        <v>1.546</v>
      </c>
      <c r="J5557" s="280">
        <v>25.53</v>
      </c>
      <c r="K5557" s="280">
        <v>39.46</v>
      </c>
    </row>
    <row r="5558" spans="2:11" ht="25.5" x14ac:dyDescent="0.2">
      <c r="B5558" s="277" t="s">
        <v>86</v>
      </c>
      <c r="C5558" s="279" t="s">
        <v>90</v>
      </c>
      <c r="D5558" s="277" t="s">
        <v>44</v>
      </c>
      <c r="E5558" s="277" t="s">
        <v>91</v>
      </c>
      <c r="F5558" s="194" t="s">
        <v>2161</v>
      </c>
      <c r="G5558" s="194"/>
      <c r="H5558" s="278" t="s">
        <v>75</v>
      </c>
      <c r="I5558" s="281">
        <v>0.77300000000000002</v>
      </c>
      <c r="J5558" s="280">
        <v>21.72</v>
      </c>
      <c r="K5558" s="280">
        <v>16.78</v>
      </c>
    </row>
    <row r="5559" spans="2:11" ht="38.25" x14ac:dyDescent="0.2">
      <c r="B5559" s="282" t="s">
        <v>93</v>
      </c>
      <c r="C5559" s="284" t="s">
        <v>551</v>
      </c>
      <c r="D5559" s="282" t="s">
        <v>44</v>
      </c>
      <c r="E5559" s="282" t="s">
        <v>850</v>
      </c>
      <c r="F5559" s="195" t="s">
        <v>94</v>
      </c>
      <c r="G5559" s="195"/>
      <c r="H5559" s="283" t="s">
        <v>48</v>
      </c>
      <c r="I5559" s="287">
        <v>3</v>
      </c>
      <c r="J5559" s="285">
        <v>27.96</v>
      </c>
      <c r="K5559" s="285">
        <v>83.88</v>
      </c>
    </row>
    <row r="5560" spans="2:11" ht="51" x14ac:dyDescent="0.2">
      <c r="B5560" s="282" t="s">
        <v>93</v>
      </c>
      <c r="C5560" s="284" t="s">
        <v>995</v>
      </c>
      <c r="D5560" s="282" t="s">
        <v>44</v>
      </c>
      <c r="E5560" s="282" t="s">
        <v>996</v>
      </c>
      <c r="F5560" s="195" t="s">
        <v>94</v>
      </c>
      <c r="G5560" s="195"/>
      <c r="H5560" s="283" t="s">
        <v>48</v>
      </c>
      <c r="I5560" s="287">
        <v>1</v>
      </c>
      <c r="J5560" s="285">
        <v>283.89</v>
      </c>
      <c r="K5560" s="285">
        <v>283.89</v>
      </c>
    </row>
    <row r="5561" spans="2:11" ht="25.5" x14ac:dyDescent="0.2">
      <c r="B5561" s="282" t="s">
        <v>93</v>
      </c>
      <c r="C5561" s="284" t="s">
        <v>552</v>
      </c>
      <c r="D5561" s="282" t="s">
        <v>44</v>
      </c>
      <c r="E5561" s="282" t="s">
        <v>3144</v>
      </c>
      <c r="F5561" s="195" t="s">
        <v>94</v>
      </c>
      <c r="G5561" s="195"/>
      <c r="H5561" s="283" t="s">
        <v>48</v>
      </c>
      <c r="I5561" s="287">
        <v>19.8</v>
      </c>
      <c r="J5561" s="285">
        <v>0.06</v>
      </c>
      <c r="K5561" s="285">
        <v>1.18</v>
      </c>
    </row>
    <row r="5562" spans="2:11" x14ac:dyDescent="0.2">
      <c r="B5562" s="291"/>
      <c r="C5562" s="291"/>
      <c r="D5562" s="291"/>
      <c r="E5562" s="291"/>
      <c r="F5562" s="291" t="s">
        <v>97</v>
      </c>
      <c r="G5562" s="292">
        <v>20.350000000000001</v>
      </c>
      <c r="H5562" s="291" t="s">
        <v>98</v>
      </c>
      <c r="I5562" s="292">
        <v>21.89</v>
      </c>
      <c r="J5562" s="291" t="s">
        <v>99</v>
      </c>
      <c r="K5562" s="292">
        <v>42.24</v>
      </c>
    </row>
    <row r="5563" spans="2:11" ht="13.5" thickBot="1" x14ac:dyDescent="0.25">
      <c r="B5563" s="291"/>
      <c r="C5563" s="291"/>
      <c r="D5563" s="291"/>
      <c r="E5563" s="291"/>
      <c r="F5563" s="291" t="s">
        <v>100</v>
      </c>
      <c r="G5563" s="292">
        <v>106.29</v>
      </c>
      <c r="H5563" s="291"/>
      <c r="I5563" s="198" t="s">
        <v>101</v>
      </c>
      <c r="J5563" s="198"/>
      <c r="K5563" s="292">
        <v>531.48</v>
      </c>
    </row>
    <row r="5564" spans="2:11" ht="13.5" thickTop="1" x14ac:dyDescent="0.2">
      <c r="B5564" s="276"/>
      <c r="C5564" s="276"/>
      <c r="D5564" s="276"/>
      <c r="E5564" s="276"/>
      <c r="F5564" s="276"/>
      <c r="G5564" s="276"/>
      <c r="H5564" s="276"/>
      <c r="I5564" s="276"/>
      <c r="J5564" s="276"/>
      <c r="K5564" s="276"/>
    </row>
    <row r="5565" spans="2:11" ht="15" x14ac:dyDescent="0.2">
      <c r="B5565" s="268"/>
      <c r="C5565" s="270" t="s">
        <v>78</v>
      </c>
      <c r="D5565" s="268" t="s">
        <v>79</v>
      </c>
      <c r="E5565" s="268" t="s">
        <v>24</v>
      </c>
      <c r="F5565" s="196" t="s">
        <v>80</v>
      </c>
      <c r="G5565" s="196"/>
      <c r="H5565" s="269" t="s">
        <v>81</v>
      </c>
      <c r="I5565" s="270" t="s">
        <v>82</v>
      </c>
      <c r="J5565" s="270" t="s">
        <v>83</v>
      </c>
      <c r="K5565" s="270" t="s">
        <v>84</v>
      </c>
    </row>
    <row r="5566" spans="2:11" ht="38.25" x14ac:dyDescent="0.2">
      <c r="B5566" s="271" t="s">
        <v>85</v>
      </c>
      <c r="C5566" s="273" t="s">
        <v>791</v>
      </c>
      <c r="D5566" s="271" t="s">
        <v>44</v>
      </c>
      <c r="E5566" s="271" t="s">
        <v>792</v>
      </c>
      <c r="F5566" s="197" t="s">
        <v>2408</v>
      </c>
      <c r="G5566" s="197"/>
      <c r="H5566" s="272" t="s">
        <v>48</v>
      </c>
      <c r="I5566" s="275">
        <v>1</v>
      </c>
      <c r="J5566" s="274">
        <v>523.57000000000005</v>
      </c>
      <c r="K5566" s="274">
        <v>523.57000000000005</v>
      </c>
    </row>
    <row r="5567" spans="2:11" ht="25.5" x14ac:dyDescent="0.2">
      <c r="B5567" s="277" t="s">
        <v>86</v>
      </c>
      <c r="C5567" s="279" t="s">
        <v>537</v>
      </c>
      <c r="D5567" s="277" t="s">
        <v>44</v>
      </c>
      <c r="E5567" s="277" t="s">
        <v>2253</v>
      </c>
      <c r="F5567" s="194" t="s">
        <v>2161</v>
      </c>
      <c r="G5567" s="194"/>
      <c r="H5567" s="278" t="s">
        <v>75</v>
      </c>
      <c r="I5567" s="281">
        <v>1.6779999999999999</v>
      </c>
      <c r="J5567" s="280">
        <v>25.53</v>
      </c>
      <c r="K5567" s="280">
        <v>42.83</v>
      </c>
    </row>
    <row r="5568" spans="2:11" ht="25.5" x14ac:dyDescent="0.2">
      <c r="B5568" s="277" t="s">
        <v>86</v>
      </c>
      <c r="C5568" s="279" t="s">
        <v>90</v>
      </c>
      <c r="D5568" s="277" t="s">
        <v>44</v>
      </c>
      <c r="E5568" s="277" t="s">
        <v>91</v>
      </c>
      <c r="F5568" s="194" t="s">
        <v>2161</v>
      </c>
      <c r="G5568" s="194"/>
      <c r="H5568" s="278" t="s">
        <v>75</v>
      </c>
      <c r="I5568" s="281">
        <v>0.83899999999999997</v>
      </c>
      <c r="J5568" s="280">
        <v>21.72</v>
      </c>
      <c r="K5568" s="280">
        <v>18.22</v>
      </c>
    </row>
    <row r="5569" spans="2:11" ht="25.5" x14ac:dyDescent="0.2">
      <c r="B5569" s="282" t="s">
        <v>93</v>
      </c>
      <c r="C5569" s="284" t="s">
        <v>552</v>
      </c>
      <c r="D5569" s="282" t="s">
        <v>44</v>
      </c>
      <c r="E5569" s="282" t="s">
        <v>3144</v>
      </c>
      <c r="F5569" s="195" t="s">
        <v>94</v>
      </c>
      <c r="G5569" s="195"/>
      <c r="H5569" s="283" t="s">
        <v>48</v>
      </c>
      <c r="I5569" s="287">
        <v>19.8</v>
      </c>
      <c r="J5569" s="285">
        <v>0.06</v>
      </c>
      <c r="K5569" s="285">
        <v>1.18</v>
      </c>
    </row>
    <row r="5570" spans="2:11" ht="51" x14ac:dyDescent="0.2">
      <c r="B5570" s="282" t="s">
        <v>93</v>
      </c>
      <c r="C5570" s="284" t="s">
        <v>851</v>
      </c>
      <c r="D5570" s="282" t="s">
        <v>44</v>
      </c>
      <c r="E5570" s="282" t="s">
        <v>852</v>
      </c>
      <c r="F5570" s="195" t="s">
        <v>94</v>
      </c>
      <c r="G5570" s="195"/>
      <c r="H5570" s="283" t="s">
        <v>48</v>
      </c>
      <c r="I5570" s="287">
        <v>1</v>
      </c>
      <c r="J5570" s="285">
        <v>377.46</v>
      </c>
      <c r="K5570" s="285">
        <v>377.46</v>
      </c>
    </row>
    <row r="5571" spans="2:11" ht="38.25" x14ac:dyDescent="0.2">
      <c r="B5571" s="282" t="s">
        <v>93</v>
      </c>
      <c r="C5571" s="284" t="s">
        <v>551</v>
      </c>
      <c r="D5571" s="282" t="s">
        <v>44</v>
      </c>
      <c r="E5571" s="282" t="s">
        <v>850</v>
      </c>
      <c r="F5571" s="195" t="s">
        <v>94</v>
      </c>
      <c r="G5571" s="195"/>
      <c r="H5571" s="283" t="s">
        <v>48</v>
      </c>
      <c r="I5571" s="287">
        <v>3</v>
      </c>
      <c r="J5571" s="285">
        <v>27.96</v>
      </c>
      <c r="K5571" s="285">
        <v>83.88</v>
      </c>
    </row>
    <row r="5572" spans="2:11" x14ac:dyDescent="0.2">
      <c r="B5572" s="291"/>
      <c r="C5572" s="291"/>
      <c r="D5572" s="291"/>
      <c r="E5572" s="291"/>
      <c r="F5572" s="291" t="s">
        <v>97</v>
      </c>
      <c r="G5572" s="292">
        <v>22.09</v>
      </c>
      <c r="H5572" s="291" t="s">
        <v>98</v>
      </c>
      <c r="I5572" s="292">
        <v>23.76</v>
      </c>
      <c r="J5572" s="291" t="s">
        <v>99</v>
      </c>
      <c r="K5572" s="292">
        <v>45.85</v>
      </c>
    </row>
    <row r="5573" spans="2:11" ht="13.5" thickBot="1" x14ac:dyDescent="0.25">
      <c r="B5573" s="291"/>
      <c r="C5573" s="291"/>
      <c r="D5573" s="291"/>
      <c r="E5573" s="291"/>
      <c r="F5573" s="291" t="s">
        <v>100</v>
      </c>
      <c r="G5573" s="292">
        <v>130.88999999999999</v>
      </c>
      <c r="H5573" s="291"/>
      <c r="I5573" s="198" t="s">
        <v>101</v>
      </c>
      <c r="J5573" s="198"/>
      <c r="K5573" s="292">
        <v>654.46</v>
      </c>
    </row>
    <row r="5574" spans="2:11" ht="13.5" thickTop="1" x14ac:dyDescent="0.2">
      <c r="B5574" s="276"/>
      <c r="C5574" s="276"/>
      <c r="D5574" s="276"/>
      <c r="E5574" s="276"/>
      <c r="F5574" s="276"/>
      <c r="G5574" s="276"/>
      <c r="H5574" s="276"/>
      <c r="I5574" s="276"/>
      <c r="J5574" s="276"/>
      <c r="K5574" s="276"/>
    </row>
    <row r="5575" spans="2:11" ht="15" x14ac:dyDescent="0.2">
      <c r="B5575" s="268"/>
      <c r="C5575" s="270" t="s">
        <v>78</v>
      </c>
      <c r="D5575" s="268" t="s">
        <v>79</v>
      </c>
      <c r="E5575" s="268" t="s">
        <v>24</v>
      </c>
      <c r="F5575" s="196" t="s">
        <v>80</v>
      </c>
      <c r="G5575" s="196"/>
      <c r="H5575" s="269" t="s">
        <v>81</v>
      </c>
      <c r="I5575" s="270" t="s">
        <v>82</v>
      </c>
      <c r="J5575" s="270" t="s">
        <v>83</v>
      </c>
      <c r="K5575" s="270" t="s">
        <v>84</v>
      </c>
    </row>
    <row r="5576" spans="2:11" ht="38.25" x14ac:dyDescent="0.2">
      <c r="B5576" s="271" t="s">
        <v>85</v>
      </c>
      <c r="C5576" s="273" t="s">
        <v>2672</v>
      </c>
      <c r="D5576" s="271" t="s">
        <v>44</v>
      </c>
      <c r="E5576" s="271" t="s">
        <v>2673</v>
      </c>
      <c r="F5576" s="197" t="s">
        <v>2627</v>
      </c>
      <c r="G5576" s="197"/>
      <c r="H5576" s="272" t="s">
        <v>45</v>
      </c>
      <c r="I5576" s="275">
        <v>1</v>
      </c>
      <c r="J5576" s="274">
        <v>3.11</v>
      </c>
      <c r="K5576" s="274">
        <v>3.11</v>
      </c>
    </row>
    <row r="5577" spans="2:11" ht="38.25" x14ac:dyDescent="0.2">
      <c r="B5577" s="277" t="s">
        <v>86</v>
      </c>
      <c r="C5577" s="279" t="s">
        <v>304</v>
      </c>
      <c r="D5577" s="277" t="s">
        <v>44</v>
      </c>
      <c r="E5577" s="277" t="s">
        <v>305</v>
      </c>
      <c r="F5577" s="194" t="s">
        <v>785</v>
      </c>
      <c r="G5577" s="194"/>
      <c r="H5577" s="278" t="s">
        <v>109</v>
      </c>
      <c r="I5577" s="281">
        <v>1.6000000000000001E-3</v>
      </c>
      <c r="J5577" s="280">
        <v>29.76</v>
      </c>
      <c r="K5577" s="280">
        <v>0.04</v>
      </c>
    </row>
    <row r="5578" spans="2:11" ht="25.5" x14ac:dyDescent="0.2">
      <c r="B5578" s="277" t="s">
        <v>86</v>
      </c>
      <c r="C5578" s="279" t="s">
        <v>90</v>
      </c>
      <c r="D5578" s="277" t="s">
        <v>44</v>
      </c>
      <c r="E5578" s="277" t="s">
        <v>91</v>
      </c>
      <c r="F5578" s="194" t="s">
        <v>2161</v>
      </c>
      <c r="G5578" s="194"/>
      <c r="H5578" s="278" t="s">
        <v>75</v>
      </c>
      <c r="I5578" s="281">
        <v>7.5999999999999998E-2</v>
      </c>
      <c r="J5578" s="280">
        <v>21.72</v>
      </c>
      <c r="K5578" s="280">
        <v>1.65</v>
      </c>
    </row>
    <row r="5579" spans="2:11" ht="38.25" x14ac:dyDescent="0.2">
      <c r="B5579" s="277" t="s">
        <v>86</v>
      </c>
      <c r="C5579" s="279" t="s">
        <v>312</v>
      </c>
      <c r="D5579" s="277" t="s">
        <v>44</v>
      </c>
      <c r="E5579" s="277" t="s">
        <v>313</v>
      </c>
      <c r="F5579" s="194" t="s">
        <v>785</v>
      </c>
      <c r="G5579" s="194"/>
      <c r="H5579" s="278" t="s">
        <v>106</v>
      </c>
      <c r="I5579" s="281">
        <v>1.6000000000000001E-3</v>
      </c>
      <c r="J5579" s="280">
        <v>36.840000000000003</v>
      </c>
      <c r="K5579" s="280">
        <v>0.05</v>
      </c>
    </row>
    <row r="5580" spans="2:11" ht="25.5" x14ac:dyDescent="0.2">
      <c r="B5580" s="277" t="s">
        <v>86</v>
      </c>
      <c r="C5580" s="279" t="s">
        <v>116</v>
      </c>
      <c r="D5580" s="277" t="s">
        <v>44</v>
      </c>
      <c r="E5580" s="277" t="s">
        <v>117</v>
      </c>
      <c r="F5580" s="194" t="s">
        <v>2161</v>
      </c>
      <c r="G5580" s="194"/>
      <c r="H5580" s="278" t="s">
        <v>75</v>
      </c>
      <c r="I5580" s="281">
        <v>5.0700000000000002E-2</v>
      </c>
      <c r="J5580" s="280">
        <v>27.11</v>
      </c>
      <c r="K5580" s="280">
        <v>1.37</v>
      </c>
    </row>
    <row r="5581" spans="2:11" x14ac:dyDescent="0.2">
      <c r="B5581" s="291"/>
      <c r="C5581" s="291"/>
      <c r="D5581" s="291"/>
      <c r="E5581" s="291"/>
      <c r="F5581" s="291" t="s">
        <v>97</v>
      </c>
      <c r="G5581" s="292">
        <v>1.1000000000000001</v>
      </c>
      <c r="H5581" s="291" t="s">
        <v>98</v>
      </c>
      <c r="I5581" s="292">
        <v>1.19</v>
      </c>
      <c r="J5581" s="291" t="s">
        <v>99</v>
      </c>
      <c r="K5581" s="292">
        <v>2.29</v>
      </c>
    </row>
    <row r="5582" spans="2:11" ht="13.5" thickBot="1" x14ac:dyDescent="0.25">
      <c r="B5582" s="291"/>
      <c r="C5582" s="291"/>
      <c r="D5582" s="291"/>
      <c r="E5582" s="291"/>
      <c r="F5582" s="291" t="s">
        <v>100</v>
      </c>
      <c r="G5582" s="292">
        <v>0.77</v>
      </c>
      <c r="H5582" s="291"/>
      <c r="I5582" s="198" t="s">
        <v>101</v>
      </c>
      <c r="J5582" s="198"/>
      <c r="K5582" s="292">
        <v>3.88</v>
      </c>
    </row>
    <row r="5583" spans="2:11" ht="13.5" thickTop="1" x14ac:dyDescent="0.2">
      <c r="B5583" s="276"/>
      <c r="C5583" s="276"/>
      <c r="D5583" s="276"/>
      <c r="E5583" s="276"/>
      <c r="F5583" s="276"/>
      <c r="G5583" s="276"/>
      <c r="H5583" s="276"/>
      <c r="I5583" s="276"/>
      <c r="J5583" s="276"/>
      <c r="K5583" s="276"/>
    </row>
    <row r="5584" spans="2:11" ht="15" x14ac:dyDescent="0.2">
      <c r="B5584" s="268"/>
      <c r="C5584" s="270" t="s">
        <v>78</v>
      </c>
      <c r="D5584" s="268" t="s">
        <v>79</v>
      </c>
      <c r="E5584" s="268" t="s">
        <v>24</v>
      </c>
      <c r="F5584" s="196" t="s">
        <v>80</v>
      </c>
      <c r="G5584" s="196"/>
      <c r="H5584" s="269" t="s">
        <v>81</v>
      </c>
      <c r="I5584" s="270" t="s">
        <v>82</v>
      </c>
      <c r="J5584" s="270" t="s">
        <v>83</v>
      </c>
      <c r="K5584" s="270" t="s">
        <v>84</v>
      </c>
    </row>
    <row r="5585" spans="2:11" ht="25.5" x14ac:dyDescent="0.2">
      <c r="B5585" s="271" t="s">
        <v>85</v>
      </c>
      <c r="C5585" s="273" t="s">
        <v>200</v>
      </c>
      <c r="D5585" s="271" t="s">
        <v>44</v>
      </c>
      <c r="E5585" s="271" t="s">
        <v>201</v>
      </c>
      <c r="F5585" s="197" t="s">
        <v>2627</v>
      </c>
      <c r="G5585" s="197"/>
      <c r="H5585" s="272" t="s">
        <v>45</v>
      </c>
      <c r="I5585" s="275">
        <v>1</v>
      </c>
      <c r="J5585" s="274">
        <v>6.31</v>
      </c>
      <c r="K5585" s="274">
        <v>6.31</v>
      </c>
    </row>
    <row r="5586" spans="2:11" ht="25.5" x14ac:dyDescent="0.2">
      <c r="B5586" s="277" t="s">
        <v>86</v>
      </c>
      <c r="C5586" s="279" t="s">
        <v>116</v>
      </c>
      <c r="D5586" s="277" t="s">
        <v>44</v>
      </c>
      <c r="E5586" s="277" t="s">
        <v>117</v>
      </c>
      <c r="F5586" s="194" t="s">
        <v>2161</v>
      </c>
      <c r="G5586" s="194"/>
      <c r="H5586" s="278" t="s">
        <v>75</v>
      </c>
      <c r="I5586" s="281">
        <v>0.10199999999999999</v>
      </c>
      <c r="J5586" s="280">
        <v>27.11</v>
      </c>
      <c r="K5586" s="280">
        <v>2.76</v>
      </c>
    </row>
    <row r="5587" spans="2:11" ht="38.25" x14ac:dyDescent="0.2">
      <c r="B5587" s="277" t="s">
        <v>86</v>
      </c>
      <c r="C5587" s="279" t="s">
        <v>304</v>
      </c>
      <c r="D5587" s="277" t="s">
        <v>44</v>
      </c>
      <c r="E5587" s="277" t="s">
        <v>305</v>
      </c>
      <c r="F5587" s="194" t="s">
        <v>785</v>
      </c>
      <c r="G5587" s="194"/>
      <c r="H5587" s="278" t="s">
        <v>109</v>
      </c>
      <c r="I5587" s="281">
        <v>3.5999999999999999E-3</v>
      </c>
      <c r="J5587" s="280">
        <v>29.76</v>
      </c>
      <c r="K5587" s="280">
        <v>0.1</v>
      </c>
    </row>
    <row r="5588" spans="2:11" ht="38.25" x14ac:dyDescent="0.2">
      <c r="B5588" s="277" t="s">
        <v>86</v>
      </c>
      <c r="C5588" s="279" t="s">
        <v>312</v>
      </c>
      <c r="D5588" s="277" t="s">
        <v>44</v>
      </c>
      <c r="E5588" s="277" t="s">
        <v>313</v>
      </c>
      <c r="F5588" s="194" t="s">
        <v>785</v>
      </c>
      <c r="G5588" s="194"/>
      <c r="H5588" s="278" t="s">
        <v>106</v>
      </c>
      <c r="I5588" s="281">
        <v>3.5999999999999999E-3</v>
      </c>
      <c r="J5588" s="280">
        <v>36.840000000000003</v>
      </c>
      <c r="K5588" s="280">
        <v>0.13</v>
      </c>
    </row>
    <row r="5589" spans="2:11" ht="25.5" x14ac:dyDescent="0.2">
      <c r="B5589" s="277" t="s">
        <v>86</v>
      </c>
      <c r="C5589" s="279" t="s">
        <v>90</v>
      </c>
      <c r="D5589" s="277" t="s">
        <v>44</v>
      </c>
      <c r="E5589" s="277" t="s">
        <v>91</v>
      </c>
      <c r="F5589" s="194" t="s">
        <v>2161</v>
      </c>
      <c r="G5589" s="194"/>
      <c r="H5589" s="278" t="s">
        <v>75</v>
      </c>
      <c r="I5589" s="281">
        <v>0.15310000000000001</v>
      </c>
      <c r="J5589" s="280">
        <v>21.72</v>
      </c>
      <c r="K5589" s="280">
        <v>3.32</v>
      </c>
    </row>
    <row r="5590" spans="2:11" x14ac:dyDescent="0.2">
      <c r="B5590" s="291"/>
      <c r="C5590" s="291"/>
      <c r="D5590" s="291"/>
      <c r="E5590" s="291"/>
      <c r="F5590" s="291" t="s">
        <v>97</v>
      </c>
      <c r="G5590" s="292">
        <v>2.25</v>
      </c>
      <c r="H5590" s="291" t="s">
        <v>98</v>
      </c>
      <c r="I5590" s="292">
        <v>2.42</v>
      </c>
      <c r="J5590" s="291" t="s">
        <v>99</v>
      </c>
      <c r="K5590" s="292">
        <v>4.67</v>
      </c>
    </row>
    <row r="5591" spans="2:11" ht="13.5" thickBot="1" x14ac:dyDescent="0.25">
      <c r="B5591" s="291"/>
      <c r="C5591" s="291"/>
      <c r="D5591" s="291"/>
      <c r="E5591" s="291"/>
      <c r="F5591" s="291" t="s">
        <v>100</v>
      </c>
      <c r="G5591" s="292">
        <v>1.57</v>
      </c>
      <c r="H5591" s="291"/>
      <c r="I5591" s="198" t="s">
        <v>101</v>
      </c>
      <c r="J5591" s="198"/>
      <c r="K5591" s="292">
        <v>7.88</v>
      </c>
    </row>
    <row r="5592" spans="2:11" ht="13.5" thickTop="1" x14ac:dyDescent="0.2">
      <c r="B5592" s="276"/>
      <c r="C5592" s="276"/>
      <c r="D5592" s="276"/>
      <c r="E5592" s="276"/>
      <c r="F5592" s="276"/>
      <c r="G5592" s="276"/>
      <c r="H5592" s="276"/>
      <c r="I5592" s="276"/>
      <c r="J5592" s="276"/>
      <c r="K5592" s="276"/>
    </row>
    <row r="5593" spans="2:11" ht="15" x14ac:dyDescent="0.2">
      <c r="B5593" s="268"/>
      <c r="C5593" s="270" t="s">
        <v>78</v>
      </c>
      <c r="D5593" s="268" t="s">
        <v>79</v>
      </c>
      <c r="E5593" s="268" t="s">
        <v>24</v>
      </c>
      <c r="F5593" s="196" t="s">
        <v>80</v>
      </c>
      <c r="G5593" s="196"/>
      <c r="H5593" s="269" t="s">
        <v>81</v>
      </c>
      <c r="I5593" s="270" t="s">
        <v>82</v>
      </c>
      <c r="J5593" s="270" t="s">
        <v>83</v>
      </c>
      <c r="K5593" s="270" t="s">
        <v>84</v>
      </c>
    </row>
    <row r="5594" spans="2:11" ht="38.25" x14ac:dyDescent="0.2">
      <c r="B5594" s="271" t="s">
        <v>85</v>
      </c>
      <c r="C5594" s="273" t="s">
        <v>3364</v>
      </c>
      <c r="D5594" s="271" t="s">
        <v>46</v>
      </c>
      <c r="E5594" s="271" t="s">
        <v>3365</v>
      </c>
      <c r="F5594" s="197">
        <v>4</v>
      </c>
      <c r="G5594" s="197"/>
      <c r="H5594" s="272" t="s">
        <v>51</v>
      </c>
      <c r="I5594" s="275">
        <v>1</v>
      </c>
      <c r="J5594" s="274">
        <v>49.74</v>
      </c>
      <c r="K5594" s="274">
        <v>49.74</v>
      </c>
    </row>
    <row r="5595" spans="2:11" ht="25.5" x14ac:dyDescent="0.2">
      <c r="B5595" s="282" t="s">
        <v>93</v>
      </c>
      <c r="C5595" s="284" t="s">
        <v>732</v>
      </c>
      <c r="D5595" s="282" t="s">
        <v>46</v>
      </c>
      <c r="E5595" s="282" t="s">
        <v>2275</v>
      </c>
      <c r="F5595" s="195" t="s">
        <v>214</v>
      </c>
      <c r="G5595" s="195"/>
      <c r="H5595" s="283" t="s">
        <v>75</v>
      </c>
      <c r="I5595" s="287">
        <v>2.3986000000000001</v>
      </c>
      <c r="J5595" s="285">
        <v>20.74</v>
      </c>
      <c r="K5595" s="285">
        <v>49.74</v>
      </c>
    </row>
    <row r="5596" spans="2:11" x14ac:dyDescent="0.2">
      <c r="B5596" s="291"/>
      <c r="C5596" s="291"/>
      <c r="D5596" s="291"/>
      <c r="E5596" s="291"/>
      <c r="F5596" s="291" t="s">
        <v>97</v>
      </c>
      <c r="G5596" s="292">
        <v>23.96</v>
      </c>
      <c r="H5596" s="291" t="s">
        <v>98</v>
      </c>
      <c r="I5596" s="292">
        <v>25.78</v>
      </c>
      <c r="J5596" s="291" t="s">
        <v>99</v>
      </c>
      <c r="K5596" s="292">
        <v>49.74</v>
      </c>
    </row>
    <row r="5597" spans="2:11" ht="13.5" thickBot="1" x14ac:dyDescent="0.25">
      <c r="B5597" s="291"/>
      <c r="C5597" s="291"/>
      <c r="D5597" s="291"/>
      <c r="E5597" s="291"/>
      <c r="F5597" s="291" t="s">
        <v>100</v>
      </c>
      <c r="G5597" s="292">
        <v>12.43</v>
      </c>
      <c r="H5597" s="291"/>
      <c r="I5597" s="198" t="s">
        <v>101</v>
      </c>
      <c r="J5597" s="198"/>
      <c r="K5597" s="292">
        <v>62.17</v>
      </c>
    </row>
    <row r="5598" spans="2:11" ht="13.5" thickTop="1" x14ac:dyDescent="0.2">
      <c r="B5598" s="276"/>
      <c r="C5598" s="276"/>
      <c r="D5598" s="276"/>
      <c r="E5598" s="276"/>
      <c r="F5598" s="276"/>
      <c r="G5598" s="276"/>
      <c r="H5598" s="276"/>
      <c r="I5598" s="276"/>
      <c r="J5598" s="276"/>
      <c r="K5598" s="276"/>
    </row>
    <row r="5599" spans="2:11" ht="15" x14ac:dyDescent="0.2">
      <c r="B5599" s="268"/>
      <c r="C5599" s="270" t="s">
        <v>78</v>
      </c>
      <c r="D5599" s="268" t="s">
        <v>79</v>
      </c>
      <c r="E5599" s="268" t="s">
        <v>24</v>
      </c>
      <c r="F5599" s="196" t="s">
        <v>80</v>
      </c>
      <c r="G5599" s="196"/>
      <c r="H5599" s="269" t="s">
        <v>81</v>
      </c>
      <c r="I5599" s="270" t="s">
        <v>82</v>
      </c>
      <c r="J5599" s="270" t="s">
        <v>83</v>
      </c>
      <c r="K5599" s="270" t="s">
        <v>84</v>
      </c>
    </row>
    <row r="5600" spans="2:11" ht="38.25" x14ac:dyDescent="0.2">
      <c r="B5600" s="271" t="s">
        <v>85</v>
      </c>
      <c r="C5600" s="273" t="s">
        <v>3356</v>
      </c>
      <c r="D5600" s="271" t="s">
        <v>46</v>
      </c>
      <c r="E5600" s="271" t="s">
        <v>3357</v>
      </c>
      <c r="F5600" s="197">
        <v>4</v>
      </c>
      <c r="G5600" s="197"/>
      <c r="H5600" s="272" t="s">
        <v>45</v>
      </c>
      <c r="I5600" s="275">
        <v>1</v>
      </c>
      <c r="J5600" s="274">
        <v>31.11</v>
      </c>
      <c r="K5600" s="274">
        <v>31.11</v>
      </c>
    </row>
    <row r="5601" spans="2:11" ht="25.5" x14ac:dyDescent="0.2">
      <c r="B5601" s="282" t="s">
        <v>93</v>
      </c>
      <c r="C5601" s="284" t="s">
        <v>732</v>
      </c>
      <c r="D5601" s="282" t="s">
        <v>46</v>
      </c>
      <c r="E5601" s="282" t="s">
        <v>2275</v>
      </c>
      <c r="F5601" s="195" t="s">
        <v>214</v>
      </c>
      <c r="G5601" s="195"/>
      <c r="H5601" s="283" t="s">
        <v>75</v>
      </c>
      <c r="I5601" s="287">
        <v>1.5</v>
      </c>
      <c r="J5601" s="285">
        <v>20.74</v>
      </c>
      <c r="K5601" s="285">
        <v>31.11</v>
      </c>
    </row>
    <row r="5602" spans="2:11" x14ac:dyDescent="0.2">
      <c r="B5602" s="291"/>
      <c r="C5602" s="291"/>
      <c r="D5602" s="291"/>
      <c r="E5602" s="291"/>
      <c r="F5602" s="291" t="s">
        <v>97</v>
      </c>
      <c r="G5602" s="292">
        <v>14.99</v>
      </c>
      <c r="H5602" s="291" t="s">
        <v>98</v>
      </c>
      <c r="I5602" s="292">
        <v>16.12</v>
      </c>
      <c r="J5602" s="291" t="s">
        <v>99</v>
      </c>
      <c r="K5602" s="292">
        <v>31.11</v>
      </c>
    </row>
    <row r="5603" spans="2:11" ht="13.5" thickBot="1" x14ac:dyDescent="0.25">
      <c r="B5603" s="291"/>
      <c r="C5603" s="291"/>
      <c r="D5603" s="291"/>
      <c r="E5603" s="291"/>
      <c r="F5603" s="291" t="s">
        <v>100</v>
      </c>
      <c r="G5603" s="292">
        <v>7.77</v>
      </c>
      <c r="H5603" s="291"/>
      <c r="I5603" s="198" t="s">
        <v>101</v>
      </c>
      <c r="J5603" s="198"/>
      <c r="K5603" s="292">
        <v>38.880000000000003</v>
      </c>
    </row>
    <row r="5604" spans="2:11" ht="13.5" thickTop="1" x14ac:dyDescent="0.2">
      <c r="B5604" s="276"/>
      <c r="C5604" s="276"/>
      <c r="D5604" s="276"/>
      <c r="E5604" s="276"/>
      <c r="F5604" s="276"/>
      <c r="G5604" s="276"/>
      <c r="H5604" s="276"/>
      <c r="I5604" s="276"/>
      <c r="J5604" s="276"/>
      <c r="K5604" s="276"/>
    </row>
    <row r="5605" spans="2:11" ht="15" x14ac:dyDescent="0.2">
      <c r="B5605" s="268"/>
      <c r="C5605" s="270" t="s">
        <v>78</v>
      </c>
      <c r="D5605" s="268" t="s">
        <v>79</v>
      </c>
      <c r="E5605" s="268" t="s">
        <v>24</v>
      </c>
      <c r="F5605" s="196" t="s">
        <v>80</v>
      </c>
      <c r="G5605" s="196"/>
      <c r="H5605" s="269" t="s">
        <v>81</v>
      </c>
      <c r="I5605" s="270" t="s">
        <v>82</v>
      </c>
      <c r="J5605" s="270" t="s">
        <v>83</v>
      </c>
      <c r="K5605" s="270" t="s">
        <v>84</v>
      </c>
    </row>
    <row r="5606" spans="2:11" ht="63.75" x14ac:dyDescent="0.2">
      <c r="B5606" s="271" t="s">
        <v>85</v>
      </c>
      <c r="C5606" s="273" t="s">
        <v>605</v>
      </c>
      <c r="D5606" s="271" t="s">
        <v>44</v>
      </c>
      <c r="E5606" s="271" t="s">
        <v>606</v>
      </c>
      <c r="F5606" s="197" t="s">
        <v>785</v>
      </c>
      <c r="G5606" s="197"/>
      <c r="H5606" s="272" t="s">
        <v>109</v>
      </c>
      <c r="I5606" s="275">
        <v>1</v>
      </c>
      <c r="J5606" s="274">
        <v>64.2</v>
      </c>
      <c r="K5606" s="274">
        <v>64.2</v>
      </c>
    </row>
    <row r="5607" spans="2:11" ht="63.75" x14ac:dyDescent="0.2">
      <c r="B5607" s="277" t="s">
        <v>86</v>
      </c>
      <c r="C5607" s="279" t="s">
        <v>642</v>
      </c>
      <c r="D5607" s="277" t="s">
        <v>44</v>
      </c>
      <c r="E5607" s="277" t="s">
        <v>643</v>
      </c>
      <c r="F5607" s="194" t="s">
        <v>847</v>
      </c>
      <c r="G5607" s="194"/>
      <c r="H5607" s="278" t="s">
        <v>75</v>
      </c>
      <c r="I5607" s="281">
        <v>1</v>
      </c>
      <c r="J5607" s="280">
        <v>25.68</v>
      </c>
      <c r="K5607" s="280">
        <v>25.68</v>
      </c>
    </row>
    <row r="5608" spans="2:11" ht="63.75" x14ac:dyDescent="0.2">
      <c r="B5608" s="277" t="s">
        <v>86</v>
      </c>
      <c r="C5608" s="279" t="s">
        <v>644</v>
      </c>
      <c r="D5608" s="277" t="s">
        <v>44</v>
      </c>
      <c r="E5608" s="277" t="s">
        <v>645</v>
      </c>
      <c r="F5608" s="194" t="s">
        <v>847</v>
      </c>
      <c r="G5608" s="194"/>
      <c r="H5608" s="278" t="s">
        <v>75</v>
      </c>
      <c r="I5608" s="281">
        <v>1</v>
      </c>
      <c r="J5608" s="280">
        <v>6.78</v>
      </c>
      <c r="K5608" s="280">
        <v>6.78</v>
      </c>
    </row>
    <row r="5609" spans="2:11" ht="25.5" x14ac:dyDescent="0.2">
      <c r="B5609" s="277" t="s">
        <v>86</v>
      </c>
      <c r="C5609" s="279" t="s">
        <v>382</v>
      </c>
      <c r="D5609" s="277" t="s">
        <v>44</v>
      </c>
      <c r="E5609" s="277" t="s">
        <v>383</v>
      </c>
      <c r="F5609" s="194" t="s">
        <v>2161</v>
      </c>
      <c r="G5609" s="194"/>
      <c r="H5609" s="278" t="s">
        <v>75</v>
      </c>
      <c r="I5609" s="281">
        <v>1</v>
      </c>
      <c r="J5609" s="280">
        <v>31.74</v>
      </c>
      <c r="K5609" s="280">
        <v>31.74</v>
      </c>
    </row>
    <row r="5610" spans="2:11" x14ac:dyDescent="0.2">
      <c r="B5610" s="291"/>
      <c r="C5610" s="291"/>
      <c r="D5610" s="291"/>
      <c r="E5610" s="291"/>
      <c r="F5610" s="291" t="s">
        <v>97</v>
      </c>
      <c r="G5610" s="292">
        <v>12.87</v>
      </c>
      <c r="H5610" s="291" t="s">
        <v>98</v>
      </c>
      <c r="I5610" s="292">
        <v>13.84</v>
      </c>
      <c r="J5610" s="291" t="s">
        <v>99</v>
      </c>
      <c r="K5610" s="292">
        <v>26.71</v>
      </c>
    </row>
    <row r="5611" spans="2:11" ht="13.5" thickBot="1" x14ac:dyDescent="0.25">
      <c r="B5611" s="291"/>
      <c r="C5611" s="291"/>
      <c r="D5611" s="291"/>
      <c r="E5611" s="291"/>
      <c r="F5611" s="291" t="s">
        <v>100</v>
      </c>
      <c r="G5611" s="292">
        <v>16.05</v>
      </c>
      <c r="H5611" s="291"/>
      <c r="I5611" s="198" t="s">
        <v>101</v>
      </c>
      <c r="J5611" s="198"/>
      <c r="K5611" s="292">
        <v>80.25</v>
      </c>
    </row>
    <row r="5612" spans="2:11" ht="13.5" thickTop="1" x14ac:dyDescent="0.2">
      <c r="B5612" s="276"/>
      <c r="C5612" s="276"/>
      <c r="D5612" s="276"/>
      <c r="E5612" s="276"/>
      <c r="F5612" s="276"/>
      <c r="G5612" s="276"/>
      <c r="H5612" s="276"/>
      <c r="I5612" s="276"/>
      <c r="J5612" s="276"/>
      <c r="K5612" s="276"/>
    </row>
    <row r="5613" spans="2:11" ht="15" x14ac:dyDescent="0.2">
      <c r="B5613" s="268"/>
      <c r="C5613" s="270" t="s">
        <v>78</v>
      </c>
      <c r="D5613" s="268" t="s">
        <v>79</v>
      </c>
      <c r="E5613" s="268" t="s">
        <v>24</v>
      </c>
      <c r="F5613" s="196" t="s">
        <v>80</v>
      </c>
      <c r="G5613" s="196"/>
      <c r="H5613" s="269" t="s">
        <v>81</v>
      </c>
      <c r="I5613" s="270" t="s">
        <v>82</v>
      </c>
      <c r="J5613" s="270" t="s">
        <v>83</v>
      </c>
      <c r="K5613" s="270" t="s">
        <v>84</v>
      </c>
    </row>
    <row r="5614" spans="2:11" ht="63.75" x14ac:dyDescent="0.2">
      <c r="B5614" s="271" t="s">
        <v>85</v>
      </c>
      <c r="C5614" s="273" t="s">
        <v>603</v>
      </c>
      <c r="D5614" s="271" t="s">
        <v>44</v>
      </c>
      <c r="E5614" s="271" t="s">
        <v>604</v>
      </c>
      <c r="F5614" s="197" t="s">
        <v>785</v>
      </c>
      <c r="G5614" s="197"/>
      <c r="H5614" s="272" t="s">
        <v>106</v>
      </c>
      <c r="I5614" s="275">
        <v>1</v>
      </c>
      <c r="J5614" s="274">
        <v>147.72999999999999</v>
      </c>
      <c r="K5614" s="274">
        <v>147.72999999999999</v>
      </c>
    </row>
    <row r="5615" spans="2:11" ht="25.5" x14ac:dyDescent="0.2">
      <c r="B5615" s="277" t="s">
        <v>86</v>
      </c>
      <c r="C5615" s="279" t="s">
        <v>382</v>
      </c>
      <c r="D5615" s="277" t="s">
        <v>44</v>
      </c>
      <c r="E5615" s="277" t="s">
        <v>383</v>
      </c>
      <c r="F5615" s="194" t="s">
        <v>2161</v>
      </c>
      <c r="G5615" s="194"/>
      <c r="H5615" s="278" t="s">
        <v>75</v>
      </c>
      <c r="I5615" s="281">
        <v>1</v>
      </c>
      <c r="J5615" s="280">
        <v>31.74</v>
      </c>
      <c r="K5615" s="280">
        <v>31.74</v>
      </c>
    </row>
    <row r="5616" spans="2:11" ht="63.75" x14ac:dyDescent="0.2">
      <c r="B5616" s="277" t="s">
        <v>86</v>
      </c>
      <c r="C5616" s="279" t="s">
        <v>648</v>
      </c>
      <c r="D5616" s="277" t="s">
        <v>44</v>
      </c>
      <c r="E5616" s="277" t="s">
        <v>649</v>
      </c>
      <c r="F5616" s="194" t="s">
        <v>847</v>
      </c>
      <c r="G5616" s="194"/>
      <c r="H5616" s="278" t="s">
        <v>75</v>
      </c>
      <c r="I5616" s="281">
        <v>1</v>
      </c>
      <c r="J5616" s="280">
        <v>32.1</v>
      </c>
      <c r="K5616" s="280">
        <v>32.1</v>
      </c>
    </row>
    <row r="5617" spans="2:11" ht="63.75" x14ac:dyDescent="0.2">
      <c r="B5617" s="277" t="s">
        <v>86</v>
      </c>
      <c r="C5617" s="279" t="s">
        <v>644</v>
      </c>
      <c r="D5617" s="277" t="s">
        <v>44</v>
      </c>
      <c r="E5617" s="277" t="s">
        <v>645</v>
      </c>
      <c r="F5617" s="194" t="s">
        <v>847</v>
      </c>
      <c r="G5617" s="194"/>
      <c r="H5617" s="278" t="s">
        <v>75</v>
      </c>
      <c r="I5617" s="281">
        <v>1</v>
      </c>
      <c r="J5617" s="280">
        <v>6.78</v>
      </c>
      <c r="K5617" s="280">
        <v>6.78</v>
      </c>
    </row>
    <row r="5618" spans="2:11" ht="63.75" x14ac:dyDescent="0.2">
      <c r="B5618" s="277" t="s">
        <v>86</v>
      </c>
      <c r="C5618" s="279" t="s">
        <v>642</v>
      </c>
      <c r="D5618" s="277" t="s">
        <v>44</v>
      </c>
      <c r="E5618" s="277" t="s">
        <v>643</v>
      </c>
      <c r="F5618" s="194" t="s">
        <v>847</v>
      </c>
      <c r="G5618" s="194"/>
      <c r="H5618" s="278" t="s">
        <v>75</v>
      </c>
      <c r="I5618" s="281">
        <v>1</v>
      </c>
      <c r="J5618" s="280">
        <v>25.68</v>
      </c>
      <c r="K5618" s="280">
        <v>25.68</v>
      </c>
    </row>
    <row r="5619" spans="2:11" ht="63.75" x14ac:dyDescent="0.2">
      <c r="B5619" s="277" t="s">
        <v>86</v>
      </c>
      <c r="C5619" s="279" t="s">
        <v>646</v>
      </c>
      <c r="D5619" s="277" t="s">
        <v>44</v>
      </c>
      <c r="E5619" s="277" t="s">
        <v>647</v>
      </c>
      <c r="F5619" s="194" t="s">
        <v>847</v>
      </c>
      <c r="G5619" s="194"/>
      <c r="H5619" s="278" t="s">
        <v>75</v>
      </c>
      <c r="I5619" s="281">
        <v>1</v>
      </c>
      <c r="J5619" s="280">
        <v>51.43</v>
      </c>
      <c r="K5619" s="280">
        <v>51.43</v>
      </c>
    </row>
    <row r="5620" spans="2:11" x14ac:dyDescent="0.2">
      <c r="B5620" s="291"/>
      <c r="C5620" s="291"/>
      <c r="D5620" s="291"/>
      <c r="E5620" s="291"/>
      <c r="F5620" s="291" t="s">
        <v>97</v>
      </c>
      <c r="G5620" s="292">
        <v>12.87</v>
      </c>
      <c r="H5620" s="291" t="s">
        <v>98</v>
      </c>
      <c r="I5620" s="292">
        <v>13.84</v>
      </c>
      <c r="J5620" s="291" t="s">
        <v>99</v>
      </c>
      <c r="K5620" s="292">
        <v>26.71</v>
      </c>
    </row>
    <row r="5621" spans="2:11" ht="13.5" thickBot="1" x14ac:dyDescent="0.25">
      <c r="B5621" s="291"/>
      <c r="C5621" s="291"/>
      <c r="D5621" s="291"/>
      <c r="E5621" s="291"/>
      <c r="F5621" s="291" t="s">
        <v>100</v>
      </c>
      <c r="G5621" s="292">
        <v>36.93</v>
      </c>
      <c r="H5621" s="291"/>
      <c r="I5621" s="198" t="s">
        <v>101</v>
      </c>
      <c r="J5621" s="198"/>
      <c r="K5621" s="292">
        <v>184.66</v>
      </c>
    </row>
    <row r="5622" spans="2:11" ht="13.5" thickTop="1" x14ac:dyDescent="0.2">
      <c r="B5622" s="276"/>
      <c r="C5622" s="276"/>
      <c r="D5622" s="276"/>
      <c r="E5622" s="276"/>
      <c r="F5622" s="276"/>
      <c r="G5622" s="276"/>
      <c r="H5622" s="276"/>
      <c r="I5622" s="276"/>
      <c r="J5622" s="276"/>
      <c r="K5622" s="276"/>
    </row>
    <row r="5623" spans="2:11" ht="15" x14ac:dyDescent="0.2">
      <c r="B5623" s="268"/>
      <c r="C5623" s="270" t="s">
        <v>78</v>
      </c>
      <c r="D5623" s="268" t="s">
        <v>79</v>
      </c>
      <c r="E5623" s="268" t="s">
        <v>24</v>
      </c>
      <c r="F5623" s="196" t="s">
        <v>80</v>
      </c>
      <c r="G5623" s="196"/>
      <c r="H5623" s="269" t="s">
        <v>81</v>
      </c>
      <c r="I5623" s="270" t="s">
        <v>82</v>
      </c>
      <c r="J5623" s="270" t="s">
        <v>83</v>
      </c>
      <c r="K5623" s="270" t="s">
        <v>84</v>
      </c>
    </row>
    <row r="5624" spans="2:11" ht="63.75" x14ac:dyDescent="0.2">
      <c r="B5624" s="271" t="s">
        <v>85</v>
      </c>
      <c r="C5624" s="273" t="s">
        <v>642</v>
      </c>
      <c r="D5624" s="271" t="s">
        <v>44</v>
      </c>
      <c r="E5624" s="271" t="s">
        <v>643</v>
      </c>
      <c r="F5624" s="197" t="s">
        <v>847</v>
      </c>
      <c r="G5624" s="197"/>
      <c r="H5624" s="272" t="s">
        <v>75</v>
      </c>
      <c r="I5624" s="275">
        <v>1</v>
      </c>
      <c r="J5624" s="274">
        <v>25.68</v>
      </c>
      <c r="K5624" s="274">
        <v>25.68</v>
      </c>
    </row>
    <row r="5625" spans="2:11" ht="63.75" x14ac:dyDescent="0.2">
      <c r="B5625" s="282" t="s">
        <v>93</v>
      </c>
      <c r="C5625" s="284" t="s">
        <v>650</v>
      </c>
      <c r="D5625" s="282" t="s">
        <v>44</v>
      </c>
      <c r="E5625" s="282" t="s">
        <v>853</v>
      </c>
      <c r="F5625" s="195" t="s">
        <v>3021</v>
      </c>
      <c r="G5625" s="195"/>
      <c r="H5625" s="283" t="s">
        <v>48</v>
      </c>
      <c r="I5625" s="287">
        <v>5.5999999999999999E-5</v>
      </c>
      <c r="J5625" s="285">
        <v>458688.99</v>
      </c>
      <c r="K5625" s="285">
        <v>25.68</v>
      </c>
    </row>
    <row r="5626" spans="2:11" x14ac:dyDescent="0.2">
      <c r="B5626" s="291"/>
      <c r="C5626" s="291"/>
      <c r="D5626" s="291"/>
      <c r="E5626" s="291"/>
      <c r="F5626" s="291" t="s">
        <v>97</v>
      </c>
      <c r="G5626" s="292">
        <v>0</v>
      </c>
      <c r="H5626" s="291" t="s">
        <v>98</v>
      </c>
      <c r="I5626" s="292">
        <v>0</v>
      </c>
      <c r="J5626" s="291" t="s">
        <v>99</v>
      </c>
      <c r="K5626" s="292">
        <v>0</v>
      </c>
    </row>
    <row r="5627" spans="2:11" ht="13.5" thickBot="1" x14ac:dyDescent="0.25">
      <c r="B5627" s="291"/>
      <c r="C5627" s="291"/>
      <c r="D5627" s="291"/>
      <c r="E5627" s="291"/>
      <c r="F5627" s="291" t="s">
        <v>100</v>
      </c>
      <c r="G5627" s="292">
        <v>6.42</v>
      </c>
      <c r="H5627" s="291"/>
      <c r="I5627" s="198" t="s">
        <v>101</v>
      </c>
      <c r="J5627" s="198"/>
      <c r="K5627" s="292">
        <v>32.1</v>
      </c>
    </row>
    <row r="5628" spans="2:11" ht="13.5" thickTop="1" x14ac:dyDescent="0.2">
      <c r="B5628" s="276"/>
      <c r="C5628" s="276"/>
      <c r="D5628" s="276"/>
      <c r="E5628" s="276"/>
      <c r="F5628" s="276"/>
      <c r="G5628" s="276"/>
      <c r="H5628" s="276"/>
      <c r="I5628" s="276"/>
      <c r="J5628" s="276"/>
      <c r="K5628" s="276"/>
    </row>
    <row r="5629" spans="2:11" ht="15" x14ac:dyDescent="0.2">
      <c r="B5629" s="268"/>
      <c r="C5629" s="270" t="s">
        <v>78</v>
      </c>
      <c r="D5629" s="268" t="s">
        <v>79</v>
      </c>
      <c r="E5629" s="268" t="s">
        <v>24</v>
      </c>
      <c r="F5629" s="196" t="s">
        <v>80</v>
      </c>
      <c r="G5629" s="196"/>
      <c r="H5629" s="269" t="s">
        <v>81</v>
      </c>
      <c r="I5629" s="270" t="s">
        <v>82</v>
      </c>
      <c r="J5629" s="270" t="s">
        <v>83</v>
      </c>
      <c r="K5629" s="270" t="s">
        <v>84</v>
      </c>
    </row>
    <row r="5630" spans="2:11" ht="63.75" x14ac:dyDescent="0.2">
      <c r="B5630" s="271" t="s">
        <v>85</v>
      </c>
      <c r="C5630" s="273" t="s">
        <v>644</v>
      </c>
      <c r="D5630" s="271" t="s">
        <v>44</v>
      </c>
      <c r="E5630" s="271" t="s">
        <v>645</v>
      </c>
      <c r="F5630" s="197" t="s">
        <v>847</v>
      </c>
      <c r="G5630" s="197"/>
      <c r="H5630" s="272" t="s">
        <v>75</v>
      </c>
      <c r="I5630" s="275">
        <v>1</v>
      </c>
      <c r="J5630" s="274">
        <v>6.78</v>
      </c>
      <c r="K5630" s="274">
        <v>6.78</v>
      </c>
    </row>
    <row r="5631" spans="2:11" ht="63.75" x14ac:dyDescent="0.2">
      <c r="B5631" s="282" t="s">
        <v>93</v>
      </c>
      <c r="C5631" s="284" t="s">
        <v>650</v>
      </c>
      <c r="D5631" s="282" t="s">
        <v>44</v>
      </c>
      <c r="E5631" s="282" t="s">
        <v>853</v>
      </c>
      <c r="F5631" s="195" t="s">
        <v>3021</v>
      </c>
      <c r="G5631" s="195"/>
      <c r="H5631" s="283" t="s">
        <v>48</v>
      </c>
      <c r="I5631" s="287">
        <v>1.4800000000000001E-5</v>
      </c>
      <c r="J5631" s="285">
        <v>458688.99</v>
      </c>
      <c r="K5631" s="285">
        <v>6.78</v>
      </c>
    </row>
    <row r="5632" spans="2:11" x14ac:dyDescent="0.2">
      <c r="B5632" s="291"/>
      <c r="C5632" s="291"/>
      <c r="D5632" s="291"/>
      <c r="E5632" s="291"/>
      <c r="F5632" s="291" t="s">
        <v>97</v>
      </c>
      <c r="G5632" s="292">
        <v>0</v>
      </c>
      <c r="H5632" s="291" t="s">
        <v>98</v>
      </c>
      <c r="I5632" s="292">
        <v>0</v>
      </c>
      <c r="J5632" s="291" t="s">
        <v>99</v>
      </c>
      <c r="K5632" s="292">
        <v>0</v>
      </c>
    </row>
    <row r="5633" spans="2:11" ht="13.5" thickBot="1" x14ac:dyDescent="0.25">
      <c r="B5633" s="291"/>
      <c r="C5633" s="291"/>
      <c r="D5633" s="291"/>
      <c r="E5633" s="291"/>
      <c r="F5633" s="291" t="s">
        <v>100</v>
      </c>
      <c r="G5633" s="292">
        <v>1.69</v>
      </c>
      <c r="H5633" s="291"/>
      <c r="I5633" s="198" t="s">
        <v>101</v>
      </c>
      <c r="J5633" s="198"/>
      <c r="K5633" s="292">
        <v>8.4700000000000006</v>
      </c>
    </row>
    <row r="5634" spans="2:11" ht="13.5" thickTop="1" x14ac:dyDescent="0.2">
      <c r="B5634" s="276"/>
      <c r="C5634" s="276"/>
      <c r="D5634" s="276"/>
      <c r="E5634" s="276"/>
      <c r="F5634" s="276"/>
      <c r="G5634" s="276"/>
      <c r="H5634" s="276"/>
      <c r="I5634" s="276"/>
      <c r="J5634" s="276"/>
      <c r="K5634" s="276"/>
    </row>
    <row r="5635" spans="2:11" ht="15" x14ac:dyDescent="0.2">
      <c r="B5635" s="268"/>
      <c r="C5635" s="270" t="s">
        <v>78</v>
      </c>
      <c r="D5635" s="268" t="s">
        <v>79</v>
      </c>
      <c r="E5635" s="268" t="s">
        <v>24</v>
      </c>
      <c r="F5635" s="196" t="s">
        <v>80</v>
      </c>
      <c r="G5635" s="196"/>
      <c r="H5635" s="269" t="s">
        <v>81</v>
      </c>
      <c r="I5635" s="270" t="s">
        <v>82</v>
      </c>
      <c r="J5635" s="270" t="s">
        <v>83</v>
      </c>
      <c r="K5635" s="270" t="s">
        <v>84</v>
      </c>
    </row>
    <row r="5636" spans="2:11" ht="63.75" x14ac:dyDescent="0.2">
      <c r="B5636" s="271" t="s">
        <v>85</v>
      </c>
      <c r="C5636" s="273" t="s">
        <v>648</v>
      </c>
      <c r="D5636" s="271" t="s">
        <v>44</v>
      </c>
      <c r="E5636" s="271" t="s">
        <v>649</v>
      </c>
      <c r="F5636" s="197" t="s">
        <v>847</v>
      </c>
      <c r="G5636" s="197"/>
      <c r="H5636" s="272" t="s">
        <v>75</v>
      </c>
      <c r="I5636" s="275">
        <v>1</v>
      </c>
      <c r="J5636" s="274">
        <v>32.1</v>
      </c>
      <c r="K5636" s="274">
        <v>32.1</v>
      </c>
    </row>
    <row r="5637" spans="2:11" ht="63.75" x14ac:dyDescent="0.2">
      <c r="B5637" s="282" t="s">
        <v>93</v>
      </c>
      <c r="C5637" s="284" t="s">
        <v>650</v>
      </c>
      <c r="D5637" s="282" t="s">
        <v>44</v>
      </c>
      <c r="E5637" s="282" t="s">
        <v>853</v>
      </c>
      <c r="F5637" s="195" t="s">
        <v>3021</v>
      </c>
      <c r="G5637" s="195"/>
      <c r="H5637" s="283" t="s">
        <v>48</v>
      </c>
      <c r="I5637" s="287">
        <v>6.9999999999999994E-5</v>
      </c>
      <c r="J5637" s="285">
        <v>458688.99</v>
      </c>
      <c r="K5637" s="285">
        <v>32.1</v>
      </c>
    </row>
    <row r="5638" spans="2:11" x14ac:dyDescent="0.2">
      <c r="B5638" s="291"/>
      <c r="C5638" s="291"/>
      <c r="D5638" s="291"/>
      <c r="E5638" s="291"/>
      <c r="F5638" s="291" t="s">
        <v>97</v>
      </c>
      <c r="G5638" s="292">
        <v>0</v>
      </c>
      <c r="H5638" s="291" t="s">
        <v>98</v>
      </c>
      <c r="I5638" s="292">
        <v>0</v>
      </c>
      <c r="J5638" s="291" t="s">
        <v>99</v>
      </c>
      <c r="K5638" s="292">
        <v>0</v>
      </c>
    </row>
    <row r="5639" spans="2:11" ht="13.5" thickBot="1" x14ac:dyDescent="0.25">
      <c r="B5639" s="291"/>
      <c r="C5639" s="291"/>
      <c r="D5639" s="291"/>
      <c r="E5639" s="291"/>
      <c r="F5639" s="291" t="s">
        <v>100</v>
      </c>
      <c r="G5639" s="292">
        <v>8.02</v>
      </c>
      <c r="H5639" s="291"/>
      <c r="I5639" s="198" t="s">
        <v>101</v>
      </c>
      <c r="J5639" s="198"/>
      <c r="K5639" s="292">
        <v>40.119999999999997</v>
      </c>
    </row>
    <row r="5640" spans="2:11" ht="13.5" thickTop="1" x14ac:dyDescent="0.2">
      <c r="B5640" s="276"/>
      <c r="C5640" s="276"/>
      <c r="D5640" s="276"/>
      <c r="E5640" s="276"/>
      <c r="F5640" s="276"/>
      <c r="G5640" s="276"/>
      <c r="H5640" s="276"/>
      <c r="I5640" s="276"/>
      <c r="J5640" s="276"/>
      <c r="K5640" s="276"/>
    </row>
    <row r="5641" spans="2:11" ht="15" x14ac:dyDescent="0.2">
      <c r="B5641" s="268"/>
      <c r="C5641" s="270" t="s">
        <v>78</v>
      </c>
      <c r="D5641" s="268" t="s">
        <v>79</v>
      </c>
      <c r="E5641" s="268" t="s">
        <v>24</v>
      </c>
      <c r="F5641" s="196" t="s">
        <v>80</v>
      </c>
      <c r="G5641" s="196"/>
      <c r="H5641" s="269" t="s">
        <v>81</v>
      </c>
      <c r="I5641" s="270" t="s">
        <v>82</v>
      </c>
      <c r="J5641" s="270" t="s">
        <v>83</v>
      </c>
      <c r="K5641" s="270" t="s">
        <v>84</v>
      </c>
    </row>
    <row r="5642" spans="2:11" ht="63.75" x14ac:dyDescent="0.2">
      <c r="B5642" s="271" t="s">
        <v>85</v>
      </c>
      <c r="C5642" s="273" t="s">
        <v>646</v>
      </c>
      <c r="D5642" s="271" t="s">
        <v>44</v>
      </c>
      <c r="E5642" s="271" t="s">
        <v>647</v>
      </c>
      <c r="F5642" s="197" t="s">
        <v>847</v>
      </c>
      <c r="G5642" s="197"/>
      <c r="H5642" s="272" t="s">
        <v>75</v>
      </c>
      <c r="I5642" s="275">
        <v>1</v>
      </c>
      <c r="J5642" s="274">
        <v>51.43</v>
      </c>
      <c r="K5642" s="274">
        <v>51.43</v>
      </c>
    </row>
    <row r="5643" spans="2:11" ht="25.5" x14ac:dyDescent="0.2">
      <c r="B5643" s="282" t="s">
        <v>93</v>
      </c>
      <c r="C5643" s="284" t="s">
        <v>381</v>
      </c>
      <c r="D5643" s="282" t="s">
        <v>44</v>
      </c>
      <c r="E5643" s="282" t="s">
        <v>626</v>
      </c>
      <c r="F5643" s="195" t="s">
        <v>94</v>
      </c>
      <c r="G5643" s="195"/>
      <c r="H5643" s="283" t="s">
        <v>129</v>
      </c>
      <c r="I5643" s="287">
        <v>8.5299999999999994</v>
      </c>
      <c r="J5643" s="285">
        <v>6.03</v>
      </c>
      <c r="K5643" s="285">
        <v>51.43</v>
      </c>
    </row>
    <row r="5644" spans="2:11" x14ac:dyDescent="0.2">
      <c r="B5644" s="291"/>
      <c r="C5644" s="291"/>
      <c r="D5644" s="291"/>
      <c r="E5644" s="291"/>
      <c r="F5644" s="291" t="s">
        <v>97</v>
      </c>
      <c r="G5644" s="292">
        <v>0</v>
      </c>
      <c r="H5644" s="291" t="s">
        <v>98</v>
      </c>
      <c r="I5644" s="292">
        <v>0</v>
      </c>
      <c r="J5644" s="291" t="s">
        <v>99</v>
      </c>
      <c r="K5644" s="292">
        <v>0</v>
      </c>
    </row>
    <row r="5645" spans="2:11" ht="13.5" thickBot="1" x14ac:dyDescent="0.25">
      <c r="B5645" s="291"/>
      <c r="C5645" s="291"/>
      <c r="D5645" s="291"/>
      <c r="E5645" s="291"/>
      <c r="F5645" s="291" t="s">
        <v>100</v>
      </c>
      <c r="G5645" s="292">
        <v>12.85</v>
      </c>
      <c r="H5645" s="291"/>
      <c r="I5645" s="198" t="s">
        <v>101</v>
      </c>
      <c r="J5645" s="198"/>
      <c r="K5645" s="292">
        <v>64.28</v>
      </c>
    </row>
    <row r="5646" spans="2:11" ht="13.5" thickTop="1" x14ac:dyDescent="0.2">
      <c r="B5646" s="276"/>
      <c r="C5646" s="276"/>
      <c r="D5646" s="276"/>
      <c r="E5646" s="276"/>
      <c r="F5646" s="276"/>
      <c r="G5646" s="276"/>
      <c r="H5646" s="276"/>
      <c r="I5646" s="276"/>
      <c r="J5646" s="276"/>
      <c r="K5646" s="276"/>
    </row>
    <row r="5647" spans="2:11" ht="15" x14ac:dyDescent="0.2">
      <c r="B5647" s="268"/>
      <c r="C5647" s="270" t="s">
        <v>78</v>
      </c>
      <c r="D5647" s="268" t="s">
        <v>79</v>
      </c>
      <c r="E5647" s="268" t="s">
        <v>24</v>
      </c>
      <c r="F5647" s="196" t="s">
        <v>80</v>
      </c>
      <c r="G5647" s="196"/>
      <c r="H5647" s="269" t="s">
        <v>81</v>
      </c>
      <c r="I5647" s="270" t="s">
        <v>82</v>
      </c>
      <c r="J5647" s="270" t="s">
        <v>83</v>
      </c>
      <c r="K5647" s="270" t="s">
        <v>84</v>
      </c>
    </row>
    <row r="5648" spans="2:11" ht="38.25" x14ac:dyDescent="0.2">
      <c r="B5648" s="271" t="s">
        <v>85</v>
      </c>
      <c r="C5648" s="273" t="s">
        <v>107</v>
      </c>
      <c r="D5648" s="271" t="s">
        <v>44</v>
      </c>
      <c r="E5648" s="271" t="s">
        <v>108</v>
      </c>
      <c r="F5648" s="197" t="s">
        <v>785</v>
      </c>
      <c r="G5648" s="197"/>
      <c r="H5648" s="272" t="s">
        <v>109</v>
      </c>
      <c r="I5648" s="275">
        <v>1</v>
      </c>
      <c r="J5648" s="274">
        <v>28.9</v>
      </c>
      <c r="K5648" s="274">
        <v>28.9</v>
      </c>
    </row>
    <row r="5649" spans="2:11" ht="25.5" x14ac:dyDescent="0.2">
      <c r="B5649" s="277" t="s">
        <v>86</v>
      </c>
      <c r="C5649" s="279" t="s">
        <v>306</v>
      </c>
      <c r="D5649" s="277" t="s">
        <v>44</v>
      </c>
      <c r="E5649" s="277" t="s">
        <v>307</v>
      </c>
      <c r="F5649" s="194" t="s">
        <v>2161</v>
      </c>
      <c r="G5649" s="194"/>
      <c r="H5649" s="278" t="s">
        <v>75</v>
      </c>
      <c r="I5649" s="281">
        <v>1</v>
      </c>
      <c r="J5649" s="280">
        <v>28.77</v>
      </c>
      <c r="K5649" s="280">
        <v>28.77</v>
      </c>
    </row>
    <row r="5650" spans="2:11" ht="38.25" x14ac:dyDescent="0.2">
      <c r="B5650" s="277" t="s">
        <v>86</v>
      </c>
      <c r="C5650" s="279" t="s">
        <v>390</v>
      </c>
      <c r="D5650" s="277" t="s">
        <v>44</v>
      </c>
      <c r="E5650" s="277" t="s">
        <v>391</v>
      </c>
      <c r="F5650" s="194" t="s">
        <v>847</v>
      </c>
      <c r="G5650" s="194"/>
      <c r="H5650" s="278" t="s">
        <v>75</v>
      </c>
      <c r="I5650" s="281">
        <v>1</v>
      </c>
      <c r="J5650" s="280">
        <v>0.02</v>
      </c>
      <c r="K5650" s="280">
        <v>0.02</v>
      </c>
    </row>
    <row r="5651" spans="2:11" ht="38.25" x14ac:dyDescent="0.2">
      <c r="B5651" s="277" t="s">
        <v>86</v>
      </c>
      <c r="C5651" s="279" t="s">
        <v>388</v>
      </c>
      <c r="D5651" s="277" t="s">
        <v>44</v>
      </c>
      <c r="E5651" s="277" t="s">
        <v>389</v>
      </c>
      <c r="F5651" s="194" t="s">
        <v>847</v>
      </c>
      <c r="G5651" s="194"/>
      <c r="H5651" s="278" t="s">
        <v>75</v>
      </c>
      <c r="I5651" s="281">
        <v>1</v>
      </c>
      <c r="J5651" s="280">
        <v>0.11</v>
      </c>
      <c r="K5651" s="280">
        <v>0.11</v>
      </c>
    </row>
    <row r="5652" spans="2:11" x14ac:dyDescent="0.2">
      <c r="B5652" s="291"/>
      <c r="C5652" s="291"/>
      <c r="D5652" s="291"/>
      <c r="E5652" s="291"/>
      <c r="F5652" s="291" t="s">
        <v>97</v>
      </c>
      <c r="G5652" s="292">
        <v>11.43</v>
      </c>
      <c r="H5652" s="291" t="s">
        <v>98</v>
      </c>
      <c r="I5652" s="292">
        <v>12.31</v>
      </c>
      <c r="J5652" s="291" t="s">
        <v>99</v>
      </c>
      <c r="K5652" s="292">
        <v>23.74</v>
      </c>
    </row>
    <row r="5653" spans="2:11" ht="13.5" thickBot="1" x14ac:dyDescent="0.25">
      <c r="B5653" s="291"/>
      <c r="C5653" s="291"/>
      <c r="D5653" s="291"/>
      <c r="E5653" s="291"/>
      <c r="F5653" s="291" t="s">
        <v>100</v>
      </c>
      <c r="G5653" s="292">
        <v>7.22</v>
      </c>
      <c r="H5653" s="291"/>
      <c r="I5653" s="198" t="s">
        <v>101</v>
      </c>
      <c r="J5653" s="198"/>
      <c r="K5653" s="292">
        <v>36.119999999999997</v>
      </c>
    </row>
    <row r="5654" spans="2:11" ht="13.5" thickTop="1" x14ac:dyDescent="0.2">
      <c r="B5654" s="276"/>
      <c r="C5654" s="276"/>
      <c r="D5654" s="276"/>
      <c r="E5654" s="276"/>
      <c r="F5654" s="276"/>
      <c r="G5654" s="276"/>
      <c r="H5654" s="276"/>
      <c r="I5654" s="276"/>
      <c r="J5654" s="276"/>
      <c r="K5654" s="276"/>
    </row>
    <row r="5655" spans="2:11" ht="15" x14ac:dyDescent="0.2">
      <c r="B5655" s="268"/>
      <c r="C5655" s="270" t="s">
        <v>78</v>
      </c>
      <c r="D5655" s="268" t="s">
        <v>79</v>
      </c>
      <c r="E5655" s="268" t="s">
        <v>24</v>
      </c>
      <c r="F5655" s="196" t="s">
        <v>80</v>
      </c>
      <c r="G5655" s="196"/>
      <c r="H5655" s="269" t="s">
        <v>81</v>
      </c>
      <c r="I5655" s="270" t="s">
        <v>82</v>
      </c>
      <c r="J5655" s="270" t="s">
        <v>83</v>
      </c>
      <c r="K5655" s="270" t="s">
        <v>84</v>
      </c>
    </row>
    <row r="5656" spans="2:11" ht="38.25" x14ac:dyDescent="0.2">
      <c r="B5656" s="271" t="s">
        <v>85</v>
      </c>
      <c r="C5656" s="273" t="s">
        <v>104</v>
      </c>
      <c r="D5656" s="271" t="s">
        <v>44</v>
      </c>
      <c r="E5656" s="271" t="s">
        <v>105</v>
      </c>
      <c r="F5656" s="197" t="s">
        <v>785</v>
      </c>
      <c r="G5656" s="197"/>
      <c r="H5656" s="272" t="s">
        <v>106</v>
      </c>
      <c r="I5656" s="275">
        <v>1</v>
      </c>
      <c r="J5656" s="274">
        <v>30.44</v>
      </c>
      <c r="K5656" s="274">
        <v>30.44</v>
      </c>
    </row>
    <row r="5657" spans="2:11" ht="25.5" x14ac:dyDescent="0.2">
      <c r="B5657" s="277" t="s">
        <v>86</v>
      </c>
      <c r="C5657" s="279" t="s">
        <v>306</v>
      </c>
      <c r="D5657" s="277" t="s">
        <v>44</v>
      </c>
      <c r="E5657" s="277" t="s">
        <v>307</v>
      </c>
      <c r="F5657" s="194" t="s">
        <v>2161</v>
      </c>
      <c r="G5657" s="194"/>
      <c r="H5657" s="278" t="s">
        <v>75</v>
      </c>
      <c r="I5657" s="281">
        <v>1</v>
      </c>
      <c r="J5657" s="280">
        <v>28.77</v>
      </c>
      <c r="K5657" s="280">
        <v>28.77</v>
      </c>
    </row>
    <row r="5658" spans="2:11" ht="38.25" x14ac:dyDescent="0.2">
      <c r="B5658" s="277" t="s">
        <v>86</v>
      </c>
      <c r="C5658" s="279" t="s">
        <v>388</v>
      </c>
      <c r="D5658" s="277" t="s">
        <v>44</v>
      </c>
      <c r="E5658" s="277" t="s">
        <v>389</v>
      </c>
      <c r="F5658" s="194" t="s">
        <v>847</v>
      </c>
      <c r="G5658" s="194"/>
      <c r="H5658" s="278" t="s">
        <v>75</v>
      </c>
      <c r="I5658" s="281">
        <v>1</v>
      </c>
      <c r="J5658" s="280">
        <v>0.11</v>
      </c>
      <c r="K5658" s="280">
        <v>0.11</v>
      </c>
    </row>
    <row r="5659" spans="2:11" ht="38.25" x14ac:dyDescent="0.2">
      <c r="B5659" s="277" t="s">
        <v>86</v>
      </c>
      <c r="C5659" s="279" t="s">
        <v>390</v>
      </c>
      <c r="D5659" s="277" t="s">
        <v>44</v>
      </c>
      <c r="E5659" s="277" t="s">
        <v>391</v>
      </c>
      <c r="F5659" s="194" t="s">
        <v>847</v>
      </c>
      <c r="G5659" s="194"/>
      <c r="H5659" s="278" t="s">
        <v>75</v>
      </c>
      <c r="I5659" s="281">
        <v>1</v>
      </c>
      <c r="J5659" s="280">
        <v>0.02</v>
      </c>
      <c r="K5659" s="280">
        <v>0.02</v>
      </c>
    </row>
    <row r="5660" spans="2:11" ht="38.25" x14ac:dyDescent="0.2">
      <c r="B5660" s="277" t="s">
        <v>86</v>
      </c>
      <c r="C5660" s="279" t="s">
        <v>394</v>
      </c>
      <c r="D5660" s="277" t="s">
        <v>44</v>
      </c>
      <c r="E5660" s="277" t="s">
        <v>395</v>
      </c>
      <c r="F5660" s="194" t="s">
        <v>847</v>
      </c>
      <c r="G5660" s="194"/>
      <c r="H5660" s="278" t="s">
        <v>75</v>
      </c>
      <c r="I5660" s="281">
        <v>1</v>
      </c>
      <c r="J5660" s="280">
        <v>1.46</v>
      </c>
      <c r="K5660" s="280">
        <v>1.46</v>
      </c>
    </row>
    <row r="5661" spans="2:11" ht="38.25" x14ac:dyDescent="0.2">
      <c r="B5661" s="277" t="s">
        <v>86</v>
      </c>
      <c r="C5661" s="279" t="s">
        <v>392</v>
      </c>
      <c r="D5661" s="277" t="s">
        <v>44</v>
      </c>
      <c r="E5661" s="277" t="s">
        <v>393</v>
      </c>
      <c r="F5661" s="194" t="s">
        <v>847</v>
      </c>
      <c r="G5661" s="194"/>
      <c r="H5661" s="278" t="s">
        <v>75</v>
      </c>
      <c r="I5661" s="281">
        <v>1</v>
      </c>
      <c r="J5661" s="280">
        <v>0.08</v>
      </c>
      <c r="K5661" s="280">
        <v>0.08</v>
      </c>
    </row>
    <row r="5662" spans="2:11" x14ac:dyDescent="0.2">
      <c r="B5662" s="291"/>
      <c r="C5662" s="291"/>
      <c r="D5662" s="291"/>
      <c r="E5662" s="291"/>
      <c r="F5662" s="291" t="s">
        <v>97</v>
      </c>
      <c r="G5662" s="292">
        <v>11.43</v>
      </c>
      <c r="H5662" s="291" t="s">
        <v>98</v>
      </c>
      <c r="I5662" s="292">
        <v>12.31</v>
      </c>
      <c r="J5662" s="291" t="s">
        <v>99</v>
      </c>
      <c r="K5662" s="292">
        <v>23.74</v>
      </c>
    </row>
    <row r="5663" spans="2:11" ht="13.5" thickBot="1" x14ac:dyDescent="0.25">
      <c r="B5663" s="291"/>
      <c r="C5663" s="291"/>
      <c r="D5663" s="291"/>
      <c r="E5663" s="291"/>
      <c r="F5663" s="291" t="s">
        <v>100</v>
      </c>
      <c r="G5663" s="292">
        <v>7.61</v>
      </c>
      <c r="H5663" s="291"/>
      <c r="I5663" s="198" t="s">
        <v>101</v>
      </c>
      <c r="J5663" s="198"/>
      <c r="K5663" s="292">
        <v>38.049999999999997</v>
      </c>
    </row>
    <row r="5664" spans="2:11" ht="13.5" thickTop="1" x14ac:dyDescent="0.2">
      <c r="B5664" s="276"/>
      <c r="C5664" s="276"/>
      <c r="D5664" s="276"/>
      <c r="E5664" s="276"/>
      <c r="F5664" s="276"/>
      <c r="G5664" s="276"/>
      <c r="H5664" s="276"/>
      <c r="I5664" s="276"/>
      <c r="J5664" s="276"/>
      <c r="K5664" s="276"/>
    </row>
    <row r="5665" spans="2:11" ht="15" x14ac:dyDescent="0.2">
      <c r="B5665" s="268"/>
      <c r="C5665" s="270" t="s">
        <v>78</v>
      </c>
      <c r="D5665" s="268" t="s">
        <v>79</v>
      </c>
      <c r="E5665" s="268" t="s">
        <v>24</v>
      </c>
      <c r="F5665" s="196" t="s">
        <v>80</v>
      </c>
      <c r="G5665" s="196"/>
      <c r="H5665" s="269" t="s">
        <v>81</v>
      </c>
      <c r="I5665" s="270" t="s">
        <v>82</v>
      </c>
      <c r="J5665" s="270" t="s">
        <v>83</v>
      </c>
      <c r="K5665" s="270" t="s">
        <v>84</v>
      </c>
    </row>
    <row r="5666" spans="2:11" ht="38.25" x14ac:dyDescent="0.2">
      <c r="B5666" s="271" t="s">
        <v>85</v>
      </c>
      <c r="C5666" s="273" t="s">
        <v>388</v>
      </c>
      <c r="D5666" s="271" t="s">
        <v>44</v>
      </c>
      <c r="E5666" s="271" t="s">
        <v>389</v>
      </c>
      <c r="F5666" s="197" t="s">
        <v>847</v>
      </c>
      <c r="G5666" s="197"/>
      <c r="H5666" s="272" t="s">
        <v>75</v>
      </c>
      <c r="I5666" s="275">
        <v>1</v>
      </c>
      <c r="J5666" s="274">
        <v>0.11</v>
      </c>
      <c r="K5666" s="274">
        <v>0.11</v>
      </c>
    </row>
    <row r="5667" spans="2:11" ht="38.25" x14ac:dyDescent="0.2">
      <c r="B5667" s="282" t="s">
        <v>93</v>
      </c>
      <c r="C5667" s="284" t="s">
        <v>396</v>
      </c>
      <c r="D5667" s="282" t="s">
        <v>44</v>
      </c>
      <c r="E5667" s="282" t="s">
        <v>397</v>
      </c>
      <c r="F5667" s="195" t="s">
        <v>3021</v>
      </c>
      <c r="G5667" s="195"/>
      <c r="H5667" s="283" t="s">
        <v>48</v>
      </c>
      <c r="I5667" s="287">
        <v>7.2000000000000002E-5</v>
      </c>
      <c r="J5667" s="285">
        <v>1629.37</v>
      </c>
      <c r="K5667" s="285">
        <v>0.11</v>
      </c>
    </row>
    <row r="5668" spans="2:11" x14ac:dyDescent="0.2">
      <c r="B5668" s="291"/>
      <c r="C5668" s="291"/>
      <c r="D5668" s="291"/>
      <c r="E5668" s="291"/>
      <c r="F5668" s="291" t="s">
        <v>97</v>
      </c>
      <c r="G5668" s="292">
        <v>0</v>
      </c>
      <c r="H5668" s="291" t="s">
        <v>98</v>
      </c>
      <c r="I5668" s="292">
        <v>0</v>
      </c>
      <c r="J5668" s="291" t="s">
        <v>99</v>
      </c>
      <c r="K5668" s="292">
        <v>0</v>
      </c>
    </row>
    <row r="5669" spans="2:11" ht="13.5" thickBot="1" x14ac:dyDescent="0.25">
      <c r="B5669" s="291"/>
      <c r="C5669" s="291"/>
      <c r="D5669" s="291"/>
      <c r="E5669" s="291"/>
      <c r="F5669" s="291" t="s">
        <v>100</v>
      </c>
      <c r="G5669" s="292">
        <v>0.02</v>
      </c>
      <c r="H5669" s="291"/>
      <c r="I5669" s="198" t="s">
        <v>101</v>
      </c>
      <c r="J5669" s="198"/>
      <c r="K5669" s="292">
        <v>0.13</v>
      </c>
    </row>
    <row r="5670" spans="2:11" ht="13.5" thickTop="1" x14ac:dyDescent="0.2">
      <c r="B5670" s="276"/>
      <c r="C5670" s="276"/>
      <c r="D5670" s="276"/>
      <c r="E5670" s="276"/>
      <c r="F5670" s="276"/>
      <c r="G5670" s="276"/>
      <c r="H5670" s="276"/>
      <c r="I5670" s="276"/>
      <c r="J5670" s="276"/>
      <c r="K5670" s="276"/>
    </row>
    <row r="5671" spans="2:11" ht="15" x14ac:dyDescent="0.2">
      <c r="B5671" s="268"/>
      <c r="C5671" s="270" t="s">
        <v>78</v>
      </c>
      <c r="D5671" s="268" t="s">
        <v>79</v>
      </c>
      <c r="E5671" s="268" t="s">
        <v>24</v>
      </c>
      <c r="F5671" s="196" t="s">
        <v>80</v>
      </c>
      <c r="G5671" s="196"/>
      <c r="H5671" s="269" t="s">
        <v>81</v>
      </c>
      <c r="I5671" s="270" t="s">
        <v>82</v>
      </c>
      <c r="J5671" s="270" t="s">
        <v>83</v>
      </c>
      <c r="K5671" s="270" t="s">
        <v>84</v>
      </c>
    </row>
    <row r="5672" spans="2:11" ht="38.25" x14ac:dyDescent="0.2">
      <c r="B5672" s="271" t="s">
        <v>85</v>
      </c>
      <c r="C5672" s="273" t="s">
        <v>390</v>
      </c>
      <c r="D5672" s="271" t="s">
        <v>44</v>
      </c>
      <c r="E5672" s="271" t="s">
        <v>391</v>
      </c>
      <c r="F5672" s="197" t="s">
        <v>847</v>
      </c>
      <c r="G5672" s="197"/>
      <c r="H5672" s="272" t="s">
        <v>75</v>
      </c>
      <c r="I5672" s="275">
        <v>1</v>
      </c>
      <c r="J5672" s="274">
        <v>0.02</v>
      </c>
      <c r="K5672" s="274">
        <v>0.02</v>
      </c>
    </row>
    <row r="5673" spans="2:11" ht="38.25" x14ac:dyDescent="0.2">
      <c r="B5673" s="282" t="s">
        <v>93</v>
      </c>
      <c r="C5673" s="284" t="s">
        <v>396</v>
      </c>
      <c r="D5673" s="282" t="s">
        <v>44</v>
      </c>
      <c r="E5673" s="282" t="s">
        <v>397</v>
      </c>
      <c r="F5673" s="195" t="s">
        <v>3021</v>
      </c>
      <c r="G5673" s="195"/>
      <c r="H5673" s="283" t="s">
        <v>48</v>
      </c>
      <c r="I5673" s="287">
        <v>1.4800000000000001E-5</v>
      </c>
      <c r="J5673" s="285">
        <v>1629.37</v>
      </c>
      <c r="K5673" s="285">
        <v>0.02</v>
      </c>
    </row>
    <row r="5674" spans="2:11" x14ac:dyDescent="0.2">
      <c r="B5674" s="291"/>
      <c r="C5674" s="291"/>
      <c r="D5674" s="291"/>
      <c r="E5674" s="291"/>
      <c r="F5674" s="291" t="s">
        <v>97</v>
      </c>
      <c r="G5674" s="292">
        <v>0</v>
      </c>
      <c r="H5674" s="291" t="s">
        <v>98</v>
      </c>
      <c r="I5674" s="292">
        <v>0</v>
      </c>
      <c r="J5674" s="291" t="s">
        <v>99</v>
      </c>
      <c r="K5674" s="292">
        <v>0</v>
      </c>
    </row>
    <row r="5675" spans="2:11" ht="13.5" thickBot="1" x14ac:dyDescent="0.25">
      <c r="B5675" s="291"/>
      <c r="C5675" s="291"/>
      <c r="D5675" s="291"/>
      <c r="E5675" s="291"/>
      <c r="F5675" s="291" t="s">
        <v>100</v>
      </c>
      <c r="G5675" s="292">
        <v>0</v>
      </c>
      <c r="H5675" s="291"/>
      <c r="I5675" s="198" t="s">
        <v>101</v>
      </c>
      <c r="J5675" s="198"/>
      <c r="K5675" s="292">
        <v>0.02</v>
      </c>
    </row>
    <row r="5676" spans="2:11" ht="13.5" thickTop="1" x14ac:dyDescent="0.2">
      <c r="B5676" s="276"/>
      <c r="C5676" s="276"/>
      <c r="D5676" s="276"/>
      <c r="E5676" s="276"/>
      <c r="F5676" s="276"/>
      <c r="G5676" s="276"/>
      <c r="H5676" s="276"/>
      <c r="I5676" s="276"/>
      <c r="J5676" s="276"/>
      <c r="K5676" s="276"/>
    </row>
    <row r="5677" spans="2:11" ht="15" x14ac:dyDescent="0.2">
      <c r="B5677" s="268"/>
      <c r="C5677" s="270" t="s">
        <v>78</v>
      </c>
      <c r="D5677" s="268" t="s">
        <v>79</v>
      </c>
      <c r="E5677" s="268" t="s">
        <v>24</v>
      </c>
      <c r="F5677" s="196" t="s">
        <v>80</v>
      </c>
      <c r="G5677" s="196"/>
      <c r="H5677" s="269" t="s">
        <v>81</v>
      </c>
      <c r="I5677" s="270" t="s">
        <v>82</v>
      </c>
      <c r="J5677" s="270" t="s">
        <v>83</v>
      </c>
      <c r="K5677" s="270" t="s">
        <v>84</v>
      </c>
    </row>
    <row r="5678" spans="2:11" ht="38.25" x14ac:dyDescent="0.2">
      <c r="B5678" s="271" t="s">
        <v>85</v>
      </c>
      <c r="C5678" s="273" t="s">
        <v>392</v>
      </c>
      <c r="D5678" s="271" t="s">
        <v>44</v>
      </c>
      <c r="E5678" s="271" t="s">
        <v>393</v>
      </c>
      <c r="F5678" s="197" t="s">
        <v>847</v>
      </c>
      <c r="G5678" s="197"/>
      <c r="H5678" s="272" t="s">
        <v>75</v>
      </c>
      <c r="I5678" s="275">
        <v>1</v>
      </c>
      <c r="J5678" s="274">
        <v>0.08</v>
      </c>
      <c r="K5678" s="274">
        <v>0.08</v>
      </c>
    </row>
    <row r="5679" spans="2:11" ht="38.25" x14ac:dyDescent="0.2">
      <c r="B5679" s="282" t="s">
        <v>93</v>
      </c>
      <c r="C5679" s="284" t="s">
        <v>396</v>
      </c>
      <c r="D5679" s="282" t="s">
        <v>44</v>
      </c>
      <c r="E5679" s="282" t="s">
        <v>397</v>
      </c>
      <c r="F5679" s="195" t="s">
        <v>3021</v>
      </c>
      <c r="G5679" s="195"/>
      <c r="H5679" s="283" t="s">
        <v>48</v>
      </c>
      <c r="I5679" s="287">
        <v>5.0000000000000002E-5</v>
      </c>
      <c r="J5679" s="285">
        <v>1629.37</v>
      </c>
      <c r="K5679" s="285">
        <v>0.08</v>
      </c>
    </row>
    <row r="5680" spans="2:11" x14ac:dyDescent="0.2">
      <c r="B5680" s="291"/>
      <c r="C5680" s="291"/>
      <c r="D5680" s="291"/>
      <c r="E5680" s="291"/>
      <c r="F5680" s="291" t="s">
        <v>97</v>
      </c>
      <c r="G5680" s="292">
        <v>0</v>
      </c>
      <c r="H5680" s="291" t="s">
        <v>98</v>
      </c>
      <c r="I5680" s="292">
        <v>0</v>
      </c>
      <c r="J5680" s="291" t="s">
        <v>99</v>
      </c>
      <c r="K5680" s="292">
        <v>0</v>
      </c>
    </row>
    <row r="5681" spans="2:11" ht="13.5" thickBot="1" x14ac:dyDescent="0.25">
      <c r="B5681" s="291"/>
      <c r="C5681" s="291"/>
      <c r="D5681" s="291"/>
      <c r="E5681" s="291"/>
      <c r="F5681" s="291" t="s">
        <v>100</v>
      </c>
      <c r="G5681" s="292">
        <v>0.02</v>
      </c>
      <c r="H5681" s="291"/>
      <c r="I5681" s="198" t="s">
        <v>101</v>
      </c>
      <c r="J5681" s="198"/>
      <c r="K5681" s="292">
        <v>0.1</v>
      </c>
    </row>
    <row r="5682" spans="2:11" ht="13.5" thickTop="1" x14ac:dyDescent="0.2">
      <c r="B5682" s="276"/>
      <c r="C5682" s="276"/>
      <c r="D5682" s="276"/>
      <c r="E5682" s="276"/>
      <c r="F5682" s="276"/>
      <c r="G5682" s="276"/>
      <c r="H5682" s="276"/>
      <c r="I5682" s="276"/>
      <c r="J5682" s="276"/>
      <c r="K5682" s="276"/>
    </row>
    <row r="5683" spans="2:11" ht="15" x14ac:dyDescent="0.2">
      <c r="B5683" s="268"/>
      <c r="C5683" s="270" t="s">
        <v>78</v>
      </c>
      <c r="D5683" s="268" t="s">
        <v>79</v>
      </c>
      <c r="E5683" s="268" t="s">
        <v>24</v>
      </c>
      <c r="F5683" s="196" t="s">
        <v>80</v>
      </c>
      <c r="G5683" s="196"/>
      <c r="H5683" s="269" t="s">
        <v>81</v>
      </c>
      <c r="I5683" s="270" t="s">
        <v>82</v>
      </c>
      <c r="J5683" s="270" t="s">
        <v>83</v>
      </c>
      <c r="K5683" s="270" t="s">
        <v>84</v>
      </c>
    </row>
    <row r="5684" spans="2:11" ht="38.25" x14ac:dyDescent="0.2">
      <c r="B5684" s="271" t="s">
        <v>85</v>
      </c>
      <c r="C5684" s="273" t="s">
        <v>394</v>
      </c>
      <c r="D5684" s="271" t="s">
        <v>44</v>
      </c>
      <c r="E5684" s="271" t="s">
        <v>395</v>
      </c>
      <c r="F5684" s="197" t="s">
        <v>847</v>
      </c>
      <c r="G5684" s="197"/>
      <c r="H5684" s="272" t="s">
        <v>75</v>
      </c>
      <c r="I5684" s="275">
        <v>1</v>
      </c>
      <c r="J5684" s="274">
        <v>1.46</v>
      </c>
      <c r="K5684" s="274">
        <v>1.46</v>
      </c>
    </row>
    <row r="5685" spans="2:11" x14ac:dyDescent="0.2">
      <c r="B5685" s="282" t="s">
        <v>93</v>
      </c>
      <c r="C5685" s="284" t="s">
        <v>294</v>
      </c>
      <c r="D5685" s="282" t="s">
        <v>44</v>
      </c>
      <c r="E5685" s="282" t="s">
        <v>295</v>
      </c>
      <c r="F5685" s="195" t="s">
        <v>3022</v>
      </c>
      <c r="G5685" s="195"/>
      <c r="H5685" s="283" t="s">
        <v>3023</v>
      </c>
      <c r="I5685" s="287">
        <v>1.36</v>
      </c>
      <c r="J5685" s="285">
        <v>1.08</v>
      </c>
      <c r="K5685" s="285">
        <v>1.46</v>
      </c>
    </row>
    <row r="5686" spans="2:11" x14ac:dyDescent="0.2">
      <c r="B5686" s="291"/>
      <c r="C5686" s="291"/>
      <c r="D5686" s="291"/>
      <c r="E5686" s="291"/>
      <c r="F5686" s="291" t="s">
        <v>97</v>
      </c>
      <c r="G5686" s="292">
        <v>0</v>
      </c>
      <c r="H5686" s="291" t="s">
        <v>98</v>
      </c>
      <c r="I5686" s="292">
        <v>0</v>
      </c>
      <c r="J5686" s="291" t="s">
        <v>99</v>
      </c>
      <c r="K5686" s="292">
        <v>0</v>
      </c>
    </row>
    <row r="5687" spans="2:11" ht="13.5" thickBot="1" x14ac:dyDescent="0.25">
      <c r="B5687" s="291"/>
      <c r="C5687" s="291"/>
      <c r="D5687" s="291"/>
      <c r="E5687" s="291"/>
      <c r="F5687" s="291" t="s">
        <v>100</v>
      </c>
      <c r="G5687" s="292">
        <v>0.36</v>
      </c>
      <c r="H5687" s="291"/>
      <c r="I5687" s="198" t="s">
        <v>101</v>
      </c>
      <c r="J5687" s="198"/>
      <c r="K5687" s="292">
        <v>1.82</v>
      </c>
    </row>
    <row r="5688" spans="2:11" ht="13.5" thickTop="1" x14ac:dyDescent="0.2">
      <c r="B5688" s="276"/>
      <c r="C5688" s="276"/>
      <c r="D5688" s="276"/>
      <c r="E5688" s="276"/>
      <c r="F5688" s="276"/>
      <c r="G5688" s="276"/>
      <c r="H5688" s="276"/>
      <c r="I5688" s="276"/>
      <c r="J5688" s="276"/>
      <c r="K5688" s="276"/>
    </row>
    <row r="5689" spans="2:11" ht="15" x14ac:dyDescent="0.2">
      <c r="B5689" s="268"/>
      <c r="C5689" s="270" t="s">
        <v>78</v>
      </c>
      <c r="D5689" s="268" t="s">
        <v>79</v>
      </c>
      <c r="E5689" s="268" t="s">
        <v>24</v>
      </c>
      <c r="F5689" s="196" t="s">
        <v>80</v>
      </c>
      <c r="G5689" s="196"/>
      <c r="H5689" s="269" t="s">
        <v>81</v>
      </c>
      <c r="I5689" s="270" t="s">
        <v>82</v>
      </c>
      <c r="J5689" s="270" t="s">
        <v>83</v>
      </c>
      <c r="K5689" s="270" t="s">
        <v>84</v>
      </c>
    </row>
    <row r="5690" spans="2:11" x14ac:dyDescent="0.2">
      <c r="B5690" s="271" t="s">
        <v>85</v>
      </c>
      <c r="C5690" s="273" t="s">
        <v>2433</v>
      </c>
      <c r="D5690" s="271" t="s">
        <v>44</v>
      </c>
      <c r="E5690" s="271" t="s">
        <v>2434</v>
      </c>
      <c r="F5690" s="197" t="s">
        <v>2161</v>
      </c>
      <c r="G5690" s="197"/>
      <c r="H5690" s="272" t="s">
        <v>75</v>
      </c>
      <c r="I5690" s="275">
        <v>1</v>
      </c>
      <c r="J5690" s="274">
        <v>27.39</v>
      </c>
      <c r="K5690" s="274">
        <v>27.39</v>
      </c>
    </row>
    <row r="5691" spans="2:11" ht="25.5" x14ac:dyDescent="0.2">
      <c r="B5691" s="277" t="s">
        <v>86</v>
      </c>
      <c r="C5691" s="279" t="s">
        <v>3063</v>
      </c>
      <c r="D5691" s="277" t="s">
        <v>44</v>
      </c>
      <c r="E5691" s="277" t="s">
        <v>3064</v>
      </c>
      <c r="F5691" s="194" t="s">
        <v>2161</v>
      </c>
      <c r="G5691" s="194"/>
      <c r="H5691" s="278" t="s">
        <v>75</v>
      </c>
      <c r="I5691" s="281">
        <v>1</v>
      </c>
      <c r="J5691" s="280">
        <v>0.24</v>
      </c>
      <c r="K5691" s="280">
        <v>0.24</v>
      </c>
    </row>
    <row r="5692" spans="2:11" x14ac:dyDescent="0.2">
      <c r="B5692" s="282" t="s">
        <v>93</v>
      </c>
      <c r="C5692" s="284" t="s">
        <v>3065</v>
      </c>
      <c r="D5692" s="282" t="s">
        <v>44</v>
      </c>
      <c r="E5692" s="282" t="s">
        <v>3066</v>
      </c>
      <c r="F5692" s="195" t="s">
        <v>214</v>
      </c>
      <c r="G5692" s="195"/>
      <c r="H5692" s="283" t="s">
        <v>75</v>
      </c>
      <c r="I5692" s="287">
        <v>1</v>
      </c>
      <c r="J5692" s="285">
        <v>20.93</v>
      </c>
      <c r="K5692" s="285">
        <v>20.93</v>
      </c>
    </row>
    <row r="5693" spans="2:11" ht="25.5" x14ac:dyDescent="0.2">
      <c r="B5693" s="282" t="s">
        <v>93</v>
      </c>
      <c r="C5693" s="284" t="s">
        <v>243</v>
      </c>
      <c r="D5693" s="282" t="s">
        <v>44</v>
      </c>
      <c r="E5693" s="282" t="s">
        <v>244</v>
      </c>
      <c r="F5693" s="195" t="s">
        <v>94</v>
      </c>
      <c r="G5693" s="195"/>
      <c r="H5693" s="283" t="s">
        <v>75</v>
      </c>
      <c r="I5693" s="287">
        <v>1</v>
      </c>
      <c r="J5693" s="285">
        <v>1.31</v>
      </c>
      <c r="K5693" s="285">
        <v>1.31</v>
      </c>
    </row>
    <row r="5694" spans="2:11" ht="25.5" x14ac:dyDescent="0.2">
      <c r="B5694" s="282" t="s">
        <v>93</v>
      </c>
      <c r="C5694" s="284" t="s">
        <v>238</v>
      </c>
      <c r="D5694" s="282" t="s">
        <v>44</v>
      </c>
      <c r="E5694" s="282" t="s">
        <v>239</v>
      </c>
      <c r="F5694" s="195" t="s">
        <v>94</v>
      </c>
      <c r="G5694" s="195"/>
      <c r="H5694" s="283" t="s">
        <v>75</v>
      </c>
      <c r="I5694" s="287">
        <v>1</v>
      </c>
      <c r="J5694" s="285">
        <v>1.02</v>
      </c>
      <c r="K5694" s="285">
        <v>1.02</v>
      </c>
    </row>
    <row r="5695" spans="2:11" ht="12.75" customHeight="1" x14ac:dyDescent="0.2">
      <c r="B5695" s="282" t="s">
        <v>93</v>
      </c>
      <c r="C5695" s="284" t="s">
        <v>215</v>
      </c>
      <c r="D5695" s="282" t="s">
        <v>44</v>
      </c>
      <c r="E5695" s="282" t="s">
        <v>216</v>
      </c>
      <c r="F5695" s="195" t="s">
        <v>94</v>
      </c>
      <c r="G5695" s="195"/>
      <c r="H5695" s="283" t="s">
        <v>75</v>
      </c>
      <c r="I5695" s="287">
        <v>1</v>
      </c>
      <c r="J5695" s="285">
        <v>1.43</v>
      </c>
      <c r="K5695" s="285">
        <v>1.43</v>
      </c>
    </row>
    <row r="5696" spans="2:11" ht="12.75" customHeight="1" x14ac:dyDescent="0.2">
      <c r="B5696" s="282" t="s">
        <v>93</v>
      </c>
      <c r="C5696" s="284" t="s">
        <v>241</v>
      </c>
      <c r="D5696" s="282" t="s">
        <v>44</v>
      </c>
      <c r="E5696" s="282" t="s">
        <v>242</v>
      </c>
      <c r="F5696" s="195" t="s">
        <v>94</v>
      </c>
      <c r="G5696" s="195"/>
      <c r="H5696" s="283" t="s">
        <v>75</v>
      </c>
      <c r="I5696" s="287">
        <v>1</v>
      </c>
      <c r="J5696" s="285">
        <v>0.78</v>
      </c>
      <c r="K5696" s="285">
        <v>0.78</v>
      </c>
    </row>
    <row r="5697" spans="2:11" ht="12.75" customHeight="1" x14ac:dyDescent="0.2">
      <c r="B5697" s="282" t="s">
        <v>93</v>
      </c>
      <c r="C5697" s="284" t="s">
        <v>217</v>
      </c>
      <c r="D5697" s="282" t="s">
        <v>44</v>
      </c>
      <c r="E5697" s="282" t="s">
        <v>218</v>
      </c>
      <c r="F5697" s="195" t="s">
        <v>94</v>
      </c>
      <c r="G5697" s="195"/>
      <c r="H5697" s="283" t="s">
        <v>75</v>
      </c>
      <c r="I5697" s="287">
        <v>1</v>
      </c>
      <c r="J5697" s="285">
        <v>0.08</v>
      </c>
      <c r="K5697" s="285">
        <v>0.08</v>
      </c>
    </row>
    <row r="5698" spans="2:11" ht="25.5" x14ac:dyDescent="0.2">
      <c r="B5698" s="282" t="s">
        <v>93</v>
      </c>
      <c r="C5698" s="284" t="s">
        <v>236</v>
      </c>
      <c r="D5698" s="282" t="s">
        <v>44</v>
      </c>
      <c r="E5698" s="282" t="s">
        <v>237</v>
      </c>
      <c r="F5698" s="195" t="s">
        <v>94</v>
      </c>
      <c r="G5698" s="195"/>
      <c r="H5698" s="283" t="s">
        <v>75</v>
      </c>
      <c r="I5698" s="287">
        <v>1</v>
      </c>
      <c r="J5698" s="285">
        <v>1.6</v>
      </c>
      <c r="K5698" s="285">
        <v>1.6</v>
      </c>
    </row>
    <row r="5699" spans="2:11" x14ac:dyDescent="0.2">
      <c r="B5699" s="291"/>
      <c r="C5699" s="291"/>
      <c r="D5699" s="291"/>
      <c r="E5699" s="291"/>
      <c r="F5699" s="291" t="s">
        <v>97</v>
      </c>
      <c r="G5699" s="292">
        <v>10.199999999999999</v>
      </c>
      <c r="H5699" s="291" t="s">
        <v>98</v>
      </c>
      <c r="I5699" s="292">
        <v>10.97</v>
      </c>
      <c r="J5699" s="291" t="s">
        <v>99</v>
      </c>
      <c r="K5699" s="292">
        <v>21.17</v>
      </c>
    </row>
    <row r="5700" spans="2:11" ht="13.5" thickBot="1" x14ac:dyDescent="0.25">
      <c r="B5700" s="291"/>
      <c r="C5700" s="291"/>
      <c r="D5700" s="291"/>
      <c r="E5700" s="291"/>
      <c r="F5700" s="291" t="s">
        <v>100</v>
      </c>
      <c r="G5700" s="292">
        <v>6.84</v>
      </c>
      <c r="H5700" s="291"/>
      <c r="I5700" s="198" t="s">
        <v>101</v>
      </c>
      <c r="J5700" s="198"/>
      <c r="K5700" s="292">
        <v>34.229999999999997</v>
      </c>
    </row>
    <row r="5701" spans="2:11" ht="13.5" thickTop="1" x14ac:dyDescent="0.2">
      <c r="B5701" s="276"/>
      <c r="C5701" s="276"/>
      <c r="D5701" s="276"/>
      <c r="E5701" s="276"/>
      <c r="F5701" s="276"/>
      <c r="G5701" s="276"/>
      <c r="H5701" s="276"/>
      <c r="I5701" s="276"/>
      <c r="J5701" s="276"/>
      <c r="K5701" s="276"/>
    </row>
    <row r="5702" spans="2:11" ht="15" x14ac:dyDescent="0.2">
      <c r="B5702" s="268"/>
      <c r="C5702" s="270" t="s">
        <v>78</v>
      </c>
      <c r="D5702" s="268" t="s">
        <v>79</v>
      </c>
      <c r="E5702" s="268" t="s">
        <v>24</v>
      </c>
      <c r="F5702" s="196" t="s">
        <v>80</v>
      </c>
      <c r="G5702" s="196"/>
      <c r="H5702" s="269" t="s">
        <v>81</v>
      </c>
      <c r="I5702" s="270" t="s">
        <v>82</v>
      </c>
      <c r="J5702" s="270" t="s">
        <v>83</v>
      </c>
      <c r="K5702" s="270" t="s">
        <v>84</v>
      </c>
    </row>
    <row r="5703" spans="2:11" x14ac:dyDescent="0.2">
      <c r="B5703" s="271" t="s">
        <v>85</v>
      </c>
      <c r="C5703" s="273" t="s">
        <v>90</v>
      </c>
      <c r="D5703" s="271" t="s">
        <v>44</v>
      </c>
      <c r="E5703" s="271" t="s">
        <v>91</v>
      </c>
      <c r="F5703" s="197" t="s">
        <v>2161</v>
      </c>
      <c r="G5703" s="197"/>
      <c r="H5703" s="272" t="s">
        <v>75</v>
      </c>
      <c r="I5703" s="275">
        <v>1</v>
      </c>
      <c r="J5703" s="274">
        <v>21.72</v>
      </c>
      <c r="K5703" s="274">
        <v>21.72</v>
      </c>
    </row>
    <row r="5704" spans="2:11" ht="25.5" x14ac:dyDescent="0.2">
      <c r="B5704" s="277" t="s">
        <v>86</v>
      </c>
      <c r="C5704" s="279" t="s">
        <v>356</v>
      </c>
      <c r="D5704" s="277" t="s">
        <v>44</v>
      </c>
      <c r="E5704" s="277" t="s">
        <v>357</v>
      </c>
      <c r="F5704" s="194" t="s">
        <v>2161</v>
      </c>
      <c r="G5704" s="194"/>
      <c r="H5704" s="278" t="s">
        <v>75</v>
      </c>
      <c r="I5704" s="281">
        <v>1</v>
      </c>
      <c r="J5704" s="280">
        <v>0.32</v>
      </c>
      <c r="K5704" s="280">
        <v>0.32</v>
      </c>
    </row>
    <row r="5705" spans="2:11" x14ac:dyDescent="0.2">
      <c r="B5705" s="282" t="s">
        <v>93</v>
      </c>
      <c r="C5705" s="284" t="s">
        <v>358</v>
      </c>
      <c r="D5705" s="282" t="s">
        <v>44</v>
      </c>
      <c r="E5705" s="282" t="s">
        <v>632</v>
      </c>
      <c r="F5705" s="195" t="s">
        <v>214</v>
      </c>
      <c r="G5705" s="195"/>
      <c r="H5705" s="283" t="s">
        <v>75</v>
      </c>
      <c r="I5705" s="287">
        <v>1</v>
      </c>
      <c r="J5705" s="285">
        <v>15.27</v>
      </c>
      <c r="K5705" s="285">
        <v>15.27</v>
      </c>
    </row>
    <row r="5706" spans="2:11" ht="25.5" x14ac:dyDescent="0.2">
      <c r="B5706" s="282" t="s">
        <v>93</v>
      </c>
      <c r="C5706" s="284" t="s">
        <v>217</v>
      </c>
      <c r="D5706" s="282" t="s">
        <v>44</v>
      </c>
      <c r="E5706" s="282" t="s">
        <v>218</v>
      </c>
      <c r="F5706" s="195" t="s">
        <v>94</v>
      </c>
      <c r="G5706" s="195"/>
      <c r="H5706" s="283" t="s">
        <v>75</v>
      </c>
      <c r="I5706" s="287">
        <v>1</v>
      </c>
      <c r="J5706" s="285">
        <v>0.08</v>
      </c>
      <c r="K5706" s="285">
        <v>0.08</v>
      </c>
    </row>
    <row r="5707" spans="2:11" ht="25.5" x14ac:dyDescent="0.2">
      <c r="B5707" s="282" t="s">
        <v>93</v>
      </c>
      <c r="C5707" s="284" t="s">
        <v>215</v>
      </c>
      <c r="D5707" s="282" t="s">
        <v>44</v>
      </c>
      <c r="E5707" s="282" t="s">
        <v>216</v>
      </c>
      <c r="F5707" s="195" t="s">
        <v>94</v>
      </c>
      <c r="G5707" s="195"/>
      <c r="H5707" s="283" t="s">
        <v>75</v>
      </c>
      <c r="I5707" s="287">
        <v>1</v>
      </c>
      <c r="J5707" s="285">
        <v>1.43</v>
      </c>
      <c r="K5707" s="285">
        <v>1.43</v>
      </c>
    </row>
    <row r="5708" spans="2:11" ht="25.5" x14ac:dyDescent="0.2">
      <c r="B5708" s="282" t="s">
        <v>93</v>
      </c>
      <c r="C5708" s="284" t="s">
        <v>236</v>
      </c>
      <c r="D5708" s="282" t="s">
        <v>44</v>
      </c>
      <c r="E5708" s="282" t="s">
        <v>237</v>
      </c>
      <c r="F5708" s="195" t="s">
        <v>94</v>
      </c>
      <c r="G5708" s="195"/>
      <c r="H5708" s="283" t="s">
        <v>75</v>
      </c>
      <c r="I5708" s="287">
        <v>1</v>
      </c>
      <c r="J5708" s="285">
        <v>1.6</v>
      </c>
      <c r="K5708" s="285">
        <v>1.6</v>
      </c>
    </row>
    <row r="5709" spans="2:11" ht="25.5" x14ac:dyDescent="0.2">
      <c r="B5709" s="282" t="s">
        <v>93</v>
      </c>
      <c r="C5709" s="284" t="s">
        <v>238</v>
      </c>
      <c r="D5709" s="282" t="s">
        <v>44</v>
      </c>
      <c r="E5709" s="282" t="s">
        <v>239</v>
      </c>
      <c r="F5709" s="195" t="s">
        <v>94</v>
      </c>
      <c r="G5709" s="195"/>
      <c r="H5709" s="283" t="s">
        <v>75</v>
      </c>
      <c r="I5709" s="287">
        <v>1</v>
      </c>
      <c r="J5709" s="285">
        <v>1.02</v>
      </c>
      <c r="K5709" s="285">
        <v>1.02</v>
      </c>
    </row>
    <row r="5710" spans="2:11" ht="25.5" x14ac:dyDescent="0.2">
      <c r="B5710" s="282" t="s">
        <v>93</v>
      </c>
      <c r="C5710" s="284" t="s">
        <v>263</v>
      </c>
      <c r="D5710" s="282" t="s">
        <v>44</v>
      </c>
      <c r="E5710" s="282" t="s">
        <v>264</v>
      </c>
      <c r="F5710" s="195" t="s">
        <v>94</v>
      </c>
      <c r="G5710" s="195"/>
      <c r="H5710" s="283" t="s">
        <v>75</v>
      </c>
      <c r="I5710" s="287">
        <v>1</v>
      </c>
      <c r="J5710" s="285">
        <v>1.39</v>
      </c>
      <c r="K5710" s="285">
        <v>1.39</v>
      </c>
    </row>
    <row r="5711" spans="2:11" ht="25.5" x14ac:dyDescent="0.2">
      <c r="B5711" s="282" t="s">
        <v>93</v>
      </c>
      <c r="C5711" s="284" t="s">
        <v>261</v>
      </c>
      <c r="D5711" s="282" t="s">
        <v>44</v>
      </c>
      <c r="E5711" s="282" t="s">
        <v>262</v>
      </c>
      <c r="F5711" s="195" t="s">
        <v>94</v>
      </c>
      <c r="G5711" s="195"/>
      <c r="H5711" s="283" t="s">
        <v>75</v>
      </c>
      <c r="I5711" s="287">
        <v>1</v>
      </c>
      <c r="J5711" s="285">
        <v>0.61</v>
      </c>
      <c r="K5711" s="285">
        <v>0.61</v>
      </c>
    </row>
    <row r="5712" spans="2:11" x14ac:dyDescent="0.2">
      <c r="B5712" s="291"/>
      <c r="C5712" s="291"/>
      <c r="D5712" s="291"/>
      <c r="E5712" s="291"/>
      <c r="F5712" s="291" t="s">
        <v>97</v>
      </c>
      <c r="G5712" s="292">
        <v>7.51</v>
      </c>
      <c r="H5712" s="291" t="s">
        <v>98</v>
      </c>
      <c r="I5712" s="292">
        <v>8.08</v>
      </c>
      <c r="J5712" s="291" t="s">
        <v>99</v>
      </c>
      <c r="K5712" s="292">
        <v>15.59</v>
      </c>
    </row>
    <row r="5713" spans="2:11" ht="13.5" thickBot="1" x14ac:dyDescent="0.25">
      <c r="B5713" s="291"/>
      <c r="C5713" s="291"/>
      <c r="D5713" s="291"/>
      <c r="E5713" s="291"/>
      <c r="F5713" s="291" t="s">
        <v>100</v>
      </c>
      <c r="G5713" s="292">
        <v>5.43</v>
      </c>
      <c r="H5713" s="291"/>
      <c r="I5713" s="198" t="s">
        <v>101</v>
      </c>
      <c r="J5713" s="198"/>
      <c r="K5713" s="292">
        <v>27.15</v>
      </c>
    </row>
    <row r="5714" spans="2:11" ht="13.5" thickTop="1" x14ac:dyDescent="0.2">
      <c r="B5714" s="276"/>
      <c r="C5714" s="276"/>
      <c r="D5714" s="276"/>
      <c r="E5714" s="276"/>
      <c r="F5714" s="276"/>
      <c r="G5714" s="276"/>
      <c r="H5714" s="276"/>
      <c r="I5714" s="276"/>
      <c r="J5714" s="276"/>
      <c r="K5714" s="276"/>
    </row>
    <row r="5715" spans="2:11" ht="15" x14ac:dyDescent="0.2">
      <c r="B5715" s="268"/>
      <c r="C5715" s="270" t="s">
        <v>78</v>
      </c>
      <c r="D5715" s="268" t="s">
        <v>79</v>
      </c>
      <c r="E5715" s="268" t="s">
        <v>24</v>
      </c>
      <c r="F5715" s="196" t="s">
        <v>80</v>
      </c>
      <c r="G5715" s="196"/>
      <c r="H5715" s="269" t="s">
        <v>81</v>
      </c>
      <c r="I5715" s="270" t="s">
        <v>82</v>
      </c>
      <c r="J5715" s="270" t="s">
        <v>83</v>
      </c>
      <c r="K5715" s="270" t="s">
        <v>84</v>
      </c>
    </row>
    <row r="5716" spans="2:11" ht="38.25" x14ac:dyDescent="0.2">
      <c r="B5716" s="271" t="s">
        <v>85</v>
      </c>
      <c r="C5716" s="273" t="s">
        <v>193</v>
      </c>
      <c r="D5716" s="271" t="s">
        <v>44</v>
      </c>
      <c r="E5716" s="271" t="s">
        <v>441</v>
      </c>
      <c r="F5716" s="197" t="s">
        <v>804</v>
      </c>
      <c r="G5716" s="197"/>
      <c r="H5716" s="272" t="s">
        <v>48</v>
      </c>
      <c r="I5716" s="275">
        <v>1</v>
      </c>
      <c r="J5716" s="274">
        <v>10.52</v>
      </c>
      <c r="K5716" s="274">
        <v>10.52</v>
      </c>
    </row>
    <row r="5717" spans="2:11" ht="25.5" x14ac:dyDescent="0.2">
      <c r="B5717" s="277" t="s">
        <v>86</v>
      </c>
      <c r="C5717" s="279" t="s">
        <v>120</v>
      </c>
      <c r="D5717" s="277" t="s">
        <v>44</v>
      </c>
      <c r="E5717" s="277" t="s">
        <v>121</v>
      </c>
      <c r="F5717" s="194" t="s">
        <v>2161</v>
      </c>
      <c r="G5717" s="194"/>
      <c r="H5717" s="278" t="s">
        <v>75</v>
      </c>
      <c r="I5717" s="281">
        <v>0.128</v>
      </c>
      <c r="J5717" s="280">
        <v>29.75</v>
      </c>
      <c r="K5717" s="280">
        <v>3.8</v>
      </c>
    </row>
    <row r="5718" spans="2:11" ht="25.5" x14ac:dyDescent="0.2">
      <c r="B5718" s="277" t="s">
        <v>86</v>
      </c>
      <c r="C5718" s="279" t="s">
        <v>122</v>
      </c>
      <c r="D5718" s="277" t="s">
        <v>44</v>
      </c>
      <c r="E5718" s="277" t="s">
        <v>123</v>
      </c>
      <c r="F5718" s="194" t="s">
        <v>2161</v>
      </c>
      <c r="G5718" s="194"/>
      <c r="H5718" s="278" t="s">
        <v>75</v>
      </c>
      <c r="I5718" s="281">
        <v>0.128</v>
      </c>
      <c r="J5718" s="280">
        <v>22.69</v>
      </c>
      <c r="K5718" s="280">
        <v>2.9</v>
      </c>
    </row>
    <row r="5719" spans="2:11" ht="38.25" x14ac:dyDescent="0.2">
      <c r="B5719" s="282" t="s">
        <v>93</v>
      </c>
      <c r="C5719" s="284" t="s">
        <v>400</v>
      </c>
      <c r="D5719" s="282" t="s">
        <v>44</v>
      </c>
      <c r="E5719" s="282" t="s">
        <v>401</v>
      </c>
      <c r="F5719" s="195" t="s">
        <v>94</v>
      </c>
      <c r="G5719" s="195"/>
      <c r="H5719" s="283" t="s">
        <v>48</v>
      </c>
      <c r="I5719" s="287">
        <v>1</v>
      </c>
      <c r="J5719" s="285">
        <v>1.3</v>
      </c>
      <c r="K5719" s="285">
        <v>1.3</v>
      </c>
    </row>
    <row r="5720" spans="2:11" ht="25.5" x14ac:dyDescent="0.2">
      <c r="B5720" s="282" t="s">
        <v>93</v>
      </c>
      <c r="C5720" s="284" t="s">
        <v>398</v>
      </c>
      <c r="D5720" s="282" t="s">
        <v>44</v>
      </c>
      <c r="E5720" s="282" t="s">
        <v>399</v>
      </c>
      <c r="F5720" s="195" t="s">
        <v>94</v>
      </c>
      <c r="G5720" s="195"/>
      <c r="H5720" s="283" t="s">
        <v>48</v>
      </c>
      <c r="I5720" s="287">
        <v>1</v>
      </c>
      <c r="J5720" s="285">
        <v>2.52</v>
      </c>
      <c r="K5720" s="285">
        <v>2.52</v>
      </c>
    </row>
    <row r="5721" spans="2:11" x14ac:dyDescent="0.2">
      <c r="B5721" s="291"/>
      <c r="C5721" s="291"/>
      <c r="D5721" s="291"/>
      <c r="E5721" s="291"/>
      <c r="F5721" s="291" t="s">
        <v>97</v>
      </c>
      <c r="G5721" s="292">
        <v>2.4500000000000002</v>
      </c>
      <c r="H5721" s="291" t="s">
        <v>98</v>
      </c>
      <c r="I5721" s="292">
        <v>2.65</v>
      </c>
      <c r="J5721" s="291" t="s">
        <v>99</v>
      </c>
      <c r="K5721" s="292">
        <v>5.0999999999999996</v>
      </c>
    </row>
    <row r="5722" spans="2:11" ht="13.5" thickBot="1" x14ac:dyDescent="0.25">
      <c r="B5722" s="291"/>
      <c r="C5722" s="291"/>
      <c r="D5722" s="291"/>
      <c r="E5722" s="291"/>
      <c r="F5722" s="291" t="s">
        <v>100</v>
      </c>
      <c r="G5722" s="292">
        <v>2.63</v>
      </c>
      <c r="H5722" s="291"/>
      <c r="I5722" s="198" t="s">
        <v>101</v>
      </c>
      <c r="J5722" s="198"/>
      <c r="K5722" s="292">
        <v>13.15</v>
      </c>
    </row>
    <row r="5723" spans="2:11" ht="13.5" thickTop="1" x14ac:dyDescent="0.2">
      <c r="B5723" s="276"/>
      <c r="C5723" s="276"/>
      <c r="D5723" s="276"/>
      <c r="E5723" s="276"/>
      <c r="F5723" s="276"/>
      <c r="G5723" s="276"/>
      <c r="H5723" s="276"/>
      <c r="I5723" s="276"/>
      <c r="J5723" s="276"/>
      <c r="K5723" s="276"/>
    </row>
    <row r="5724" spans="2:11" ht="15" x14ac:dyDescent="0.2">
      <c r="B5724" s="268"/>
      <c r="C5724" s="270" t="s">
        <v>78</v>
      </c>
      <c r="D5724" s="268" t="s">
        <v>79</v>
      </c>
      <c r="E5724" s="268" t="s">
        <v>24</v>
      </c>
      <c r="F5724" s="196" t="s">
        <v>80</v>
      </c>
      <c r="G5724" s="196"/>
      <c r="H5724" s="269" t="s">
        <v>81</v>
      </c>
      <c r="I5724" s="270" t="s">
        <v>82</v>
      </c>
      <c r="J5724" s="270" t="s">
        <v>83</v>
      </c>
      <c r="K5724" s="270" t="s">
        <v>84</v>
      </c>
    </row>
    <row r="5725" spans="2:11" ht="25.5" x14ac:dyDescent="0.2">
      <c r="B5725" s="271" t="s">
        <v>85</v>
      </c>
      <c r="C5725" s="273" t="s">
        <v>660</v>
      </c>
      <c r="D5725" s="271" t="s">
        <v>44</v>
      </c>
      <c r="E5725" s="271" t="s">
        <v>661</v>
      </c>
      <c r="F5725" s="197" t="s">
        <v>2503</v>
      </c>
      <c r="G5725" s="197"/>
      <c r="H5725" s="272" t="s">
        <v>48</v>
      </c>
      <c r="I5725" s="275">
        <v>1</v>
      </c>
      <c r="J5725" s="274">
        <v>763.29</v>
      </c>
      <c r="K5725" s="274">
        <v>763.29</v>
      </c>
    </row>
    <row r="5726" spans="2:11" ht="25.5" x14ac:dyDescent="0.2">
      <c r="B5726" s="277" t="s">
        <v>86</v>
      </c>
      <c r="C5726" s="279" t="s">
        <v>90</v>
      </c>
      <c r="D5726" s="277" t="s">
        <v>44</v>
      </c>
      <c r="E5726" s="277" t="s">
        <v>91</v>
      </c>
      <c r="F5726" s="194" t="s">
        <v>2161</v>
      </c>
      <c r="G5726" s="194"/>
      <c r="H5726" s="278" t="s">
        <v>75</v>
      </c>
      <c r="I5726" s="281">
        <v>0.71109999999999995</v>
      </c>
      <c r="J5726" s="280">
        <v>21.72</v>
      </c>
      <c r="K5726" s="280">
        <v>15.44</v>
      </c>
    </row>
    <row r="5727" spans="2:11" ht="25.5" x14ac:dyDescent="0.2">
      <c r="B5727" s="277" t="s">
        <v>86</v>
      </c>
      <c r="C5727" s="279" t="s">
        <v>114</v>
      </c>
      <c r="D5727" s="277" t="s">
        <v>44</v>
      </c>
      <c r="E5727" s="277" t="s">
        <v>115</v>
      </c>
      <c r="F5727" s="194" t="s">
        <v>2161</v>
      </c>
      <c r="G5727" s="194"/>
      <c r="H5727" s="278" t="s">
        <v>75</v>
      </c>
      <c r="I5727" s="281">
        <v>1.7688999999999999</v>
      </c>
      <c r="J5727" s="280">
        <v>26.39</v>
      </c>
      <c r="K5727" s="280">
        <v>46.68</v>
      </c>
    </row>
    <row r="5728" spans="2:11" x14ac:dyDescent="0.2">
      <c r="B5728" s="282" t="s">
        <v>93</v>
      </c>
      <c r="C5728" s="284" t="s">
        <v>679</v>
      </c>
      <c r="D5728" s="282" t="s">
        <v>44</v>
      </c>
      <c r="E5728" s="282" t="s">
        <v>680</v>
      </c>
      <c r="F5728" s="195" t="s">
        <v>94</v>
      </c>
      <c r="G5728" s="195"/>
      <c r="H5728" s="283" t="s">
        <v>48</v>
      </c>
      <c r="I5728" s="287">
        <v>1</v>
      </c>
      <c r="J5728" s="285">
        <v>581.04</v>
      </c>
      <c r="K5728" s="285">
        <v>581.04</v>
      </c>
    </row>
    <row r="5729" spans="2:11" ht="38.25" x14ac:dyDescent="0.2">
      <c r="B5729" s="282" t="s">
        <v>93</v>
      </c>
      <c r="C5729" s="284" t="s">
        <v>620</v>
      </c>
      <c r="D5729" s="282" t="s">
        <v>44</v>
      </c>
      <c r="E5729" s="282" t="s">
        <v>621</v>
      </c>
      <c r="F5729" s="195" t="s">
        <v>94</v>
      </c>
      <c r="G5729" s="195"/>
      <c r="H5729" s="283" t="s">
        <v>48</v>
      </c>
      <c r="I5729" s="287">
        <v>6</v>
      </c>
      <c r="J5729" s="285">
        <v>18.72</v>
      </c>
      <c r="K5729" s="285">
        <v>112.32</v>
      </c>
    </row>
    <row r="5730" spans="2:11" x14ac:dyDescent="0.2">
      <c r="B5730" s="282" t="s">
        <v>93</v>
      </c>
      <c r="C5730" s="284" t="s">
        <v>622</v>
      </c>
      <c r="D5730" s="282" t="s">
        <v>44</v>
      </c>
      <c r="E5730" s="282" t="s">
        <v>623</v>
      </c>
      <c r="F5730" s="195" t="s">
        <v>94</v>
      </c>
      <c r="G5730" s="195"/>
      <c r="H5730" s="283" t="s">
        <v>53</v>
      </c>
      <c r="I5730" s="287">
        <v>7.0199999999999999E-2</v>
      </c>
      <c r="J5730" s="285">
        <v>111.3</v>
      </c>
      <c r="K5730" s="285">
        <v>7.81</v>
      </c>
    </row>
    <row r="5731" spans="2:11" x14ac:dyDescent="0.2">
      <c r="B5731" s="291"/>
      <c r="C5731" s="291"/>
      <c r="D5731" s="291"/>
      <c r="E5731" s="291"/>
      <c r="F5731" s="291" t="s">
        <v>97</v>
      </c>
      <c r="G5731" s="292">
        <v>23.08</v>
      </c>
      <c r="H5731" s="291" t="s">
        <v>98</v>
      </c>
      <c r="I5731" s="292">
        <v>24.82</v>
      </c>
      <c r="J5731" s="291" t="s">
        <v>99</v>
      </c>
      <c r="K5731" s="292">
        <v>47.9</v>
      </c>
    </row>
    <row r="5732" spans="2:11" ht="13.5" thickBot="1" x14ac:dyDescent="0.25">
      <c r="B5732" s="291"/>
      <c r="C5732" s="291"/>
      <c r="D5732" s="291"/>
      <c r="E5732" s="291"/>
      <c r="F5732" s="291" t="s">
        <v>100</v>
      </c>
      <c r="G5732" s="292">
        <v>190.82</v>
      </c>
      <c r="H5732" s="291"/>
      <c r="I5732" s="198" t="s">
        <v>101</v>
      </c>
      <c r="J5732" s="198"/>
      <c r="K5732" s="292">
        <v>954.11</v>
      </c>
    </row>
    <row r="5733" spans="2:11" ht="13.5" thickTop="1" x14ac:dyDescent="0.2">
      <c r="B5733" s="276"/>
      <c r="C5733" s="276"/>
      <c r="D5733" s="276"/>
      <c r="E5733" s="276"/>
      <c r="F5733" s="276"/>
      <c r="G5733" s="276"/>
      <c r="H5733" s="276"/>
      <c r="I5733" s="276"/>
      <c r="J5733" s="276"/>
      <c r="K5733" s="276"/>
    </row>
    <row r="5734" spans="2:11" ht="15" x14ac:dyDescent="0.2">
      <c r="B5734" s="268"/>
      <c r="C5734" s="270" t="s">
        <v>78</v>
      </c>
      <c r="D5734" s="268" t="s">
        <v>79</v>
      </c>
      <c r="E5734" s="268" t="s">
        <v>24</v>
      </c>
      <c r="F5734" s="196" t="s">
        <v>80</v>
      </c>
      <c r="G5734" s="196"/>
      <c r="H5734" s="269" t="s">
        <v>81</v>
      </c>
      <c r="I5734" s="270" t="s">
        <v>82</v>
      </c>
      <c r="J5734" s="270" t="s">
        <v>83</v>
      </c>
      <c r="K5734" s="270" t="s">
        <v>84</v>
      </c>
    </row>
    <row r="5735" spans="2:11" x14ac:dyDescent="0.2">
      <c r="B5735" s="271" t="s">
        <v>85</v>
      </c>
      <c r="C5735" s="273" t="s">
        <v>170</v>
      </c>
      <c r="D5735" s="271" t="s">
        <v>44</v>
      </c>
      <c r="E5735" s="271" t="s">
        <v>171</v>
      </c>
      <c r="F5735" s="197" t="s">
        <v>2161</v>
      </c>
      <c r="G5735" s="197"/>
      <c r="H5735" s="272" t="s">
        <v>75</v>
      </c>
      <c r="I5735" s="275">
        <v>1</v>
      </c>
      <c r="J5735" s="274">
        <v>26.44</v>
      </c>
      <c r="K5735" s="274">
        <v>26.44</v>
      </c>
    </row>
    <row r="5736" spans="2:11" ht="25.5" x14ac:dyDescent="0.2">
      <c r="B5736" s="277" t="s">
        <v>86</v>
      </c>
      <c r="C5736" s="279" t="s">
        <v>359</v>
      </c>
      <c r="D5736" s="277" t="s">
        <v>44</v>
      </c>
      <c r="E5736" s="277" t="s">
        <v>360</v>
      </c>
      <c r="F5736" s="194" t="s">
        <v>2161</v>
      </c>
      <c r="G5736" s="194"/>
      <c r="H5736" s="278" t="s">
        <v>75</v>
      </c>
      <c r="I5736" s="281">
        <v>1</v>
      </c>
      <c r="J5736" s="280">
        <v>0.23</v>
      </c>
      <c r="K5736" s="280">
        <v>0.23</v>
      </c>
    </row>
    <row r="5737" spans="2:11" ht="25.5" x14ac:dyDescent="0.2">
      <c r="B5737" s="282" t="s">
        <v>93</v>
      </c>
      <c r="C5737" s="284" t="s">
        <v>217</v>
      </c>
      <c r="D5737" s="282" t="s">
        <v>44</v>
      </c>
      <c r="E5737" s="282" t="s">
        <v>218</v>
      </c>
      <c r="F5737" s="195" t="s">
        <v>94</v>
      </c>
      <c r="G5737" s="195"/>
      <c r="H5737" s="283" t="s">
        <v>75</v>
      </c>
      <c r="I5737" s="287">
        <v>1</v>
      </c>
      <c r="J5737" s="285">
        <v>0.08</v>
      </c>
      <c r="K5737" s="285">
        <v>0.08</v>
      </c>
    </row>
    <row r="5738" spans="2:11" ht="25.5" x14ac:dyDescent="0.2">
      <c r="B5738" s="282" t="s">
        <v>93</v>
      </c>
      <c r="C5738" s="284" t="s">
        <v>251</v>
      </c>
      <c r="D5738" s="282" t="s">
        <v>44</v>
      </c>
      <c r="E5738" s="282" t="s">
        <v>252</v>
      </c>
      <c r="F5738" s="195" t="s">
        <v>94</v>
      </c>
      <c r="G5738" s="195"/>
      <c r="H5738" s="283" t="s">
        <v>75</v>
      </c>
      <c r="I5738" s="287">
        <v>1</v>
      </c>
      <c r="J5738" s="285">
        <v>1.43</v>
      </c>
      <c r="K5738" s="285">
        <v>1.43</v>
      </c>
    </row>
    <row r="5739" spans="2:11" x14ac:dyDescent="0.2">
      <c r="B5739" s="282" t="s">
        <v>93</v>
      </c>
      <c r="C5739" s="284" t="s">
        <v>361</v>
      </c>
      <c r="D5739" s="282" t="s">
        <v>44</v>
      </c>
      <c r="E5739" s="282" t="s">
        <v>844</v>
      </c>
      <c r="F5739" s="195" t="s">
        <v>214</v>
      </c>
      <c r="G5739" s="195"/>
      <c r="H5739" s="283" t="s">
        <v>75</v>
      </c>
      <c r="I5739" s="287">
        <v>1</v>
      </c>
      <c r="J5739" s="285">
        <v>20.21</v>
      </c>
      <c r="K5739" s="285">
        <v>20.21</v>
      </c>
    </row>
    <row r="5740" spans="2:11" ht="25.5" x14ac:dyDescent="0.2">
      <c r="B5740" s="282" t="s">
        <v>93</v>
      </c>
      <c r="C5740" s="284" t="s">
        <v>215</v>
      </c>
      <c r="D5740" s="282" t="s">
        <v>44</v>
      </c>
      <c r="E5740" s="282" t="s">
        <v>216</v>
      </c>
      <c r="F5740" s="195" t="s">
        <v>94</v>
      </c>
      <c r="G5740" s="195"/>
      <c r="H5740" s="283" t="s">
        <v>75</v>
      </c>
      <c r="I5740" s="287">
        <v>1</v>
      </c>
      <c r="J5740" s="285">
        <v>1.43</v>
      </c>
      <c r="K5740" s="285">
        <v>1.43</v>
      </c>
    </row>
    <row r="5741" spans="2:11" ht="25.5" x14ac:dyDescent="0.2">
      <c r="B5741" s="282" t="s">
        <v>93</v>
      </c>
      <c r="C5741" s="284" t="s">
        <v>238</v>
      </c>
      <c r="D5741" s="282" t="s">
        <v>44</v>
      </c>
      <c r="E5741" s="282" t="s">
        <v>239</v>
      </c>
      <c r="F5741" s="195" t="s">
        <v>94</v>
      </c>
      <c r="G5741" s="195"/>
      <c r="H5741" s="283" t="s">
        <v>75</v>
      </c>
      <c r="I5741" s="287">
        <v>1</v>
      </c>
      <c r="J5741" s="285">
        <v>1.02</v>
      </c>
      <c r="K5741" s="285">
        <v>1.02</v>
      </c>
    </row>
    <row r="5742" spans="2:11" ht="25.5" x14ac:dyDescent="0.2">
      <c r="B5742" s="282" t="s">
        <v>93</v>
      </c>
      <c r="C5742" s="284" t="s">
        <v>249</v>
      </c>
      <c r="D5742" s="282" t="s">
        <v>44</v>
      </c>
      <c r="E5742" s="282" t="s">
        <v>250</v>
      </c>
      <c r="F5742" s="195" t="s">
        <v>94</v>
      </c>
      <c r="G5742" s="195"/>
      <c r="H5742" s="283" t="s">
        <v>75</v>
      </c>
      <c r="I5742" s="287">
        <v>1</v>
      </c>
      <c r="J5742" s="285">
        <v>0.44</v>
      </c>
      <c r="K5742" s="285">
        <v>0.44</v>
      </c>
    </row>
    <row r="5743" spans="2:11" ht="25.5" x14ac:dyDescent="0.2">
      <c r="B5743" s="282" t="s">
        <v>93</v>
      </c>
      <c r="C5743" s="284" t="s">
        <v>236</v>
      </c>
      <c r="D5743" s="282" t="s">
        <v>44</v>
      </c>
      <c r="E5743" s="282" t="s">
        <v>237</v>
      </c>
      <c r="F5743" s="195" t="s">
        <v>94</v>
      </c>
      <c r="G5743" s="195"/>
      <c r="H5743" s="283" t="s">
        <v>75</v>
      </c>
      <c r="I5743" s="287">
        <v>1</v>
      </c>
      <c r="J5743" s="285">
        <v>1.6</v>
      </c>
      <c r="K5743" s="285">
        <v>1.6</v>
      </c>
    </row>
    <row r="5744" spans="2:11" x14ac:dyDescent="0.2">
      <c r="B5744" s="291"/>
      <c r="C5744" s="291"/>
      <c r="D5744" s="291"/>
      <c r="E5744" s="291"/>
      <c r="F5744" s="291" t="s">
        <v>97</v>
      </c>
      <c r="G5744" s="292">
        <v>9.84</v>
      </c>
      <c r="H5744" s="291" t="s">
        <v>98</v>
      </c>
      <c r="I5744" s="292">
        <v>10.6</v>
      </c>
      <c r="J5744" s="291" t="s">
        <v>99</v>
      </c>
      <c r="K5744" s="292">
        <v>20.440000000000001</v>
      </c>
    </row>
    <row r="5745" spans="2:11" ht="13.5" thickBot="1" x14ac:dyDescent="0.25">
      <c r="B5745" s="291"/>
      <c r="C5745" s="291"/>
      <c r="D5745" s="291"/>
      <c r="E5745" s="291"/>
      <c r="F5745" s="291" t="s">
        <v>100</v>
      </c>
      <c r="G5745" s="292">
        <v>6.61</v>
      </c>
      <c r="H5745" s="291"/>
      <c r="I5745" s="198" t="s">
        <v>101</v>
      </c>
      <c r="J5745" s="198"/>
      <c r="K5745" s="292">
        <v>33.049999999999997</v>
      </c>
    </row>
    <row r="5746" spans="2:11" ht="13.5" thickTop="1" x14ac:dyDescent="0.2">
      <c r="B5746" s="276"/>
      <c r="C5746" s="276"/>
      <c r="D5746" s="276"/>
      <c r="E5746" s="276"/>
      <c r="F5746" s="276"/>
      <c r="G5746" s="276"/>
      <c r="H5746" s="276"/>
      <c r="I5746" s="276"/>
      <c r="J5746" s="276"/>
      <c r="K5746" s="276"/>
    </row>
    <row r="5747" spans="2:11" ht="15" x14ac:dyDescent="0.2">
      <c r="B5747" s="268"/>
      <c r="C5747" s="270" t="s">
        <v>78</v>
      </c>
      <c r="D5747" s="268" t="s">
        <v>79</v>
      </c>
      <c r="E5747" s="268" t="s">
        <v>24</v>
      </c>
      <c r="F5747" s="196" t="s">
        <v>80</v>
      </c>
      <c r="G5747" s="196"/>
      <c r="H5747" s="269" t="s">
        <v>81</v>
      </c>
      <c r="I5747" s="270" t="s">
        <v>82</v>
      </c>
      <c r="J5747" s="270" t="s">
        <v>83</v>
      </c>
      <c r="K5747" s="270" t="s">
        <v>84</v>
      </c>
    </row>
    <row r="5748" spans="2:11" ht="25.5" x14ac:dyDescent="0.2">
      <c r="B5748" s="271" t="s">
        <v>85</v>
      </c>
      <c r="C5748" s="273" t="s">
        <v>2514</v>
      </c>
      <c r="D5748" s="271" t="s">
        <v>44</v>
      </c>
      <c r="E5748" s="271" t="s">
        <v>2515</v>
      </c>
      <c r="F5748" s="197" t="s">
        <v>2503</v>
      </c>
      <c r="G5748" s="197"/>
      <c r="H5748" s="272" t="s">
        <v>48</v>
      </c>
      <c r="I5748" s="275">
        <v>1</v>
      </c>
      <c r="J5748" s="274">
        <v>109.43</v>
      </c>
      <c r="K5748" s="274">
        <v>109.43</v>
      </c>
    </row>
    <row r="5749" spans="2:11" ht="25.5" x14ac:dyDescent="0.2">
      <c r="B5749" s="277" t="s">
        <v>86</v>
      </c>
      <c r="C5749" s="279" t="s">
        <v>114</v>
      </c>
      <c r="D5749" s="277" t="s">
        <v>44</v>
      </c>
      <c r="E5749" s="277" t="s">
        <v>115</v>
      </c>
      <c r="F5749" s="194" t="s">
        <v>2161</v>
      </c>
      <c r="G5749" s="194"/>
      <c r="H5749" s="278" t="s">
        <v>75</v>
      </c>
      <c r="I5749" s="281">
        <v>0.1525</v>
      </c>
      <c r="J5749" s="280">
        <v>26.39</v>
      </c>
      <c r="K5749" s="280">
        <v>4.0199999999999996</v>
      </c>
    </row>
    <row r="5750" spans="2:11" ht="25.5" x14ac:dyDescent="0.2">
      <c r="B5750" s="277" t="s">
        <v>86</v>
      </c>
      <c r="C5750" s="279" t="s">
        <v>90</v>
      </c>
      <c r="D5750" s="277" t="s">
        <v>44</v>
      </c>
      <c r="E5750" s="277" t="s">
        <v>91</v>
      </c>
      <c r="F5750" s="194" t="s">
        <v>2161</v>
      </c>
      <c r="G5750" s="194"/>
      <c r="H5750" s="278" t="s">
        <v>75</v>
      </c>
      <c r="I5750" s="281">
        <v>4.8099999999999997E-2</v>
      </c>
      <c r="J5750" s="280">
        <v>21.72</v>
      </c>
      <c r="K5750" s="280">
        <v>1.04</v>
      </c>
    </row>
    <row r="5751" spans="2:11" x14ac:dyDescent="0.2">
      <c r="B5751" s="282" t="s">
        <v>93</v>
      </c>
      <c r="C5751" s="284" t="s">
        <v>513</v>
      </c>
      <c r="D5751" s="282" t="s">
        <v>44</v>
      </c>
      <c r="E5751" s="282" t="s">
        <v>806</v>
      </c>
      <c r="F5751" s="195" t="s">
        <v>94</v>
      </c>
      <c r="G5751" s="195"/>
      <c r="H5751" s="283" t="s">
        <v>48</v>
      </c>
      <c r="I5751" s="287">
        <v>2.1000000000000001E-2</v>
      </c>
      <c r="J5751" s="285">
        <v>5.39</v>
      </c>
      <c r="K5751" s="285">
        <v>0.11</v>
      </c>
    </row>
    <row r="5752" spans="2:11" ht="38.25" x14ac:dyDescent="0.2">
      <c r="B5752" s="282" t="s">
        <v>93</v>
      </c>
      <c r="C5752" s="284" t="s">
        <v>3145</v>
      </c>
      <c r="D5752" s="282" t="s">
        <v>44</v>
      </c>
      <c r="E5752" s="282" t="s">
        <v>3146</v>
      </c>
      <c r="F5752" s="195" t="s">
        <v>94</v>
      </c>
      <c r="G5752" s="195"/>
      <c r="H5752" s="283" t="s">
        <v>48</v>
      </c>
      <c r="I5752" s="287">
        <v>1</v>
      </c>
      <c r="J5752" s="285">
        <v>104.26</v>
      </c>
      <c r="K5752" s="285">
        <v>104.26</v>
      </c>
    </row>
    <row r="5753" spans="2:11" x14ac:dyDescent="0.2">
      <c r="B5753" s="291"/>
      <c r="C5753" s="291"/>
      <c r="D5753" s="291"/>
      <c r="E5753" s="291"/>
      <c r="F5753" s="291" t="s">
        <v>97</v>
      </c>
      <c r="G5753" s="292">
        <v>1.88</v>
      </c>
      <c r="H5753" s="291" t="s">
        <v>98</v>
      </c>
      <c r="I5753" s="292">
        <v>2.0299999999999998</v>
      </c>
      <c r="J5753" s="291" t="s">
        <v>99</v>
      </c>
      <c r="K5753" s="292">
        <v>3.91</v>
      </c>
    </row>
    <row r="5754" spans="2:11" ht="13.5" thickBot="1" x14ac:dyDescent="0.25">
      <c r="B5754" s="291"/>
      <c r="C5754" s="291"/>
      <c r="D5754" s="291"/>
      <c r="E5754" s="291"/>
      <c r="F5754" s="291" t="s">
        <v>100</v>
      </c>
      <c r="G5754" s="292">
        <v>27.35</v>
      </c>
      <c r="H5754" s="291"/>
      <c r="I5754" s="198" t="s">
        <v>101</v>
      </c>
      <c r="J5754" s="198"/>
      <c r="K5754" s="292">
        <v>136.78</v>
      </c>
    </row>
    <row r="5755" spans="2:11" ht="13.5" thickTop="1" x14ac:dyDescent="0.2">
      <c r="B5755" s="276"/>
      <c r="C5755" s="276"/>
      <c r="D5755" s="276"/>
      <c r="E5755" s="276"/>
      <c r="F5755" s="276"/>
      <c r="G5755" s="276"/>
      <c r="H5755" s="276"/>
      <c r="I5755" s="276"/>
      <c r="J5755" s="276"/>
      <c r="K5755" s="276"/>
    </row>
    <row r="5756" spans="2:11" ht="15" x14ac:dyDescent="0.2">
      <c r="B5756" s="268"/>
      <c r="C5756" s="270" t="s">
        <v>78</v>
      </c>
      <c r="D5756" s="268" t="s">
        <v>79</v>
      </c>
      <c r="E5756" s="268" t="s">
        <v>24</v>
      </c>
      <c r="F5756" s="196" t="s">
        <v>80</v>
      </c>
      <c r="G5756" s="196"/>
      <c r="H5756" s="269" t="s">
        <v>81</v>
      </c>
      <c r="I5756" s="270" t="s">
        <v>82</v>
      </c>
      <c r="J5756" s="270" t="s">
        <v>83</v>
      </c>
      <c r="K5756" s="270" t="s">
        <v>84</v>
      </c>
    </row>
    <row r="5757" spans="2:11" ht="38.25" x14ac:dyDescent="0.2">
      <c r="B5757" s="271" t="s">
        <v>85</v>
      </c>
      <c r="C5757" s="273" t="s">
        <v>2512</v>
      </c>
      <c r="D5757" s="271" t="s">
        <v>44</v>
      </c>
      <c r="E5757" s="271" t="s">
        <v>2513</v>
      </c>
      <c r="F5757" s="197" t="s">
        <v>2503</v>
      </c>
      <c r="G5757" s="197"/>
      <c r="H5757" s="272" t="s">
        <v>48</v>
      </c>
      <c r="I5757" s="275">
        <v>1</v>
      </c>
      <c r="J5757" s="274">
        <v>83.34</v>
      </c>
      <c r="K5757" s="274">
        <v>83.34</v>
      </c>
    </row>
    <row r="5758" spans="2:11" ht="25.5" x14ac:dyDescent="0.2">
      <c r="B5758" s="277" t="s">
        <v>86</v>
      </c>
      <c r="C5758" s="279" t="s">
        <v>114</v>
      </c>
      <c r="D5758" s="277" t="s">
        <v>44</v>
      </c>
      <c r="E5758" s="277" t="s">
        <v>115</v>
      </c>
      <c r="F5758" s="194" t="s">
        <v>2161</v>
      </c>
      <c r="G5758" s="194"/>
      <c r="H5758" s="278" t="s">
        <v>75</v>
      </c>
      <c r="I5758" s="281">
        <v>9.6000000000000002E-2</v>
      </c>
      <c r="J5758" s="280">
        <v>26.39</v>
      </c>
      <c r="K5758" s="280">
        <v>2.5299999999999998</v>
      </c>
    </row>
    <row r="5759" spans="2:11" ht="25.5" x14ac:dyDescent="0.2">
      <c r="B5759" s="277" t="s">
        <v>86</v>
      </c>
      <c r="C5759" s="279" t="s">
        <v>90</v>
      </c>
      <c r="D5759" s="277" t="s">
        <v>44</v>
      </c>
      <c r="E5759" s="277" t="s">
        <v>91</v>
      </c>
      <c r="F5759" s="194" t="s">
        <v>2161</v>
      </c>
      <c r="G5759" s="194"/>
      <c r="H5759" s="278" t="s">
        <v>75</v>
      </c>
      <c r="I5759" s="281">
        <v>3.0300000000000001E-2</v>
      </c>
      <c r="J5759" s="280">
        <v>21.72</v>
      </c>
      <c r="K5759" s="280">
        <v>0.65</v>
      </c>
    </row>
    <row r="5760" spans="2:11" x14ac:dyDescent="0.2">
      <c r="B5760" s="282" t="s">
        <v>93</v>
      </c>
      <c r="C5760" s="284" t="s">
        <v>513</v>
      </c>
      <c r="D5760" s="282" t="s">
        <v>44</v>
      </c>
      <c r="E5760" s="282" t="s">
        <v>806</v>
      </c>
      <c r="F5760" s="195" t="s">
        <v>94</v>
      </c>
      <c r="G5760" s="195"/>
      <c r="H5760" s="283" t="s">
        <v>48</v>
      </c>
      <c r="I5760" s="287">
        <v>2.1000000000000001E-2</v>
      </c>
      <c r="J5760" s="285">
        <v>5.39</v>
      </c>
      <c r="K5760" s="285">
        <v>0.11</v>
      </c>
    </row>
    <row r="5761" spans="2:11" ht="25.5" x14ac:dyDescent="0.2">
      <c r="B5761" s="282" t="s">
        <v>93</v>
      </c>
      <c r="C5761" s="284" t="s">
        <v>3147</v>
      </c>
      <c r="D5761" s="282" t="s">
        <v>44</v>
      </c>
      <c r="E5761" s="282" t="s">
        <v>3148</v>
      </c>
      <c r="F5761" s="195" t="s">
        <v>94</v>
      </c>
      <c r="G5761" s="195"/>
      <c r="H5761" s="283" t="s">
        <v>48</v>
      </c>
      <c r="I5761" s="287">
        <v>1</v>
      </c>
      <c r="J5761" s="285">
        <v>80.05</v>
      </c>
      <c r="K5761" s="285">
        <v>80.05</v>
      </c>
    </row>
    <row r="5762" spans="2:11" x14ac:dyDescent="0.2">
      <c r="B5762" s="291"/>
      <c r="C5762" s="291"/>
      <c r="D5762" s="291"/>
      <c r="E5762" s="291"/>
      <c r="F5762" s="291" t="s">
        <v>97</v>
      </c>
      <c r="G5762" s="292">
        <v>1.18</v>
      </c>
      <c r="H5762" s="291" t="s">
        <v>98</v>
      </c>
      <c r="I5762" s="292">
        <v>1.28</v>
      </c>
      <c r="J5762" s="291" t="s">
        <v>99</v>
      </c>
      <c r="K5762" s="292">
        <v>2.46</v>
      </c>
    </row>
    <row r="5763" spans="2:11" ht="13.5" thickBot="1" x14ac:dyDescent="0.25">
      <c r="B5763" s="291"/>
      <c r="C5763" s="291"/>
      <c r="D5763" s="291"/>
      <c r="E5763" s="291"/>
      <c r="F5763" s="291" t="s">
        <v>100</v>
      </c>
      <c r="G5763" s="292">
        <v>20.83</v>
      </c>
      <c r="H5763" s="291"/>
      <c r="I5763" s="198" t="s">
        <v>101</v>
      </c>
      <c r="J5763" s="198"/>
      <c r="K5763" s="292">
        <v>104.17</v>
      </c>
    </row>
    <row r="5764" spans="2:11" ht="13.5" thickTop="1" x14ac:dyDescent="0.2">
      <c r="B5764" s="276"/>
      <c r="C5764" s="276"/>
      <c r="D5764" s="276"/>
      <c r="E5764" s="276"/>
      <c r="F5764" s="276"/>
      <c r="G5764" s="276"/>
      <c r="H5764" s="276"/>
      <c r="I5764" s="276"/>
      <c r="J5764" s="276"/>
      <c r="K5764" s="276"/>
    </row>
    <row r="5765" spans="2:11" ht="15" x14ac:dyDescent="0.2">
      <c r="B5765" s="268"/>
      <c r="C5765" s="270" t="s">
        <v>78</v>
      </c>
      <c r="D5765" s="268" t="s">
        <v>79</v>
      </c>
      <c r="E5765" s="268" t="s">
        <v>24</v>
      </c>
      <c r="F5765" s="196" t="s">
        <v>80</v>
      </c>
      <c r="G5765" s="196"/>
      <c r="H5765" s="269" t="s">
        <v>81</v>
      </c>
      <c r="I5765" s="270" t="s">
        <v>82</v>
      </c>
      <c r="J5765" s="270" t="s">
        <v>83</v>
      </c>
      <c r="K5765" s="270" t="s">
        <v>84</v>
      </c>
    </row>
    <row r="5766" spans="2:11" ht="51" x14ac:dyDescent="0.2">
      <c r="B5766" s="271" t="s">
        <v>85</v>
      </c>
      <c r="C5766" s="273" t="s">
        <v>3139</v>
      </c>
      <c r="D5766" s="271" t="s">
        <v>44</v>
      </c>
      <c r="E5766" s="271" t="s">
        <v>3140</v>
      </c>
      <c r="F5766" s="197" t="s">
        <v>3141</v>
      </c>
      <c r="G5766" s="197"/>
      <c r="H5766" s="272" t="s">
        <v>869</v>
      </c>
      <c r="I5766" s="275">
        <v>1</v>
      </c>
      <c r="J5766" s="274">
        <v>13.28</v>
      </c>
      <c r="K5766" s="274">
        <v>13.28</v>
      </c>
    </row>
    <row r="5767" spans="2:11" ht="25.5" x14ac:dyDescent="0.2">
      <c r="B5767" s="277" t="s">
        <v>86</v>
      </c>
      <c r="C5767" s="279" t="s">
        <v>90</v>
      </c>
      <c r="D5767" s="277" t="s">
        <v>44</v>
      </c>
      <c r="E5767" s="277" t="s">
        <v>91</v>
      </c>
      <c r="F5767" s="194" t="s">
        <v>2161</v>
      </c>
      <c r="G5767" s="194"/>
      <c r="H5767" s="278" t="s">
        <v>75</v>
      </c>
      <c r="I5767" s="281">
        <v>0.61180000000000001</v>
      </c>
      <c r="J5767" s="280">
        <v>21.72</v>
      </c>
      <c r="K5767" s="280">
        <v>13.28</v>
      </c>
    </row>
    <row r="5768" spans="2:11" x14ac:dyDescent="0.2">
      <c r="B5768" s="291"/>
      <c r="C5768" s="291"/>
      <c r="D5768" s="291"/>
      <c r="E5768" s="291"/>
      <c r="F5768" s="291" t="s">
        <v>97</v>
      </c>
      <c r="G5768" s="292">
        <v>4.59</v>
      </c>
      <c r="H5768" s="291" t="s">
        <v>98</v>
      </c>
      <c r="I5768" s="292">
        <v>4.9400000000000004</v>
      </c>
      <c r="J5768" s="291" t="s">
        <v>99</v>
      </c>
      <c r="K5768" s="292">
        <v>9.5299999999999994</v>
      </c>
    </row>
    <row r="5769" spans="2:11" ht="13.5" thickBot="1" x14ac:dyDescent="0.25">
      <c r="B5769" s="291"/>
      <c r="C5769" s="291"/>
      <c r="D5769" s="291"/>
      <c r="E5769" s="291"/>
      <c r="F5769" s="291" t="s">
        <v>100</v>
      </c>
      <c r="G5769" s="292">
        <v>3.32</v>
      </c>
      <c r="H5769" s="291"/>
      <c r="I5769" s="198" t="s">
        <v>101</v>
      </c>
      <c r="J5769" s="198"/>
      <c r="K5769" s="292">
        <v>16.600000000000001</v>
      </c>
    </row>
    <row r="5770" spans="2:11" ht="13.5" thickTop="1" x14ac:dyDescent="0.2">
      <c r="B5770" s="276"/>
      <c r="C5770" s="276"/>
      <c r="D5770" s="276"/>
      <c r="E5770" s="276"/>
      <c r="F5770" s="276"/>
      <c r="G5770" s="276"/>
      <c r="H5770" s="276"/>
      <c r="I5770" s="276"/>
      <c r="J5770" s="276"/>
      <c r="K5770" s="276"/>
    </row>
    <row r="5771" spans="2:11" ht="15" x14ac:dyDescent="0.2">
      <c r="B5771" s="268"/>
      <c r="C5771" s="270" t="s">
        <v>78</v>
      </c>
      <c r="D5771" s="268" t="s">
        <v>79</v>
      </c>
      <c r="E5771" s="268" t="s">
        <v>24</v>
      </c>
      <c r="F5771" s="196" t="s">
        <v>80</v>
      </c>
      <c r="G5771" s="196"/>
      <c r="H5771" s="269" t="s">
        <v>81</v>
      </c>
      <c r="I5771" s="270" t="s">
        <v>82</v>
      </c>
      <c r="J5771" s="270" t="s">
        <v>83</v>
      </c>
      <c r="K5771" s="270" t="s">
        <v>84</v>
      </c>
    </row>
    <row r="5772" spans="2:11" ht="38.25" x14ac:dyDescent="0.2">
      <c r="B5772" s="271" t="s">
        <v>85</v>
      </c>
      <c r="C5772" s="273" t="s">
        <v>2908</v>
      </c>
      <c r="D5772" s="271" t="s">
        <v>44</v>
      </c>
      <c r="E5772" s="271" t="s">
        <v>2909</v>
      </c>
      <c r="F5772" s="197" t="s">
        <v>2903</v>
      </c>
      <c r="G5772" s="197"/>
      <c r="H5772" s="272" t="s">
        <v>47</v>
      </c>
      <c r="I5772" s="275">
        <v>1</v>
      </c>
      <c r="J5772" s="274">
        <v>58.58</v>
      </c>
      <c r="K5772" s="274">
        <v>58.58</v>
      </c>
    </row>
    <row r="5773" spans="2:11" ht="25.5" x14ac:dyDescent="0.2">
      <c r="B5773" s="277" t="s">
        <v>86</v>
      </c>
      <c r="C5773" s="279" t="s">
        <v>2918</v>
      </c>
      <c r="D5773" s="277" t="s">
        <v>44</v>
      </c>
      <c r="E5773" s="277" t="s">
        <v>2919</v>
      </c>
      <c r="F5773" s="194" t="s">
        <v>2161</v>
      </c>
      <c r="G5773" s="194"/>
      <c r="H5773" s="278" t="s">
        <v>75</v>
      </c>
      <c r="I5773" s="281">
        <v>6.2728000000000006E-2</v>
      </c>
      <c r="J5773" s="280">
        <v>29.91</v>
      </c>
      <c r="K5773" s="280">
        <v>1.87</v>
      </c>
    </row>
    <row r="5774" spans="2:11" ht="25.5" x14ac:dyDescent="0.2">
      <c r="B5774" s="277" t="s">
        <v>86</v>
      </c>
      <c r="C5774" s="279" t="s">
        <v>161</v>
      </c>
      <c r="D5774" s="277" t="s">
        <v>44</v>
      </c>
      <c r="E5774" s="277" t="s">
        <v>162</v>
      </c>
      <c r="F5774" s="194" t="s">
        <v>2161</v>
      </c>
      <c r="G5774" s="194"/>
      <c r="H5774" s="278" t="s">
        <v>75</v>
      </c>
      <c r="I5774" s="281">
        <v>6.2728000000000006E-2</v>
      </c>
      <c r="J5774" s="280">
        <v>22.66</v>
      </c>
      <c r="K5774" s="280">
        <v>1.42</v>
      </c>
    </row>
    <row r="5775" spans="2:11" ht="38.25" x14ac:dyDescent="0.2">
      <c r="B5775" s="282" t="s">
        <v>93</v>
      </c>
      <c r="C5775" s="284" t="s">
        <v>3149</v>
      </c>
      <c r="D5775" s="282" t="s">
        <v>44</v>
      </c>
      <c r="E5775" s="282" t="s">
        <v>3150</v>
      </c>
      <c r="F5775" s="195" t="s">
        <v>94</v>
      </c>
      <c r="G5775" s="195"/>
      <c r="H5775" s="283" t="s">
        <v>47</v>
      </c>
      <c r="I5775" s="287">
        <v>1.0227269999999999</v>
      </c>
      <c r="J5775" s="285">
        <v>43</v>
      </c>
      <c r="K5775" s="285">
        <v>43.97</v>
      </c>
    </row>
    <row r="5776" spans="2:11" ht="51" x14ac:dyDescent="0.2">
      <c r="B5776" s="282" t="s">
        <v>93</v>
      </c>
      <c r="C5776" s="284" t="s">
        <v>3151</v>
      </c>
      <c r="D5776" s="282" t="s">
        <v>44</v>
      </c>
      <c r="E5776" s="282" t="s">
        <v>3152</v>
      </c>
      <c r="F5776" s="195" t="s">
        <v>94</v>
      </c>
      <c r="G5776" s="195"/>
      <c r="H5776" s="283" t="s">
        <v>47</v>
      </c>
      <c r="I5776" s="287">
        <v>1.0227269999999999</v>
      </c>
      <c r="J5776" s="285">
        <v>11.07</v>
      </c>
      <c r="K5776" s="285">
        <v>11.32</v>
      </c>
    </row>
    <row r="5777" spans="2:11" x14ac:dyDescent="0.2">
      <c r="B5777" s="291"/>
      <c r="C5777" s="291"/>
      <c r="D5777" s="291"/>
      <c r="E5777" s="291"/>
      <c r="F5777" s="291" t="s">
        <v>97</v>
      </c>
      <c r="G5777" s="292">
        <v>1.2</v>
      </c>
      <c r="H5777" s="291" t="s">
        <v>98</v>
      </c>
      <c r="I5777" s="292">
        <v>1.31</v>
      </c>
      <c r="J5777" s="291" t="s">
        <v>99</v>
      </c>
      <c r="K5777" s="292">
        <v>2.5099999999999998</v>
      </c>
    </row>
    <row r="5778" spans="2:11" ht="13.5" thickBot="1" x14ac:dyDescent="0.25">
      <c r="B5778" s="291"/>
      <c r="C5778" s="291"/>
      <c r="D5778" s="291"/>
      <c r="E5778" s="291"/>
      <c r="F5778" s="291" t="s">
        <v>100</v>
      </c>
      <c r="G5778" s="292">
        <v>14.64</v>
      </c>
      <c r="H5778" s="291"/>
      <c r="I5778" s="198" t="s">
        <v>101</v>
      </c>
      <c r="J5778" s="198"/>
      <c r="K5778" s="292">
        <v>73.22</v>
      </c>
    </row>
    <row r="5779" spans="2:11" ht="13.5" thickTop="1" x14ac:dyDescent="0.2">
      <c r="B5779" s="276"/>
      <c r="C5779" s="276"/>
      <c r="D5779" s="276"/>
      <c r="E5779" s="276"/>
      <c r="F5779" s="276"/>
      <c r="G5779" s="276"/>
      <c r="H5779" s="276"/>
      <c r="I5779" s="276"/>
      <c r="J5779" s="276"/>
      <c r="K5779" s="276"/>
    </row>
    <row r="5780" spans="2:11" ht="15" x14ac:dyDescent="0.2">
      <c r="B5780" s="268"/>
      <c r="C5780" s="270" t="s">
        <v>78</v>
      </c>
      <c r="D5780" s="268" t="s">
        <v>79</v>
      </c>
      <c r="E5780" s="268" t="s">
        <v>24</v>
      </c>
      <c r="F5780" s="196" t="s">
        <v>80</v>
      </c>
      <c r="G5780" s="196"/>
      <c r="H5780" s="269" t="s">
        <v>81</v>
      </c>
      <c r="I5780" s="270" t="s">
        <v>82</v>
      </c>
      <c r="J5780" s="270" t="s">
        <v>83</v>
      </c>
      <c r="K5780" s="270" t="s">
        <v>84</v>
      </c>
    </row>
    <row r="5781" spans="2:11" ht="38.25" x14ac:dyDescent="0.2">
      <c r="B5781" s="271" t="s">
        <v>85</v>
      </c>
      <c r="C5781" s="273" t="s">
        <v>2901</v>
      </c>
      <c r="D5781" s="271" t="s">
        <v>44</v>
      </c>
      <c r="E5781" s="271" t="s">
        <v>2902</v>
      </c>
      <c r="F5781" s="197" t="s">
        <v>2903</v>
      </c>
      <c r="G5781" s="197"/>
      <c r="H5781" s="272" t="s">
        <v>47</v>
      </c>
      <c r="I5781" s="275">
        <v>1</v>
      </c>
      <c r="J5781" s="274">
        <v>27.49</v>
      </c>
      <c r="K5781" s="274">
        <v>27.49</v>
      </c>
    </row>
    <row r="5782" spans="2:11" ht="25.5" x14ac:dyDescent="0.2">
      <c r="B5782" s="277" t="s">
        <v>86</v>
      </c>
      <c r="C5782" s="279" t="s">
        <v>161</v>
      </c>
      <c r="D5782" s="277" t="s">
        <v>44</v>
      </c>
      <c r="E5782" s="277" t="s">
        <v>162</v>
      </c>
      <c r="F5782" s="194" t="s">
        <v>2161</v>
      </c>
      <c r="G5782" s="194"/>
      <c r="H5782" s="278" t="s">
        <v>75</v>
      </c>
      <c r="I5782" s="281">
        <v>4.4526000000000003E-2</v>
      </c>
      <c r="J5782" s="280">
        <v>22.66</v>
      </c>
      <c r="K5782" s="280">
        <v>1</v>
      </c>
    </row>
    <row r="5783" spans="2:11" ht="25.5" x14ac:dyDescent="0.2">
      <c r="B5783" s="277" t="s">
        <v>86</v>
      </c>
      <c r="C5783" s="279" t="s">
        <v>2918</v>
      </c>
      <c r="D5783" s="277" t="s">
        <v>44</v>
      </c>
      <c r="E5783" s="277" t="s">
        <v>2919</v>
      </c>
      <c r="F5783" s="194" t="s">
        <v>2161</v>
      </c>
      <c r="G5783" s="194"/>
      <c r="H5783" s="278" t="s">
        <v>75</v>
      </c>
      <c r="I5783" s="281">
        <v>4.4526000000000003E-2</v>
      </c>
      <c r="J5783" s="280">
        <v>29.91</v>
      </c>
      <c r="K5783" s="280">
        <v>1.33</v>
      </c>
    </row>
    <row r="5784" spans="2:11" ht="38.25" x14ac:dyDescent="0.2">
      <c r="B5784" s="282" t="s">
        <v>93</v>
      </c>
      <c r="C5784" s="284" t="s">
        <v>3153</v>
      </c>
      <c r="D5784" s="282" t="s">
        <v>44</v>
      </c>
      <c r="E5784" s="282" t="s">
        <v>3154</v>
      </c>
      <c r="F5784" s="195" t="s">
        <v>94</v>
      </c>
      <c r="G5784" s="195"/>
      <c r="H5784" s="283" t="s">
        <v>47</v>
      </c>
      <c r="I5784" s="287">
        <v>1.0227269999999999</v>
      </c>
      <c r="J5784" s="285">
        <v>20.61</v>
      </c>
      <c r="K5784" s="285">
        <v>21.07</v>
      </c>
    </row>
    <row r="5785" spans="2:11" ht="51" x14ac:dyDescent="0.2">
      <c r="B5785" s="282" t="s">
        <v>93</v>
      </c>
      <c r="C5785" s="284" t="s">
        <v>3155</v>
      </c>
      <c r="D5785" s="282" t="s">
        <v>44</v>
      </c>
      <c r="E5785" s="282" t="s">
        <v>3156</v>
      </c>
      <c r="F5785" s="195" t="s">
        <v>94</v>
      </c>
      <c r="G5785" s="195"/>
      <c r="H5785" s="283" t="s">
        <v>47</v>
      </c>
      <c r="I5785" s="287">
        <v>1.0227269999999999</v>
      </c>
      <c r="J5785" s="285">
        <v>4</v>
      </c>
      <c r="K5785" s="285">
        <v>4.09</v>
      </c>
    </row>
    <row r="5786" spans="2:11" x14ac:dyDescent="0.2">
      <c r="B5786" s="291"/>
      <c r="C5786" s="291"/>
      <c r="D5786" s="291"/>
      <c r="E5786" s="291"/>
      <c r="F5786" s="291" t="s">
        <v>97</v>
      </c>
      <c r="G5786" s="292">
        <v>0.85</v>
      </c>
      <c r="H5786" s="291" t="s">
        <v>98</v>
      </c>
      <c r="I5786" s="292">
        <v>0.93</v>
      </c>
      <c r="J5786" s="291" t="s">
        <v>99</v>
      </c>
      <c r="K5786" s="292">
        <v>1.78</v>
      </c>
    </row>
    <row r="5787" spans="2:11" ht="13.5" thickBot="1" x14ac:dyDescent="0.25">
      <c r="B5787" s="291"/>
      <c r="C5787" s="291"/>
      <c r="D5787" s="291"/>
      <c r="E5787" s="291"/>
      <c r="F5787" s="291" t="s">
        <v>100</v>
      </c>
      <c r="G5787" s="292">
        <v>6.87</v>
      </c>
      <c r="H5787" s="291"/>
      <c r="I5787" s="198" t="s">
        <v>101</v>
      </c>
      <c r="J5787" s="198"/>
      <c r="K5787" s="292">
        <v>34.36</v>
      </c>
    </row>
    <row r="5788" spans="2:11" ht="13.5" thickTop="1" x14ac:dyDescent="0.2">
      <c r="B5788" s="276"/>
      <c r="C5788" s="276"/>
      <c r="D5788" s="276"/>
      <c r="E5788" s="276"/>
      <c r="F5788" s="276"/>
      <c r="G5788" s="276"/>
      <c r="H5788" s="276"/>
      <c r="I5788" s="276"/>
      <c r="J5788" s="276"/>
      <c r="K5788" s="276"/>
    </row>
    <row r="5789" spans="2:11" ht="15" x14ac:dyDescent="0.2">
      <c r="B5789" s="268"/>
      <c r="C5789" s="270" t="s">
        <v>78</v>
      </c>
      <c r="D5789" s="268" t="s">
        <v>79</v>
      </c>
      <c r="E5789" s="268" t="s">
        <v>24</v>
      </c>
      <c r="F5789" s="196" t="s">
        <v>80</v>
      </c>
      <c r="G5789" s="196"/>
      <c r="H5789" s="269" t="s">
        <v>81</v>
      </c>
      <c r="I5789" s="270" t="s">
        <v>82</v>
      </c>
      <c r="J5789" s="270" t="s">
        <v>83</v>
      </c>
      <c r="K5789" s="270" t="s">
        <v>84</v>
      </c>
    </row>
    <row r="5790" spans="2:11" ht="38.25" x14ac:dyDescent="0.2">
      <c r="B5790" s="271" t="s">
        <v>85</v>
      </c>
      <c r="C5790" s="273" t="s">
        <v>2906</v>
      </c>
      <c r="D5790" s="271" t="s">
        <v>44</v>
      </c>
      <c r="E5790" s="271" t="s">
        <v>2907</v>
      </c>
      <c r="F5790" s="197" t="s">
        <v>2903</v>
      </c>
      <c r="G5790" s="197"/>
      <c r="H5790" s="272" t="s">
        <v>47</v>
      </c>
      <c r="I5790" s="275">
        <v>1</v>
      </c>
      <c r="J5790" s="274">
        <v>45.52</v>
      </c>
      <c r="K5790" s="274">
        <v>45.52</v>
      </c>
    </row>
    <row r="5791" spans="2:11" ht="25.5" x14ac:dyDescent="0.2">
      <c r="B5791" s="277" t="s">
        <v>86</v>
      </c>
      <c r="C5791" s="279" t="s">
        <v>2918</v>
      </c>
      <c r="D5791" s="277" t="s">
        <v>44</v>
      </c>
      <c r="E5791" s="277" t="s">
        <v>2919</v>
      </c>
      <c r="F5791" s="194" t="s">
        <v>2161</v>
      </c>
      <c r="G5791" s="194"/>
      <c r="H5791" s="278" t="s">
        <v>75</v>
      </c>
      <c r="I5791" s="281">
        <v>5.3612E-2</v>
      </c>
      <c r="J5791" s="280">
        <v>29.91</v>
      </c>
      <c r="K5791" s="280">
        <v>1.6</v>
      </c>
    </row>
    <row r="5792" spans="2:11" ht="25.5" x14ac:dyDescent="0.2">
      <c r="B5792" s="277" t="s">
        <v>86</v>
      </c>
      <c r="C5792" s="279" t="s">
        <v>161</v>
      </c>
      <c r="D5792" s="277" t="s">
        <v>44</v>
      </c>
      <c r="E5792" s="277" t="s">
        <v>162</v>
      </c>
      <c r="F5792" s="194" t="s">
        <v>2161</v>
      </c>
      <c r="G5792" s="194"/>
      <c r="H5792" s="278" t="s">
        <v>75</v>
      </c>
      <c r="I5792" s="281">
        <v>5.3612E-2</v>
      </c>
      <c r="J5792" s="280">
        <v>22.66</v>
      </c>
      <c r="K5792" s="280">
        <v>1.21</v>
      </c>
    </row>
    <row r="5793" spans="2:11" ht="51" x14ac:dyDescent="0.2">
      <c r="B5793" s="282" t="s">
        <v>93</v>
      </c>
      <c r="C5793" s="284" t="s">
        <v>3157</v>
      </c>
      <c r="D5793" s="282" t="s">
        <v>44</v>
      </c>
      <c r="E5793" s="282" t="s">
        <v>3158</v>
      </c>
      <c r="F5793" s="195" t="s">
        <v>94</v>
      </c>
      <c r="G5793" s="195"/>
      <c r="H5793" s="283" t="s">
        <v>47</v>
      </c>
      <c r="I5793" s="287">
        <v>1.0227269999999999</v>
      </c>
      <c r="J5793" s="285">
        <v>10.07</v>
      </c>
      <c r="K5793" s="285">
        <v>10.29</v>
      </c>
    </row>
    <row r="5794" spans="2:11" ht="38.25" x14ac:dyDescent="0.2">
      <c r="B5794" s="282" t="s">
        <v>93</v>
      </c>
      <c r="C5794" s="284" t="s">
        <v>3159</v>
      </c>
      <c r="D5794" s="282" t="s">
        <v>44</v>
      </c>
      <c r="E5794" s="282" t="s">
        <v>3160</v>
      </c>
      <c r="F5794" s="195" t="s">
        <v>94</v>
      </c>
      <c r="G5794" s="195"/>
      <c r="H5794" s="283" t="s">
        <v>47</v>
      </c>
      <c r="I5794" s="287">
        <v>1.0227269999999999</v>
      </c>
      <c r="J5794" s="285">
        <v>31.7</v>
      </c>
      <c r="K5794" s="285">
        <v>32.42</v>
      </c>
    </row>
    <row r="5795" spans="2:11" x14ac:dyDescent="0.2">
      <c r="B5795" s="291"/>
      <c r="C5795" s="291"/>
      <c r="D5795" s="291"/>
      <c r="E5795" s="291"/>
      <c r="F5795" s="291" t="s">
        <v>97</v>
      </c>
      <c r="G5795" s="292">
        <v>1.03</v>
      </c>
      <c r="H5795" s="291" t="s">
        <v>98</v>
      </c>
      <c r="I5795" s="292">
        <v>1.1100000000000001</v>
      </c>
      <c r="J5795" s="291" t="s">
        <v>99</v>
      </c>
      <c r="K5795" s="292">
        <v>2.14</v>
      </c>
    </row>
    <row r="5796" spans="2:11" ht="13.5" thickBot="1" x14ac:dyDescent="0.25">
      <c r="B5796" s="291"/>
      <c r="C5796" s="291"/>
      <c r="D5796" s="291"/>
      <c r="E5796" s="291"/>
      <c r="F5796" s="291" t="s">
        <v>100</v>
      </c>
      <c r="G5796" s="292">
        <v>11.38</v>
      </c>
      <c r="H5796" s="291"/>
      <c r="I5796" s="198" t="s">
        <v>101</v>
      </c>
      <c r="J5796" s="198"/>
      <c r="K5796" s="292">
        <v>56.9</v>
      </c>
    </row>
    <row r="5797" spans="2:11" ht="13.5" thickTop="1" x14ac:dyDescent="0.2">
      <c r="B5797" s="276"/>
      <c r="C5797" s="276"/>
      <c r="D5797" s="276"/>
      <c r="E5797" s="276"/>
      <c r="F5797" s="276"/>
      <c r="G5797" s="276"/>
      <c r="H5797" s="276"/>
      <c r="I5797" s="276"/>
      <c r="J5797" s="276"/>
      <c r="K5797" s="276"/>
    </row>
    <row r="5798" spans="2:11" ht="15" x14ac:dyDescent="0.2">
      <c r="B5798" s="268"/>
      <c r="C5798" s="270" t="s">
        <v>78</v>
      </c>
      <c r="D5798" s="268" t="s">
        <v>79</v>
      </c>
      <c r="E5798" s="268" t="s">
        <v>24</v>
      </c>
      <c r="F5798" s="196" t="s">
        <v>80</v>
      </c>
      <c r="G5798" s="196"/>
      <c r="H5798" s="269" t="s">
        <v>81</v>
      </c>
      <c r="I5798" s="270" t="s">
        <v>82</v>
      </c>
      <c r="J5798" s="270" t="s">
        <v>83</v>
      </c>
      <c r="K5798" s="270" t="s">
        <v>84</v>
      </c>
    </row>
    <row r="5799" spans="2:11" ht="38.25" x14ac:dyDescent="0.2">
      <c r="B5799" s="271" t="s">
        <v>85</v>
      </c>
      <c r="C5799" s="273" t="s">
        <v>2910</v>
      </c>
      <c r="D5799" s="271" t="s">
        <v>44</v>
      </c>
      <c r="E5799" s="271" t="s">
        <v>2911</v>
      </c>
      <c r="F5799" s="197" t="s">
        <v>2903</v>
      </c>
      <c r="G5799" s="197"/>
      <c r="H5799" s="272" t="s">
        <v>47</v>
      </c>
      <c r="I5799" s="275">
        <v>1</v>
      </c>
      <c r="J5799" s="274">
        <v>71.989999999999995</v>
      </c>
      <c r="K5799" s="274">
        <v>71.989999999999995</v>
      </c>
    </row>
    <row r="5800" spans="2:11" ht="25.5" x14ac:dyDescent="0.2">
      <c r="B5800" s="277" t="s">
        <v>86</v>
      </c>
      <c r="C5800" s="279" t="s">
        <v>161</v>
      </c>
      <c r="D5800" s="277" t="s">
        <v>44</v>
      </c>
      <c r="E5800" s="277" t="s">
        <v>162</v>
      </c>
      <c r="F5800" s="194" t="s">
        <v>2161</v>
      </c>
      <c r="G5800" s="194"/>
      <c r="H5800" s="278" t="s">
        <v>75</v>
      </c>
      <c r="I5800" s="281">
        <v>7.1814000000000003E-2</v>
      </c>
      <c r="J5800" s="280">
        <v>22.66</v>
      </c>
      <c r="K5800" s="280">
        <v>1.62</v>
      </c>
    </row>
    <row r="5801" spans="2:11" ht="25.5" x14ac:dyDescent="0.2">
      <c r="B5801" s="277" t="s">
        <v>86</v>
      </c>
      <c r="C5801" s="279" t="s">
        <v>2918</v>
      </c>
      <c r="D5801" s="277" t="s">
        <v>44</v>
      </c>
      <c r="E5801" s="277" t="s">
        <v>2919</v>
      </c>
      <c r="F5801" s="194" t="s">
        <v>2161</v>
      </c>
      <c r="G5801" s="194"/>
      <c r="H5801" s="278" t="s">
        <v>75</v>
      </c>
      <c r="I5801" s="281">
        <v>7.1814000000000003E-2</v>
      </c>
      <c r="J5801" s="280">
        <v>29.91</v>
      </c>
      <c r="K5801" s="280">
        <v>2.14</v>
      </c>
    </row>
    <row r="5802" spans="2:11" ht="51" x14ac:dyDescent="0.2">
      <c r="B5802" s="282" t="s">
        <v>93</v>
      </c>
      <c r="C5802" s="284" t="s">
        <v>3161</v>
      </c>
      <c r="D5802" s="282" t="s">
        <v>44</v>
      </c>
      <c r="E5802" s="282" t="s">
        <v>3162</v>
      </c>
      <c r="F5802" s="195" t="s">
        <v>94</v>
      </c>
      <c r="G5802" s="195"/>
      <c r="H5802" s="283" t="s">
        <v>47</v>
      </c>
      <c r="I5802" s="287">
        <v>1.0227269999999999</v>
      </c>
      <c r="J5802" s="285">
        <v>13.23</v>
      </c>
      <c r="K5802" s="285">
        <v>13.53</v>
      </c>
    </row>
    <row r="5803" spans="2:11" ht="38.25" x14ac:dyDescent="0.2">
      <c r="B5803" s="282" t="s">
        <v>93</v>
      </c>
      <c r="C5803" s="284" t="s">
        <v>3163</v>
      </c>
      <c r="D5803" s="282" t="s">
        <v>44</v>
      </c>
      <c r="E5803" s="282" t="s">
        <v>3164</v>
      </c>
      <c r="F5803" s="195" t="s">
        <v>94</v>
      </c>
      <c r="G5803" s="195"/>
      <c r="H5803" s="283" t="s">
        <v>47</v>
      </c>
      <c r="I5803" s="287">
        <v>1.0227269999999999</v>
      </c>
      <c r="J5803" s="285">
        <v>53.49</v>
      </c>
      <c r="K5803" s="285">
        <v>54.7</v>
      </c>
    </row>
    <row r="5804" spans="2:11" x14ac:dyDescent="0.2">
      <c r="B5804" s="291"/>
      <c r="C5804" s="291"/>
      <c r="D5804" s="291"/>
      <c r="E5804" s="291"/>
      <c r="F5804" s="291" t="s">
        <v>97</v>
      </c>
      <c r="G5804" s="292">
        <v>1.38</v>
      </c>
      <c r="H5804" s="291" t="s">
        <v>98</v>
      </c>
      <c r="I5804" s="292">
        <v>1.49</v>
      </c>
      <c r="J5804" s="291" t="s">
        <v>99</v>
      </c>
      <c r="K5804" s="292">
        <v>2.87</v>
      </c>
    </row>
    <row r="5805" spans="2:11" ht="13.5" thickBot="1" x14ac:dyDescent="0.25">
      <c r="B5805" s="291"/>
      <c r="C5805" s="291"/>
      <c r="D5805" s="291"/>
      <c r="E5805" s="291"/>
      <c r="F5805" s="291" t="s">
        <v>100</v>
      </c>
      <c r="G5805" s="292">
        <v>17.989999999999998</v>
      </c>
      <c r="H5805" s="291"/>
      <c r="I5805" s="198" t="s">
        <v>101</v>
      </c>
      <c r="J5805" s="198"/>
      <c r="K5805" s="292">
        <v>89.98</v>
      </c>
    </row>
    <row r="5806" spans="2:11" ht="13.5" thickTop="1" x14ac:dyDescent="0.2">
      <c r="B5806" s="276"/>
      <c r="C5806" s="276"/>
      <c r="D5806" s="276"/>
      <c r="E5806" s="276"/>
      <c r="F5806" s="276"/>
      <c r="G5806" s="276"/>
      <c r="H5806" s="276"/>
      <c r="I5806" s="276"/>
      <c r="J5806" s="276"/>
      <c r="K5806" s="276"/>
    </row>
    <row r="5807" spans="2:11" ht="15" x14ac:dyDescent="0.2">
      <c r="B5807" s="268"/>
      <c r="C5807" s="270" t="s">
        <v>78</v>
      </c>
      <c r="D5807" s="268" t="s">
        <v>79</v>
      </c>
      <c r="E5807" s="268" t="s">
        <v>24</v>
      </c>
      <c r="F5807" s="196" t="s">
        <v>80</v>
      </c>
      <c r="G5807" s="196"/>
      <c r="H5807" s="269" t="s">
        <v>81</v>
      </c>
      <c r="I5807" s="270" t="s">
        <v>82</v>
      </c>
      <c r="J5807" s="270" t="s">
        <v>83</v>
      </c>
      <c r="K5807" s="270" t="s">
        <v>84</v>
      </c>
    </row>
    <row r="5808" spans="2:11" ht="25.5" x14ac:dyDescent="0.2">
      <c r="B5808" s="271" t="s">
        <v>85</v>
      </c>
      <c r="C5808" s="273" t="s">
        <v>2506</v>
      </c>
      <c r="D5808" s="271" t="s">
        <v>44</v>
      </c>
      <c r="E5808" s="271" t="s">
        <v>2507</v>
      </c>
      <c r="F5808" s="197" t="s">
        <v>2503</v>
      </c>
      <c r="G5808" s="197"/>
      <c r="H5808" s="272" t="s">
        <v>48</v>
      </c>
      <c r="I5808" s="275">
        <v>1</v>
      </c>
      <c r="J5808" s="274">
        <v>518.01</v>
      </c>
      <c r="K5808" s="274">
        <v>518.01</v>
      </c>
    </row>
    <row r="5809" spans="2:11" ht="25.5" x14ac:dyDescent="0.2">
      <c r="B5809" s="277" t="s">
        <v>86</v>
      </c>
      <c r="C5809" s="279" t="s">
        <v>90</v>
      </c>
      <c r="D5809" s="277" t="s">
        <v>44</v>
      </c>
      <c r="E5809" s="277" t="s">
        <v>91</v>
      </c>
      <c r="F5809" s="194" t="s">
        <v>2161</v>
      </c>
      <c r="G5809" s="194"/>
      <c r="H5809" s="278" t="s">
        <v>75</v>
      </c>
      <c r="I5809" s="281">
        <v>0.43840000000000001</v>
      </c>
      <c r="J5809" s="280">
        <v>21.72</v>
      </c>
      <c r="K5809" s="280">
        <v>9.52</v>
      </c>
    </row>
    <row r="5810" spans="2:11" ht="25.5" x14ac:dyDescent="0.2">
      <c r="B5810" s="277" t="s">
        <v>86</v>
      </c>
      <c r="C5810" s="279" t="s">
        <v>114</v>
      </c>
      <c r="D5810" s="277" t="s">
        <v>44</v>
      </c>
      <c r="E5810" s="277" t="s">
        <v>115</v>
      </c>
      <c r="F5810" s="194" t="s">
        <v>2161</v>
      </c>
      <c r="G5810" s="194"/>
      <c r="H5810" s="278" t="s">
        <v>75</v>
      </c>
      <c r="I5810" s="281">
        <v>0.77910000000000001</v>
      </c>
      <c r="J5810" s="280">
        <v>26.39</v>
      </c>
      <c r="K5810" s="280">
        <v>20.56</v>
      </c>
    </row>
    <row r="5811" spans="2:11" ht="25.5" x14ac:dyDescent="0.2">
      <c r="B5811" s="282" t="s">
        <v>93</v>
      </c>
      <c r="C5811" s="284" t="s">
        <v>728</v>
      </c>
      <c r="D5811" s="282" t="s">
        <v>44</v>
      </c>
      <c r="E5811" s="282" t="s">
        <v>729</v>
      </c>
      <c r="F5811" s="195" t="s">
        <v>94</v>
      </c>
      <c r="G5811" s="195"/>
      <c r="H5811" s="283" t="s">
        <v>48</v>
      </c>
      <c r="I5811" s="287">
        <v>1</v>
      </c>
      <c r="J5811" s="285">
        <v>11.29</v>
      </c>
      <c r="K5811" s="285">
        <v>11.29</v>
      </c>
    </row>
    <row r="5812" spans="2:11" x14ac:dyDescent="0.2">
      <c r="B5812" s="282" t="s">
        <v>93</v>
      </c>
      <c r="C5812" s="284" t="s">
        <v>622</v>
      </c>
      <c r="D5812" s="282" t="s">
        <v>44</v>
      </c>
      <c r="E5812" s="282" t="s">
        <v>623</v>
      </c>
      <c r="F5812" s="195" t="s">
        <v>94</v>
      </c>
      <c r="G5812" s="195"/>
      <c r="H5812" s="283" t="s">
        <v>53</v>
      </c>
      <c r="I5812" s="287">
        <v>8.8099999999999998E-2</v>
      </c>
      <c r="J5812" s="285">
        <v>111.3</v>
      </c>
      <c r="K5812" s="285">
        <v>9.8000000000000007</v>
      </c>
    </row>
    <row r="5813" spans="2:11" ht="38.25" x14ac:dyDescent="0.2">
      <c r="B5813" s="282" t="s">
        <v>93</v>
      </c>
      <c r="C5813" s="284" t="s">
        <v>726</v>
      </c>
      <c r="D5813" s="282" t="s">
        <v>44</v>
      </c>
      <c r="E5813" s="282" t="s">
        <v>727</v>
      </c>
      <c r="F5813" s="195" t="s">
        <v>94</v>
      </c>
      <c r="G5813" s="195"/>
      <c r="H5813" s="283" t="s">
        <v>48</v>
      </c>
      <c r="I5813" s="287">
        <v>2</v>
      </c>
      <c r="J5813" s="285">
        <v>25.25</v>
      </c>
      <c r="K5813" s="285">
        <v>50.5</v>
      </c>
    </row>
    <row r="5814" spans="2:11" ht="25.5" x14ac:dyDescent="0.2">
      <c r="B5814" s="282" t="s">
        <v>93</v>
      </c>
      <c r="C5814" s="284" t="s">
        <v>3165</v>
      </c>
      <c r="D5814" s="282" t="s">
        <v>44</v>
      </c>
      <c r="E5814" s="282" t="s">
        <v>3166</v>
      </c>
      <c r="F5814" s="195" t="s">
        <v>94</v>
      </c>
      <c r="G5814" s="195"/>
      <c r="H5814" s="283" t="s">
        <v>48</v>
      </c>
      <c r="I5814" s="287">
        <v>1</v>
      </c>
      <c r="J5814" s="285">
        <v>416.34</v>
      </c>
      <c r="K5814" s="285">
        <v>416.34</v>
      </c>
    </row>
    <row r="5815" spans="2:11" x14ac:dyDescent="0.2">
      <c r="B5815" s="291"/>
      <c r="C5815" s="291"/>
      <c r="D5815" s="291"/>
      <c r="E5815" s="291"/>
      <c r="F5815" s="291" t="s">
        <v>97</v>
      </c>
      <c r="G5815" s="292">
        <v>11.1</v>
      </c>
      <c r="H5815" s="291" t="s">
        <v>98</v>
      </c>
      <c r="I5815" s="292">
        <v>11.95</v>
      </c>
      <c r="J5815" s="291" t="s">
        <v>99</v>
      </c>
      <c r="K5815" s="292">
        <v>23.05</v>
      </c>
    </row>
    <row r="5816" spans="2:11" ht="13.5" thickBot="1" x14ac:dyDescent="0.25">
      <c r="B5816" s="291"/>
      <c r="C5816" s="291"/>
      <c r="D5816" s="291"/>
      <c r="E5816" s="291"/>
      <c r="F5816" s="291" t="s">
        <v>100</v>
      </c>
      <c r="G5816" s="292">
        <v>129.5</v>
      </c>
      <c r="H5816" s="291"/>
      <c r="I5816" s="198" t="s">
        <v>101</v>
      </c>
      <c r="J5816" s="198"/>
      <c r="K5816" s="292">
        <v>647.51</v>
      </c>
    </row>
    <row r="5817" spans="2:11" ht="13.5" thickTop="1" x14ac:dyDescent="0.2">
      <c r="B5817" s="276"/>
      <c r="C5817" s="276"/>
      <c r="D5817" s="276"/>
      <c r="E5817" s="276"/>
      <c r="F5817" s="276"/>
      <c r="G5817" s="276"/>
      <c r="H5817" s="276"/>
      <c r="I5817" s="276"/>
      <c r="J5817" s="276"/>
      <c r="K5817" s="276"/>
    </row>
    <row r="5818" spans="2:11" ht="15" x14ac:dyDescent="0.2">
      <c r="B5818" s="268"/>
      <c r="C5818" s="270" t="s">
        <v>78</v>
      </c>
      <c r="D5818" s="268" t="s">
        <v>79</v>
      </c>
      <c r="E5818" s="268" t="s">
        <v>24</v>
      </c>
      <c r="F5818" s="196" t="s">
        <v>80</v>
      </c>
      <c r="G5818" s="196"/>
      <c r="H5818" s="269" t="s">
        <v>81</v>
      </c>
      <c r="I5818" s="270" t="s">
        <v>82</v>
      </c>
      <c r="J5818" s="270" t="s">
        <v>83</v>
      </c>
      <c r="K5818" s="270" t="s">
        <v>84</v>
      </c>
    </row>
    <row r="5819" spans="2:11" ht="38.25" x14ac:dyDescent="0.2">
      <c r="B5819" s="271" t="s">
        <v>85</v>
      </c>
      <c r="C5819" s="273" t="s">
        <v>159</v>
      </c>
      <c r="D5819" s="271" t="s">
        <v>44</v>
      </c>
      <c r="E5819" s="271" t="s">
        <v>160</v>
      </c>
      <c r="F5819" s="197" t="s">
        <v>785</v>
      </c>
      <c r="G5819" s="197"/>
      <c r="H5819" s="272" t="s">
        <v>109</v>
      </c>
      <c r="I5819" s="275">
        <v>1</v>
      </c>
      <c r="J5819" s="274">
        <v>0.56000000000000005</v>
      </c>
      <c r="K5819" s="274">
        <v>0.56000000000000005</v>
      </c>
    </row>
    <row r="5820" spans="2:11" ht="38.25" x14ac:dyDescent="0.2">
      <c r="B5820" s="277" t="s">
        <v>86</v>
      </c>
      <c r="C5820" s="279" t="s">
        <v>404</v>
      </c>
      <c r="D5820" s="277" t="s">
        <v>44</v>
      </c>
      <c r="E5820" s="277" t="s">
        <v>405</v>
      </c>
      <c r="F5820" s="194" t="s">
        <v>847</v>
      </c>
      <c r="G5820" s="194"/>
      <c r="H5820" s="278" t="s">
        <v>75</v>
      </c>
      <c r="I5820" s="281">
        <v>1</v>
      </c>
      <c r="J5820" s="280">
        <v>0.1</v>
      </c>
      <c r="K5820" s="280">
        <v>0.1</v>
      </c>
    </row>
    <row r="5821" spans="2:11" ht="38.25" x14ac:dyDescent="0.2">
      <c r="B5821" s="277" t="s">
        <v>86</v>
      </c>
      <c r="C5821" s="279" t="s">
        <v>402</v>
      </c>
      <c r="D5821" s="277" t="s">
        <v>44</v>
      </c>
      <c r="E5821" s="277" t="s">
        <v>403</v>
      </c>
      <c r="F5821" s="194" t="s">
        <v>847</v>
      </c>
      <c r="G5821" s="194"/>
      <c r="H5821" s="278" t="s">
        <v>75</v>
      </c>
      <c r="I5821" s="281">
        <v>1</v>
      </c>
      <c r="J5821" s="280">
        <v>0.46</v>
      </c>
      <c r="K5821" s="280">
        <v>0.46</v>
      </c>
    </row>
    <row r="5822" spans="2:11" x14ac:dyDescent="0.2">
      <c r="B5822" s="291"/>
      <c r="C5822" s="291"/>
      <c r="D5822" s="291"/>
      <c r="E5822" s="291"/>
      <c r="F5822" s="291" t="s">
        <v>97</v>
      </c>
      <c r="G5822" s="292">
        <v>0</v>
      </c>
      <c r="H5822" s="291" t="s">
        <v>98</v>
      </c>
      <c r="I5822" s="292">
        <v>0</v>
      </c>
      <c r="J5822" s="291" t="s">
        <v>99</v>
      </c>
      <c r="K5822" s="292">
        <v>0</v>
      </c>
    </row>
    <row r="5823" spans="2:11" ht="13.5" thickBot="1" x14ac:dyDescent="0.25">
      <c r="B5823" s="291"/>
      <c r="C5823" s="291"/>
      <c r="D5823" s="291"/>
      <c r="E5823" s="291"/>
      <c r="F5823" s="291" t="s">
        <v>100</v>
      </c>
      <c r="G5823" s="292">
        <v>0.14000000000000001</v>
      </c>
      <c r="H5823" s="291"/>
      <c r="I5823" s="198" t="s">
        <v>101</v>
      </c>
      <c r="J5823" s="198"/>
      <c r="K5823" s="292">
        <v>0.7</v>
      </c>
    </row>
    <row r="5824" spans="2:11" ht="13.5" thickTop="1" x14ac:dyDescent="0.2">
      <c r="B5824" s="276"/>
      <c r="C5824" s="276"/>
      <c r="D5824" s="276"/>
      <c r="E5824" s="276"/>
      <c r="F5824" s="276"/>
      <c r="G5824" s="276"/>
      <c r="H5824" s="276"/>
      <c r="I5824" s="276"/>
      <c r="J5824" s="276"/>
      <c r="K5824" s="276"/>
    </row>
    <row r="5825" spans="2:11" ht="15" x14ac:dyDescent="0.2">
      <c r="B5825" s="268"/>
      <c r="C5825" s="270" t="s">
        <v>78</v>
      </c>
      <c r="D5825" s="268" t="s">
        <v>79</v>
      </c>
      <c r="E5825" s="268" t="s">
        <v>24</v>
      </c>
      <c r="F5825" s="196" t="s">
        <v>80</v>
      </c>
      <c r="G5825" s="196"/>
      <c r="H5825" s="269" t="s">
        <v>81</v>
      </c>
      <c r="I5825" s="270" t="s">
        <v>82</v>
      </c>
      <c r="J5825" s="270" t="s">
        <v>83</v>
      </c>
      <c r="K5825" s="270" t="s">
        <v>84</v>
      </c>
    </row>
    <row r="5826" spans="2:11" ht="38.25" x14ac:dyDescent="0.2">
      <c r="B5826" s="271" t="s">
        <v>85</v>
      </c>
      <c r="C5826" s="273" t="s">
        <v>157</v>
      </c>
      <c r="D5826" s="271" t="s">
        <v>44</v>
      </c>
      <c r="E5826" s="271" t="s">
        <v>158</v>
      </c>
      <c r="F5826" s="197" t="s">
        <v>785</v>
      </c>
      <c r="G5826" s="197"/>
      <c r="H5826" s="272" t="s">
        <v>106</v>
      </c>
      <c r="I5826" s="275">
        <v>1</v>
      </c>
      <c r="J5826" s="274">
        <v>1.48</v>
      </c>
      <c r="K5826" s="274">
        <v>1.48</v>
      </c>
    </row>
    <row r="5827" spans="2:11" ht="38.25" x14ac:dyDescent="0.2">
      <c r="B5827" s="277" t="s">
        <v>86</v>
      </c>
      <c r="C5827" s="279" t="s">
        <v>408</v>
      </c>
      <c r="D5827" s="277" t="s">
        <v>44</v>
      </c>
      <c r="E5827" s="277" t="s">
        <v>409</v>
      </c>
      <c r="F5827" s="194" t="s">
        <v>847</v>
      </c>
      <c r="G5827" s="194"/>
      <c r="H5827" s="278" t="s">
        <v>75</v>
      </c>
      <c r="I5827" s="281">
        <v>1</v>
      </c>
      <c r="J5827" s="280">
        <v>0.56000000000000005</v>
      </c>
      <c r="K5827" s="280">
        <v>0.56000000000000005</v>
      </c>
    </row>
    <row r="5828" spans="2:11" ht="38.25" x14ac:dyDescent="0.2">
      <c r="B5828" s="277" t="s">
        <v>86</v>
      </c>
      <c r="C5828" s="279" t="s">
        <v>404</v>
      </c>
      <c r="D5828" s="277" t="s">
        <v>44</v>
      </c>
      <c r="E5828" s="277" t="s">
        <v>405</v>
      </c>
      <c r="F5828" s="194" t="s">
        <v>847</v>
      </c>
      <c r="G5828" s="194"/>
      <c r="H5828" s="278" t="s">
        <v>75</v>
      </c>
      <c r="I5828" s="281">
        <v>1</v>
      </c>
      <c r="J5828" s="280">
        <v>0.1</v>
      </c>
      <c r="K5828" s="280">
        <v>0.1</v>
      </c>
    </row>
    <row r="5829" spans="2:11" ht="38.25" x14ac:dyDescent="0.2">
      <c r="B5829" s="277" t="s">
        <v>86</v>
      </c>
      <c r="C5829" s="279" t="s">
        <v>406</v>
      </c>
      <c r="D5829" s="277" t="s">
        <v>44</v>
      </c>
      <c r="E5829" s="277" t="s">
        <v>407</v>
      </c>
      <c r="F5829" s="194" t="s">
        <v>847</v>
      </c>
      <c r="G5829" s="194"/>
      <c r="H5829" s="278" t="s">
        <v>75</v>
      </c>
      <c r="I5829" s="281">
        <v>1</v>
      </c>
      <c r="J5829" s="280">
        <v>0.36</v>
      </c>
      <c r="K5829" s="280">
        <v>0.36</v>
      </c>
    </row>
    <row r="5830" spans="2:11" ht="38.25" x14ac:dyDescent="0.2">
      <c r="B5830" s="277" t="s">
        <v>86</v>
      </c>
      <c r="C5830" s="279" t="s">
        <v>402</v>
      </c>
      <c r="D5830" s="277" t="s">
        <v>44</v>
      </c>
      <c r="E5830" s="277" t="s">
        <v>403</v>
      </c>
      <c r="F5830" s="194" t="s">
        <v>847</v>
      </c>
      <c r="G5830" s="194"/>
      <c r="H5830" s="278" t="s">
        <v>75</v>
      </c>
      <c r="I5830" s="281">
        <v>1</v>
      </c>
      <c r="J5830" s="280">
        <v>0.46</v>
      </c>
      <c r="K5830" s="280">
        <v>0.46</v>
      </c>
    </row>
    <row r="5831" spans="2:11" x14ac:dyDescent="0.2">
      <c r="B5831" s="291"/>
      <c r="C5831" s="291"/>
      <c r="D5831" s="291"/>
      <c r="E5831" s="291"/>
      <c r="F5831" s="291" t="s">
        <v>97</v>
      </c>
      <c r="G5831" s="292">
        <v>0</v>
      </c>
      <c r="H5831" s="291" t="s">
        <v>98</v>
      </c>
      <c r="I5831" s="292">
        <v>0</v>
      </c>
      <c r="J5831" s="291" t="s">
        <v>99</v>
      </c>
      <c r="K5831" s="292">
        <v>0</v>
      </c>
    </row>
    <row r="5832" spans="2:11" ht="13.5" thickBot="1" x14ac:dyDescent="0.25">
      <c r="B5832" s="291"/>
      <c r="C5832" s="291"/>
      <c r="D5832" s="291"/>
      <c r="E5832" s="291"/>
      <c r="F5832" s="291" t="s">
        <v>100</v>
      </c>
      <c r="G5832" s="292">
        <v>0.37</v>
      </c>
      <c r="H5832" s="291"/>
      <c r="I5832" s="198" t="s">
        <v>101</v>
      </c>
      <c r="J5832" s="198"/>
      <c r="K5832" s="292">
        <v>1.85</v>
      </c>
    </row>
    <row r="5833" spans="2:11" ht="13.5" thickTop="1" x14ac:dyDescent="0.2">
      <c r="B5833" s="276"/>
      <c r="C5833" s="276"/>
      <c r="D5833" s="276"/>
      <c r="E5833" s="276"/>
      <c r="F5833" s="276"/>
      <c r="G5833" s="276"/>
      <c r="H5833" s="276"/>
      <c r="I5833" s="276"/>
      <c r="J5833" s="276"/>
      <c r="K5833" s="276"/>
    </row>
    <row r="5834" spans="2:11" ht="15" x14ac:dyDescent="0.2">
      <c r="B5834" s="268"/>
      <c r="C5834" s="270" t="s">
        <v>78</v>
      </c>
      <c r="D5834" s="268" t="s">
        <v>79</v>
      </c>
      <c r="E5834" s="268" t="s">
        <v>24</v>
      </c>
      <c r="F5834" s="196" t="s">
        <v>80</v>
      </c>
      <c r="G5834" s="196"/>
      <c r="H5834" s="269" t="s">
        <v>81</v>
      </c>
      <c r="I5834" s="270" t="s">
        <v>82</v>
      </c>
      <c r="J5834" s="270" t="s">
        <v>83</v>
      </c>
      <c r="K5834" s="270" t="s">
        <v>84</v>
      </c>
    </row>
    <row r="5835" spans="2:11" ht="38.25" x14ac:dyDescent="0.2">
      <c r="B5835" s="271" t="s">
        <v>85</v>
      </c>
      <c r="C5835" s="273" t="s">
        <v>402</v>
      </c>
      <c r="D5835" s="271" t="s">
        <v>44</v>
      </c>
      <c r="E5835" s="271" t="s">
        <v>403</v>
      </c>
      <c r="F5835" s="197" t="s">
        <v>847</v>
      </c>
      <c r="G5835" s="197"/>
      <c r="H5835" s="272" t="s">
        <v>75</v>
      </c>
      <c r="I5835" s="275">
        <v>1</v>
      </c>
      <c r="J5835" s="274">
        <v>0.46</v>
      </c>
      <c r="K5835" s="274">
        <v>0.46</v>
      </c>
    </row>
    <row r="5836" spans="2:11" ht="25.5" x14ac:dyDescent="0.2">
      <c r="B5836" s="282" t="s">
        <v>93</v>
      </c>
      <c r="C5836" s="284" t="s">
        <v>410</v>
      </c>
      <c r="D5836" s="282" t="s">
        <v>44</v>
      </c>
      <c r="E5836" s="282" t="s">
        <v>411</v>
      </c>
      <c r="F5836" s="195" t="s">
        <v>3021</v>
      </c>
      <c r="G5836" s="195"/>
      <c r="H5836" s="283" t="s">
        <v>48</v>
      </c>
      <c r="I5836" s="287">
        <v>1.2799999999999999E-4</v>
      </c>
      <c r="J5836" s="285">
        <v>3626.47</v>
      </c>
      <c r="K5836" s="285">
        <v>0.46</v>
      </c>
    </row>
    <row r="5837" spans="2:11" x14ac:dyDescent="0.2">
      <c r="B5837" s="291"/>
      <c r="C5837" s="291"/>
      <c r="D5837" s="291"/>
      <c r="E5837" s="291"/>
      <c r="F5837" s="291" t="s">
        <v>97</v>
      </c>
      <c r="G5837" s="292">
        <v>0</v>
      </c>
      <c r="H5837" s="291" t="s">
        <v>98</v>
      </c>
      <c r="I5837" s="292">
        <v>0</v>
      </c>
      <c r="J5837" s="291" t="s">
        <v>99</v>
      </c>
      <c r="K5837" s="292">
        <v>0</v>
      </c>
    </row>
    <row r="5838" spans="2:11" ht="13.5" thickBot="1" x14ac:dyDescent="0.25">
      <c r="B5838" s="291"/>
      <c r="C5838" s="291"/>
      <c r="D5838" s="291"/>
      <c r="E5838" s="291"/>
      <c r="F5838" s="291" t="s">
        <v>100</v>
      </c>
      <c r="G5838" s="292">
        <v>0.11</v>
      </c>
      <c r="H5838" s="291"/>
      <c r="I5838" s="198" t="s">
        <v>101</v>
      </c>
      <c r="J5838" s="198"/>
      <c r="K5838" s="292">
        <v>0.56999999999999995</v>
      </c>
    </row>
    <row r="5839" spans="2:11" ht="13.5" thickTop="1" x14ac:dyDescent="0.2">
      <c r="B5839" s="276"/>
      <c r="C5839" s="276"/>
      <c r="D5839" s="276"/>
      <c r="E5839" s="276"/>
      <c r="F5839" s="276"/>
      <c r="G5839" s="276"/>
      <c r="H5839" s="276"/>
      <c r="I5839" s="276"/>
      <c r="J5839" s="276"/>
      <c r="K5839" s="276"/>
    </row>
    <row r="5840" spans="2:11" ht="15" x14ac:dyDescent="0.2">
      <c r="B5840" s="268"/>
      <c r="C5840" s="270" t="s">
        <v>78</v>
      </c>
      <c r="D5840" s="268" t="s">
        <v>79</v>
      </c>
      <c r="E5840" s="268" t="s">
        <v>24</v>
      </c>
      <c r="F5840" s="196" t="s">
        <v>80</v>
      </c>
      <c r="G5840" s="196"/>
      <c r="H5840" s="269" t="s">
        <v>81</v>
      </c>
      <c r="I5840" s="270" t="s">
        <v>82</v>
      </c>
      <c r="J5840" s="270" t="s">
        <v>83</v>
      </c>
      <c r="K5840" s="270" t="s">
        <v>84</v>
      </c>
    </row>
    <row r="5841" spans="2:11" ht="38.25" x14ac:dyDescent="0.2">
      <c r="B5841" s="271" t="s">
        <v>85</v>
      </c>
      <c r="C5841" s="273" t="s">
        <v>404</v>
      </c>
      <c r="D5841" s="271" t="s">
        <v>44</v>
      </c>
      <c r="E5841" s="271" t="s">
        <v>405</v>
      </c>
      <c r="F5841" s="197" t="s">
        <v>847</v>
      </c>
      <c r="G5841" s="197"/>
      <c r="H5841" s="272" t="s">
        <v>75</v>
      </c>
      <c r="I5841" s="275">
        <v>1</v>
      </c>
      <c r="J5841" s="274">
        <v>0.1</v>
      </c>
      <c r="K5841" s="274">
        <v>0.1</v>
      </c>
    </row>
    <row r="5842" spans="2:11" ht="25.5" x14ac:dyDescent="0.2">
      <c r="B5842" s="282" t="s">
        <v>93</v>
      </c>
      <c r="C5842" s="284" t="s">
        <v>410</v>
      </c>
      <c r="D5842" s="282" t="s">
        <v>44</v>
      </c>
      <c r="E5842" s="282" t="s">
        <v>411</v>
      </c>
      <c r="F5842" s="195" t="s">
        <v>3021</v>
      </c>
      <c r="G5842" s="195"/>
      <c r="H5842" s="283" t="s">
        <v>48</v>
      </c>
      <c r="I5842" s="287">
        <v>2.9600000000000001E-5</v>
      </c>
      <c r="J5842" s="285">
        <v>3626.47</v>
      </c>
      <c r="K5842" s="285">
        <v>0.1</v>
      </c>
    </row>
    <row r="5843" spans="2:11" x14ac:dyDescent="0.2">
      <c r="B5843" s="291"/>
      <c r="C5843" s="291"/>
      <c r="D5843" s="291"/>
      <c r="E5843" s="291"/>
      <c r="F5843" s="291" t="s">
        <v>97</v>
      </c>
      <c r="G5843" s="292">
        <v>0</v>
      </c>
      <c r="H5843" s="291" t="s">
        <v>98</v>
      </c>
      <c r="I5843" s="292">
        <v>0</v>
      </c>
      <c r="J5843" s="291" t="s">
        <v>99</v>
      </c>
      <c r="K5843" s="292">
        <v>0</v>
      </c>
    </row>
    <row r="5844" spans="2:11" ht="13.5" thickBot="1" x14ac:dyDescent="0.25">
      <c r="B5844" s="291"/>
      <c r="C5844" s="291"/>
      <c r="D5844" s="291"/>
      <c r="E5844" s="291"/>
      <c r="F5844" s="291" t="s">
        <v>100</v>
      </c>
      <c r="G5844" s="292">
        <v>0.02</v>
      </c>
      <c r="H5844" s="291"/>
      <c r="I5844" s="198" t="s">
        <v>101</v>
      </c>
      <c r="J5844" s="198"/>
      <c r="K5844" s="292">
        <v>0.12</v>
      </c>
    </row>
    <row r="5845" spans="2:11" ht="13.5" thickTop="1" x14ac:dyDescent="0.2">
      <c r="B5845" s="276"/>
      <c r="C5845" s="276"/>
      <c r="D5845" s="276"/>
      <c r="E5845" s="276"/>
      <c r="F5845" s="276"/>
      <c r="G5845" s="276"/>
      <c r="H5845" s="276"/>
      <c r="I5845" s="276"/>
      <c r="J5845" s="276"/>
      <c r="K5845" s="276"/>
    </row>
    <row r="5846" spans="2:11" ht="15" x14ac:dyDescent="0.2">
      <c r="B5846" s="268"/>
      <c r="C5846" s="270" t="s">
        <v>78</v>
      </c>
      <c r="D5846" s="268" t="s">
        <v>79</v>
      </c>
      <c r="E5846" s="268" t="s">
        <v>24</v>
      </c>
      <c r="F5846" s="196" t="s">
        <v>80</v>
      </c>
      <c r="G5846" s="196"/>
      <c r="H5846" s="269" t="s">
        <v>81</v>
      </c>
      <c r="I5846" s="270" t="s">
        <v>82</v>
      </c>
      <c r="J5846" s="270" t="s">
        <v>83</v>
      </c>
      <c r="K5846" s="270" t="s">
        <v>84</v>
      </c>
    </row>
    <row r="5847" spans="2:11" ht="38.25" x14ac:dyDescent="0.2">
      <c r="B5847" s="271" t="s">
        <v>85</v>
      </c>
      <c r="C5847" s="273" t="s">
        <v>406</v>
      </c>
      <c r="D5847" s="271" t="s">
        <v>44</v>
      </c>
      <c r="E5847" s="271" t="s">
        <v>407</v>
      </c>
      <c r="F5847" s="197" t="s">
        <v>847</v>
      </c>
      <c r="G5847" s="197"/>
      <c r="H5847" s="272" t="s">
        <v>75</v>
      </c>
      <c r="I5847" s="275">
        <v>1</v>
      </c>
      <c r="J5847" s="274">
        <v>0.36</v>
      </c>
      <c r="K5847" s="274">
        <v>0.36</v>
      </c>
    </row>
    <row r="5848" spans="2:11" ht="25.5" x14ac:dyDescent="0.2">
      <c r="B5848" s="282" t="s">
        <v>93</v>
      </c>
      <c r="C5848" s="284" t="s">
        <v>410</v>
      </c>
      <c r="D5848" s="282" t="s">
        <v>44</v>
      </c>
      <c r="E5848" s="282" t="s">
        <v>411</v>
      </c>
      <c r="F5848" s="195" t="s">
        <v>3021</v>
      </c>
      <c r="G5848" s="195"/>
      <c r="H5848" s="283" t="s">
        <v>48</v>
      </c>
      <c r="I5848" s="287">
        <v>1E-4</v>
      </c>
      <c r="J5848" s="285">
        <v>3626.47</v>
      </c>
      <c r="K5848" s="285">
        <v>0.36</v>
      </c>
    </row>
    <row r="5849" spans="2:11" x14ac:dyDescent="0.2">
      <c r="B5849" s="291"/>
      <c r="C5849" s="291"/>
      <c r="D5849" s="291"/>
      <c r="E5849" s="291"/>
      <c r="F5849" s="291" t="s">
        <v>97</v>
      </c>
      <c r="G5849" s="292">
        <v>0</v>
      </c>
      <c r="H5849" s="291" t="s">
        <v>98</v>
      </c>
      <c r="I5849" s="292">
        <v>0</v>
      </c>
      <c r="J5849" s="291" t="s">
        <v>99</v>
      </c>
      <c r="K5849" s="292">
        <v>0</v>
      </c>
    </row>
    <row r="5850" spans="2:11" ht="13.5" thickBot="1" x14ac:dyDescent="0.25">
      <c r="B5850" s="291"/>
      <c r="C5850" s="291"/>
      <c r="D5850" s="291"/>
      <c r="E5850" s="291"/>
      <c r="F5850" s="291" t="s">
        <v>100</v>
      </c>
      <c r="G5850" s="292">
        <v>0.09</v>
      </c>
      <c r="H5850" s="291"/>
      <c r="I5850" s="198" t="s">
        <v>101</v>
      </c>
      <c r="J5850" s="198"/>
      <c r="K5850" s="292">
        <v>0.45</v>
      </c>
    </row>
    <row r="5851" spans="2:11" ht="13.5" thickTop="1" x14ac:dyDescent="0.2">
      <c r="B5851" s="276"/>
      <c r="C5851" s="276"/>
      <c r="D5851" s="276"/>
      <c r="E5851" s="276"/>
      <c r="F5851" s="276"/>
      <c r="G5851" s="276"/>
      <c r="H5851" s="276"/>
      <c r="I5851" s="276"/>
      <c r="J5851" s="276"/>
      <c r="K5851" s="276"/>
    </row>
    <row r="5852" spans="2:11" ht="15" x14ac:dyDescent="0.2">
      <c r="B5852" s="268"/>
      <c r="C5852" s="270" t="s">
        <v>78</v>
      </c>
      <c r="D5852" s="268" t="s">
        <v>79</v>
      </c>
      <c r="E5852" s="268" t="s">
        <v>24</v>
      </c>
      <c r="F5852" s="196" t="s">
        <v>80</v>
      </c>
      <c r="G5852" s="196"/>
      <c r="H5852" s="269" t="s">
        <v>81</v>
      </c>
      <c r="I5852" s="270" t="s">
        <v>82</v>
      </c>
      <c r="J5852" s="270" t="s">
        <v>83</v>
      </c>
      <c r="K5852" s="270" t="s">
        <v>84</v>
      </c>
    </row>
    <row r="5853" spans="2:11" ht="38.25" x14ac:dyDescent="0.2">
      <c r="B5853" s="271" t="s">
        <v>85</v>
      </c>
      <c r="C5853" s="273" t="s">
        <v>408</v>
      </c>
      <c r="D5853" s="271" t="s">
        <v>44</v>
      </c>
      <c r="E5853" s="271" t="s">
        <v>409</v>
      </c>
      <c r="F5853" s="197" t="s">
        <v>847</v>
      </c>
      <c r="G5853" s="197"/>
      <c r="H5853" s="272" t="s">
        <v>75</v>
      </c>
      <c r="I5853" s="275">
        <v>1</v>
      </c>
      <c r="J5853" s="274">
        <v>0.56000000000000005</v>
      </c>
      <c r="K5853" s="274">
        <v>0.56000000000000005</v>
      </c>
    </row>
    <row r="5854" spans="2:11" x14ac:dyDescent="0.2">
      <c r="B5854" s="282" t="s">
        <v>93</v>
      </c>
      <c r="C5854" s="284" t="s">
        <v>294</v>
      </c>
      <c r="D5854" s="282" t="s">
        <v>44</v>
      </c>
      <c r="E5854" s="282" t="s">
        <v>295</v>
      </c>
      <c r="F5854" s="195" t="s">
        <v>3022</v>
      </c>
      <c r="G5854" s="195"/>
      <c r="H5854" s="283" t="s">
        <v>3023</v>
      </c>
      <c r="I5854" s="287">
        <v>0.52</v>
      </c>
      <c r="J5854" s="285">
        <v>1.08</v>
      </c>
      <c r="K5854" s="285">
        <v>0.56000000000000005</v>
      </c>
    </row>
    <row r="5855" spans="2:11" x14ac:dyDescent="0.2">
      <c r="B5855" s="291"/>
      <c r="C5855" s="291"/>
      <c r="D5855" s="291"/>
      <c r="E5855" s="291"/>
      <c r="F5855" s="291" t="s">
        <v>97</v>
      </c>
      <c r="G5855" s="292">
        <v>0</v>
      </c>
      <c r="H5855" s="291" t="s">
        <v>98</v>
      </c>
      <c r="I5855" s="292">
        <v>0</v>
      </c>
      <c r="J5855" s="291" t="s">
        <v>99</v>
      </c>
      <c r="K5855" s="292">
        <v>0</v>
      </c>
    </row>
    <row r="5856" spans="2:11" ht="13.5" thickBot="1" x14ac:dyDescent="0.25">
      <c r="B5856" s="291"/>
      <c r="C5856" s="291"/>
      <c r="D5856" s="291"/>
      <c r="E5856" s="291"/>
      <c r="F5856" s="291" t="s">
        <v>100</v>
      </c>
      <c r="G5856" s="292">
        <v>0.14000000000000001</v>
      </c>
      <c r="H5856" s="291"/>
      <c r="I5856" s="198" t="s">
        <v>101</v>
      </c>
      <c r="J5856" s="198"/>
      <c r="K5856" s="292">
        <v>0.7</v>
      </c>
    </row>
    <row r="5857" spans="2:11" ht="13.5" thickTop="1" x14ac:dyDescent="0.2">
      <c r="B5857" s="276"/>
      <c r="C5857" s="276"/>
      <c r="D5857" s="276"/>
      <c r="E5857" s="276"/>
      <c r="F5857" s="276"/>
      <c r="G5857" s="276"/>
      <c r="H5857" s="276"/>
      <c r="I5857" s="276"/>
      <c r="J5857" s="276"/>
      <c r="K5857" s="276"/>
    </row>
    <row r="5858" spans="2:11" ht="15" x14ac:dyDescent="0.2">
      <c r="B5858" s="268"/>
      <c r="C5858" s="270" t="s">
        <v>78</v>
      </c>
      <c r="D5858" s="268" t="s">
        <v>79</v>
      </c>
      <c r="E5858" s="268" t="s">
        <v>24</v>
      </c>
      <c r="F5858" s="196" t="s">
        <v>80</v>
      </c>
      <c r="G5858" s="196"/>
      <c r="H5858" s="269" t="s">
        <v>81</v>
      </c>
      <c r="I5858" s="270" t="s">
        <v>82</v>
      </c>
      <c r="J5858" s="270" t="s">
        <v>83</v>
      </c>
      <c r="K5858" s="270" t="s">
        <v>84</v>
      </c>
    </row>
    <row r="5859" spans="2:11" ht="38.25" x14ac:dyDescent="0.2">
      <c r="B5859" s="271" t="s">
        <v>85</v>
      </c>
      <c r="C5859" s="273" t="s">
        <v>942</v>
      </c>
      <c r="D5859" s="271" t="s">
        <v>44</v>
      </c>
      <c r="E5859" s="271" t="s">
        <v>943</v>
      </c>
      <c r="F5859" s="197" t="s">
        <v>2503</v>
      </c>
      <c r="G5859" s="197"/>
      <c r="H5859" s="272" t="s">
        <v>48</v>
      </c>
      <c r="I5859" s="275">
        <v>1</v>
      </c>
      <c r="J5859" s="274">
        <v>110.94</v>
      </c>
      <c r="K5859" s="274">
        <v>110.94</v>
      </c>
    </row>
    <row r="5860" spans="2:11" ht="25.5" x14ac:dyDescent="0.2">
      <c r="B5860" s="277" t="s">
        <v>86</v>
      </c>
      <c r="C5860" s="279" t="s">
        <v>90</v>
      </c>
      <c r="D5860" s="277" t="s">
        <v>44</v>
      </c>
      <c r="E5860" s="277" t="s">
        <v>91</v>
      </c>
      <c r="F5860" s="194" t="s">
        <v>2161</v>
      </c>
      <c r="G5860" s="194"/>
      <c r="H5860" s="278" t="s">
        <v>75</v>
      </c>
      <c r="I5860" s="281">
        <v>5.4800000000000001E-2</v>
      </c>
      <c r="J5860" s="280">
        <v>21.72</v>
      </c>
      <c r="K5860" s="280">
        <v>1.19</v>
      </c>
    </row>
    <row r="5861" spans="2:11" ht="25.5" x14ac:dyDescent="0.2">
      <c r="B5861" s="277" t="s">
        <v>86</v>
      </c>
      <c r="C5861" s="279" t="s">
        <v>114</v>
      </c>
      <c r="D5861" s="277" t="s">
        <v>44</v>
      </c>
      <c r="E5861" s="277" t="s">
        <v>115</v>
      </c>
      <c r="F5861" s="194" t="s">
        <v>2161</v>
      </c>
      <c r="G5861" s="194"/>
      <c r="H5861" s="278" t="s">
        <v>75</v>
      </c>
      <c r="I5861" s="281">
        <v>0.17399999999999999</v>
      </c>
      <c r="J5861" s="280">
        <v>26.39</v>
      </c>
      <c r="K5861" s="280">
        <v>4.59</v>
      </c>
    </row>
    <row r="5862" spans="2:11" x14ac:dyDescent="0.2">
      <c r="B5862" s="282" t="s">
        <v>93</v>
      </c>
      <c r="C5862" s="284" t="s">
        <v>513</v>
      </c>
      <c r="D5862" s="282" t="s">
        <v>44</v>
      </c>
      <c r="E5862" s="282" t="s">
        <v>806</v>
      </c>
      <c r="F5862" s="195" t="s">
        <v>94</v>
      </c>
      <c r="G5862" s="195"/>
      <c r="H5862" s="283" t="s">
        <v>48</v>
      </c>
      <c r="I5862" s="287">
        <v>4.8000000000000001E-2</v>
      </c>
      <c r="J5862" s="285">
        <v>5.39</v>
      </c>
      <c r="K5862" s="285">
        <v>0.25</v>
      </c>
    </row>
    <row r="5863" spans="2:11" ht="25.5" x14ac:dyDescent="0.2">
      <c r="B5863" s="282" t="s">
        <v>93</v>
      </c>
      <c r="C5863" s="284" t="s">
        <v>1012</v>
      </c>
      <c r="D5863" s="282" t="s">
        <v>44</v>
      </c>
      <c r="E5863" s="282" t="s">
        <v>3167</v>
      </c>
      <c r="F5863" s="195" t="s">
        <v>94</v>
      </c>
      <c r="G5863" s="195"/>
      <c r="H5863" s="283" t="s">
        <v>48</v>
      </c>
      <c r="I5863" s="287">
        <v>1</v>
      </c>
      <c r="J5863" s="285">
        <v>104.91</v>
      </c>
      <c r="K5863" s="285">
        <v>104.91</v>
      </c>
    </row>
    <row r="5864" spans="2:11" x14ac:dyDescent="0.2">
      <c r="B5864" s="291"/>
      <c r="C5864" s="291"/>
      <c r="D5864" s="291"/>
      <c r="E5864" s="291"/>
      <c r="F5864" s="291" t="s">
        <v>97</v>
      </c>
      <c r="G5864" s="292">
        <v>2.15</v>
      </c>
      <c r="H5864" s="291" t="s">
        <v>98</v>
      </c>
      <c r="I5864" s="292">
        <v>2.3199999999999998</v>
      </c>
      <c r="J5864" s="291" t="s">
        <v>99</v>
      </c>
      <c r="K5864" s="292">
        <v>4.47</v>
      </c>
    </row>
    <row r="5865" spans="2:11" ht="13.5" thickBot="1" x14ac:dyDescent="0.25">
      <c r="B5865" s="291"/>
      <c r="C5865" s="291"/>
      <c r="D5865" s="291"/>
      <c r="E5865" s="291"/>
      <c r="F5865" s="291" t="s">
        <v>100</v>
      </c>
      <c r="G5865" s="292">
        <v>27.73</v>
      </c>
      <c r="H5865" s="291"/>
      <c r="I5865" s="198" t="s">
        <v>101</v>
      </c>
      <c r="J5865" s="198"/>
      <c r="K5865" s="292">
        <v>138.66999999999999</v>
      </c>
    </row>
    <row r="5866" spans="2:11" ht="13.5" thickTop="1" x14ac:dyDescent="0.2">
      <c r="B5866" s="276"/>
      <c r="C5866" s="276"/>
      <c r="D5866" s="276"/>
      <c r="E5866" s="276"/>
      <c r="F5866" s="276"/>
      <c r="G5866" s="276"/>
      <c r="H5866" s="276"/>
      <c r="I5866" s="276"/>
      <c r="J5866" s="276"/>
      <c r="K5866" s="276"/>
    </row>
    <row r="5867" spans="2:11" x14ac:dyDescent="0.2">
      <c r="B5867" s="290"/>
      <c r="C5867" s="290"/>
      <c r="D5867" s="290"/>
      <c r="E5867" s="290"/>
      <c r="F5867" s="290"/>
      <c r="G5867" s="290"/>
      <c r="H5867" s="290"/>
      <c r="I5867" s="290"/>
      <c r="J5867" s="290"/>
      <c r="K5867" s="290"/>
    </row>
    <row r="5868" spans="2:11" ht="12.75" customHeight="1" x14ac:dyDescent="0.2">
      <c r="B5868" s="190"/>
      <c r="C5868" s="190"/>
      <c r="D5868" s="190"/>
      <c r="E5868" s="289"/>
      <c r="F5868" s="288"/>
      <c r="G5868" s="191" t="s">
        <v>21</v>
      </c>
      <c r="H5868" s="190"/>
      <c r="I5868" s="192">
        <v>2119412.4300000002</v>
      </c>
      <c r="J5868" s="190"/>
      <c r="K5868" s="190"/>
    </row>
    <row r="5869" spans="2:11" ht="12.75" customHeight="1" x14ac:dyDescent="0.2">
      <c r="B5869" s="190"/>
      <c r="C5869" s="190"/>
      <c r="D5869" s="190"/>
      <c r="E5869" s="289"/>
      <c r="F5869" s="288"/>
      <c r="G5869" s="191" t="s">
        <v>22</v>
      </c>
      <c r="H5869" s="190"/>
      <c r="I5869" s="192">
        <v>529678.36</v>
      </c>
      <c r="J5869" s="190"/>
      <c r="K5869" s="190"/>
    </row>
    <row r="5870" spans="2:11" ht="12.75" customHeight="1" x14ac:dyDescent="0.2">
      <c r="B5870" s="190"/>
      <c r="C5870" s="190"/>
      <c r="D5870" s="190"/>
      <c r="E5870" s="289"/>
      <c r="F5870" s="288"/>
      <c r="G5870" s="191" t="s">
        <v>23</v>
      </c>
      <c r="H5870" s="190"/>
      <c r="I5870" s="192">
        <v>2649090.79</v>
      </c>
      <c r="J5870" s="190"/>
      <c r="K5870" s="190"/>
    </row>
  </sheetData>
  <mergeCells count="4601">
    <mergeCell ref="F14:G14"/>
    <mergeCell ref="F15:G15"/>
    <mergeCell ref="F16:G16"/>
    <mergeCell ref="F17:G17"/>
    <mergeCell ref="F18:G18"/>
    <mergeCell ref="I20:J20"/>
    <mergeCell ref="F22:G22"/>
    <mergeCell ref="F23:G23"/>
    <mergeCell ref="F24:G24"/>
    <mergeCell ref="F25:G25"/>
    <mergeCell ref="F26:G26"/>
    <mergeCell ref="F27:G27"/>
    <mergeCell ref="F28:G28"/>
    <mergeCell ref="I30:J30"/>
    <mergeCell ref="F32:G32"/>
    <mergeCell ref="F33:G33"/>
    <mergeCell ref="F34:G34"/>
    <mergeCell ref="I36:J36"/>
    <mergeCell ref="F38:G38"/>
    <mergeCell ref="F39:G39"/>
    <mergeCell ref="F40:G40"/>
    <mergeCell ref="F41:G41"/>
    <mergeCell ref="F42:G42"/>
    <mergeCell ref="F43:G43"/>
    <mergeCell ref="F69:G69"/>
    <mergeCell ref="F70:G70"/>
    <mergeCell ref="F71:G71"/>
    <mergeCell ref="F72:G72"/>
    <mergeCell ref="F73:G73"/>
    <mergeCell ref="F74:G74"/>
    <mergeCell ref="I76:J76"/>
    <mergeCell ref="F78:G78"/>
    <mergeCell ref="F79:G79"/>
    <mergeCell ref="F80:G80"/>
    <mergeCell ref="F81:G81"/>
    <mergeCell ref="F82:G82"/>
    <mergeCell ref="F83:G83"/>
    <mergeCell ref="F44:G44"/>
    <mergeCell ref="F45:G45"/>
    <mergeCell ref="F46:G46"/>
    <mergeCell ref="F47:G47"/>
    <mergeCell ref="F48:G48"/>
    <mergeCell ref="F49:G49"/>
    <mergeCell ref="I51:J51"/>
    <mergeCell ref="F53:G53"/>
    <mergeCell ref="F54:G54"/>
    <mergeCell ref="F55:G55"/>
    <mergeCell ref="F56:G56"/>
    <mergeCell ref="F57:G57"/>
    <mergeCell ref="F58:G58"/>
    <mergeCell ref="F59:G59"/>
    <mergeCell ref="F60:G60"/>
    <mergeCell ref="F61:G61"/>
    <mergeCell ref="F62:G62"/>
    <mergeCell ref="F84:G84"/>
    <mergeCell ref="F85:G85"/>
    <mergeCell ref="F86:G86"/>
    <mergeCell ref="F87:G87"/>
    <mergeCell ref="F88:G88"/>
    <mergeCell ref="F89:G89"/>
    <mergeCell ref="F90:G90"/>
    <mergeCell ref="F91:G91"/>
    <mergeCell ref="F92:G92"/>
    <mergeCell ref="F93:G93"/>
    <mergeCell ref="F94:G94"/>
    <mergeCell ref="F95:G95"/>
    <mergeCell ref="F96:G96"/>
    <mergeCell ref="F97:G97"/>
    <mergeCell ref="F98:G98"/>
    <mergeCell ref="F99:G99"/>
    <mergeCell ref="F100:G100"/>
    <mergeCell ref="F141:G141"/>
    <mergeCell ref="F142:G142"/>
    <mergeCell ref="F101:G101"/>
    <mergeCell ref="I103:J103"/>
    <mergeCell ref="F105:G105"/>
    <mergeCell ref="F106:G106"/>
    <mergeCell ref="F107:G107"/>
    <mergeCell ref="F108:G108"/>
    <mergeCell ref="F109:G109"/>
    <mergeCell ref="F110:G110"/>
    <mergeCell ref="F111:G111"/>
    <mergeCell ref="F112:G112"/>
    <mergeCell ref="F113:G113"/>
    <mergeCell ref="I115:J115"/>
    <mergeCell ref="F117:G117"/>
    <mergeCell ref="F118:G118"/>
    <mergeCell ref="F119:G119"/>
    <mergeCell ref="I121:J121"/>
    <mergeCell ref="F123:G123"/>
    <mergeCell ref="I181:J181"/>
    <mergeCell ref="F183:G183"/>
    <mergeCell ref="F184:G184"/>
    <mergeCell ref="F143:G143"/>
    <mergeCell ref="F144:G144"/>
    <mergeCell ref="I146:J146"/>
    <mergeCell ref="F148:G148"/>
    <mergeCell ref="F149:G149"/>
    <mergeCell ref="F150:G150"/>
    <mergeCell ref="F151:G151"/>
    <mergeCell ref="F152:G152"/>
    <mergeCell ref="F153:G153"/>
    <mergeCell ref="F154:G154"/>
    <mergeCell ref="F155:G155"/>
    <mergeCell ref="F156:G156"/>
    <mergeCell ref="F157:G157"/>
    <mergeCell ref="I159:J159"/>
    <mergeCell ref="F161:G161"/>
    <mergeCell ref="F162:G162"/>
    <mergeCell ref="F163:G163"/>
    <mergeCell ref="I221:J221"/>
    <mergeCell ref="F223:G223"/>
    <mergeCell ref="F224:G224"/>
    <mergeCell ref="F225:G225"/>
    <mergeCell ref="F226:G226"/>
    <mergeCell ref="F185:G185"/>
    <mergeCell ref="F186:G186"/>
    <mergeCell ref="F187:G187"/>
    <mergeCell ref="F188:G188"/>
    <mergeCell ref="F189:G189"/>
    <mergeCell ref="F190:G190"/>
    <mergeCell ref="F191:G191"/>
    <mergeCell ref="I193:J193"/>
    <mergeCell ref="F195:G195"/>
    <mergeCell ref="F196:G196"/>
    <mergeCell ref="F197:G197"/>
    <mergeCell ref="F198:G198"/>
    <mergeCell ref="F199:G199"/>
    <mergeCell ref="F200:G200"/>
    <mergeCell ref="F201:G201"/>
    <mergeCell ref="I203:J203"/>
    <mergeCell ref="F205:G205"/>
    <mergeCell ref="I262:J262"/>
    <mergeCell ref="F264:G264"/>
    <mergeCell ref="F265:G265"/>
    <mergeCell ref="F266:G266"/>
    <mergeCell ref="F267:G267"/>
    <mergeCell ref="F268:G268"/>
    <mergeCell ref="F227:G227"/>
    <mergeCell ref="F228:G228"/>
    <mergeCell ref="F229:G229"/>
    <mergeCell ref="F230:G230"/>
    <mergeCell ref="I232:J232"/>
    <mergeCell ref="F234:G234"/>
    <mergeCell ref="F235:G235"/>
    <mergeCell ref="F236:G236"/>
    <mergeCell ref="F237:G237"/>
    <mergeCell ref="F238:G238"/>
    <mergeCell ref="I240:J240"/>
    <mergeCell ref="F242:G242"/>
    <mergeCell ref="F243:G243"/>
    <mergeCell ref="F244:G244"/>
    <mergeCell ref="F245:G245"/>
    <mergeCell ref="I247:J247"/>
    <mergeCell ref="F249:G249"/>
    <mergeCell ref="F284:G284"/>
    <mergeCell ref="F285:G285"/>
    <mergeCell ref="F286:G286"/>
    <mergeCell ref="F287:G287"/>
    <mergeCell ref="F288:G288"/>
    <mergeCell ref="F289:G289"/>
    <mergeCell ref="F250:G250"/>
    <mergeCell ref="F251:G251"/>
    <mergeCell ref="F252:G252"/>
    <mergeCell ref="F253:G253"/>
    <mergeCell ref="F254:G254"/>
    <mergeCell ref="F255:G255"/>
    <mergeCell ref="F256:G256"/>
    <mergeCell ref="F257:G257"/>
    <mergeCell ref="F258:G258"/>
    <mergeCell ref="F259:G259"/>
    <mergeCell ref="F260:G260"/>
    <mergeCell ref="I312:J312"/>
    <mergeCell ref="F314:G314"/>
    <mergeCell ref="F315:G315"/>
    <mergeCell ref="F316:G316"/>
    <mergeCell ref="F317:G317"/>
    <mergeCell ref="F318:G318"/>
    <mergeCell ref="F319:G319"/>
    <mergeCell ref="F320:G320"/>
    <mergeCell ref="I322:J322"/>
    <mergeCell ref="F324:G324"/>
    <mergeCell ref="F325:G325"/>
    <mergeCell ref="F326:G326"/>
    <mergeCell ref="F327:G327"/>
    <mergeCell ref="I329:J329"/>
    <mergeCell ref="F331:G331"/>
    <mergeCell ref="F332:G332"/>
    <mergeCell ref="F333:G333"/>
    <mergeCell ref="F372:G372"/>
    <mergeCell ref="I374:J374"/>
    <mergeCell ref="F334:G334"/>
    <mergeCell ref="F335:G335"/>
    <mergeCell ref="F336:G336"/>
    <mergeCell ref="F337:G337"/>
    <mergeCell ref="F338:G338"/>
    <mergeCell ref="F339:G339"/>
    <mergeCell ref="F340:G340"/>
    <mergeCell ref="F341:G341"/>
    <mergeCell ref="F342:G342"/>
    <mergeCell ref="I344:J344"/>
    <mergeCell ref="F346:G346"/>
    <mergeCell ref="F347:G347"/>
    <mergeCell ref="F348:G348"/>
    <mergeCell ref="F349:G349"/>
    <mergeCell ref="F350:G350"/>
    <mergeCell ref="F351:G351"/>
    <mergeCell ref="F352:G352"/>
    <mergeCell ref="F409:G409"/>
    <mergeCell ref="F410:G410"/>
    <mergeCell ref="F411:G411"/>
    <mergeCell ref="F412:G412"/>
    <mergeCell ref="F413:G413"/>
    <mergeCell ref="I415:J415"/>
    <mergeCell ref="F417:G417"/>
    <mergeCell ref="F376:G376"/>
    <mergeCell ref="F377:G377"/>
    <mergeCell ref="F378:G378"/>
    <mergeCell ref="F379:G379"/>
    <mergeCell ref="F380:G380"/>
    <mergeCell ref="F381:G381"/>
    <mergeCell ref="F382:G382"/>
    <mergeCell ref="I384:J384"/>
    <mergeCell ref="F386:G386"/>
    <mergeCell ref="F387:G387"/>
    <mergeCell ref="F388:G388"/>
    <mergeCell ref="F389:G389"/>
    <mergeCell ref="F390:G390"/>
    <mergeCell ref="F391:G391"/>
    <mergeCell ref="F392:G392"/>
    <mergeCell ref="I394:J394"/>
    <mergeCell ref="F396:G396"/>
    <mergeCell ref="F459:G459"/>
    <mergeCell ref="F418:G418"/>
    <mergeCell ref="F419:G419"/>
    <mergeCell ref="F420:G420"/>
    <mergeCell ref="F421:G421"/>
    <mergeCell ref="F422:G422"/>
    <mergeCell ref="F423:G423"/>
    <mergeCell ref="I425:J425"/>
    <mergeCell ref="F427:G427"/>
    <mergeCell ref="F428:G428"/>
    <mergeCell ref="F429:G429"/>
    <mergeCell ref="F430:G430"/>
    <mergeCell ref="F431:G431"/>
    <mergeCell ref="F432:G432"/>
    <mergeCell ref="F433:G433"/>
    <mergeCell ref="I435:J435"/>
    <mergeCell ref="F437:G437"/>
    <mergeCell ref="F438:G438"/>
    <mergeCell ref="F497:G497"/>
    <mergeCell ref="F498:G498"/>
    <mergeCell ref="F499:G499"/>
    <mergeCell ref="F460:G460"/>
    <mergeCell ref="F461:G461"/>
    <mergeCell ref="F462:G462"/>
    <mergeCell ref="F463:G463"/>
    <mergeCell ref="F464:G464"/>
    <mergeCell ref="F465:G465"/>
    <mergeCell ref="F466:G466"/>
    <mergeCell ref="F467:G467"/>
    <mergeCell ref="F468:G468"/>
    <mergeCell ref="F469:G469"/>
    <mergeCell ref="I471:J471"/>
    <mergeCell ref="F473:G473"/>
    <mergeCell ref="F474:G474"/>
    <mergeCell ref="F475:G475"/>
    <mergeCell ref="F476:G476"/>
    <mergeCell ref="F477:G477"/>
    <mergeCell ref="F478:G478"/>
    <mergeCell ref="I501:J501"/>
    <mergeCell ref="F503:G503"/>
    <mergeCell ref="F504:G504"/>
    <mergeCell ref="F505:G505"/>
    <mergeCell ref="F506:G506"/>
    <mergeCell ref="F507:G507"/>
    <mergeCell ref="F508:G508"/>
    <mergeCell ref="F509:G509"/>
    <mergeCell ref="F510:G510"/>
    <mergeCell ref="I512:J512"/>
    <mergeCell ref="F514:G514"/>
    <mergeCell ref="F515:G515"/>
    <mergeCell ref="F516:G516"/>
    <mergeCell ref="F517:G517"/>
    <mergeCell ref="F518:G518"/>
    <mergeCell ref="F519:G519"/>
    <mergeCell ref="F520:G520"/>
    <mergeCell ref="I522:J522"/>
    <mergeCell ref="F524:G524"/>
    <mergeCell ref="F525:G525"/>
    <mergeCell ref="F526:G526"/>
    <mergeCell ref="F527:G527"/>
    <mergeCell ref="F528:G528"/>
    <mergeCell ref="F529:G529"/>
    <mergeCell ref="F530:G530"/>
    <mergeCell ref="I532:J532"/>
    <mergeCell ref="F534:G534"/>
    <mergeCell ref="F535:G535"/>
    <mergeCell ref="F536:G536"/>
    <mergeCell ref="F537:G537"/>
    <mergeCell ref="F538:G538"/>
    <mergeCell ref="F539:G539"/>
    <mergeCell ref="F540:G540"/>
    <mergeCell ref="I542:J542"/>
    <mergeCell ref="F574:G574"/>
    <mergeCell ref="I576:J576"/>
    <mergeCell ref="F578:G578"/>
    <mergeCell ref="F579:G579"/>
    <mergeCell ref="F580:G580"/>
    <mergeCell ref="F581:G581"/>
    <mergeCell ref="F582:G582"/>
    <mergeCell ref="F583:G583"/>
    <mergeCell ref="F584:G584"/>
    <mergeCell ref="I586:J586"/>
    <mergeCell ref="F544:G544"/>
    <mergeCell ref="F545:G545"/>
    <mergeCell ref="F546:G546"/>
    <mergeCell ref="F547:G547"/>
    <mergeCell ref="F548:G548"/>
    <mergeCell ref="F549:G549"/>
    <mergeCell ref="F550:G550"/>
    <mergeCell ref="I552:J552"/>
    <mergeCell ref="F554:G554"/>
    <mergeCell ref="F555:G555"/>
    <mergeCell ref="F556:G556"/>
    <mergeCell ref="F557:G557"/>
    <mergeCell ref="F558:G558"/>
    <mergeCell ref="F559:G559"/>
    <mergeCell ref="F560:G560"/>
    <mergeCell ref="I562:J562"/>
    <mergeCell ref="F564:G564"/>
    <mergeCell ref="F630:G630"/>
    <mergeCell ref="I632:J632"/>
    <mergeCell ref="F634:G634"/>
    <mergeCell ref="F635:G635"/>
    <mergeCell ref="F636:G636"/>
    <mergeCell ref="F637:G637"/>
    <mergeCell ref="F638:G638"/>
    <mergeCell ref="F639:G639"/>
    <mergeCell ref="F640:G640"/>
    <mergeCell ref="F641:G641"/>
    <mergeCell ref="I643:J643"/>
    <mergeCell ref="F645:G645"/>
    <mergeCell ref="F646:G646"/>
    <mergeCell ref="F647:G647"/>
    <mergeCell ref="F648:G648"/>
    <mergeCell ref="F607:G607"/>
    <mergeCell ref="I609:J609"/>
    <mergeCell ref="F611:G611"/>
    <mergeCell ref="F612:G612"/>
    <mergeCell ref="F613:G613"/>
    <mergeCell ref="F614:G614"/>
    <mergeCell ref="F615:G615"/>
    <mergeCell ref="F616:G616"/>
    <mergeCell ref="F617:G617"/>
    <mergeCell ref="I619:J619"/>
    <mergeCell ref="F621:G621"/>
    <mergeCell ref="F622:G622"/>
    <mergeCell ref="F623:G623"/>
    <mergeCell ref="F624:G624"/>
    <mergeCell ref="F625:G625"/>
    <mergeCell ref="F626:G626"/>
    <mergeCell ref="F627:G627"/>
    <mergeCell ref="F649:G649"/>
    <mergeCell ref="I651:J651"/>
    <mergeCell ref="F653:G653"/>
    <mergeCell ref="F654:G654"/>
    <mergeCell ref="F655:G655"/>
    <mergeCell ref="F656:G656"/>
    <mergeCell ref="F657:G657"/>
    <mergeCell ref="F658:G658"/>
    <mergeCell ref="F659:G659"/>
    <mergeCell ref="F660:G660"/>
    <mergeCell ref="F661:G661"/>
    <mergeCell ref="F662:G662"/>
    <mergeCell ref="F663:G663"/>
    <mergeCell ref="F664:G664"/>
    <mergeCell ref="F665:G665"/>
    <mergeCell ref="I667:J667"/>
    <mergeCell ref="F669:G669"/>
    <mergeCell ref="F700:G700"/>
    <mergeCell ref="I702:J702"/>
    <mergeCell ref="F704:G704"/>
    <mergeCell ref="F705:G705"/>
    <mergeCell ref="F706:G706"/>
    <mergeCell ref="F707:G707"/>
    <mergeCell ref="F670:G670"/>
    <mergeCell ref="F671:G671"/>
    <mergeCell ref="F672:G672"/>
    <mergeCell ref="F673:G673"/>
    <mergeCell ref="F674:G674"/>
    <mergeCell ref="F675:G675"/>
    <mergeCell ref="F676:G676"/>
    <mergeCell ref="F677:G677"/>
    <mergeCell ref="F678:G678"/>
    <mergeCell ref="F679:G679"/>
    <mergeCell ref="F680:G680"/>
    <mergeCell ref="F681:G681"/>
    <mergeCell ref="F682:G682"/>
    <mergeCell ref="I684:J684"/>
    <mergeCell ref="F686:G686"/>
    <mergeCell ref="F687:G687"/>
    <mergeCell ref="F688:G688"/>
    <mergeCell ref="F727:G727"/>
    <mergeCell ref="I729:J729"/>
    <mergeCell ref="F731:G731"/>
    <mergeCell ref="F732:G732"/>
    <mergeCell ref="F733:G733"/>
    <mergeCell ref="F734:G734"/>
    <mergeCell ref="F735:G735"/>
    <mergeCell ref="F736:G736"/>
    <mergeCell ref="F737:G737"/>
    <mergeCell ref="F738:G738"/>
    <mergeCell ref="F739:G739"/>
    <mergeCell ref="I741:J741"/>
    <mergeCell ref="F743:G743"/>
    <mergeCell ref="F744:G744"/>
    <mergeCell ref="F745:G745"/>
    <mergeCell ref="F746:G746"/>
    <mergeCell ref="F747:G747"/>
    <mergeCell ref="F782:G782"/>
    <mergeCell ref="F783:G783"/>
    <mergeCell ref="F784:G784"/>
    <mergeCell ref="F785:G785"/>
    <mergeCell ref="F786:G786"/>
    <mergeCell ref="F787:G787"/>
    <mergeCell ref="F748:G748"/>
    <mergeCell ref="F749:G749"/>
    <mergeCell ref="F750:G750"/>
    <mergeCell ref="F751:G751"/>
    <mergeCell ref="F752:G752"/>
    <mergeCell ref="I754:J754"/>
    <mergeCell ref="F756:G756"/>
    <mergeCell ref="F757:G757"/>
    <mergeCell ref="F758:G758"/>
    <mergeCell ref="F759:G759"/>
    <mergeCell ref="F760:G760"/>
    <mergeCell ref="F761:G761"/>
    <mergeCell ref="F762:G762"/>
    <mergeCell ref="F763:G763"/>
    <mergeCell ref="I765:J765"/>
    <mergeCell ref="F767:G767"/>
    <mergeCell ref="F768:G768"/>
    <mergeCell ref="F809:G809"/>
    <mergeCell ref="F810:G810"/>
    <mergeCell ref="F811:G811"/>
    <mergeCell ref="F812:G812"/>
    <mergeCell ref="F813:G813"/>
    <mergeCell ref="F814:G814"/>
    <mergeCell ref="F815:G815"/>
    <mergeCell ref="I817:J817"/>
    <mergeCell ref="F819:G819"/>
    <mergeCell ref="F820:G820"/>
    <mergeCell ref="F821:G821"/>
    <mergeCell ref="F822:G822"/>
    <mergeCell ref="F823:G823"/>
    <mergeCell ref="F824:G824"/>
    <mergeCell ref="I826:J826"/>
    <mergeCell ref="F828:G828"/>
    <mergeCell ref="F829:G829"/>
    <mergeCell ref="F856:G856"/>
    <mergeCell ref="F857:G857"/>
    <mergeCell ref="F858:G858"/>
    <mergeCell ref="F859:G859"/>
    <mergeCell ref="I861:J861"/>
    <mergeCell ref="F863:G863"/>
    <mergeCell ref="F864:G864"/>
    <mergeCell ref="F865:G865"/>
    <mergeCell ref="F866:G866"/>
    <mergeCell ref="F867:G867"/>
    <mergeCell ref="F868:G868"/>
    <mergeCell ref="F869:G869"/>
    <mergeCell ref="F870:G870"/>
    <mergeCell ref="F871:G871"/>
    <mergeCell ref="F830:G830"/>
    <mergeCell ref="F831:G831"/>
    <mergeCell ref="F832:G832"/>
    <mergeCell ref="F833:G833"/>
    <mergeCell ref="I835:J835"/>
    <mergeCell ref="F837:G837"/>
    <mergeCell ref="F838:G838"/>
    <mergeCell ref="F839:G839"/>
    <mergeCell ref="F840:G840"/>
    <mergeCell ref="F841:G841"/>
    <mergeCell ref="I843:J843"/>
    <mergeCell ref="F845:G845"/>
    <mergeCell ref="F846:G846"/>
    <mergeCell ref="F847:G847"/>
    <mergeCell ref="F848:G848"/>
    <mergeCell ref="F849:G849"/>
    <mergeCell ref="F850:G850"/>
    <mergeCell ref="F920:G920"/>
    <mergeCell ref="F921:G921"/>
    <mergeCell ref="F922:G922"/>
    <mergeCell ref="I924:J924"/>
    <mergeCell ref="F926:G926"/>
    <mergeCell ref="F927:G927"/>
    <mergeCell ref="F928:G928"/>
    <mergeCell ref="F929:G929"/>
    <mergeCell ref="F930:G930"/>
    <mergeCell ref="F931:G931"/>
    <mergeCell ref="F932:G932"/>
    <mergeCell ref="I934:J934"/>
    <mergeCell ref="F936:G936"/>
    <mergeCell ref="F893:G893"/>
    <mergeCell ref="I895:J895"/>
    <mergeCell ref="F897:G897"/>
    <mergeCell ref="F898:G898"/>
    <mergeCell ref="F899:G899"/>
    <mergeCell ref="F900:G900"/>
    <mergeCell ref="F901:G901"/>
    <mergeCell ref="F902:G902"/>
    <mergeCell ref="F903:G903"/>
    <mergeCell ref="I905:J905"/>
    <mergeCell ref="F907:G907"/>
    <mergeCell ref="F908:G908"/>
    <mergeCell ref="F909:G909"/>
    <mergeCell ref="F910:G910"/>
    <mergeCell ref="F911:G911"/>
    <mergeCell ref="F912:G912"/>
    <mergeCell ref="F913:G913"/>
    <mergeCell ref="F958:G958"/>
    <mergeCell ref="F959:G959"/>
    <mergeCell ref="F960:G960"/>
    <mergeCell ref="I962:J962"/>
    <mergeCell ref="F964:G964"/>
    <mergeCell ref="F965:G965"/>
    <mergeCell ref="F966:G966"/>
    <mergeCell ref="F967:G967"/>
    <mergeCell ref="F968:G968"/>
    <mergeCell ref="I970:J970"/>
    <mergeCell ref="F972:G972"/>
    <mergeCell ref="F973:G973"/>
    <mergeCell ref="F974:G974"/>
    <mergeCell ref="F975:G975"/>
    <mergeCell ref="F976:G976"/>
    <mergeCell ref="I978:J978"/>
    <mergeCell ref="F980:G980"/>
    <mergeCell ref="F1013:G1013"/>
    <mergeCell ref="F1014:G1014"/>
    <mergeCell ref="F1015:G1015"/>
    <mergeCell ref="I1017:J1017"/>
    <mergeCell ref="F1019:G1019"/>
    <mergeCell ref="F1020:G1020"/>
    <mergeCell ref="F1021:G1021"/>
    <mergeCell ref="F1022:G1022"/>
    <mergeCell ref="F981:G981"/>
    <mergeCell ref="F982:G982"/>
    <mergeCell ref="F983:G983"/>
    <mergeCell ref="I985:J985"/>
    <mergeCell ref="F987:G987"/>
    <mergeCell ref="F988:G988"/>
    <mergeCell ref="F989:G989"/>
    <mergeCell ref="F990:G990"/>
    <mergeCell ref="F991:G991"/>
    <mergeCell ref="F992:G992"/>
    <mergeCell ref="F993:G993"/>
    <mergeCell ref="F994:G994"/>
    <mergeCell ref="F995:G995"/>
    <mergeCell ref="F996:G996"/>
    <mergeCell ref="F997:G997"/>
    <mergeCell ref="F998:G998"/>
    <mergeCell ref="I1000:J1000"/>
    <mergeCell ref="F1048:G1048"/>
    <mergeCell ref="F1049:G1049"/>
    <mergeCell ref="I1051:J1051"/>
    <mergeCell ref="F1053:G1053"/>
    <mergeCell ref="F1054:G1054"/>
    <mergeCell ref="F1055:G1055"/>
    <mergeCell ref="F1056:G1056"/>
    <mergeCell ref="F1057:G1057"/>
    <mergeCell ref="F1058:G1058"/>
    <mergeCell ref="F1059:G1059"/>
    <mergeCell ref="F1060:G1060"/>
    <mergeCell ref="F1061:G1061"/>
    <mergeCell ref="F1062:G1062"/>
    <mergeCell ref="F1063:G1063"/>
    <mergeCell ref="I1065:J1065"/>
    <mergeCell ref="F1023:G1023"/>
    <mergeCell ref="I1025:J1025"/>
    <mergeCell ref="F1027:G1027"/>
    <mergeCell ref="F1028:G1028"/>
    <mergeCell ref="F1029:G1029"/>
    <mergeCell ref="F1030:G1030"/>
    <mergeCell ref="F1031:G1031"/>
    <mergeCell ref="I1033:J1033"/>
    <mergeCell ref="F1035:G1035"/>
    <mergeCell ref="F1036:G1036"/>
    <mergeCell ref="F1037:G1037"/>
    <mergeCell ref="F1038:G1038"/>
    <mergeCell ref="F1039:G1039"/>
    <mergeCell ref="I1041:J1041"/>
    <mergeCell ref="F1043:G1043"/>
    <mergeCell ref="F1044:G1044"/>
    <mergeCell ref="F1045:G1045"/>
    <mergeCell ref="F1067:G1067"/>
    <mergeCell ref="F1068:G1068"/>
    <mergeCell ref="F1069:G1069"/>
    <mergeCell ref="F1070:G1070"/>
    <mergeCell ref="F1071:G1071"/>
    <mergeCell ref="I1073:J1073"/>
    <mergeCell ref="F1075:G1075"/>
    <mergeCell ref="F1076:G1076"/>
    <mergeCell ref="F1077:G1077"/>
    <mergeCell ref="F1078:G1078"/>
    <mergeCell ref="I1080:J1080"/>
    <mergeCell ref="F1082:G1082"/>
    <mergeCell ref="F1083:G1083"/>
    <mergeCell ref="F1084:G1084"/>
    <mergeCell ref="F1085:G1085"/>
    <mergeCell ref="I1087:J1087"/>
    <mergeCell ref="F1089:G1089"/>
    <mergeCell ref="I1123:J1123"/>
    <mergeCell ref="F1125:G1125"/>
    <mergeCell ref="F1126:G1126"/>
    <mergeCell ref="F1127:G1127"/>
    <mergeCell ref="F1128:G1128"/>
    <mergeCell ref="F1129:G1129"/>
    <mergeCell ref="F1090:G1090"/>
    <mergeCell ref="F1091:G1091"/>
    <mergeCell ref="F1092:G1092"/>
    <mergeCell ref="I1094:J1094"/>
    <mergeCell ref="F1096:G1096"/>
    <mergeCell ref="F1097:G1097"/>
    <mergeCell ref="F1098:G1098"/>
    <mergeCell ref="F1099:G1099"/>
    <mergeCell ref="F1100:G1100"/>
    <mergeCell ref="F1101:G1101"/>
    <mergeCell ref="F1102:G1102"/>
    <mergeCell ref="F1103:G1103"/>
    <mergeCell ref="F1104:G1104"/>
    <mergeCell ref="F1105:G1105"/>
    <mergeCell ref="I1107:J1107"/>
    <mergeCell ref="F1109:G1109"/>
    <mergeCell ref="F1110:G1110"/>
    <mergeCell ref="F1153:G1153"/>
    <mergeCell ref="F1154:G1154"/>
    <mergeCell ref="F1155:G1155"/>
    <mergeCell ref="I1157:J1157"/>
    <mergeCell ref="F1159:G1159"/>
    <mergeCell ref="F1160:G1160"/>
    <mergeCell ref="F1161:G1161"/>
    <mergeCell ref="F1162:G1162"/>
    <mergeCell ref="F1163:G1163"/>
    <mergeCell ref="I1165:J1165"/>
    <mergeCell ref="F1167:G1167"/>
    <mergeCell ref="F1168:G1168"/>
    <mergeCell ref="F1169:G1169"/>
    <mergeCell ref="F1170:G1170"/>
    <mergeCell ref="F1171:G1171"/>
    <mergeCell ref="F1172:G1172"/>
    <mergeCell ref="I1174:J1174"/>
    <mergeCell ref="F1201:G1201"/>
    <mergeCell ref="F1202:G1202"/>
    <mergeCell ref="F1203:G1203"/>
    <mergeCell ref="F1204:G1204"/>
    <mergeCell ref="F1205:G1205"/>
    <mergeCell ref="F1206:G1206"/>
    <mergeCell ref="I1208:J1208"/>
    <mergeCell ref="F1210:G1210"/>
    <mergeCell ref="F1211:G1211"/>
    <mergeCell ref="F1212:G1212"/>
    <mergeCell ref="F1213:G1213"/>
    <mergeCell ref="F1214:G1214"/>
    <mergeCell ref="F1215:G1215"/>
    <mergeCell ref="F1216:G1216"/>
    <mergeCell ref="F1217:G1217"/>
    <mergeCell ref="F1176:G1176"/>
    <mergeCell ref="F1177:G1177"/>
    <mergeCell ref="F1178:G1178"/>
    <mergeCell ref="F1179:G1179"/>
    <mergeCell ref="F1180:G1180"/>
    <mergeCell ref="I1182:J1182"/>
    <mergeCell ref="F1184:G1184"/>
    <mergeCell ref="F1185:G1185"/>
    <mergeCell ref="F1186:G1186"/>
    <mergeCell ref="F1187:G1187"/>
    <mergeCell ref="F1188:G1188"/>
    <mergeCell ref="F1189:G1189"/>
    <mergeCell ref="I1191:J1191"/>
    <mergeCell ref="F1193:G1193"/>
    <mergeCell ref="F1194:G1194"/>
    <mergeCell ref="F1195:G1195"/>
    <mergeCell ref="F1196:G1196"/>
    <mergeCell ref="F1250:G1250"/>
    <mergeCell ref="F1251:G1251"/>
    <mergeCell ref="F1252:G1252"/>
    <mergeCell ref="I1254:J1254"/>
    <mergeCell ref="F1256:G1256"/>
    <mergeCell ref="F1257:G1257"/>
    <mergeCell ref="F1258:G1258"/>
    <mergeCell ref="F1259:G1259"/>
    <mergeCell ref="F1260:G1260"/>
    <mergeCell ref="F1261:G1261"/>
    <mergeCell ref="I1219:J1219"/>
    <mergeCell ref="F1221:G1221"/>
    <mergeCell ref="F1222:G1222"/>
    <mergeCell ref="F1223:G1223"/>
    <mergeCell ref="F1224:G1224"/>
    <mergeCell ref="F1225:G1225"/>
    <mergeCell ref="F1226:G1226"/>
    <mergeCell ref="I1228:J1228"/>
    <mergeCell ref="F1230:G1230"/>
    <mergeCell ref="F1231:G1231"/>
    <mergeCell ref="F1232:G1232"/>
    <mergeCell ref="F1233:G1233"/>
    <mergeCell ref="I1235:J1235"/>
    <mergeCell ref="F1237:G1237"/>
    <mergeCell ref="F1238:G1238"/>
    <mergeCell ref="F1239:G1239"/>
    <mergeCell ref="F1240:G1240"/>
    <mergeCell ref="F1283:G1283"/>
    <mergeCell ref="F1284:G1284"/>
    <mergeCell ref="F1285:G1285"/>
    <mergeCell ref="F1286:G1286"/>
    <mergeCell ref="F1287:G1287"/>
    <mergeCell ref="I1289:J1289"/>
    <mergeCell ref="F1291:G1291"/>
    <mergeCell ref="F1292:G1292"/>
    <mergeCell ref="F1293:G1293"/>
    <mergeCell ref="F1294:G1294"/>
    <mergeCell ref="F1295:G1295"/>
    <mergeCell ref="F1296:G1296"/>
    <mergeCell ref="F1297:G1297"/>
    <mergeCell ref="F1298:G1298"/>
    <mergeCell ref="F1299:G1299"/>
    <mergeCell ref="F1300:G1300"/>
    <mergeCell ref="F1301:G1301"/>
    <mergeCell ref="F1344:G1344"/>
    <mergeCell ref="F1345:G1345"/>
    <mergeCell ref="F1302:G1302"/>
    <mergeCell ref="F1303:G1303"/>
    <mergeCell ref="I1305:J1305"/>
    <mergeCell ref="F1307:G1307"/>
    <mergeCell ref="F1308:G1308"/>
    <mergeCell ref="F1309:G1309"/>
    <mergeCell ref="F1310:G1310"/>
    <mergeCell ref="F1311:G1311"/>
    <mergeCell ref="I1313:J1313"/>
    <mergeCell ref="F1315:G1315"/>
    <mergeCell ref="F1316:G1316"/>
    <mergeCell ref="F1317:G1317"/>
    <mergeCell ref="F1318:G1318"/>
    <mergeCell ref="F1319:G1319"/>
    <mergeCell ref="F1320:G1320"/>
    <mergeCell ref="I1322:J1322"/>
    <mergeCell ref="F1324:G1324"/>
    <mergeCell ref="F1378:G1378"/>
    <mergeCell ref="F1379:G1379"/>
    <mergeCell ref="I1381:J1381"/>
    <mergeCell ref="F1383:G1383"/>
    <mergeCell ref="F1384:G1384"/>
    <mergeCell ref="F1385:G1385"/>
    <mergeCell ref="F1386:G1386"/>
    <mergeCell ref="F1387:G1387"/>
    <mergeCell ref="F1388:G1388"/>
    <mergeCell ref="I1390:J1390"/>
    <mergeCell ref="I1347:J1347"/>
    <mergeCell ref="F1349:G1349"/>
    <mergeCell ref="F1350:G1350"/>
    <mergeCell ref="F1351:G1351"/>
    <mergeCell ref="F1352:G1352"/>
    <mergeCell ref="I1354:J1354"/>
    <mergeCell ref="F1356:G1356"/>
    <mergeCell ref="F1357:G1357"/>
    <mergeCell ref="F1358:G1358"/>
    <mergeCell ref="F1359:G1359"/>
    <mergeCell ref="F1360:G1360"/>
    <mergeCell ref="F1361:G1361"/>
    <mergeCell ref="I1363:J1363"/>
    <mergeCell ref="F1365:G1365"/>
    <mergeCell ref="F1366:G1366"/>
    <mergeCell ref="F1367:G1367"/>
    <mergeCell ref="F1368:G1368"/>
    <mergeCell ref="F1438:G1438"/>
    <mergeCell ref="F1439:G1439"/>
    <mergeCell ref="F1440:G1440"/>
    <mergeCell ref="F1441:G1441"/>
    <mergeCell ref="I1443:J1443"/>
    <mergeCell ref="F1445:G1445"/>
    <mergeCell ref="F1446:G1446"/>
    <mergeCell ref="F1447:G1447"/>
    <mergeCell ref="F1448:G1448"/>
    <mergeCell ref="I1450:J1450"/>
    <mergeCell ref="F1452:G1452"/>
    <mergeCell ref="F1453:G1453"/>
    <mergeCell ref="F1454:G1454"/>
    <mergeCell ref="F1455:G1455"/>
    <mergeCell ref="F1456:G1456"/>
    <mergeCell ref="F1413:G1413"/>
    <mergeCell ref="I1415:J1415"/>
    <mergeCell ref="F1417:G1417"/>
    <mergeCell ref="F1418:G1418"/>
    <mergeCell ref="F1419:G1419"/>
    <mergeCell ref="F1420:G1420"/>
    <mergeCell ref="F1421:G1421"/>
    <mergeCell ref="F1422:G1422"/>
    <mergeCell ref="F1423:G1423"/>
    <mergeCell ref="F1424:G1424"/>
    <mergeCell ref="I1426:J1426"/>
    <mergeCell ref="F1428:G1428"/>
    <mergeCell ref="F1429:G1429"/>
    <mergeCell ref="F1430:G1430"/>
    <mergeCell ref="F1431:G1431"/>
    <mergeCell ref="F1432:G1432"/>
    <mergeCell ref="I1434:J1434"/>
    <mergeCell ref="F1487:G1487"/>
    <mergeCell ref="F1488:G1488"/>
    <mergeCell ref="F1489:G1489"/>
    <mergeCell ref="F1490:G1490"/>
    <mergeCell ref="F1491:G1491"/>
    <mergeCell ref="I1493:J1493"/>
    <mergeCell ref="F1495:G1495"/>
    <mergeCell ref="F1496:G1496"/>
    <mergeCell ref="F1497:G1497"/>
    <mergeCell ref="F1498:G1498"/>
    <mergeCell ref="F1457:G1457"/>
    <mergeCell ref="I1459:J1459"/>
    <mergeCell ref="F1461:G1461"/>
    <mergeCell ref="F1462:G1462"/>
    <mergeCell ref="F1463:G1463"/>
    <mergeCell ref="F1464:G1464"/>
    <mergeCell ref="F1465:G1465"/>
    <mergeCell ref="F1466:G1466"/>
    <mergeCell ref="F1467:G1467"/>
    <mergeCell ref="F1468:G1468"/>
    <mergeCell ref="I1470:J1470"/>
    <mergeCell ref="F1472:G1472"/>
    <mergeCell ref="F1473:G1473"/>
    <mergeCell ref="F1474:G1474"/>
    <mergeCell ref="F1475:G1475"/>
    <mergeCell ref="F1476:G1476"/>
    <mergeCell ref="F1477:G1477"/>
    <mergeCell ref="F1528:G1528"/>
    <mergeCell ref="F1529:G1529"/>
    <mergeCell ref="F1530:G1530"/>
    <mergeCell ref="F1531:G1531"/>
    <mergeCell ref="I1533:J1533"/>
    <mergeCell ref="F1535:G1535"/>
    <mergeCell ref="F1536:G1536"/>
    <mergeCell ref="F1537:G1537"/>
    <mergeCell ref="F1538:G1538"/>
    <mergeCell ref="F1539:G1539"/>
    <mergeCell ref="F1540:G1540"/>
    <mergeCell ref="F1499:G1499"/>
    <mergeCell ref="F1500:G1500"/>
    <mergeCell ref="F1501:G1501"/>
    <mergeCell ref="F1502:G1502"/>
    <mergeCell ref="I1504:J1504"/>
    <mergeCell ref="F1506:G1506"/>
    <mergeCell ref="F1507:G1507"/>
    <mergeCell ref="F1508:G1508"/>
    <mergeCell ref="F1509:G1509"/>
    <mergeCell ref="F1510:G1510"/>
    <mergeCell ref="F1511:G1511"/>
    <mergeCell ref="I1513:J1513"/>
    <mergeCell ref="F1515:G1515"/>
    <mergeCell ref="F1516:G1516"/>
    <mergeCell ref="F1517:G1517"/>
    <mergeCell ref="F1518:G1518"/>
    <mergeCell ref="F1519:G1519"/>
    <mergeCell ref="I1542:J1542"/>
    <mergeCell ref="F1544:G1544"/>
    <mergeCell ref="F1545:G1545"/>
    <mergeCell ref="F1546:G1546"/>
    <mergeCell ref="F1547:G1547"/>
    <mergeCell ref="F1548:G1548"/>
    <mergeCell ref="F1549:G1549"/>
    <mergeCell ref="I1551:J1551"/>
    <mergeCell ref="F1553:G1553"/>
    <mergeCell ref="F1554:G1554"/>
    <mergeCell ref="F1555:G1555"/>
    <mergeCell ref="F1556:G1556"/>
    <mergeCell ref="F1557:G1557"/>
    <mergeCell ref="I1559:J1559"/>
    <mergeCell ref="F1561:G1561"/>
    <mergeCell ref="F1562:G1562"/>
    <mergeCell ref="F1563:G1563"/>
    <mergeCell ref="I1603:J1603"/>
    <mergeCell ref="F1605:G1605"/>
    <mergeCell ref="F1564:G1564"/>
    <mergeCell ref="F1565:G1565"/>
    <mergeCell ref="F1566:G1566"/>
    <mergeCell ref="F1567:G1567"/>
    <mergeCell ref="F1568:G1568"/>
    <mergeCell ref="I1570:J1570"/>
    <mergeCell ref="F1572:G1572"/>
    <mergeCell ref="F1573:G1573"/>
    <mergeCell ref="F1574:G1574"/>
    <mergeCell ref="F1575:G1575"/>
    <mergeCell ref="F1576:G1576"/>
    <mergeCell ref="F1577:G1577"/>
    <mergeCell ref="F1578:G1578"/>
    <mergeCell ref="F1579:G1579"/>
    <mergeCell ref="I1581:J1581"/>
    <mergeCell ref="F1583:G1583"/>
    <mergeCell ref="F1584:G1584"/>
    <mergeCell ref="F1634:G1634"/>
    <mergeCell ref="I1636:J1636"/>
    <mergeCell ref="F1638:G1638"/>
    <mergeCell ref="F1639:G1639"/>
    <mergeCell ref="F1640:G1640"/>
    <mergeCell ref="F1641:G1641"/>
    <mergeCell ref="F1642:G1642"/>
    <mergeCell ref="F1643:G1643"/>
    <mergeCell ref="F1644:G1644"/>
    <mergeCell ref="F1645:G1645"/>
    <mergeCell ref="F1606:G1606"/>
    <mergeCell ref="F1607:G1607"/>
    <mergeCell ref="F1608:G1608"/>
    <mergeCell ref="F1609:G1609"/>
    <mergeCell ref="F1610:G1610"/>
    <mergeCell ref="F1611:G1611"/>
    <mergeCell ref="F1612:G1612"/>
    <mergeCell ref="I1614:J1614"/>
    <mergeCell ref="F1616:G1616"/>
    <mergeCell ref="F1617:G1617"/>
    <mergeCell ref="F1618:G1618"/>
    <mergeCell ref="F1619:G1619"/>
    <mergeCell ref="F1620:G1620"/>
    <mergeCell ref="F1621:G1621"/>
    <mergeCell ref="F1622:G1622"/>
    <mergeCell ref="F1623:G1623"/>
    <mergeCell ref="I1625:J1625"/>
    <mergeCell ref="I1691:J1691"/>
    <mergeCell ref="F1693:G1693"/>
    <mergeCell ref="F1694:G1694"/>
    <mergeCell ref="F1695:G1695"/>
    <mergeCell ref="F1696:G1696"/>
    <mergeCell ref="F1697:G1697"/>
    <mergeCell ref="F1698:G1698"/>
    <mergeCell ref="I1700:J1700"/>
    <mergeCell ref="F1702:G1702"/>
    <mergeCell ref="F1703:G1703"/>
    <mergeCell ref="F1704:G1704"/>
    <mergeCell ref="F1705:G1705"/>
    <mergeCell ref="F1706:G1706"/>
    <mergeCell ref="F1707:G1707"/>
    <mergeCell ref="I1709:J1709"/>
    <mergeCell ref="F1667:G1667"/>
    <mergeCell ref="I1669:J1669"/>
    <mergeCell ref="F1671:G1671"/>
    <mergeCell ref="F1672:G1672"/>
    <mergeCell ref="F1673:G1673"/>
    <mergeCell ref="F1674:G1674"/>
    <mergeCell ref="F1675:G1675"/>
    <mergeCell ref="F1676:G1676"/>
    <mergeCell ref="F1677:G1677"/>
    <mergeCell ref="F1678:G1678"/>
    <mergeCell ref="I1680:J1680"/>
    <mergeCell ref="F1682:G1682"/>
    <mergeCell ref="F1683:G1683"/>
    <mergeCell ref="F1684:G1684"/>
    <mergeCell ref="F1685:G1685"/>
    <mergeCell ref="F1686:G1686"/>
    <mergeCell ref="F1687:G1687"/>
    <mergeCell ref="F1711:G1711"/>
    <mergeCell ref="F1712:G1712"/>
    <mergeCell ref="F1713:G1713"/>
    <mergeCell ref="F1714:G1714"/>
    <mergeCell ref="F1715:G1715"/>
    <mergeCell ref="F1716:G1716"/>
    <mergeCell ref="I1718:J1718"/>
    <mergeCell ref="F1720:G1720"/>
    <mergeCell ref="F1721:G1721"/>
    <mergeCell ref="F1722:G1722"/>
    <mergeCell ref="F1723:G1723"/>
    <mergeCell ref="F1724:G1724"/>
    <mergeCell ref="F1725:G1725"/>
    <mergeCell ref="F1726:G1726"/>
    <mergeCell ref="F1727:G1727"/>
    <mergeCell ref="I1729:J1729"/>
    <mergeCell ref="F1731:G1731"/>
    <mergeCell ref="F1766:G1766"/>
    <mergeCell ref="F1767:G1767"/>
    <mergeCell ref="F1768:G1768"/>
    <mergeCell ref="F1769:G1769"/>
    <mergeCell ref="F1770:G1770"/>
    <mergeCell ref="F1771:G1771"/>
    <mergeCell ref="F1732:G1732"/>
    <mergeCell ref="F1733:G1733"/>
    <mergeCell ref="F1734:G1734"/>
    <mergeCell ref="F1735:G1735"/>
    <mergeCell ref="F1736:G1736"/>
    <mergeCell ref="F1737:G1737"/>
    <mergeCell ref="F1738:G1738"/>
    <mergeCell ref="I1740:J1740"/>
    <mergeCell ref="F1742:G1742"/>
    <mergeCell ref="F1743:G1743"/>
    <mergeCell ref="F1744:G1744"/>
    <mergeCell ref="F1745:G1745"/>
    <mergeCell ref="F1746:G1746"/>
    <mergeCell ref="F1747:G1747"/>
    <mergeCell ref="F1748:G1748"/>
    <mergeCell ref="F1749:G1749"/>
    <mergeCell ref="I1751:J1751"/>
    <mergeCell ref="F1795:G1795"/>
    <mergeCell ref="F1796:G1796"/>
    <mergeCell ref="F1797:G1797"/>
    <mergeCell ref="F1798:G1798"/>
    <mergeCell ref="I1800:J1800"/>
    <mergeCell ref="F1802:G1802"/>
    <mergeCell ref="F1803:G1803"/>
    <mergeCell ref="F1804:G1804"/>
    <mergeCell ref="F1805:G1805"/>
    <mergeCell ref="F1806:G1806"/>
    <mergeCell ref="F1807:G1807"/>
    <mergeCell ref="F1808:G1808"/>
    <mergeCell ref="F1809:G1809"/>
    <mergeCell ref="I1811:J1811"/>
    <mergeCell ref="F1813:G1813"/>
    <mergeCell ref="F1814:G1814"/>
    <mergeCell ref="F1815:G1815"/>
    <mergeCell ref="F1840:G1840"/>
    <mergeCell ref="F1841:G1841"/>
    <mergeCell ref="F1842:G1842"/>
    <mergeCell ref="F1843:G1843"/>
    <mergeCell ref="F1844:G1844"/>
    <mergeCell ref="I1846:J1846"/>
    <mergeCell ref="F1848:G1848"/>
    <mergeCell ref="F1849:G1849"/>
    <mergeCell ref="F1850:G1850"/>
    <mergeCell ref="F1851:G1851"/>
    <mergeCell ref="F1852:G1852"/>
    <mergeCell ref="F1853:G1853"/>
    <mergeCell ref="F1854:G1854"/>
    <mergeCell ref="F1855:G1855"/>
    <mergeCell ref="F1816:G1816"/>
    <mergeCell ref="F1817:G1817"/>
    <mergeCell ref="I1819:J1819"/>
    <mergeCell ref="F1821:G1821"/>
    <mergeCell ref="F1822:G1822"/>
    <mergeCell ref="F1823:G1823"/>
    <mergeCell ref="F1824:G1824"/>
    <mergeCell ref="I1826:J1826"/>
    <mergeCell ref="F1828:G1828"/>
    <mergeCell ref="F1829:G1829"/>
    <mergeCell ref="F1830:G1830"/>
    <mergeCell ref="F1831:G1831"/>
    <mergeCell ref="F1832:G1832"/>
    <mergeCell ref="F1833:G1833"/>
    <mergeCell ref="F1834:G1834"/>
    <mergeCell ref="F1835:G1835"/>
    <mergeCell ref="F1836:G1836"/>
    <mergeCell ref="F1904:G1904"/>
    <mergeCell ref="F1905:G1905"/>
    <mergeCell ref="F1906:G1906"/>
    <mergeCell ref="I1908:J1908"/>
    <mergeCell ref="F1910:G1910"/>
    <mergeCell ref="F1911:G1911"/>
    <mergeCell ref="F1912:G1912"/>
    <mergeCell ref="F1913:G1913"/>
    <mergeCell ref="F1914:G1914"/>
    <mergeCell ref="F1915:G1915"/>
    <mergeCell ref="I1917:J1917"/>
    <mergeCell ref="F1875:G1875"/>
    <mergeCell ref="I1877:J1877"/>
    <mergeCell ref="F1879:G1879"/>
    <mergeCell ref="F1880:G1880"/>
    <mergeCell ref="F1881:G1881"/>
    <mergeCell ref="F1882:G1882"/>
    <mergeCell ref="F1883:G1883"/>
    <mergeCell ref="F1884:G1884"/>
    <mergeCell ref="F1885:G1885"/>
    <mergeCell ref="F1886:G1886"/>
    <mergeCell ref="I1888:J1888"/>
    <mergeCell ref="F1890:G1890"/>
    <mergeCell ref="F1891:G1891"/>
    <mergeCell ref="F1892:G1892"/>
    <mergeCell ref="F1893:G1893"/>
    <mergeCell ref="F1894:G1894"/>
    <mergeCell ref="F1895:G1895"/>
    <mergeCell ref="F1919:G1919"/>
    <mergeCell ref="F1920:G1920"/>
    <mergeCell ref="F1921:G1921"/>
    <mergeCell ref="F1922:G1922"/>
    <mergeCell ref="F1923:G1923"/>
    <mergeCell ref="F1924:G1924"/>
    <mergeCell ref="I1926:J1926"/>
    <mergeCell ref="F1928:G1928"/>
    <mergeCell ref="F1929:G1929"/>
    <mergeCell ref="F1930:G1930"/>
    <mergeCell ref="F1931:G1931"/>
    <mergeCell ref="F1932:G1932"/>
    <mergeCell ref="F1933:G1933"/>
    <mergeCell ref="I1935:J1935"/>
    <mergeCell ref="F1937:G1937"/>
    <mergeCell ref="F1938:G1938"/>
    <mergeCell ref="F1939:G1939"/>
    <mergeCell ref="F1940:G1940"/>
    <mergeCell ref="F1941:G1941"/>
    <mergeCell ref="F1942:G1942"/>
    <mergeCell ref="F1943:G1943"/>
    <mergeCell ref="I1945:J1945"/>
    <mergeCell ref="F1947:G1947"/>
    <mergeCell ref="F1948:G1948"/>
    <mergeCell ref="F1949:G1949"/>
    <mergeCell ref="F1950:G1950"/>
    <mergeCell ref="F1951:G1951"/>
    <mergeCell ref="F1952:G1952"/>
    <mergeCell ref="F1953:G1953"/>
    <mergeCell ref="I1955:J1955"/>
    <mergeCell ref="F1957:G1957"/>
    <mergeCell ref="F1958:G1958"/>
    <mergeCell ref="F1959:G1959"/>
    <mergeCell ref="F1960:G1960"/>
    <mergeCell ref="I1997:J1997"/>
    <mergeCell ref="F1999:G1999"/>
    <mergeCell ref="F2000:G2000"/>
    <mergeCell ref="F2001:G2001"/>
    <mergeCell ref="F2002:G2002"/>
    <mergeCell ref="F1961:G1961"/>
    <mergeCell ref="F1962:G1962"/>
    <mergeCell ref="F1963:G1963"/>
    <mergeCell ref="F1964:G1964"/>
    <mergeCell ref="I1966:J1966"/>
    <mergeCell ref="F1968:G1968"/>
    <mergeCell ref="F1969:G1969"/>
    <mergeCell ref="F1970:G1970"/>
    <mergeCell ref="F1971:G1971"/>
    <mergeCell ref="F1972:G1972"/>
    <mergeCell ref="F1973:G1973"/>
    <mergeCell ref="F1974:G1974"/>
    <mergeCell ref="I1976:J1976"/>
    <mergeCell ref="F1978:G1978"/>
    <mergeCell ref="F1979:G1979"/>
    <mergeCell ref="F1980:G1980"/>
    <mergeCell ref="F1981:G1981"/>
    <mergeCell ref="F2042:G2042"/>
    <mergeCell ref="F2043:G2043"/>
    <mergeCell ref="F2044:G2044"/>
    <mergeCell ref="F2003:G2003"/>
    <mergeCell ref="F2004:G2004"/>
    <mergeCell ref="F2005:G2005"/>
    <mergeCell ref="I2007:J2007"/>
    <mergeCell ref="F2009:G2009"/>
    <mergeCell ref="F2010:G2010"/>
    <mergeCell ref="F2011:G2011"/>
    <mergeCell ref="F2012:G2012"/>
    <mergeCell ref="F2013:G2013"/>
    <mergeCell ref="F2014:G2014"/>
    <mergeCell ref="F2015:G2015"/>
    <mergeCell ref="F2016:G2016"/>
    <mergeCell ref="I2018:J2018"/>
    <mergeCell ref="F2020:G2020"/>
    <mergeCell ref="F2021:G2021"/>
    <mergeCell ref="F2022:G2022"/>
    <mergeCell ref="F2023:G2023"/>
    <mergeCell ref="F2045:G2045"/>
    <mergeCell ref="F2046:G2046"/>
    <mergeCell ref="F2047:G2047"/>
    <mergeCell ref="F2048:G2048"/>
    <mergeCell ref="I2050:J2050"/>
    <mergeCell ref="F2052:G2052"/>
    <mergeCell ref="F2053:G2053"/>
    <mergeCell ref="F2054:G2054"/>
    <mergeCell ref="F2055:G2055"/>
    <mergeCell ref="F2056:G2056"/>
    <mergeCell ref="F2057:G2057"/>
    <mergeCell ref="F2058:G2058"/>
    <mergeCell ref="I2060:J2060"/>
    <mergeCell ref="F2062:G2062"/>
    <mergeCell ref="F2063:G2063"/>
    <mergeCell ref="F2064:G2064"/>
    <mergeCell ref="F2065:G2065"/>
    <mergeCell ref="F2090:G2090"/>
    <mergeCell ref="I2092:J2092"/>
    <mergeCell ref="F2094:G2094"/>
    <mergeCell ref="F2095:G2095"/>
    <mergeCell ref="F2096:G2096"/>
    <mergeCell ref="F2097:G2097"/>
    <mergeCell ref="F2098:G2098"/>
    <mergeCell ref="F2099:G2099"/>
    <mergeCell ref="F2100:G2100"/>
    <mergeCell ref="I2102:J2102"/>
    <mergeCell ref="F2104:G2104"/>
    <mergeCell ref="F2105:G2105"/>
    <mergeCell ref="F2106:G2106"/>
    <mergeCell ref="F2107:G2107"/>
    <mergeCell ref="F2066:G2066"/>
    <mergeCell ref="F2067:G2067"/>
    <mergeCell ref="F2068:G2068"/>
    <mergeCell ref="F2069:G2069"/>
    <mergeCell ref="I2071:J2071"/>
    <mergeCell ref="F2073:G2073"/>
    <mergeCell ref="F2074:G2074"/>
    <mergeCell ref="F2075:G2075"/>
    <mergeCell ref="F2076:G2076"/>
    <mergeCell ref="F2077:G2077"/>
    <mergeCell ref="F2078:G2078"/>
    <mergeCell ref="F2079:G2079"/>
    <mergeCell ref="I2081:J2081"/>
    <mergeCell ref="F2083:G2083"/>
    <mergeCell ref="F2084:G2084"/>
    <mergeCell ref="F2085:G2085"/>
    <mergeCell ref="F2086:G2086"/>
    <mergeCell ref="F2160:G2160"/>
    <mergeCell ref="F2161:G2161"/>
    <mergeCell ref="I2163:J2163"/>
    <mergeCell ref="F2165:G2165"/>
    <mergeCell ref="F2166:G2166"/>
    <mergeCell ref="F2167:G2167"/>
    <mergeCell ref="F2168:G2168"/>
    <mergeCell ref="F2169:G2169"/>
    <mergeCell ref="F2170:G2170"/>
    <mergeCell ref="F2171:G2171"/>
    <mergeCell ref="F2172:G2172"/>
    <mergeCell ref="F2131:G2131"/>
    <mergeCell ref="F2132:G2132"/>
    <mergeCell ref="F2133:G2133"/>
    <mergeCell ref="F2134:G2134"/>
    <mergeCell ref="F2135:G2135"/>
    <mergeCell ref="I2137:J2137"/>
    <mergeCell ref="F2139:G2139"/>
    <mergeCell ref="F2140:G2140"/>
    <mergeCell ref="F2141:G2141"/>
    <mergeCell ref="F2142:G2142"/>
    <mergeCell ref="F2143:G2143"/>
    <mergeCell ref="I2145:J2145"/>
    <mergeCell ref="F2147:G2147"/>
    <mergeCell ref="F2148:G2148"/>
    <mergeCell ref="F2149:G2149"/>
    <mergeCell ref="F2150:G2150"/>
    <mergeCell ref="F2151:G2151"/>
    <mergeCell ref="I2174:J2174"/>
    <mergeCell ref="F2176:G2176"/>
    <mergeCell ref="F2177:G2177"/>
    <mergeCell ref="F2178:G2178"/>
    <mergeCell ref="F2179:G2179"/>
    <mergeCell ref="F2180:G2180"/>
    <mergeCell ref="F2181:G2181"/>
    <mergeCell ref="F2182:G2182"/>
    <mergeCell ref="F2183:G2183"/>
    <mergeCell ref="I2185:J2185"/>
    <mergeCell ref="F2187:G2187"/>
    <mergeCell ref="F2188:G2188"/>
    <mergeCell ref="F2189:G2189"/>
    <mergeCell ref="F2190:G2190"/>
    <mergeCell ref="F2191:G2191"/>
    <mergeCell ref="F2192:G2192"/>
    <mergeCell ref="F2193:G2193"/>
    <mergeCell ref="F2230:G2230"/>
    <mergeCell ref="I2232:J2232"/>
    <mergeCell ref="F2234:G2234"/>
    <mergeCell ref="F2235:G2235"/>
    <mergeCell ref="F2236:G2236"/>
    <mergeCell ref="F2237:G2237"/>
    <mergeCell ref="F2194:G2194"/>
    <mergeCell ref="I2196:J2196"/>
    <mergeCell ref="F2198:G2198"/>
    <mergeCell ref="F2199:G2199"/>
    <mergeCell ref="F2200:G2200"/>
    <mergeCell ref="F2201:G2201"/>
    <mergeCell ref="F2202:G2202"/>
    <mergeCell ref="F2203:G2203"/>
    <mergeCell ref="F2204:G2204"/>
    <mergeCell ref="I2206:J2206"/>
    <mergeCell ref="F2208:G2208"/>
    <mergeCell ref="F2209:G2209"/>
    <mergeCell ref="F2210:G2210"/>
    <mergeCell ref="F2211:G2211"/>
    <mergeCell ref="I2213:J2213"/>
    <mergeCell ref="F2215:G2215"/>
    <mergeCell ref="F2216:G2216"/>
    <mergeCell ref="F2259:G2259"/>
    <mergeCell ref="F2260:G2260"/>
    <mergeCell ref="F2261:G2261"/>
    <mergeCell ref="F2262:G2262"/>
    <mergeCell ref="F2263:G2263"/>
    <mergeCell ref="F2264:G2264"/>
    <mergeCell ref="I2266:J2266"/>
    <mergeCell ref="F2268:G2268"/>
    <mergeCell ref="F2269:G2269"/>
    <mergeCell ref="F2270:G2270"/>
    <mergeCell ref="F2271:G2271"/>
    <mergeCell ref="F2272:G2272"/>
    <mergeCell ref="F2273:G2273"/>
    <mergeCell ref="F2274:G2274"/>
    <mergeCell ref="I2276:J2276"/>
    <mergeCell ref="F2278:G2278"/>
    <mergeCell ref="F2279:G2279"/>
    <mergeCell ref="F2310:G2310"/>
    <mergeCell ref="F2311:G2311"/>
    <mergeCell ref="I2313:J2313"/>
    <mergeCell ref="F2315:G2315"/>
    <mergeCell ref="F2316:G2316"/>
    <mergeCell ref="F2317:G2317"/>
    <mergeCell ref="F2318:G2318"/>
    <mergeCell ref="F2319:G2319"/>
    <mergeCell ref="F2320:G2320"/>
    <mergeCell ref="F2321:G2321"/>
    <mergeCell ref="F2280:G2280"/>
    <mergeCell ref="F2281:G2281"/>
    <mergeCell ref="F2282:G2282"/>
    <mergeCell ref="F2283:G2283"/>
    <mergeCell ref="F2284:G2284"/>
    <mergeCell ref="I2286:J2286"/>
    <mergeCell ref="F2288:G2288"/>
    <mergeCell ref="F2289:G2289"/>
    <mergeCell ref="F2290:G2290"/>
    <mergeCell ref="F2291:G2291"/>
    <mergeCell ref="I2293:J2293"/>
    <mergeCell ref="F2295:G2295"/>
    <mergeCell ref="F2296:G2296"/>
    <mergeCell ref="F2297:G2297"/>
    <mergeCell ref="F2298:G2298"/>
    <mergeCell ref="F2299:G2299"/>
    <mergeCell ref="F2300:G2300"/>
    <mergeCell ref="F2368:G2368"/>
    <mergeCell ref="F2369:G2369"/>
    <mergeCell ref="F2370:G2370"/>
    <mergeCell ref="F2371:G2371"/>
    <mergeCell ref="I2373:J2373"/>
    <mergeCell ref="F2375:G2375"/>
    <mergeCell ref="F2376:G2376"/>
    <mergeCell ref="F2377:G2377"/>
    <mergeCell ref="F2378:G2378"/>
    <mergeCell ref="I2380:J2380"/>
    <mergeCell ref="F2382:G2382"/>
    <mergeCell ref="F2383:G2383"/>
    <mergeCell ref="F2384:G2384"/>
    <mergeCell ref="F2385:G2385"/>
    <mergeCell ref="F2386:G2386"/>
    <mergeCell ref="F2343:G2343"/>
    <mergeCell ref="I2345:J2345"/>
    <mergeCell ref="F2347:G2347"/>
    <mergeCell ref="F2348:G2348"/>
    <mergeCell ref="F2349:G2349"/>
    <mergeCell ref="F2350:G2350"/>
    <mergeCell ref="F2351:G2351"/>
    <mergeCell ref="F2352:G2352"/>
    <mergeCell ref="I2354:J2354"/>
    <mergeCell ref="F2356:G2356"/>
    <mergeCell ref="F2357:G2357"/>
    <mergeCell ref="F2358:G2358"/>
    <mergeCell ref="F2359:G2359"/>
    <mergeCell ref="F2360:G2360"/>
    <mergeCell ref="F2361:G2361"/>
    <mergeCell ref="I2363:J2363"/>
    <mergeCell ref="F2365:G2365"/>
    <mergeCell ref="F2387:G2387"/>
    <mergeCell ref="I2389:J2389"/>
    <mergeCell ref="F2391:G2391"/>
    <mergeCell ref="F2392:G2392"/>
    <mergeCell ref="F2393:G2393"/>
    <mergeCell ref="F2394:G2394"/>
    <mergeCell ref="I2396:J2396"/>
    <mergeCell ref="F2398:G2398"/>
    <mergeCell ref="F2399:G2399"/>
    <mergeCell ref="F2400:G2400"/>
    <mergeCell ref="I2402:J2402"/>
    <mergeCell ref="F2404:G2404"/>
    <mergeCell ref="F2405:G2405"/>
    <mergeCell ref="F2406:G2406"/>
    <mergeCell ref="I2408:J2408"/>
    <mergeCell ref="F2410:G2410"/>
    <mergeCell ref="F2411:G2411"/>
    <mergeCell ref="F2444:G2444"/>
    <mergeCell ref="F2445:G2445"/>
    <mergeCell ref="I2447:J2447"/>
    <mergeCell ref="F2449:G2449"/>
    <mergeCell ref="F2450:G2450"/>
    <mergeCell ref="F2451:G2451"/>
    <mergeCell ref="F2452:G2452"/>
    <mergeCell ref="I2454:J2454"/>
    <mergeCell ref="F2456:G2456"/>
    <mergeCell ref="F2457:G2457"/>
    <mergeCell ref="F2412:G2412"/>
    <mergeCell ref="F2413:G2413"/>
    <mergeCell ref="I2415:J2415"/>
    <mergeCell ref="F2417:G2417"/>
    <mergeCell ref="F2418:G2418"/>
    <mergeCell ref="F2419:G2419"/>
    <mergeCell ref="F2420:G2420"/>
    <mergeCell ref="F2421:G2421"/>
    <mergeCell ref="I2423:J2423"/>
    <mergeCell ref="F2425:G2425"/>
    <mergeCell ref="F2426:G2426"/>
    <mergeCell ref="F2427:G2427"/>
    <mergeCell ref="F2428:G2428"/>
    <mergeCell ref="I2430:J2430"/>
    <mergeCell ref="F2432:G2432"/>
    <mergeCell ref="F2433:G2433"/>
    <mergeCell ref="F2434:G2434"/>
    <mergeCell ref="I2505:J2505"/>
    <mergeCell ref="F2507:G2507"/>
    <mergeCell ref="F2508:G2508"/>
    <mergeCell ref="F2509:G2509"/>
    <mergeCell ref="F2510:G2510"/>
    <mergeCell ref="F2511:G2511"/>
    <mergeCell ref="F2512:G2512"/>
    <mergeCell ref="I2514:J2514"/>
    <mergeCell ref="F2516:G2516"/>
    <mergeCell ref="F2517:G2517"/>
    <mergeCell ref="F2518:G2518"/>
    <mergeCell ref="F2519:G2519"/>
    <mergeCell ref="F2520:G2520"/>
    <mergeCell ref="I2522:J2522"/>
    <mergeCell ref="F2524:G2524"/>
    <mergeCell ref="I2480:J2480"/>
    <mergeCell ref="F2482:G2482"/>
    <mergeCell ref="F2483:G2483"/>
    <mergeCell ref="F2484:G2484"/>
    <mergeCell ref="F2485:G2485"/>
    <mergeCell ref="F2486:G2486"/>
    <mergeCell ref="F2487:G2487"/>
    <mergeCell ref="I2489:J2489"/>
    <mergeCell ref="F2491:G2491"/>
    <mergeCell ref="F2492:G2492"/>
    <mergeCell ref="F2493:G2493"/>
    <mergeCell ref="F2494:G2494"/>
    <mergeCell ref="F2495:G2495"/>
    <mergeCell ref="I2497:J2497"/>
    <mergeCell ref="F2499:G2499"/>
    <mergeCell ref="F2500:G2500"/>
    <mergeCell ref="F2501:G2501"/>
    <mergeCell ref="F2525:G2525"/>
    <mergeCell ref="F2526:G2526"/>
    <mergeCell ref="F2527:G2527"/>
    <mergeCell ref="F2528:G2528"/>
    <mergeCell ref="I2530:J2530"/>
    <mergeCell ref="F2532:G2532"/>
    <mergeCell ref="F2533:G2533"/>
    <mergeCell ref="F2534:G2534"/>
    <mergeCell ref="F2535:G2535"/>
    <mergeCell ref="F2536:G2536"/>
    <mergeCell ref="I2538:J2538"/>
    <mergeCell ref="F2540:G2540"/>
    <mergeCell ref="F2541:G2541"/>
    <mergeCell ref="F2542:G2542"/>
    <mergeCell ref="F2543:G2543"/>
    <mergeCell ref="F2544:G2544"/>
    <mergeCell ref="I2546:J2546"/>
    <mergeCell ref="F2578:G2578"/>
    <mergeCell ref="F2579:G2579"/>
    <mergeCell ref="F2580:G2580"/>
    <mergeCell ref="I2582:J2582"/>
    <mergeCell ref="F2584:G2584"/>
    <mergeCell ref="F2585:G2585"/>
    <mergeCell ref="F2586:G2586"/>
    <mergeCell ref="F2587:G2587"/>
    <mergeCell ref="F2588:G2588"/>
    <mergeCell ref="F2589:G2589"/>
    <mergeCell ref="F2548:G2548"/>
    <mergeCell ref="F2549:G2549"/>
    <mergeCell ref="F2550:G2550"/>
    <mergeCell ref="F2551:G2551"/>
    <mergeCell ref="F2552:G2552"/>
    <mergeCell ref="F2553:G2553"/>
    <mergeCell ref="I2555:J2555"/>
    <mergeCell ref="F2557:G2557"/>
    <mergeCell ref="F2558:G2558"/>
    <mergeCell ref="F2559:G2559"/>
    <mergeCell ref="F2560:G2560"/>
    <mergeCell ref="F2561:G2561"/>
    <mergeCell ref="F2562:G2562"/>
    <mergeCell ref="I2564:J2564"/>
    <mergeCell ref="F2566:G2566"/>
    <mergeCell ref="F2567:G2567"/>
    <mergeCell ref="F2568:G2568"/>
    <mergeCell ref="F2638:G2638"/>
    <mergeCell ref="F2639:G2639"/>
    <mergeCell ref="F2640:G2640"/>
    <mergeCell ref="F2641:G2641"/>
    <mergeCell ref="I2643:J2643"/>
    <mergeCell ref="F2645:G2645"/>
    <mergeCell ref="F2646:G2646"/>
    <mergeCell ref="F2647:G2647"/>
    <mergeCell ref="F2648:G2648"/>
    <mergeCell ref="I2650:J2650"/>
    <mergeCell ref="F2652:G2652"/>
    <mergeCell ref="F2653:G2653"/>
    <mergeCell ref="F2654:G2654"/>
    <mergeCell ref="F2655:G2655"/>
    <mergeCell ref="I2657:J2657"/>
    <mergeCell ref="F2613:G2613"/>
    <mergeCell ref="F2614:G2614"/>
    <mergeCell ref="F2615:G2615"/>
    <mergeCell ref="F2616:G2616"/>
    <mergeCell ref="I2618:J2618"/>
    <mergeCell ref="F2620:G2620"/>
    <mergeCell ref="F2621:G2621"/>
    <mergeCell ref="F2622:G2622"/>
    <mergeCell ref="F2623:G2623"/>
    <mergeCell ref="F2624:G2624"/>
    <mergeCell ref="F2625:G2625"/>
    <mergeCell ref="I2627:J2627"/>
    <mergeCell ref="F2629:G2629"/>
    <mergeCell ref="F2630:G2630"/>
    <mergeCell ref="F2631:G2631"/>
    <mergeCell ref="F2632:G2632"/>
    <mergeCell ref="F2633:G2633"/>
    <mergeCell ref="F2659:G2659"/>
    <mergeCell ref="F2660:G2660"/>
    <mergeCell ref="F2661:G2661"/>
    <mergeCell ref="F2662:G2662"/>
    <mergeCell ref="I2664:J2664"/>
    <mergeCell ref="F2666:G2666"/>
    <mergeCell ref="F2667:G2667"/>
    <mergeCell ref="F2668:G2668"/>
    <mergeCell ref="F2669:G2669"/>
    <mergeCell ref="I2671:J2671"/>
    <mergeCell ref="F2673:G2673"/>
    <mergeCell ref="F2674:G2674"/>
    <mergeCell ref="F2675:G2675"/>
    <mergeCell ref="F2676:G2676"/>
    <mergeCell ref="F2677:G2677"/>
    <mergeCell ref="I2679:J2679"/>
    <mergeCell ref="F2681:G2681"/>
    <mergeCell ref="F2714:G2714"/>
    <mergeCell ref="F2715:G2715"/>
    <mergeCell ref="F2716:G2716"/>
    <mergeCell ref="I2718:J2718"/>
    <mergeCell ref="F2720:G2720"/>
    <mergeCell ref="F2721:G2721"/>
    <mergeCell ref="F2722:G2722"/>
    <mergeCell ref="F2723:G2723"/>
    <mergeCell ref="F2724:G2724"/>
    <mergeCell ref="F2725:G2725"/>
    <mergeCell ref="F2682:G2682"/>
    <mergeCell ref="F2683:G2683"/>
    <mergeCell ref="F2684:G2684"/>
    <mergeCell ref="F2685:G2685"/>
    <mergeCell ref="I2687:J2687"/>
    <mergeCell ref="F2689:G2689"/>
    <mergeCell ref="F2690:G2690"/>
    <mergeCell ref="F2691:G2691"/>
    <mergeCell ref="F2692:G2692"/>
    <mergeCell ref="I2694:J2694"/>
    <mergeCell ref="F2696:G2696"/>
    <mergeCell ref="F2697:G2697"/>
    <mergeCell ref="F2698:G2698"/>
    <mergeCell ref="F2699:G2699"/>
    <mergeCell ref="I2701:J2701"/>
    <mergeCell ref="F2703:G2703"/>
    <mergeCell ref="F2704:G2704"/>
    <mergeCell ref="F2774:G2774"/>
    <mergeCell ref="F2775:G2775"/>
    <mergeCell ref="F2776:G2776"/>
    <mergeCell ref="F2777:G2777"/>
    <mergeCell ref="F2778:G2778"/>
    <mergeCell ref="F2779:G2779"/>
    <mergeCell ref="I2781:J2781"/>
    <mergeCell ref="F2783:G2783"/>
    <mergeCell ref="F2784:G2784"/>
    <mergeCell ref="F2785:G2785"/>
    <mergeCell ref="F2786:G2786"/>
    <mergeCell ref="F2787:G2787"/>
    <mergeCell ref="F2788:G2788"/>
    <mergeCell ref="I2790:J2790"/>
    <mergeCell ref="F2792:G2792"/>
    <mergeCell ref="F2749:G2749"/>
    <mergeCell ref="I2751:J2751"/>
    <mergeCell ref="F2753:G2753"/>
    <mergeCell ref="F2754:G2754"/>
    <mergeCell ref="F2755:G2755"/>
    <mergeCell ref="F2756:G2756"/>
    <mergeCell ref="F2757:G2757"/>
    <mergeCell ref="I2759:J2759"/>
    <mergeCell ref="F2761:G2761"/>
    <mergeCell ref="F2762:G2762"/>
    <mergeCell ref="F2763:G2763"/>
    <mergeCell ref="F2764:G2764"/>
    <mergeCell ref="F2765:G2765"/>
    <mergeCell ref="I2767:J2767"/>
    <mergeCell ref="F2769:G2769"/>
    <mergeCell ref="F2770:G2770"/>
    <mergeCell ref="F2771:G2771"/>
    <mergeCell ref="F2793:G2793"/>
    <mergeCell ref="F2794:G2794"/>
    <mergeCell ref="F2795:G2795"/>
    <mergeCell ref="I2797:J2797"/>
    <mergeCell ref="F2799:G2799"/>
    <mergeCell ref="F2800:G2800"/>
    <mergeCell ref="F2801:G2801"/>
    <mergeCell ref="F2802:G2802"/>
    <mergeCell ref="F2803:G2803"/>
    <mergeCell ref="F2804:G2804"/>
    <mergeCell ref="I2806:J2806"/>
    <mergeCell ref="F2808:G2808"/>
    <mergeCell ref="F2809:G2809"/>
    <mergeCell ref="F2810:G2810"/>
    <mergeCell ref="F2811:G2811"/>
    <mergeCell ref="I2813:J2813"/>
    <mergeCell ref="F2815:G2815"/>
    <mergeCell ref="F2816:G2816"/>
    <mergeCell ref="F2817:G2817"/>
    <mergeCell ref="F2818:G2818"/>
    <mergeCell ref="F2819:G2819"/>
    <mergeCell ref="I2821:J2821"/>
    <mergeCell ref="F2823:G2823"/>
    <mergeCell ref="F2824:G2824"/>
    <mergeCell ref="F2825:G2825"/>
    <mergeCell ref="F2826:G2826"/>
    <mergeCell ref="F2827:G2827"/>
    <mergeCell ref="F2828:G2828"/>
    <mergeCell ref="I2830:J2830"/>
    <mergeCell ref="F2832:G2832"/>
    <mergeCell ref="F2833:G2833"/>
    <mergeCell ref="F2834:G2834"/>
    <mergeCell ref="F2835:G2835"/>
    <mergeCell ref="F2836:G2836"/>
    <mergeCell ref="I2875:J2875"/>
    <mergeCell ref="F2877:G2877"/>
    <mergeCell ref="F2878:G2878"/>
    <mergeCell ref="F2879:G2879"/>
    <mergeCell ref="F2880:G2880"/>
    <mergeCell ref="F2837:G2837"/>
    <mergeCell ref="I2839:J2839"/>
    <mergeCell ref="F2841:G2841"/>
    <mergeCell ref="F2842:G2842"/>
    <mergeCell ref="F2843:G2843"/>
    <mergeCell ref="F2844:G2844"/>
    <mergeCell ref="F2845:G2845"/>
    <mergeCell ref="F2846:G2846"/>
    <mergeCell ref="I2848:J2848"/>
    <mergeCell ref="F2850:G2850"/>
    <mergeCell ref="F2851:G2851"/>
    <mergeCell ref="F2852:G2852"/>
    <mergeCell ref="F2853:G2853"/>
    <mergeCell ref="F2854:G2854"/>
    <mergeCell ref="F2855:G2855"/>
    <mergeCell ref="I2857:J2857"/>
    <mergeCell ref="F2859:G2859"/>
    <mergeCell ref="F2925:G2925"/>
    <mergeCell ref="F2926:G2926"/>
    <mergeCell ref="F2881:G2881"/>
    <mergeCell ref="F2882:G2882"/>
    <mergeCell ref="I2884:J2884"/>
    <mergeCell ref="F2886:G2886"/>
    <mergeCell ref="F2887:G2887"/>
    <mergeCell ref="F2888:G2888"/>
    <mergeCell ref="F2889:G2889"/>
    <mergeCell ref="F2890:G2890"/>
    <mergeCell ref="I2892:J2892"/>
    <mergeCell ref="F2894:G2894"/>
    <mergeCell ref="F2895:G2895"/>
    <mergeCell ref="F2896:G2896"/>
    <mergeCell ref="F2897:G2897"/>
    <mergeCell ref="F2898:G2898"/>
    <mergeCell ref="I2900:J2900"/>
    <mergeCell ref="F2902:G2902"/>
    <mergeCell ref="F2903:G2903"/>
    <mergeCell ref="F2969:G2969"/>
    <mergeCell ref="I2971:J2971"/>
    <mergeCell ref="F2927:G2927"/>
    <mergeCell ref="F2928:G2928"/>
    <mergeCell ref="F2929:G2929"/>
    <mergeCell ref="I2931:J2931"/>
    <mergeCell ref="F2933:G2933"/>
    <mergeCell ref="F2934:G2934"/>
    <mergeCell ref="F2935:G2935"/>
    <mergeCell ref="F2936:G2936"/>
    <mergeCell ref="F2937:G2937"/>
    <mergeCell ref="I2939:J2939"/>
    <mergeCell ref="F2941:G2941"/>
    <mergeCell ref="F2942:G2942"/>
    <mergeCell ref="F2943:G2943"/>
    <mergeCell ref="F2944:G2944"/>
    <mergeCell ref="F2945:G2945"/>
    <mergeCell ref="I2947:J2947"/>
    <mergeCell ref="F2949:G2949"/>
    <mergeCell ref="F3002:G3002"/>
    <mergeCell ref="F3003:G3003"/>
    <mergeCell ref="I3005:J3005"/>
    <mergeCell ref="F3007:G3007"/>
    <mergeCell ref="F3008:G3008"/>
    <mergeCell ref="F3009:G3009"/>
    <mergeCell ref="F3010:G3010"/>
    <mergeCell ref="F3011:G3011"/>
    <mergeCell ref="I3013:J3013"/>
    <mergeCell ref="F3015:G3015"/>
    <mergeCell ref="F3016:G3016"/>
    <mergeCell ref="F2973:G2973"/>
    <mergeCell ref="F2974:G2974"/>
    <mergeCell ref="F2975:G2975"/>
    <mergeCell ref="F2976:G2976"/>
    <mergeCell ref="F2977:G2977"/>
    <mergeCell ref="I2979:J2979"/>
    <mergeCell ref="F2981:G2981"/>
    <mergeCell ref="F2982:G2982"/>
    <mergeCell ref="F2983:G2983"/>
    <mergeCell ref="F2984:G2984"/>
    <mergeCell ref="F2985:G2985"/>
    <mergeCell ref="I2987:J2987"/>
    <mergeCell ref="F2989:G2989"/>
    <mergeCell ref="F2990:G2990"/>
    <mergeCell ref="F2991:G2991"/>
    <mergeCell ref="F2992:G2992"/>
    <mergeCell ref="F2993:G2993"/>
    <mergeCell ref="F3069:G3069"/>
    <mergeCell ref="F3070:G3070"/>
    <mergeCell ref="F3071:G3071"/>
    <mergeCell ref="F3072:G3072"/>
    <mergeCell ref="F3073:G3073"/>
    <mergeCell ref="I3075:J3075"/>
    <mergeCell ref="F3077:G3077"/>
    <mergeCell ref="F3078:G3078"/>
    <mergeCell ref="F3079:G3079"/>
    <mergeCell ref="F3080:G3080"/>
    <mergeCell ref="F3081:G3081"/>
    <mergeCell ref="F3082:G3082"/>
    <mergeCell ref="F3083:G3083"/>
    <mergeCell ref="F3040:G3040"/>
    <mergeCell ref="F3041:G3041"/>
    <mergeCell ref="F3042:G3042"/>
    <mergeCell ref="F3043:G3043"/>
    <mergeCell ref="I3045:J3045"/>
    <mergeCell ref="F3047:G3047"/>
    <mergeCell ref="F3048:G3048"/>
    <mergeCell ref="F3049:G3049"/>
    <mergeCell ref="F3050:G3050"/>
    <mergeCell ref="I3052:J3052"/>
    <mergeCell ref="F3054:G3054"/>
    <mergeCell ref="F3055:G3055"/>
    <mergeCell ref="F3056:G3056"/>
    <mergeCell ref="F3057:G3057"/>
    <mergeCell ref="F3058:G3058"/>
    <mergeCell ref="I3060:J3060"/>
    <mergeCell ref="F3062:G3062"/>
    <mergeCell ref="F3084:G3084"/>
    <mergeCell ref="I3086:J3086"/>
    <mergeCell ref="F3088:G3088"/>
    <mergeCell ref="F3089:G3089"/>
    <mergeCell ref="F3090:G3090"/>
    <mergeCell ref="F3091:G3091"/>
    <mergeCell ref="F3092:G3092"/>
    <mergeCell ref="I3094:J3094"/>
    <mergeCell ref="F3096:G3096"/>
    <mergeCell ref="F3097:G3097"/>
    <mergeCell ref="F3098:G3098"/>
    <mergeCell ref="F3099:G3099"/>
    <mergeCell ref="F3100:G3100"/>
    <mergeCell ref="F3101:G3101"/>
    <mergeCell ref="F3102:G3102"/>
    <mergeCell ref="I3104:J3104"/>
    <mergeCell ref="F3106:G3106"/>
    <mergeCell ref="F3143:G3143"/>
    <mergeCell ref="F3144:G3144"/>
    <mergeCell ref="F3145:G3145"/>
    <mergeCell ref="F3146:G3146"/>
    <mergeCell ref="I3148:J3148"/>
    <mergeCell ref="F3150:G3150"/>
    <mergeCell ref="F3107:G3107"/>
    <mergeCell ref="F3108:G3108"/>
    <mergeCell ref="F3109:G3109"/>
    <mergeCell ref="F3110:G3110"/>
    <mergeCell ref="F3111:G3111"/>
    <mergeCell ref="F3112:G3112"/>
    <mergeCell ref="I3114:J3114"/>
    <mergeCell ref="F3116:G3116"/>
    <mergeCell ref="F3117:G3117"/>
    <mergeCell ref="F3118:G3118"/>
    <mergeCell ref="F3119:G3119"/>
    <mergeCell ref="F3120:G3120"/>
    <mergeCell ref="F3121:G3121"/>
    <mergeCell ref="I3123:J3123"/>
    <mergeCell ref="F3125:G3125"/>
    <mergeCell ref="F3126:G3126"/>
    <mergeCell ref="F3127:G3127"/>
    <mergeCell ref="F3193:G3193"/>
    <mergeCell ref="I3195:J3195"/>
    <mergeCell ref="F3151:G3151"/>
    <mergeCell ref="F3152:G3152"/>
    <mergeCell ref="F3153:G3153"/>
    <mergeCell ref="F3154:G3154"/>
    <mergeCell ref="I3156:J3156"/>
    <mergeCell ref="F3158:G3158"/>
    <mergeCell ref="F3159:G3159"/>
    <mergeCell ref="F3160:G3160"/>
    <mergeCell ref="F3161:G3161"/>
    <mergeCell ref="F3162:G3162"/>
    <mergeCell ref="I3164:J3164"/>
    <mergeCell ref="F3166:G3166"/>
    <mergeCell ref="F3167:G3167"/>
    <mergeCell ref="F3168:G3168"/>
    <mergeCell ref="F3169:G3169"/>
    <mergeCell ref="F3170:G3170"/>
    <mergeCell ref="I3172:J3172"/>
    <mergeCell ref="F3235:G3235"/>
    <mergeCell ref="F3236:G3236"/>
    <mergeCell ref="F3197:G3197"/>
    <mergeCell ref="F3198:G3198"/>
    <mergeCell ref="F3199:G3199"/>
    <mergeCell ref="F3200:G3200"/>
    <mergeCell ref="I3202:J3202"/>
    <mergeCell ref="F3204:G3204"/>
    <mergeCell ref="F3205:G3205"/>
    <mergeCell ref="F3206:G3206"/>
    <mergeCell ref="F3207:G3207"/>
    <mergeCell ref="F3208:G3208"/>
    <mergeCell ref="F3209:G3209"/>
    <mergeCell ref="F3210:G3210"/>
    <mergeCell ref="F3211:G3211"/>
    <mergeCell ref="F3212:G3212"/>
    <mergeCell ref="F3213:G3213"/>
    <mergeCell ref="F3214:G3214"/>
    <mergeCell ref="F3215:G3215"/>
    <mergeCell ref="F3237:G3237"/>
    <mergeCell ref="I3239:J3239"/>
    <mergeCell ref="F3241:G3241"/>
    <mergeCell ref="F3242:G3242"/>
    <mergeCell ref="F3243:G3243"/>
    <mergeCell ref="F3244:G3244"/>
    <mergeCell ref="F3245:G3245"/>
    <mergeCell ref="I3247:J3247"/>
    <mergeCell ref="F3249:G3249"/>
    <mergeCell ref="F3250:G3250"/>
    <mergeCell ref="F3251:G3251"/>
    <mergeCell ref="F3252:G3252"/>
    <mergeCell ref="F3253:G3253"/>
    <mergeCell ref="F3254:G3254"/>
    <mergeCell ref="F3255:G3255"/>
    <mergeCell ref="I3257:J3257"/>
    <mergeCell ref="F3259:G3259"/>
    <mergeCell ref="F3260:G3260"/>
    <mergeCell ref="F3261:G3261"/>
    <mergeCell ref="F3262:G3262"/>
    <mergeCell ref="F3263:G3263"/>
    <mergeCell ref="F3264:G3264"/>
    <mergeCell ref="F3265:G3265"/>
    <mergeCell ref="I3267:J3267"/>
    <mergeCell ref="F3269:G3269"/>
    <mergeCell ref="F3270:G3270"/>
    <mergeCell ref="F3271:G3271"/>
    <mergeCell ref="F3272:G3272"/>
    <mergeCell ref="F3273:G3273"/>
    <mergeCell ref="I3275:J3275"/>
    <mergeCell ref="F3277:G3277"/>
    <mergeCell ref="F3278:G3278"/>
    <mergeCell ref="F3279:G3279"/>
    <mergeCell ref="F3280:G3280"/>
    <mergeCell ref="F3281:G3281"/>
    <mergeCell ref="I3283:J3283"/>
    <mergeCell ref="F3285:G3285"/>
    <mergeCell ref="F3286:G3286"/>
    <mergeCell ref="F3287:G3287"/>
    <mergeCell ref="F3288:G3288"/>
    <mergeCell ref="F3289:G3289"/>
    <mergeCell ref="I3291:J3291"/>
    <mergeCell ref="F3293:G3293"/>
    <mergeCell ref="F3294:G3294"/>
    <mergeCell ref="F3295:G3295"/>
    <mergeCell ref="F3296:G3296"/>
    <mergeCell ref="F3297:G3297"/>
    <mergeCell ref="I3299:J3299"/>
    <mergeCell ref="F3301:G3301"/>
    <mergeCell ref="F3302:G3302"/>
    <mergeCell ref="F3303:G3303"/>
    <mergeCell ref="F3340:G3340"/>
    <mergeCell ref="F3341:G3341"/>
    <mergeCell ref="I3343:J3343"/>
    <mergeCell ref="F3345:G3345"/>
    <mergeCell ref="F3346:G3346"/>
    <mergeCell ref="F3347:G3347"/>
    <mergeCell ref="F3348:G3348"/>
    <mergeCell ref="F3349:G3349"/>
    <mergeCell ref="F3304:G3304"/>
    <mergeCell ref="F3305:G3305"/>
    <mergeCell ref="I3307:J3307"/>
    <mergeCell ref="F3309:G3309"/>
    <mergeCell ref="F3310:G3310"/>
    <mergeCell ref="F3311:G3311"/>
    <mergeCell ref="F3312:G3312"/>
    <mergeCell ref="I3314:J3314"/>
    <mergeCell ref="F3316:G3316"/>
    <mergeCell ref="F3317:G3317"/>
    <mergeCell ref="F3318:G3318"/>
    <mergeCell ref="F3319:G3319"/>
    <mergeCell ref="I3321:J3321"/>
    <mergeCell ref="F3323:G3323"/>
    <mergeCell ref="F3324:G3324"/>
    <mergeCell ref="F3325:G3325"/>
    <mergeCell ref="F3326:G3326"/>
    <mergeCell ref="F3412:G3412"/>
    <mergeCell ref="F3413:G3413"/>
    <mergeCell ref="F3414:G3414"/>
    <mergeCell ref="F3373:G3373"/>
    <mergeCell ref="F3374:G3374"/>
    <mergeCell ref="F3375:G3375"/>
    <mergeCell ref="F3376:G3376"/>
    <mergeCell ref="F3377:G3377"/>
    <mergeCell ref="F3378:G3378"/>
    <mergeCell ref="I3380:J3380"/>
    <mergeCell ref="F3382:G3382"/>
    <mergeCell ref="F3383:G3383"/>
    <mergeCell ref="F3384:G3384"/>
    <mergeCell ref="F3385:G3385"/>
    <mergeCell ref="F3386:G3386"/>
    <mergeCell ref="F3387:G3387"/>
    <mergeCell ref="F3388:G3388"/>
    <mergeCell ref="F3389:G3389"/>
    <mergeCell ref="F3390:G3390"/>
    <mergeCell ref="F3391:G3391"/>
    <mergeCell ref="F3451:G3451"/>
    <mergeCell ref="I3453:J3453"/>
    <mergeCell ref="F3455:G3455"/>
    <mergeCell ref="F3456:G3456"/>
    <mergeCell ref="F3457:G3457"/>
    <mergeCell ref="F3458:G3458"/>
    <mergeCell ref="F3415:G3415"/>
    <mergeCell ref="I3417:J3417"/>
    <mergeCell ref="F3419:G3419"/>
    <mergeCell ref="F3420:G3420"/>
    <mergeCell ref="F3421:G3421"/>
    <mergeCell ref="F3422:G3422"/>
    <mergeCell ref="F3423:G3423"/>
    <mergeCell ref="F3424:G3424"/>
    <mergeCell ref="F3425:G3425"/>
    <mergeCell ref="F3426:G3426"/>
    <mergeCell ref="F3427:G3427"/>
    <mergeCell ref="I3429:J3429"/>
    <mergeCell ref="F3431:G3431"/>
    <mergeCell ref="F3432:G3432"/>
    <mergeCell ref="F3433:G3433"/>
    <mergeCell ref="F3434:G3434"/>
    <mergeCell ref="F3435:G3435"/>
    <mergeCell ref="F3504:G3504"/>
    <mergeCell ref="F3459:G3459"/>
    <mergeCell ref="I3461:J3461"/>
    <mergeCell ref="F3463:G3463"/>
    <mergeCell ref="F3464:G3464"/>
    <mergeCell ref="F3465:G3465"/>
    <mergeCell ref="F3466:G3466"/>
    <mergeCell ref="F3467:G3467"/>
    <mergeCell ref="I3469:J3469"/>
    <mergeCell ref="F3471:G3471"/>
    <mergeCell ref="F3472:G3472"/>
    <mergeCell ref="F3473:G3473"/>
    <mergeCell ref="F3474:G3474"/>
    <mergeCell ref="F3475:G3475"/>
    <mergeCell ref="I3477:J3477"/>
    <mergeCell ref="F3479:G3479"/>
    <mergeCell ref="F3480:G3480"/>
    <mergeCell ref="F3481:G3481"/>
    <mergeCell ref="F3547:G3547"/>
    <mergeCell ref="F3548:G3548"/>
    <mergeCell ref="F3505:G3505"/>
    <mergeCell ref="F3506:G3506"/>
    <mergeCell ref="F3507:G3507"/>
    <mergeCell ref="F3508:G3508"/>
    <mergeCell ref="I3510:J3510"/>
    <mergeCell ref="F3512:G3512"/>
    <mergeCell ref="F3513:G3513"/>
    <mergeCell ref="F3514:G3514"/>
    <mergeCell ref="F3515:G3515"/>
    <mergeCell ref="F3516:G3516"/>
    <mergeCell ref="I3518:J3518"/>
    <mergeCell ref="F3520:G3520"/>
    <mergeCell ref="F3521:G3521"/>
    <mergeCell ref="F3522:G3522"/>
    <mergeCell ref="F3523:G3523"/>
    <mergeCell ref="F3524:G3524"/>
    <mergeCell ref="I3526:J3526"/>
    <mergeCell ref="F3549:G3549"/>
    <mergeCell ref="I3551:J3551"/>
    <mergeCell ref="F3553:G3553"/>
    <mergeCell ref="F3554:G3554"/>
    <mergeCell ref="F3555:G3555"/>
    <mergeCell ref="F3556:G3556"/>
    <mergeCell ref="F3557:G3557"/>
    <mergeCell ref="I3559:J3559"/>
    <mergeCell ref="F3561:G3561"/>
    <mergeCell ref="F3562:G3562"/>
    <mergeCell ref="F3563:G3563"/>
    <mergeCell ref="F3564:G3564"/>
    <mergeCell ref="I3566:J3566"/>
    <mergeCell ref="F3568:G3568"/>
    <mergeCell ref="F3569:G3569"/>
    <mergeCell ref="F3570:G3570"/>
    <mergeCell ref="I3572:J3572"/>
    <mergeCell ref="F3610:G3610"/>
    <mergeCell ref="F3611:G3611"/>
    <mergeCell ref="F3574:G3574"/>
    <mergeCell ref="F3575:G3575"/>
    <mergeCell ref="F3576:G3576"/>
    <mergeCell ref="F3577:G3577"/>
    <mergeCell ref="F3578:G3578"/>
    <mergeCell ref="F3579:G3579"/>
    <mergeCell ref="F3580:G3580"/>
    <mergeCell ref="F3581:G3581"/>
    <mergeCell ref="F3582:G3582"/>
    <mergeCell ref="F3583:G3583"/>
    <mergeCell ref="F3584:G3584"/>
    <mergeCell ref="F3585:G3585"/>
    <mergeCell ref="F3586:G3586"/>
    <mergeCell ref="F3587:G3587"/>
    <mergeCell ref="F3588:G3588"/>
    <mergeCell ref="F3589:G3589"/>
    <mergeCell ref="F3590:G3590"/>
    <mergeCell ref="F3671:G3671"/>
    <mergeCell ref="F3672:G3672"/>
    <mergeCell ref="F3633:G3633"/>
    <mergeCell ref="I3635:J3635"/>
    <mergeCell ref="B3637:K3637"/>
    <mergeCell ref="F3638:G3638"/>
    <mergeCell ref="F3639:G3639"/>
    <mergeCell ref="F3640:G3640"/>
    <mergeCell ref="F3641:G3641"/>
    <mergeCell ref="F3642:G3642"/>
    <mergeCell ref="F3643:G3643"/>
    <mergeCell ref="F3644:G3644"/>
    <mergeCell ref="F3645:G3645"/>
    <mergeCell ref="F3646:G3646"/>
    <mergeCell ref="F3647:G3647"/>
    <mergeCell ref="I3649:J3649"/>
    <mergeCell ref="F3651:G3651"/>
    <mergeCell ref="F3652:G3652"/>
    <mergeCell ref="F3653:G3653"/>
    <mergeCell ref="F3673:G3673"/>
    <mergeCell ref="I3675:J3675"/>
    <mergeCell ref="F3677:G3677"/>
    <mergeCell ref="F3678:G3678"/>
    <mergeCell ref="F3679:G3679"/>
    <mergeCell ref="F3680:G3680"/>
    <mergeCell ref="F3681:G3681"/>
    <mergeCell ref="F3682:G3682"/>
    <mergeCell ref="I3684:J3684"/>
    <mergeCell ref="F3686:G3686"/>
    <mergeCell ref="F3687:G3687"/>
    <mergeCell ref="F3688:G3688"/>
    <mergeCell ref="F3689:G3689"/>
    <mergeCell ref="F3690:G3690"/>
    <mergeCell ref="F3691:G3691"/>
    <mergeCell ref="I3693:J3693"/>
    <mergeCell ref="F3695:G3695"/>
    <mergeCell ref="F3724:G3724"/>
    <mergeCell ref="F3725:G3725"/>
    <mergeCell ref="F3726:G3726"/>
    <mergeCell ref="F3727:G3727"/>
    <mergeCell ref="F3728:G3728"/>
    <mergeCell ref="F3729:G3729"/>
    <mergeCell ref="F3730:G3730"/>
    <mergeCell ref="F3731:G3731"/>
    <mergeCell ref="F3732:G3732"/>
    <mergeCell ref="I3734:J3734"/>
    <mergeCell ref="F3736:G3736"/>
    <mergeCell ref="F3737:G3737"/>
    <mergeCell ref="F3696:G3696"/>
    <mergeCell ref="F3697:G3697"/>
    <mergeCell ref="F3698:G3698"/>
    <mergeCell ref="F3699:G3699"/>
    <mergeCell ref="F3700:G3700"/>
    <mergeCell ref="I3702:J3702"/>
    <mergeCell ref="F3704:G3704"/>
    <mergeCell ref="F3705:G3705"/>
    <mergeCell ref="F3706:G3706"/>
    <mergeCell ref="F3707:G3707"/>
    <mergeCell ref="F3708:G3708"/>
    <mergeCell ref="F3709:G3709"/>
    <mergeCell ref="I3711:J3711"/>
    <mergeCell ref="F3713:G3713"/>
    <mergeCell ref="F3714:G3714"/>
    <mergeCell ref="F3715:G3715"/>
    <mergeCell ref="F3716:G3716"/>
    <mergeCell ref="F3786:G3786"/>
    <mergeCell ref="F3787:G3787"/>
    <mergeCell ref="I3789:J3789"/>
    <mergeCell ref="F3791:G3791"/>
    <mergeCell ref="F3792:G3792"/>
    <mergeCell ref="F3793:G3793"/>
    <mergeCell ref="F3794:G3794"/>
    <mergeCell ref="F3795:G3795"/>
    <mergeCell ref="F3796:G3796"/>
    <mergeCell ref="F3797:G3797"/>
    <mergeCell ref="F3798:G3798"/>
    <mergeCell ref="F3799:G3799"/>
    <mergeCell ref="I3801:J3801"/>
    <mergeCell ref="F3759:G3759"/>
    <mergeCell ref="F3760:G3760"/>
    <mergeCell ref="F3761:G3761"/>
    <mergeCell ref="I3763:J3763"/>
    <mergeCell ref="F3765:G3765"/>
    <mergeCell ref="F3766:G3766"/>
    <mergeCell ref="F3767:G3767"/>
    <mergeCell ref="F3768:G3768"/>
    <mergeCell ref="F3769:G3769"/>
    <mergeCell ref="I3771:J3771"/>
    <mergeCell ref="F3773:G3773"/>
    <mergeCell ref="F3774:G3774"/>
    <mergeCell ref="F3775:G3775"/>
    <mergeCell ref="F3776:G3776"/>
    <mergeCell ref="F3777:G3777"/>
    <mergeCell ref="I3779:J3779"/>
    <mergeCell ref="F3781:G3781"/>
    <mergeCell ref="F3803:G3803"/>
    <mergeCell ref="F3804:G3804"/>
    <mergeCell ref="F3805:G3805"/>
    <mergeCell ref="F3806:G3806"/>
    <mergeCell ref="F3807:G3807"/>
    <mergeCell ref="F3808:G3808"/>
    <mergeCell ref="F3809:G3809"/>
    <mergeCell ref="I3811:J3811"/>
    <mergeCell ref="F3813:G3813"/>
    <mergeCell ref="F3814:G3814"/>
    <mergeCell ref="F3815:G3815"/>
    <mergeCell ref="F3816:G3816"/>
    <mergeCell ref="F3817:G3817"/>
    <mergeCell ref="F3818:G3818"/>
    <mergeCell ref="F3819:G3819"/>
    <mergeCell ref="F3820:G3820"/>
    <mergeCell ref="I3822:J3822"/>
    <mergeCell ref="F3862:G3862"/>
    <mergeCell ref="F3863:G3863"/>
    <mergeCell ref="F3824:G3824"/>
    <mergeCell ref="F3825:G3825"/>
    <mergeCell ref="F3826:G3826"/>
    <mergeCell ref="F3827:G3827"/>
    <mergeCell ref="F3828:G3828"/>
    <mergeCell ref="F3829:G3829"/>
    <mergeCell ref="F3830:G3830"/>
    <mergeCell ref="F3831:G3831"/>
    <mergeCell ref="I3833:J3833"/>
    <mergeCell ref="F3835:G3835"/>
    <mergeCell ref="F3836:G3836"/>
    <mergeCell ref="F3837:G3837"/>
    <mergeCell ref="F3838:G3838"/>
    <mergeCell ref="F3839:G3839"/>
    <mergeCell ref="F3840:G3840"/>
    <mergeCell ref="F3841:G3841"/>
    <mergeCell ref="I3843:J3843"/>
    <mergeCell ref="F3903:G3903"/>
    <mergeCell ref="F3904:G3904"/>
    <mergeCell ref="F3905:G3905"/>
    <mergeCell ref="F3864:G3864"/>
    <mergeCell ref="I3866:J3866"/>
    <mergeCell ref="F3868:G3868"/>
    <mergeCell ref="F3869:G3869"/>
    <mergeCell ref="F3870:G3870"/>
    <mergeCell ref="F3871:G3871"/>
    <mergeCell ref="F3872:G3872"/>
    <mergeCell ref="I3874:J3874"/>
    <mergeCell ref="F3876:G3876"/>
    <mergeCell ref="F3877:G3877"/>
    <mergeCell ref="F3878:G3878"/>
    <mergeCell ref="F3879:G3879"/>
    <mergeCell ref="F3880:G3880"/>
    <mergeCell ref="F3881:G3881"/>
    <mergeCell ref="F3882:G3882"/>
    <mergeCell ref="I3884:J3884"/>
    <mergeCell ref="F3886:G3886"/>
    <mergeCell ref="F3933:G3933"/>
    <mergeCell ref="F3934:G3934"/>
    <mergeCell ref="F3935:G3935"/>
    <mergeCell ref="F3936:G3936"/>
    <mergeCell ref="F3937:G3937"/>
    <mergeCell ref="F3938:G3938"/>
    <mergeCell ref="F3939:G3939"/>
    <mergeCell ref="F3940:G3940"/>
    <mergeCell ref="F3941:G3941"/>
    <mergeCell ref="I3943:J3943"/>
    <mergeCell ref="F3945:G3945"/>
    <mergeCell ref="F3946:G3946"/>
    <mergeCell ref="F3947:G3947"/>
    <mergeCell ref="I3907:J3907"/>
    <mergeCell ref="F3909:G3909"/>
    <mergeCell ref="F3910:G3910"/>
    <mergeCell ref="F3911:G3911"/>
    <mergeCell ref="F3912:G3912"/>
    <mergeCell ref="F3913:G3913"/>
    <mergeCell ref="F3914:G3914"/>
    <mergeCell ref="F3915:G3915"/>
    <mergeCell ref="I3917:J3917"/>
    <mergeCell ref="F3919:G3919"/>
    <mergeCell ref="F3920:G3920"/>
    <mergeCell ref="F3921:G3921"/>
    <mergeCell ref="F3922:G3922"/>
    <mergeCell ref="F3923:G3923"/>
    <mergeCell ref="F3924:G3924"/>
    <mergeCell ref="F3925:G3925"/>
    <mergeCell ref="F3926:G3926"/>
    <mergeCell ref="F3992:G3992"/>
    <mergeCell ref="I3994:J3994"/>
    <mergeCell ref="F3996:G3996"/>
    <mergeCell ref="F3997:G3997"/>
    <mergeCell ref="F3998:G3998"/>
    <mergeCell ref="F3999:G3999"/>
    <mergeCell ref="F4000:G4000"/>
    <mergeCell ref="F4001:G4001"/>
    <mergeCell ref="F4002:G4002"/>
    <mergeCell ref="I4004:J4004"/>
    <mergeCell ref="F4006:G4006"/>
    <mergeCell ref="F4007:G4007"/>
    <mergeCell ref="F4008:G4008"/>
    <mergeCell ref="F3967:G3967"/>
    <mergeCell ref="I3969:J3969"/>
    <mergeCell ref="F3971:G3971"/>
    <mergeCell ref="F3972:G3972"/>
    <mergeCell ref="F3973:G3973"/>
    <mergeCell ref="F3974:G3974"/>
    <mergeCell ref="F3975:G3975"/>
    <mergeCell ref="F3976:G3976"/>
    <mergeCell ref="F3977:G3977"/>
    <mergeCell ref="F3978:G3978"/>
    <mergeCell ref="F3979:G3979"/>
    <mergeCell ref="F3980:G3980"/>
    <mergeCell ref="I3982:J3982"/>
    <mergeCell ref="F3984:G3984"/>
    <mergeCell ref="F3985:G3985"/>
    <mergeCell ref="F3986:G3986"/>
    <mergeCell ref="F3987:G3987"/>
    <mergeCell ref="F4047:G4047"/>
    <mergeCell ref="F4048:G4048"/>
    <mergeCell ref="F4049:G4049"/>
    <mergeCell ref="I4051:J4051"/>
    <mergeCell ref="F4053:G4053"/>
    <mergeCell ref="F4054:G4054"/>
    <mergeCell ref="F4055:G4055"/>
    <mergeCell ref="F4056:G4056"/>
    <mergeCell ref="F4009:G4009"/>
    <mergeCell ref="I4011:J4011"/>
    <mergeCell ref="F4013:G4013"/>
    <mergeCell ref="F4014:G4014"/>
    <mergeCell ref="F4015:G4015"/>
    <mergeCell ref="F4016:G4016"/>
    <mergeCell ref="F4017:G4017"/>
    <mergeCell ref="F4018:G4018"/>
    <mergeCell ref="I4020:J4020"/>
    <mergeCell ref="F4022:G4022"/>
    <mergeCell ref="F4023:G4023"/>
    <mergeCell ref="F4024:G4024"/>
    <mergeCell ref="I4026:J4026"/>
    <mergeCell ref="F4028:G4028"/>
    <mergeCell ref="F4029:G4029"/>
    <mergeCell ref="F4030:G4030"/>
    <mergeCell ref="I4032:J4032"/>
    <mergeCell ref="F4089:G4089"/>
    <mergeCell ref="F4090:G4090"/>
    <mergeCell ref="F4091:G4091"/>
    <mergeCell ref="I4093:J4093"/>
    <mergeCell ref="F4095:G4095"/>
    <mergeCell ref="F4096:G4096"/>
    <mergeCell ref="F4097:G4097"/>
    <mergeCell ref="F4098:G4098"/>
    <mergeCell ref="F4099:G4099"/>
    <mergeCell ref="I4101:J4101"/>
    <mergeCell ref="F4103:G4103"/>
    <mergeCell ref="F4104:G4104"/>
    <mergeCell ref="F4057:G4057"/>
    <mergeCell ref="F4058:G4058"/>
    <mergeCell ref="I4060:J4060"/>
    <mergeCell ref="F4062:G4062"/>
    <mergeCell ref="F4063:G4063"/>
    <mergeCell ref="F4064:G4064"/>
    <mergeCell ref="I4066:J4066"/>
    <mergeCell ref="F4068:G4068"/>
    <mergeCell ref="F4069:G4069"/>
    <mergeCell ref="F4070:G4070"/>
    <mergeCell ref="I4072:J4072"/>
    <mergeCell ref="F4074:G4074"/>
    <mergeCell ref="F4075:G4075"/>
    <mergeCell ref="F4076:G4076"/>
    <mergeCell ref="I4078:J4078"/>
    <mergeCell ref="F4080:G4080"/>
    <mergeCell ref="F4081:G4081"/>
    <mergeCell ref="F4105:G4105"/>
    <mergeCell ref="F4106:G4106"/>
    <mergeCell ref="F4107:G4107"/>
    <mergeCell ref="F4108:G4108"/>
    <mergeCell ref="F4109:G4109"/>
    <mergeCell ref="F4110:G4110"/>
    <mergeCell ref="F4111:G4111"/>
    <mergeCell ref="F4112:G4112"/>
    <mergeCell ref="I4114:J4114"/>
    <mergeCell ref="F4116:G4116"/>
    <mergeCell ref="F4117:G4117"/>
    <mergeCell ref="F4118:G4118"/>
    <mergeCell ref="F4119:G4119"/>
    <mergeCell ref="F4120:G4120"/>
    <mergeCell ref="F4121:G4121"/>
    <mergeCell ref="F4122:G4122"/>
    <mergeCell ref="F4123:G4123"/>
    <mergeCell ref="F4124:G4124"/>
    <mergeCell ref="F4125:G4125"/>
    <mergeCell ref="I4127:J4127"/>
    <mergeCell ref="F4129:G4129"/>
    <mergeCell ref="F4130:G4130"/>
    <mergeCell ref="F4131:G4131"/>
    <mergeCell ref="F4132:G4132"/>
    <mergeCell ref="F4133:G4133"/>
    <mergeCell ref="I4135:J4135"/>
    <mergeCell ref="F4137:G4137"/>
    <mergeCell ref="F4138:G4138"/>
    <mergeCell ref="F4139:G4139"/>
    <mergeCell ref="F4140:G4140"/>
    <mergeCell ref="F4141:G4141"/>
    <mergeCell ref="I4143:J4143"/>
    <mergeCell ref="F4145:G4145"/>
    <mergeCell ref="F4146:G4146"/>
    <mergeCell ref="F4194:G4194"/>
    <mergeCell ref="F4147:G4147"/>
    <mergeCell ref="F4148:G4148"/>
    <mergeCell ref="F4149:G4149"/>
    <mergeCell ref="I4151:J4151"/>
    <mergeCell ref="F4153:G4153"/>
    <mergeCell ref="F4154:G4154"/>
    <mergeCell ref="F4155:G4155"/>
    <mergeCell ref="F4156:G4156"/>
    <mergeCell ref="F4157:G4157"/>
    <mergeCell ref="F4158:G4158"/>
    <mergeCell ref="F4159:G4159"/>
    <mergeCell ref="I4161:J4161"/>
    <mergeCell ref="F4163:G4163"/>
    <mergeCell ref="F4164:G4164"/>
    <mergeCell ref="F4165:G4165"/>
    <mergeCell ref="I4167:J4167"/>
    <mergeCell ref="F4169:G4169"/>
    <mergeCell ref="F4196:G4196"/>
    <mergeCell ref="F4197:G4197"/>
    <mergeCell ref="F4198:G4198"/>
    <mergeCell ref="F4199:G4199"/>
    <mergeCell ref="I4201:J4201"/>
    <mergeCell ref="F4203:G4203"/>
    <mergeCell ref="F4204:G4204"/>
    <mergeCell ref="F4205:G4205"/>
    <mergeCell ref="I4207:J4207"/>
    <mergeCell ref="F4209:G4209"/>
    <mergeCell ref="F4210:G4210"/>
    <mergeCell ref="F4211:G4211"/>
    <mergeCell ref="I4213:J4213"/>
    <mergeCell ref="F4215:G4215"/>
    <mergeCell ref="F4216:G4216"/>
    <mergeCell ref="F4217:G4217"/>
    <mergeCell ref="F4170:G4170"/>
    <mergeCell ref="F4171:G4171"/>
    <mergeCell ref="I4173:J4173"/>
    <mergeCell ref="F4175:G4175"/>
    <mergeCell ref="F4176:G4176"/>
    <mergeCell ref="F4177:G4177"/>
    <mergeCell ref="I4179:J4179"/>
    <mergeCell ref="F4181:G4181"/>
    <mergeCell ref="F4182:G4182"/>
    <mergeCell ref="F4183:G4183"/>
    <mergeCell ref="I4185:J4185"/>
    <mergeCell ref="F4187:G4187"/>
    <mergeCell ref="F4188:G4188"/>
    <mergeCell ref="F4189:G4189"/>
    <mergeCell ref="F4190:G4190"/>
    <mergeCell ref="I4192:J4192"/>
    <mergeCell ref="F4250:G4250"/>
    <mergeCell ref="F4251:G4251"/>
    <mergeCell ref="F4252:G4252"/>
    <mergeCell ref="I4254:J4254"/>
    <mergeCell ref="F4256:G4256"/>
    <mergeCell ref="F4257:G4257"/>
    <mergeCell ref="F4258:G4258"/>
    <mergeCell ref="F4259:G4259"/>
    <mergeCell ref="F4260:G4260"/>
    <mergeCell ref="F4261:G4261"/>
    <mergeCell ref="I4219:J4219"/>
    <mergeCell ref="F4221:G4221"/>
    <mergeCell ref="F4222:G4222"/>
    <mergeCell ref="F4223:G4223"/>
    <mergeCell ref="I4225:J4225"/>
    <mergeCell ref="F4227:G4227"/>
    <mergeCell ref="F4228:G4228"/>
    <mergeCell ref="F4229:G4229"/>
    <mergeCell ref="F4230:G4230"/>
    <mergeCell ref="F4231:G4231"/>
    <mergeCell ref="F4232:G4232"/>
    <mergeCell ref="I4234:J4234"/>
    <mergeCell ref="F4236:G4236"/>
    <mergeCell ref="F4237:G4237"/>
    <mergeCell ref="F4238:G4238"/>
    <mergeCell ref="F4239:G4239"/>
    <mergeCell ref="F4240:G4240"/>
    <mergeCell ref="F4283:G4283"/>
    <mergeCell ref="F4284:G4284"/>
    <mergeCell ref="F4285:G4285"/>
    <mergeCell ref="I4287:J4287"/>
    <mergeCell ref="F4289:G4289"/>
    <mergeCell ref="F4290:G4290"/>
    <mergeCell ref="F4291:G4291"/>
    <mergeCell ref="F4292:G4292"/>
    <mergeCell ref="F4293:G4293"/>
    <mergeCell ref="F4294:G4294"/>
    <mergeCell ref="I4296:J4296"/>
    <mergeCell ref="F4298:G4298"/>
    <mergeCell ref="F4299:G4299"/>
    <mergeCell ref="F4300:G4300"/>
    <mergeCell ref="F4301:G4301"/>
    <mergeCell ref="F4302:G4302"/>
    <mergeCell ref="I4304:J4304"/>
    <mergeCell ref="F4348:G4348"/>
    <mergeCell ref="F4349:G4349"/>
    <mergeCell ref="F4306:G4306"/>
    <mergeCell ref="F4307:G4307"/>
    <mergeCell ref="F4308:G4308"/>
    <mergeCell ref="F4309:G4309"/>
    <mergeCell ref="F4310:G4310"/>
    <mergeCell ref="I4312:J4312"/>
    <mergeCell ref="F4314:G4314"/>
    <mergeCell ref="F4315:G4315"/>
    <mergeCell ref="F4316:G4316"/>
    <mergeCell ref="F4317:G4317"/>
    <mergeCell ref="F4318:G4318"/>
    <mergeCell ref="I4320:J4320"/>
    <mergeCell ref="F4322:G4322"/>
    <mergeCell ref="F4323:G4323"/>
    <mergeCell ref="F4324:G4324"/>
    <mergeCell ref="F4325:G4325"/>
    <mergeCell ref="F4326:G4326"/>
    <mergeCell ref="I4351:J4351"/>
    <mergeCell ref="F4353:G4353"/>
    <mergeCell ref="F4354:G4354"/>
    <mergeCell ref="F4355:G4355"/>
    <mergeCell ref="F4356:G4356"/>
    <mergeCell ref="F4357:G4357"/>
    <mergeCell ref="I4359:J4359"/>
    <mergeCell ref="F4361:G4361"/>
    <mergeCell ref="F4362:G4362"/>
    <mergeCell ref="F4363:G4363"/>
    <mergeCell ref="F4364:G4364"/>
    <mergeCell ref="F4365:G4365"/>
    <mergeCell ref="I4367:J4367"/>
    <mergeCell ref="F4369:G4369"/>
    <mergeCell ref="F4370:G4370"/>
    <mergeCell ref="F4371:G4371"/>
    <mergeCell ref="F4372:G4372"/>
    <mergeCell ref="I4374:J4374"/>
    <mergeCell ref="F4376:G4376"/>
    <mergeCell ref="F4377:G4377"/>
    <mergeCell ref="F4378:G4378"/>
    <mergeCell ref="I4380:J4380"/>
    <mergeCell ref="F4382:G4382"/>
    <mergeCell ref="F4383:G4383"/>
    <mergeCell ref="F4384:G4384"/>
    <mergeCell ref="I4386:J4386"/>
    <mergeCell ref="F4388:G4388"/>
    <mergeCell ref="F4389:G4389"/>
    <mergeCell ref="F4390:G4390"/>
    <mergeCell ref="I4392:J4392"/>
    <mergeCell ref="F4394:G4394"/>
    <mergeCell ref="F4395:G4395"/>
    <mergeCell ref="F4396:G4396"/>
    <mergeCell ref="I4398:J4398"/>
    <mergeCell ref="F4400:G4400"/>
    <mergeCell ref="F4401:G4401"/>
    <mergeCell ref="F4402:G4402"/>
    <mergeCell ref="I4404:J4404"/>
    <mergeCell ref="F4406:G4406"/>
    <mergeCell ref="F4407:G4407"/>
    <mergeCell ref="F4408:G4408"/>
    <mergeCell ref="I4410:J4410"/>
    <mergeCell ref="F4412:G4412"/>
    <mergeCell ref="F4413:G4413"/>
    <mergeCell ref="F4414:G4414"/>
    <mergeCell ref="I4416:J4416"/>
    <mergeCell ref="F4418:G4418"/>
    <mergeCell ref="F4419:G4419"/>
    <mergeCell ref="F4420:G4420"/>
    <mergeCell ref="I4422:J4422"/>
    <mergeCell ref="F4424:G4424"/>
    <mergeCell ref="F4468:G4468"/>
    <mergeCell ref="I4470:J4470"/>
    <mergeCell ref="F4472:G4472"/>
    <mergeCell ref="F4473:G4473"/>
    <mergeCell ref="F4474:G4474"/>
    <mergeCell ref="F4425:G4425"/>
    <mergeCell ref="F4426:G4426"/>
    <mergeCell ref="I4428:J4428"/>
    <mergeCell ref="F4430:G4430"/>
    <mergeCell ref="F4431:G4431"/>
    <mergeCell ref="F4432:G4432"/>
    <mergeCell ref="I4434:J4434"/>
    <mergeCell ref="F4436:G4436"/>
    <mergeCell ref="F4437:G4437"/>
    <mergeCell ref="F4438:G4438"/>
    <mergeCell ref="I4440:J4440"/>
    <mergeCell ref="F4442:G4442"/>
    <mergeCell ref="F4443:G4443"/>
    <mergeCell ref="F4444:G4444"/>
    <mergeCell ref="I4446:J4446"/>
    <mergeCell ref="F4448:G4448"/>
    <mergeCell ref="F4449:G4449"/>
    <mergeCell ref="F4526:G4526"/>
    <mergeCell ref="I4476:J4476"/>
    <mergeCell ref="F4478:G4478"/>
    <mergeCell ref="F4479:G4479"/>
    <mergeCell ref="F4480:G4480"/>
    <mergeCell ref="I4482:J4482"/>
    <mergeCell ref="F4484:G4484"/>
    <mergeCell ref="F4485:G4485"/>
    <mergeCell ref="F4486:G4486"/>
    <mergeCell ref="I4488:J4488"/>
    <mergeCell ref="F4490:G4490"/>
    <mergeCell ref="F4491:G4491"/>
    <mergeCell ref="F4492:G4492"/>
    <mergeCell ref="I4494:J4494"/>
    <mergeCell ref="F4496:G4496"/>
    <mergeCell ref="F4497:G4497"/>
    <mergeCell ref="F4498:G4498"/>
    <mergeCell ref="I4500:J4500"/>
    <mergeCell ref="F4528:G4528"/>
    <mergeCell ref="I4530:J4530"/>
    <mergeCell ref="F4532:G4532"/>
    <mergeCell ref="F4533:G4533"/>
    <mergeCell ref="F4534:G4534"/>
    <mergeCell ref="I4536:J4536"/>
    <mergeCell ref="F4538:G4538"/>
    <mergeCell ref="F4539:G4539"/>
    <mergeCell ref="F4540:G4540"/>
    <mergeCell ref="I4542:J4542"/>
    <mergeCell ref="F4544:G4544"/>
    <mergeCell ref="F4545:G4545"/>
    <mergeCell ref="F4546:G4546"/>
    <mergeCell ref="I4548:J4548"/>
    <mergeCell ref="F4550:G4550"/>
    <mergeCell ref="F4551:G4551"/>
    <mergeCell ref="F4502:G4502"/>
    <mergeCell ref="F4503:G4503"/>
    <mergeCell ref="F4504:G4504"/>
    <mergeCell ref="I4506:J4506"/>
    <mergeCell ref="F4508:G4508"/>
    <mergeCell ref="F4509:G4509"/>
    <mergeCell ref="F4510:G4510"/>
    <mergeCell ref="I4512:J4512"/>
    <mergeCell ref="F4514:G4514"/>
    <mergeCell ref="F4515:G4515"/>
    <mergeCell ref="F4516:G4516"/>
    <mergeCell ref="I4518:J4518"/>
    <mergeCell ref="F4520:G4520"/>
    <mergeCell ref="F4521:G4521"/>
    <mergeCell ref="F4522:G4522"/>
    <mergeCell ref="I4524:J4524"/>
    <mergeCell ref="F4600:G4600"/>
    <mergeCell ref="F4601:G4601"/>
    <mergeCell ref="F4552:G4552"/>
    <mergeCell ref="I4554:J4554"/>
    <mergeCell ref="F4556:G4556"/>
    <mergeCell ref="F4557:G4557"/>
    <mergeCell ref="F4558:G4558"/>
    <mergeCell ref="I4560:J4560"/>
    <mergeCell ref="F4562:G4562"/>
    <mergeCell ref="F4563:G4563"/>
    <mergeCell ref="F4564:G4564"/>
    <mergeCell ref="I4566:J4566"/>
    <mergeCell ref="F4568:G4568"/>
    <mergeCell ref="F4569:G4569"/>
    <mergeCell ref="F4570:G4570"/>
    <mergeCell ref="I4572:J4572"/>
    <mergeCell ref="F4574:G4574"/>
    <mergeCell ref="F4575:G4575"/>
    <mergeCell ref="F4576:G4576"/>
    <mergeCell ref="I4645:J4645"/>
    <mergeCell ref="F4647:G4647"/>
    <mergeCell ref="F4648:G4648"/>
    <mergeCell ref="F4649:G4649"/>
    <mergeCell ref="F4602:G4602"/>
    <mergeCell ref="I4604:J4604"/>
    <mergeCell ref="F4606:G4606"/>
    <mergeCell ref="F4607:G4607"/>
    <mergeCell ref="F4608:G4608"/>
    <mergeCell ref="F4609:G4609"/>
    <mergeCell ref="F4610:G4610"/>
    <mergeCell ref="I4612:J4612"/>
    <mergeCell ref="F4614:G4614"/>
    <mergeCell ref="F4615:G4615"/>
    <mergeCell ref="F4616:G4616"/>
    <mergeCell ref="F4617:G4617"/>
    <mergeCell ref="F4618:G4618"/>
    <mergeCell ref="F4619:G4619"/>
    <mergeCell ref="I4621:J4621"/>
    <mergeCell ref="F4623:G4623"/>
    <mergeCell ref="F4624:G4624"/>
    <mergeCell ref="F4672:G4672"/>
    <mergeCell ref="F4673:G4673"/>
    <mergeCell ref="I4675:J4675"/>
    <mergeCell ref="F4677:G4677"/>
    <mergeCell ref="F4678:G4678"/>
    <mergeCell ref="F4679:G4679"/>
    <mergeCell ref="F4680:G4680"/>
    <mergeCell ref="F4681:G4681"/>
    <mergeCell ref="F4682:G4682"/>
    <mergeCell ref="F4683:G4683"/>
    <mergeCell ref="F4684:G4684"/>
    <mergeCell ref="F4685:G4685"/>
    <mergeCell ref="F4686:G4686"/>
    <mergeCell ref="I4688:J4688"/>
    <mergeCell ref="F4690:G4690"/>
    <mergeCell ref="F4691:G4691"/>
    <mergeCell ref="F4650:G4650"/>
    <mergeCell ref="F4651:G4651"/>
    <mergeCell ref="F4652:G4652"/>
    <mergeCell ref="I4654:J4654"/>
    <mergeCell ref="F4656:G4656"/>
    <mergeCell ref="F4657:G4657"/>
    <mergeCell ref="F4658:G4658"/>
    <mergeCell ref="F4659:G4659"/>
    <mergeCell ref="F4660:G4660"/>
    <mergeCell ref="F4661:G4661"/>
    <mergeCell ref="F4662:G4662"/>
    <mergeCell ref="F4663:G4663"/>
    <mergeCell ref="F4664:G4664"/>
    <mergeCell ref="F4665:G4665"/>
    <mergeCell ref="I4667:J4667"/>
    <mergeCell ref="F4669:G4669"/>
    <mergeCell ref="F4719:G4719"/>
    <mergeCell ref="I4721:J4721"/>
    <mergeCell ref="F4723:G4723"/>
    <mergeCell ref="F4724:G4724"/>
    <mergeCell ref="F4725:G4725"/>
    <mergeCell ref="F4726:G4726"/>
    <mergeCell ref="F4727:G4727"/>
    <mergeCell ref="F4728:G4728"/>
    <mergeCell ref="I4730:J4730"/>
    <mergeCell ref="F4732:G4732"/>
    <mergeCell ref="F4733:G4733"/>
    <mergeCell ref="F4692:G4692"/>
    <mergeCell ref="F4693:G4693"/>
    <mergeCell ref="F4694:G4694"/>
    <mergeCell ref="F4695:G4695"/>
    <mergeCell ref="F4696:G4696"/>
    <mergeCell ref="F4697:G4697"/>
    <mergeCell ref="F4698:G4698"/>
    <mergeCell ref="F4699:G4699"/>
    <mergeCell ref="I4701:J4701"/>
    <mergeCell ref="F4703:G4703"/>
    <mergeCell ref="F4704:G4704"/>
    <mergeCell ref="F4705:G4705"/>
    <mergeCell ref="F4706:G4706"/>
    <mergeCell ref="F4707:G4707"/>
    <mergeCell ref="F4708:G4708"/>
    <mergeCell ref="F4709:G4709"/>
    <mergeCell ref="F4710:G4710"/>
    <mergeCell ref="F4781:G4781"/>
    <mergeCell ref="F4782:G4782"/>
    <mergeCell ref="I4784:J4784"/>
    <mergeCell ref="F4786:G4786"/>
    <mergeCell ref="F4787:G4787"/>
    <mergeCell ref="F4788:G4788"/>
    <mergeCell ref="F4789:G4789"/>
    <mergeCell ref="F4790:G4790"/>
    <mergeCell ref="F4791:G4791"/>
    <mergeCell ref="F4792:G4792"/>
    <mergeCell ref="F4793:G4793"/>
    <mergeCell ref="F4794:G4794"/>
    <mergeCell ref="F4795:G4795"/>
    <mergeCell ref="F4796:G4796"/>
    <mergeCell ref="F4757:G4757"/>
    <mergeCell ref="I4759:J4759"/>
    <mergeCell ref="F4761:G4761"/>
    <mergeCell ref="F4762:G4762"/>
    <mergeCell ref="F4763:G4763"/>
    <mergeCell ref="F4764:G4764"/>
    <mergeCell ref="F4765:G4765"/>
    <mergeCell ref="I4767:J4767"/>
    <mergeCell ref="F4769:G4769"/>
    <mergeCell ref="F4770:G4770"/>
    <mergeCell ref="F4771:G4771"/>
    <mergeCell ref="F4772:G4772"/>
    <mergeCell ref="F4773:G4773"/>
    <mergeCell ref="F4774:G4774"/>
    <mergeCell ref="F4775:G4775"/>
    <mergeCell ref="F4776:G4776"/>
    <mergeCell ref="F4777:G4777"/>
    <mergeCell ref="F4831:G4831"/>
    <mergeCell ref="F4832:G4832"/>
    <mergeCell ref="F4833:G4833"/>
    <mergeCell ref="F4834:G4834"/>
    <mergeCell ref="I4836:J4836"/>
    <mergeCell ref="F4838:G4838"/>
    <mergeCell ref="F4797:G4797"/>
    <mergeCell ref="I4799:J4799"/>
    <mergeCell ref="F4801:G4801"/>
    <mergeCell ref="F4802:G4802"/>
    <mergeCell ref="F4803:G4803"/>
    <mergeCell ref="F4804:G4804"/>
    <mergeCell ref="F4805:G4805"/>
    <mergeCell ref="F4806:G4806"/>
    <mergeCell ref="F4807:G4807"/>
    <mergeCell ref="F4808:G4808"/>
    <mergeCell ref="I4810:J4810"/>
    <mergeCell ref="F4812:G4812"/>
    <mergeCell ref="F4813:G4813"/>
    <mergeCell ref="F4814:G4814"/>
    <mergeCell ref="F4815:G4815"/>
    <mergeCell ref="F4816:G4816"/>
    <mergeCell ref="F4817:G4817"/>
    <mergeCell ref="F4839:G4839"/>
    <mergeCell ref="F4840:G4840"/>
    <mergeCell ref="F4841:G4841"/>
    <mergeCell ref="F4842:G4842"/>
    <mergeCell ref="F4843:G4843"/>
    <mergeCell ref="F4844:G4844"/>
    <mergeCell ref="F4845:G4845"/>
    <mergeCell ref="F4846:G4846"/>
    <mergeCell ref="F4847:G4847"/>
    <mergeCell ref="I4849:J4849"/>
    <mergeCell ref="F4851:G4851"/>
    <mergeCell ref="F4852:G4852"/>
    <mergeCell ref="F4853:G4853"/>
    <mergeCell ref="F4854:G4854"/>
    <mergeCell ref="F4855:G4855"/>
    <mergeCell ref="F4856:G4856"/>
    <mergeCell ref="F4857:G4857"/>
    <mergeCell ref="I4903:J4903"/>
    <mergeCell ref="F4905:G4905"/>
    <mergeCell ref="F4906:G4906"/>
    <mergeCell ref="F4907:G4907"/>
    <mergeCell ref="F4908:G4908"/>
    <mergeCell ref="F4909:G4909"/>
    <mergeCell ref="F4910:G4910"/>
    <mergeCell ref="F4911:G4911"/>
    <mergeCell ref="F4912:G4912"/>
    <mergeCell ref="F4913:G4913"/>
    <mergeCell ref="F4914:G4914"/>
    <mergeCell ref="I4916:J4916"/>
    <mergeCell ref="F4918:G4918"/>
    <mergeCell ref="F4919:G4919"/>
    <mergeCell ref="F4920:G4920"/>
    <mergeCell ref="I4878:J4878"/>
    <mergeCell ref="F4880:G4880"/>
    <mergeCell ref="F4881:G4881"/>
    <mergeCell ref="F4882:G4882"/>
    <mergeCell ref="F4883:G4883"/>
    <mergeCell ref="F4884:G4884"/>
    <mergeCell ref="I4886:J4886"/>
    <mergeCell ref="F4888:G4888"/>
    <mergeCell ref="F4889:G4889"/>
    <mergeCell ref="F4890:G4890"/>
    <mergeCell ref="F4891:G4891"/>
    <mergeCell ref="F4892:G4892"/>
    <mergeCell ref="F4893:G4893"/>
    <mergeCell ref="I4895:J4895"/>
    <mergeCell ref="F4897:G4897"/>
    <mergeCell ref="F4898:G4898"/>
    <mergeCell ref="F4899:G4899"/>
    <mergeCell ref="F4921:G4921"/>
    <mergeCell ref="F4922:G4922"/>
    <mergeCell ref="I4924:J4924"/>
    <mergeCell ref="F4926:G4926"/>
    <mergeCell ref="F4927:G4927"/>
    <mergeCell ref="F4928:G4928"/>
    <mergeCell ref="F4929:G4929"/>
    <mergeCell ref="F4930:G4930"/>
    <mergeCell ref="I4932:J4932"/>
    <mergeCell ref="F4934:G4934"/>
    <mergeCell ref="F4935:G4935"/>
    <mergeCell ref="F4936:G4936"/>
    <mergeCell ref="I4938:J4938"/>
    <mergeCell ref="F4940:G4940"/>
    <mergeCell ref="F4941:G4941"/>
    <mergeCell ref="F4942:G4942"/>
    <mergeCell ref="I4944:J4944"/>
    <mergeCell ref="F4946:G4946"/>
    <mergeCell ref="F4947:G4947"/>
    <mergeCell ref="F4948:G4948"/>
    <mergeCell ref="I4950:J4950"/>
    <mergeCell ref="F4952:G4952"/>
    <mergeCell ref="F4953:G4953"/>
    <mergeCell ref="F4954:G4954"/>
    <mergeCell ref="I4956:J4956"/>
    <mergeCell ref="F4958:G4958"/>
    <mergeCell ref="F4959:G4959"/>
    <mergeCell ref="F4960:G4960"/>
    <mergeCell ref="F4961:G4961"/>
    <mergeCell ref="F4962:G4962"/>
    <mergeCell ref="F4963:G4963"/>
    <mergeCell ref="F4964:G4964"/>
    <mergeCell ref="I4966:J4966"/>
    <mergeCell ref="F4968:G4968"/>
    <mergeCell ref="F4969:G4969"/>
    <mergeCell ref="F4970:G4970"/>
    <mergeCell ref="F4971:G4971"/>
    <mergeCell ref="F4972:G4972"/>
    <mergeCell ref="I4974:J4974"/>
    <mergeCell ref="F4976:G4976"/>
    <mergeCell ref="F4977:G4977"/>
    <mergeCell ref="F4978:G4978"/>
    <mergeCell ref="F4979:G4979"/>
    <mergeCell ref="F4980:G4980"/>
    <mergeCell ref="I4982:J4982"/>
    <mergeCell ref="F4984:G4984"/>
    <mergeCell ref="F4985:G4985"/>
    <mergeCell ref="F4986:G4986"/>
    <mergeCell ref="F4987:G4987"/>
    <mergeCell ref="F4988:G4988"/>
    <mergeCell ref="F4989:G4989"/>
    <mergeCell ref="F5034:G5034"/>
    <mergeCell ref="I5036:J5036"/>
    <mergeCell ref="F4990:G4990"/>
    <mergeCell ref="I4992:J4992"/>
    <mergeCell ref="F4994:G4994"/>
    <mergeCell ref="F4995:G4995"/>
    <mergeCell ref="F4996:G4996"/>
    <mergeCell ref="I4998:J4998"/>
    <mergeCell ref="F5000:G5000"/>
    <mergeCell ref="F5001:G5001"/>
    <mergeCell ref="F5002:G5002"/>
    <mergeCell ref="I5004:J5004"/>
    <mergeCell ref="F5006:G5006"/>
    <mergeCell ref="F5007:G5007"/>
    <mergeCell ref="F5008:G5008"/>
    <mergeCell ref="I5010:J5010"/>
    <mergeCell ref="F5012:G5012"/>
    <mergeCell ref="F5013:G5013"/>
    <mergeCell ref="F5014:G5014"/>
    <mergeCell ref="F5078:G5078"/>
    <mergeCell ref="F5079:G5079"/>
    <mergeCell ref="F5080:G5080"/>
    <mergeCell ref="F5081:G5081"/>
    <mergeCell ref="F5082:G5082"/>
    <mergeCell ref="F5083:G5083"/>
    <mergeCell ref="F5038:G5038"/>
    <mergeCell ref="F5039:G5039"/>
    <mergeCell ref="F5040:G5040"/>
    <mergeCell ref="I5042:J5042"/>
    <mergeCell ref="F5044:G5044"/>
    <mergeCell ref="F5045:G5045"/>
    <mergeCell ref="F5046:G5046"/>
    <mergeCell ref="I5048:J5048"/>
    <mergeCell ref="F5050:G5050"/>
    <mergeCell ref="F5051:G5051"/>
    <mergeCell ref="F5052:G5052"/>
    <mergeCell ref="I5054:J5054"/>
    <mergeCell ref="F5056:G5056"/>
    <mergeCell ref="F5057:G5057"/>
    <mergeCell ref="F5058:G5058"/>
    <mergeCell ref="I5060:J5060"/>
    <mergeCell ref="F5062:G5062"/>
    <mergeCell ref="I5128:J5128"/>
    <mergeCell ref="F5130:G5130"/>
    <mergeCell ref="F5131:G5131"/>
    <mergeCell ref="F5084:G5084"/>
    <mergeCell ref="I5086:J5086"/>
    <mergeCell ref="F5088:G5088"/>
    <mergeCell ref="F5089:G5089"/>
    <mergeCell ref="F5090:G5090"/>
    <mergeCell ref="F5091:G5091"/>
    <mergeCell ref="I5093:J5093"/>
    <mergeCell ref="F5095:G5095"/>
    <mergeCell ref="F5096:G5096"/>
    <mergeCell ref="F5097:G5097"/>
    <mergeCell ref="F5098:G5098"/>
    <mergeCell ref="I5100:J5100"/>
    <mergeCell ref="F5102:G5102"/>
    <mergeCell ref="F5103:G5103"/>
    <mergeCell ref="F5104:G5104"/>
    <mergeCell ref="F5105:G5105"/>
    <mergeCell ref="I5107:J5107"/>
    <mergeCell ref="I5153:J5153"/>
    <mergeCell ref="F5155:G5155"/>
    <mergeCell ref="F5156:G5156"/>
    <mergeCell ref="F5157:G5157"/>
    <mergeCell ref="F5158:G5158"/>
    <mergeCell ref="F5159:G5159"/>
    <mergeCell ref="I5161:J5161"/>
    <mergeCell ref="F5163:G5163"/>
    <mergeCell ref="F5164:G5164"/>
    <mergeCell ref="F5165:G5165"/>
    <mergeCell ref="F5166:G5166"/>
    <mergeCell ref="F5167:G5167"/>
    <mergeCell ref="I5169:J5169"/>
    <mergeCell ref="F5171:G5171"/>
    <mergeCell ref="F5172:G5172"/>
    <mergeCell ref="F5173:G5173"/>
    <mergeCell ref="F5132:G5132"/>
    <mergeCell ref="F5133:G5133"/>
    <mergeCell ref="F5134:G5134"/>
    <mergeCell ref="F5135:G5135"/>
    <mergeCell ref="F5136:G5136"/>
    <mergeCell ref="F5137:G5137"/>
    <mergeCell ref="F5138:G5138"/>
    <mergeCell ref="F5139:G5139"/>
    <mergeCell ref="I5141:J5141"/>
    <mergeCell ref="F5143:G5143"/>
    <mergeCell ref="F5144:G5144"/>
    <mergeCell ref="F5145:G5145"/>
    <mergeCell ref="F5146:G5146"/>
    <mergeCell ref="F5147:G5147"/>
    <mergeCell ref="F5148:G5148"/>
    <mergeCell ref="F5149:G5149"/>
    <mergeCell ref="F5213:G5213"/>
    <mergeCell ref="F5214:G5214"/>
    <mergeCell ref="F5215:G5215"/>
    <mergeCell ref="F5174:G5174"/>
    <mergeCell ref="F5175:G5175"/>
    <mergeCell ref="F5176:G5176"/>
    <mergeCell ref="I5178:J5178"/>
    <mergeCell ref="F5180:G5180"/>
    <mergeCell ref="F5181:G5181"/>
    <mergeCell ref="F5182:G5182"/>
    <mergeCell ref="F5183:G5183"/>
    <mergeCell ref="B5184:K5184"/>
    <mergeCell ref="F5185:G5185"/>
    <mergeCell ref="F5186:G5186"/>
    <mergeCell ref="I5188:J5188"/>
    <mergeCell ref="F5190:G5190"/>
    <mergeCell ref="F5191:G5191"/>
    <mergeCell ref="F5192:G5192"/>
    <mergeCell ref="F5193:G5193"/>
    <mergeCell ref="F5194:G5194"/>
    <mergeCell ref="I5217:J5217"/>
    <mergeCell ref="F5219:G5219"/>
    <mergeCell ref="F5220:G5220"/>
    <mergeCell ref="F5221:G5221"/>
    <mergeCell ref="F5222:G5222"/>
    <mergeCell ref="F5223:G5223"/>
    <mergeCell ref="F5224:G5224"/>
    <mergeCell ref="F5225:G5225"/>
    <mergeCell ref="I5227:J5227"/>
    <mergeCell ref="F5229:G5229"/>
    <mergeCell ref="F5230:G5230"/>
    <mergeCell ref="F5231:G5231"/>
    <mergeCell ref="F5232:G5232"/>
    <mergeCell ref="F5233:G5233"/>
    <mergeCell ref="F5234:G5234"/>
    <mergeCell ref="F5235:G5235"/>
    <mergeCell ref="I5237:J5237"/>
    <mergeCell ref="I5301:J5301"/>
    <mergeCell ref="F5303:G5303"/>
    <mergeCell ref="F5260:G5260"/>
    <mergeCell ref="F5261:G5261"/>
    <mergeCell ref="F5262:G5262"/>
    <mergeCell ref="F5263:G5263"/>
    <mergeCell ref="F5264:G5264"/>
    <mergeCell ref="F5265:G5265"/>
    <mergeCell ref="F5266:G5266"/>
    <mergeCell ref="F5267:G5267"/>
    <mergeCell ref="F5268:G5268"/>
    <mergeCell ref="F5269:G5269"/>
    <mergeCell ref="I5271:J5271"/>
    <mergeCell ref="F5273:G5273"/>
    <mergeCell ref="F5274:G5274"/>
    <mergeCell ref="F5275:G5275"/>
    <mergeCell ref="F5276:G5276"/>
    <mergeCell ref="F5277:G5277"/>
    <mergeCell ref="I5279:J5279"/>
    <mergeCell ref="F5304:G5304"/>
    <mergeCell ref="F5305:G5305"/>
    <mergeCell ref="I5307:J5307"/>
    <mergeCell ref="F5309:G5309"/>
    <mergeCell ref="F5310:G5310"/>
    <mergeCell ref="F5311:G5311"/>
    <mergeCell ref="I5313:J5313"/>
    <mergeCell ref="F5315:G5315"/>
    <mergeCell ref="F5316:G5316"/>
    <mergeCell ref="F5317:G5317"/>
    <mergeCell ref="F5318:G5318"/>
    <mergeCell ref="F5319:G5319"/>
    <mergeCell ref="F5320:G5320"/>
    <mergeCell ref="F5321:G5321"/>
    <mergeCell ref="F5322:G5322"/>
    <mergeCell ref="F5323:G5323"/>
    <mergeCell ref="F5324:G5324"/>
    <mergeCell ref="F5365:G5365"/>
    <mergeCell ref="F5366:G5366"/>
    <mergeCell ref="I5326:J5326"/>
    <mergeCell ref="F5328:G5328"/>
    <mergeCell ref="F5329:G5329"/>
    <mergeCell ref="F5330:G5330"/>
    <mergeCell ref="F5331:G5331"/>
    <mergeCell ref="F5332:G5332"/>
    <mergeCell ref="F5333:G5333"/>
    <mergeCell ref="F5334:G5334"/>
    <mergeCell ref="F5335:G5335"/>
    <mergeCell ref="F5336:G5336"/>
    <mergeCell ref="F5337:G5337"/>
    <mergeCell ref="I5339:J5339"/>
    <mergeCell ref="F5341:G5341"/>
    <mergeCell ref="F5342:G5342"/>
    <mergeCell ref="F5343:G5343"/>
    <mergeCell ref="F5344:G5344"/>
    <mergeCell ref="F5345:G5345"/>
    <mergeCell ref="F5397:G5397"/>
    <mergeCell ref="I5399:J5399"/>
    <mergeCell ref="F5401:G5401"/>
    <mergeCell ref="F5402:G5402"/>
    <mergeCell ref="F5403:G5403"/>
    <mergeCell ref="F5404:G5404"/>
    <mergeCell ref="F5405:G5405"/>
    <mergeCell ref="F5406:G5406"/>
    <mergeCell ref="F5367:G5367"/>
    <mergeCell ref="F5368:G5368"/>
    <mergeCell ref="F5369:G5369"/>
    <mergeCell ref="F5370:G5370"/>
    <mergeCell ref="F5371:G5371"/>
    <mergeCell ref="I5373:J5373"/>
    <mergeCell ref="F5375:G5375"/>
    <mergeCell ref="F5376:G5376"/>
    <mergeCell ref="F5377:G5377"/>
    <mergeCell ref="F5378:G5378"/>
    <mergeCell ref="F5379:G5379"/>
    <mergeCell ref="F5380:G5380"/>
    <mergeCell ref="F5381:G5381"/>
    <mergeCell ref="F5382:G5382"/>
    <mergeCell ref="F5383:G5383"/>
    <mergeCell ref="F5384:G5384"/>
    <mergeCell ref="I5386:J5386"/>
    <mergeCell ref="F5407:G5407"/>
    <mergeCell ref="F5408:G5408"/>
    <mergeCell ref="F5409:G5409"/>
    <mergeCell ref="F5410:G5410"/>
    <mergeCell ref="I5412:J5412"/>
    <mergeCell ref="F5414:G5414"/>
    <mergeCell ref="F5415:G5415"/>
    <mergeCell ref="F5416:G5416"/>
    <mergeCell ref="F5417:G5417"/>
    <mergeCell ref="F5418:G5418"/>
    <mergeCell ref="F5419:G5419"/>
    <mergeCell ref="F5420:G5420"/>
    <mergeCell ref="F5421:G5421"/>
    <mergeCell ref="F5422:G5422"/>
    <mergeCell ref="F5423:G5423"/>
    <mergeCell ref="I5425:J5425"/>
    <mergeCell ref="F5427:G5427"/>
    <mergeCell ref="F5428:G5428"/>
    <mergeCell ref="F5429:G5429"/>
    <mergeCell ref="F5430:G5430"/>
    <mergeCell ref="F5431:G5431"/>
    <mergeCell ref="F5432:G5432"/>
    <mergeCell ref="F5433:G5433"/>
    <mergeCell ref="F5434:G5434"/>
    <mergeCell ref="F5435:G5435"/>
    <mergeCell ref="F5436:G5436"/>
    <mergeCell ref="I5438:J5438"/>
    <mergeCell ref="F5440:G5440"/>
    <mergeCell ref="F5441:G5441"/>
    <mergeCell ref="F5442:G5442"/>
    <mergeCell ref="F5443:G5443"/>
    <mergeCell ref="F5444:G5444"/>
    <mergeCell ref="F5445:G5445"/>
    <mergeCell ref="F5446:G5446"/>
    <mergeCell ref="F5507:G5507"/>
    <mergeCell ref="F5468:G5468"/>
    <mergeCell ref="F5469:G5469"/>
    <mergeCell ref="F5470:G5470"/>
    <mergeCell ref="F5471:G5471"/>
    <mergeCell ref="F5472:G5472"/>
    <mergeCell ref="F5473:G5473"/>
    <mergeCell ref="F5474:G5474"/>
    <mergeCell ref="F5475:G5475"/>
    <mergeCell ref="F5476:G5476"/>
    <mergeCell ref="F5477:G5477"/>
    <mergeCell ref="F5478:G5478"/>
    <mergeCell ref="F5479:G5479"/>
    <mergeCell ref="F5480:G5480"/>
    <mergeCell ref="F5481:G5481"/>
    <mergeCell ref="I5483:J5483"/>
    <mergeCell ref="F5485:G5485"/>
    <mergeCell ref="F5486:G5486"/>
    <mergeCell ref="F5509:G5509"/>
    <mergeCell ref="F5510:G5510"/>
    <mergeCell ref="F5511:G5511"/>
    <mergeCell ref="I5513:J5513"/>
    <mergeCell ref="F5515:G5515"/>
    <mergeCell ref="F5516:G5516"/>
    <mergeCell ref="F5517:G5517"/>
    <mergeCell ref="F5518:G5518"/>
    <mergeCell ref="I5520:J5520"/>
    <mergeCell ref="F5522:G5522"/>
    <mergeCell ref="F5523:G5523"/>
    <mergeCell ref="F5524:G5524"/>
    <mergeCell ref="F5525:G5525"/>
    <mergeCell ref="F5526:G5526"/>
    <mergeCell ref="F5527:G5527"/>
    <mergeCell ref="I5529:J5529"/>
    <mergeCell ref="F5487:G5487"/>
    <mergeCell ref="F5488:G5488"/>
    <mergeCell ref="F5489:G5489"/>
    <mergeCell ref="F5490:G5490"/>
    <mergeCell ref="F5491:G5491"/>
    <mergeCell ref="F5492:G5492"/>
    <mergeCell ref="F5493:G5493"/>
    <mergeCell ref="F5494:G5494"/>
    <mergeCell ref="I5496:J5496"/>
    <mergeCell ref="F5498:G5498"/>
    <mergeCell ref="F5499:G5499"/>
    <mergeCell ref="F5500:G5500"/>
    <mergeCell ref="F5501:G5501"/>
    <mergeCell ref="I5503:J5503"/>
    <mergeCell ref="F5505:G5505"/>
    <mergeCell ref="F5506:G5506"/>
    <mergeCell ref="F5531:G5531"/>
    <mergeCell ref="F5532:G5532"/>
    <mergeCell ref="F5533:G5533"/>
    <mergeCell ref="I5535:J5535"/>
    <mergeCell ref="F5537:G5537"/>
    <mergeCell ref="F5538:G5538"/>
    <mergeCell ref="F5539:G5539"/>
    <mergeCell ref="I5541:J5541"/>
    <mergeCell ref="F5543:G5543"/>
    <mergeCell ref="F5544:G5544"/>
    <mergeCell ref="F5545:G5545"/>
    <mergeCell ref="I5547:J5547"/>
    <mergeCell ref="F5549:G5549"/>
    <mergeCell ref="F5550:G5550"/>
    <mergeCell ref="F5551:G5551"/>
    <mergeCell ref="I5553:J5553"/>
    <mergeCell ref="F5555:G5555"/>
    <mergeCell ref="I5597:J5597"/>
    <mergeCell ref="F5599:G5599"/>
    <mergeCell ref="F5556:G5556"/>
    <mergeCell ref="F5557:G5557"/>
    <mergeCell ref="F5558:G5558"/>
    <mergeCell ref="F5559:G5559"/>
    <mergeCell ref="F5560:G5560"/>
    <mergeCell ref="F5561:G5561"/>
    <mergeCell ref="I5563:J5563"/>
    <mergeCell ref="F5565:G5565"/>
    <mergeCell ref="F5566:G5566"/>
    <mergeCell ref="F5567:G5567"/>
    <mergeCell ref="F5568:G5568"/>
    <mergeCell ref="F5569:G5569"/>
    <mergeCell ref="F5570:G5570"/>
    <mergeCell ref="F5571:G5571"/>
    <mergeCell ref="I5573:J5573"/>
    <mergeCell ref="F5575:G5575"/>
    <mergeCell ref="F5576:G5576"/>
    <mergeCell ref="F5629:G5629"/>
    <mergeCell ref="F5630:G5630"/>
    <mergeCell ref="F5631:G5631"/>
    <mergeCell ref="I5633:J5633"/>
    <mergeCell ref="F5635:G5635"/>
    <mergeCell ref="F5636:G5636"/>
    <mergeCell ref="F5637:G5637"/>
    <mergeCell ref="I5639:J5639"/>
    <mergeCell ref="F5641:G5641"/>
    <mergeCell ref="F5642:G5642"/>
    <mergeCell ref="F5643:G5643"/>
    <mergeCell ref="I5645:J5645"/>
    <mergeCell ref="F5647:G5647"/>
    <mergeCell ref="F5600:G5600"/>
    <mergeCell ref="F5601:G5601"/>
    <mergeCell ref="I5603:J5603"/>
    <mergeCell ref="F5605:G5605"/>
    <mergeCell ref="F5606:G5606"/>
    <mergeCell ref="F5607:G5607"/>
    <mergeCell ref="F5608:G5608"/>
    <mergeCell ref="F5609:G5609"/>
    <mergeCell ref="I5611:J5611"/>
    <mergeCell ref="F5613:G5613"/>
    <mergeCell ref="F5614:G5614"/>
    <mergeCell ref="F5615:G5615"/>
    <mergeCell ref="F5616:G5616"/>
    <mergeCell ref="F5617:G5617"/>
    <mergeCell ref="F5618:G5618"/>
    <mergeCell ref="F5619:G5619"/>
    <mergeCell ref="I5621:J5621"/>
    <mergeCell ref="F5685:G5685"/>
    <mergeCell ref="I5687:J5687"/>
    <mergeCell ref="F5689:G5689"/>
    <mergeCell ref="F5690:G5690"/>
    <mergeCell ref="F5691:G5691"/>
    <mergeCell ref="F5692:G5692"/>
    <mergeCell ref="F5693:G5693"/>
    <mergeCell ref="F5648:G5648"/>
    <mergeCell ref="F5649:G5649"/>
    <mergeCell ref="F5650:G5650"/>
    <mergeCell ref="F5651:G5651"/>
    <mergeCell ref="I5653:J5653"/>
    <mergeCell ref="F5655:G5655"/>
    <mergeCell ref="F5656:G5656"/>
    <mergeCell ref="F5657:G5657"/>
    <mergeCell ref="F5658:G5658"/>
    <mergeCell ref="F5659:G5659"/>
    <mergeCell ref="F5660:G5660"/>
    <mergeCell ref="F5661:G5661"/>
    <mergeCell ref="I5663:J5663"/>
    <mergeCell ref="F5665:G5665"/>
    <mergeCell ref="F5666:G5666"/>
    <mergeCell ref="F5667:G5667"/>
    <mergeCell ref="I5669:J5669"/>
    <mergeCell ref="I5732:J5732"/>
    <mergeCell ref="F5734:G5734"/>
    <mergeCell ref="F5735:G5735"/>
    <mergeCell ref="F5694:G5694"/>
    <mergeCell ref="F5695:G5695"/>
    <mergeCell ref="F5696:G5696"/>
    <mergeCell ref="F5697:G5697"/>
    <mergeCell ref="F5698:G5698"/>
    <mergeCell ref="I5700:J5700"/>
    <mergeCell ref="F5702:G5702"/>
    <mergeCell ref="F5703:G5703"/>
    <mergeCell ref="F5704:G5704"/>
    <mergeCell ref="F5705:G5705"/>
    <mergeCell ref="F5706:G5706"/>
    <mergeCell ref="F5707:G5707"/>
    <mergeCell ref="F5708:G5708"/>
    <mergeCell ref="F5709:G5709"/>
    <mergeCell ref="F5710:G5710"/>
    <mergeCell ref="F5711:G5711"/>
    <mergeCell ref="I5713:J5713"/>
    <mergeCell ref="F5736:G5736"/>
    <mergeCell ref="F5737:G5737"/>
    <mergeCell ref="F5738:G5738"/>
    <mergeCell ref="F5739:G5739"/>
    <mergeCell ref="F5740:G5740"/>
    <mergeCell ref="F5741:G5741"/>
    <mergeCell ref="F5742:G5742"/>
    <mergeCell ref="F5743:G5743"/>
    <mergeCell ref="I5745:J5745"/>
    <mergeCell ref="F5747:G5747"/>
    <mergeCell ref="F5748:G5748"/>
    <mergeCell ref="F5749:G5749"/>
    <mergeCell ref="F5750:G5750"/>
    <mergeCell ref="F5751:G5751"/>
    <mergeCell ref="F5752:G5752"/>
    <mergeCell ref="I5754:J5754"/>
    <mergeCell ref="F5756:G5756"/>
    <mergeCell ref="F5757:G5757"/>
    <mergeCell ref="F5758:G5758"/>
    <mergeCell ref="F5759:G5759"/>
    <mergeCell ref="F5760:G5760"/>
    <mergeCell ref="F5761:G5761"/>
    <mergeCell ref="I5763:J5763"/>
    <mergeCell ref="F5765:G5765"/>
    <mergeCell ref="F5766:G5766"/>
    <mergeCell ref="F5767:G5767"/>
    <mergeCell ref="I5769:J5769"/>
    <mergeCell ref="F5771:G5771"/>
    <mergeCell ref="F5772:G5772"/>
    <mergeCell ref="F5773:G5773"/>
    <mergeCell ref="F5774:G5774"/>
    <mergeCell ref="F5775:G5775"/>
    <mergeCell ref="F5776:G5776"/>
    <mergeCell ref="I5778:J5778"/>
    <mergeCell ref="F5834:G5834"/>
    <mergeCell ref="F5835:G5835"/>
    <mergeCell ref="F5836:G5836"/>
    <mergeCell ref="I5838:J5838"/>
    <mergeCell ref="F5840:G5840"/>
    <mergeCell ref="F5841:G5841"/>
    <mergeCell ref="F5842:G5842"/>
    <mergeCell ref="I5844:J5844"/>
    <mergeCell ref="F5846:G5846"/>
    <mergeCell ref="F5801:G5801"/>
    <mergeCell ref="F5802:G5802"/>
    <mergeCell ref="F5803:G5803"/>
    <mergeCell ref="I5805:J5805"/>
    <mergeCell ref="F5807:G5807"/>
    <mergeCell ref="F5808:G5808"/>
    <mergeCell ref="F5809:G5809"/>
    <mergeCell ref="F5810:G5810"/>
    <mergeCell ref="F5811:G5811"/>
    <mergeCell ref="F5812:G5812"/>
    <mergeCell ref="F5813:G5813"/>
    <mergeCell ref="F5814:G5814"/>
    <mergeCell ref="I5816:J5816"/>
    <mergeCell ref="F5818:G5818"/>
    <mergeCell ref="F5819:G5819"/>
    <mergeCell ref="F5820:G5820"/>
    <mergeCell ref="F5821:G5821"/>
    <mergeCell ref="B5869:D5869"/>
    <mergeCell ref="G5869:H5869"/>
    <mergeCell ref="I5869:K5869"/>
    <mergeCell ref="B5870:D5870"/>
    <mergeCell ref="G5870:H5870"/>
    <mergeCell ref="I5870:K5870"/>
    <mergeCell ref="F5847:G5847"/>
    <mergeCell ref="F5848:G5848"/>
    <mergeCell ref="I5850:J5850"/>
    <mergeCell ref="F5852:G5852"/>
    <mergeCell ref="F5853:G5853"/>
    <mergeCell ref="F5854:G5854"/>
    <mergeCell ref="I5856:J5856"/>
    <mergeCell ref="F5858:G5858"/>
    <mergeCell ref="F5859:G5859"/>
    <mergeCell ref="F5860:G5860"/>
    <mergeCell ref="F5861:G5861"/>
    <mergeCell ref="F5862:G5862"/>
    <mergeCell ref="F5863:G5863"/>
    <mergeCell ref="I5865:J5865"/>
    <mergeCell ref="B5868:D5868"/>
    <mergeCell ref="G5868:H5868"/>
    <mergeCell ref="I5868:K5868"/>
    <mergeCell ref="I5823:J5823"/>
    <mergeCell ref="F5825:G5825"/>
    <mergeCell ref="F5826:G5826"/>
    <mergeCell ref="F5827:G5827"/>
    <mergeCell ref="F5828:G5828"/>
    <mergeCell ref="F5829:G5829"/>
    <mergeCell ref="F5830:G5830"/>
    <mergeCell ref="I5832:J5832"/>
    <mergeCell ref="G3:J3"/>
    <mergeCell ref="G4:H4"/>
    <mergeCell ref="G7:H7"/>
    <mergeCell ref="G6:H6"/>
    <mergeCell ref="G8:H8"/>
    <mergeCell ref="I4:J4"/>
    <mergeCell ref="I5:J5"/>
    <mergeCell ref="I6:J6"/>
    <mergeCell ref="I7:J7"/>
    <mergeCell ref="I8:J8"/>
    <mergeCell ref="G5:H5"/>
    <mergeCell ref="F12:G12"/>
    <mergeCell ref="B10:K10"/>
    <mergeCell ref="D8:E8"/>
    <mergeCell ref="D6:E7"/>
    <mergeCell ref="F5780:G5780"/>
    <mergeCell ref="F5781:G5781"/>
    <mergeCell ref="F5782:G5782"/>
    <mergeCell ref="F5783:G5783"/>
    <mergeCell ref="F5784:G5784"/>
    <mergeCell ref="F5785:G5785"/>
    <mergeCell ref="I5787:J5787"/>
    <mergeCell ref="F5789:G5789"/>
    <mergeCell ref="F5790:G5790"/>
    <mergeCell ref="F5791:G5791"/>
    <mergeCell ref="F5792:G5792"/>
    <mergeCell ref="F5793:G5793"/>
    <mergeCell ref="F5794:G5794"/>
    <mergeCell ref="I5796:J5796"/>
    <mergeCell ref="F5798:G5798"/>
    <mergeCell ref="F5715:G5715"/>
    <mergeCell ref="F5716:G5716"/>
    <mergeCell ref="F5717:G5717"/>
    <mergeCell ref="F5718:G5718"/>
    <mergeCell ref="F5719:G5719"/>
    <mergeCell ref="F5720:G5720"/>
    <mergeCell ref="I5722:J5722"/>
    <mergeCell ref="F5724:G5724"/>
    <mergeCell ref="F5671:G5671"/>
    <mergeCell ref="F5672:G5672"/>
    <mergeCell ref="F5673:G5673"/>
    <mergeCell ref="I5675:J5675"/>
    <mergeCell ref="F5677:G5677"/>
    <mergeCell ref="F5678:G5678"/>
    <mergeCell ref="F5679:G5679"/>
    <mergeCell ref="F5447:G5447"/>
    <mergeCell ref="F5448:G5448"/>
    <mergeCell ref="F5449:G5449"/>
    <mergeCell ref="I5451:J5451"/>
    <mergeCell ref="F5453:G5453"/>
    <mergeCell ref="F5454:G5454"/>
    <mergeCell ref="F5455:G5455"/>
    <mergeCell ref="F5456:G5456"/>
    <mergeCell ref="F5457:G5457"/>
    <mergeCell ref="F5458:G5458"/>
    <mergeCell ref="F5459:G5459"/>
    <mergeCell ref="F5460:G5460"/>
    <mergeCell ref="F5461:G5461"/>
    <mergeCell ref="F5462:G5462"/>
    <mergeCell ref="I5464:J5464"/>
    <mergeCell ref="F5239:G5239"/>
    <mergeCell ref="F5240:G5240"/>
    <mergeCell ref="F5241:G5241"/>
    <mergeCell ref="F5242:G5242"/>
    <mergeCell ref="F5243:G5243"/>
    <mergeCell ref="I5245:J5245"/>
    <mergeCell ref="F5247:G5247"/>
    <mergeCell ref="F5248:G5248"/>
    <mergeCell ref="F5249:G5249"/>
    <mergeCell ref="F5250:G5250"/>
    <mergeCell ref="F5251:G5251"/>
    <mergeCell ref="F5252:G5252"/>
    <mergeCell ref="F5253:G5253"/>
    <mergeCell ref="F5254:G5254"/>
    <mergeCell ref="F5255:G5255"/>
    <mergeCell ref="F5151:G5151"/>
    <mergeCell ref="F5150:G5150"/>
    <mergeCell ref="F5109:G5109"/>
    <mergeCell ref="F5110:G5110"/>
    <mergeCell ref="F5111:G5111"/>
    <mergeCell ref="F5112:G5112"/>
    <mergeCell ref="I5114:J5114"/>
    <mergeCell ref="F5116:G5116"/>
    <mergeCell ref="F5117:G5117"/>
    <mergeCell ref="F5118:G5118"/>
    <mergeCell ref="I5120:J5120"/>
    <mergeCell ref="F5122:G5122"/>
    <mergeCell ref="F5123:G5123"/>
    <mergeCell ref="F5124:G5124"/>
    <mergeCell ref="F5125:G5125"/>
    <mergeCell ref="F4900:G4900"/>
    <mergeCell ref="F4858:G4858"/>
    <mergeCell ref="F4859:G4859"/>
    <mergeCell ref="F4860:G4860"/>
    <mergeCell ref="F4861:G4861"/>
    <mergeCell ref="F4862:G4862"/>
    <mergeCell ref="F4863:G4863"/>
    <mergeCell ref="F4864:G4864"/>
    <mergeCell ref="I4866:J4866"/>
    <mergeCell ref="F4868:G4868"/>
    <mergeCell ref="F4869:G4869"/>
    <mergeCell ref="F4870:G4870"/>
    <mergeCell ref="F4871:G4871"/>
    <mergeCell ref="F4872:G4872"/>
    <mergeCell ref="F4873:G4873"/>
    <mergeCell ref="F4778:G4778"/>
    <mergeCell ref="F4779:G4779"/>
    <mergeCell ref="F4780:G4780"/>
    <mergeCell ref="F4734:G4734"/>
    <mergeCell ref="F4735:G4735"/>
    <mergeCell ref="F4736:G4736"/>
    <mergeCell ref="F4737:G4737"/>
    <mergeCell ref="F4738:G4738"/>
    <mergeCell ref="F4739:G4739"/>
    <mergeCell ref="I4741:J4741"/>
    <mergeCell ref="F4743:G4743"/>
    <mergeCell ref="F4744:G4744"/>
    <mergeCell ref="F4745:G4745"/>
    <mergeCell ref="I4747:J4747"/>
    <mergeCell ref="F4749:G4749"/>
    <mergeCell ref="F4671:G4671"/>
    <mergeCell ref="F4670:G4670"/>
    <mergeCell ref="F4625:G4625"/>
    <mergeCell ref="I4627:J4627"/>
    <mergeCell ref="F4629:G4629"/>
    <mergeCell ref="F4630:G4630"/>
    <mergeCell ref="F4631:G4631"/>
    <mergeCell ref="I4633:J4633"/>
    <mergeCell ref="F4635:G4635"/>
    <mergeCell ref="F4636:G4636"/>
    <mergeCell ref="F4637:G4637"/>
    <mergeCell ref="I4639:J4639"/>
    <mergeCell ref="F4641:G4641"/>
    <mergeCell ref="F4642:G4642"/>
    <mergeCell ref="F4643:G4643"/>
    <mergeCell ref="I4328:J4328"/>
    <mergeCell ref="F4330:G4330"/>
    <mergeCell ref="F4331:G4331"/>
    <mergeCell ref="F4332:G4332"/>
    <mergeCell ref="F4333:G4333"/>
    <mergeCell ref="I4335:J4335"/>
    <mergeCell ref="F4337:G4337"/>
    <mergeCell ref="F4338:G4338"/>
    <mergeCell ref="F4339:G4339"/>
    <mergeCell ref="F4340:G4340"/>
    <mergeCell ref="F4341:G4341"/>
    <mergeCell ref="I4343:J4343"/>
    <mergeCell ref="F4345:G4345"/>
    <mergeCell ref="F4346:G4346"/>
    <mergeCell ref="F4347:G4347"/>
    <mergeCell ref="I4263:J4263"/>
    <mergeCell ref="F4265:G4265"/>
    <mergeCell ref="F4266:G4266"/>
    <mergeCell ref="F4267:G4267"/>
    <mergeCell ref="F4268:G4268"/>
    <mergeCell ref="F4269:G4269"/>
    <mergeCell ref="F4270:G4270"/>
    <mergeCell ref="F4271:G4271"/>
    <mergeCell ref="F4272:G4272"/>
    <mergeCell ref="F4273:G4273"/>
    <mergeCell ref="I4275:J4275"/>
    <mergeCell ref="F4241:G4241"/>
    <mergeCell ref="F4242:G4242"/>
    <mergeCell ref="I4244:J4244"/>
    <mergeCell ref="F4246:G4246"/>
    <mergeCell ref="F3988:G3988"/>
    <mergeCell ref="F3989:G3989"/>
    <mergeCell ref="F3990:G3990"/>
    <mergeCell ref="F3948:G3948"/>
    <mergeCell ref="F3949:G3949"/>
    <mergeCell ref="F3950:G3950"/>
    <mergeCell ref="F3951:G3951"/>
    <mergeCell ref="F3952:G3952"/>
    <mergeCell ref="F3953:G3953"/>
    <mergeCell ref="F3954:G3954"/>
    <mergeCell ref="I3956:J3956"/>
    <mergeCell ref="F3958:G3958"/>
    <mergeCell ref="F3959:G3959"/>
    <mergeCell ref="F3960:G3960"/>
    <mergeCell ref="F3961:G3961"/>
    <mergeCell ref="F3782:G3782"/>
    <mergeCell ref="F3783:G3783"/>
    <mergeCell ref="F3784:G3784"/>
    <mergeCell ref="F3738:G3738"/>
    <mergeCell ref="F3739:G3739"/>
    <mergeCell ref="F3740:G3740"/>
    <mergeCell ref="I3742:J3742"/>
    <mergeCell ref="F3744:G3744"/>
    <mergeCell ref="F3745:G3745"/>
    <mergeCell ref="F3746:G3746"/>
    <mergeCell ref="F3747:G3747"/>
    <mergeCell ref="F3748:G3748"/>
    <mergeCell ref="F3749:G3749"/>
    <mergeCell ref="F3750:G3750"/>
    <mergeCell ref="I3752:J3752"/>
    <mergeCell ref="F3612:G3612"/>
    <mergeCell ref="F3613:G3613"/>
    <mergeCell ref="F3614:G3614"/>
    <mergeCell ref="F3615:G3615"/>
    <mergeCell ref="F3616:G3616"/>
    <mergeCell ref="F3617:G3617"/>
    <mergeCell ref="I3619:J3619"/>
    <mergeCell ref="F3621:G3621"/>
    <mergeCell ref="F3622:G3622"/>
    <mergeCell ref="F3623:G3623"/>
    <mergeCell ref="F3624:G3624"/>
    <mergeCell ref="F3625:G3625"/>
    <mergeCell ref="I3627:J3627"/>
    <mergeCell ref="F3629:G3629"/>
    <mergeCell ref="F3630:G3630"/>
    <mergeCell ref="F3482:G3482"/>
    <mergeCell ref="F3483:G3483"/>
    <mergeCell ref="I3485:J3485"/>
    <mergeCell ref="F3487:G3487"/>
    <mergeCell ref="F3488:G3488"/>
    <mergeCell ref="F3489:G3489"/>
    <mergeCell ref="F3490:G3490"/>
    <mergeCell ref="F3491:G3491"/>
    <mergeCell ref="I3493:J3493"/>
    <mergeCell ref="F3495:G3495"/>
    <mergeCell ref="F3496:G3496"/>
    <mergeCell ref="F3497:G3497"/>
    <mergeCell ref="F3498:G3498"/>
    <mergeCell ref="F3499:G3499"/>
    <mergeCell ref="I3501:J3501"/>
    <mergeCell ref="F3350:G3350"/>
    <mergeCell ref="F3351:G3351"/>
    <mergeCell ref="I3353:J3353"/>
    <mergeCell ref="F3355:G3355"/>
    <mergeCell ref="F3356:G3356"/>
    <mergeCell ref="F3357:G3357"/>
    <mergeCell ref="F3358:G3358"/>
    <mergeCell ref="F3359:G3359"/>
    <mergeCell ref="I3361:J3361"/>
    <mergeCell ref="F3363:G3363"/>
    <mergeCell ref="F3364:G3364"/>
    <mergeCell ref="F3365:G3365"/>
    <mergeCell ref="F3366:G3366"/>
    <mergeCell ref="I3328:J3328"/>
    <mergeCell ref="F3330:G3330"/>
    <mergeCell ref="F3174:G3174"/>
    <mergeCell ref="F3175:G3175"/>
    <mergeCell ref="F3176:G3176"/>
    <mergeCell ref="F3177:G3177"/>
    <mergeCell ref="F3178:G3178"/>
    <mergeCell ref="I3180:J3180"/>
    <mergeCell ref="F3182:G3182"/>
    <mergeCell ref="F3183:G3183"/>
    <mergeCell ref="F3184:G3184"/>
    <mergeCell ref="F3185:G3185"/>
    <mergeCell ref="F3186:G3186"/>
    <mergeCell ref="I3188:J3188"/>
    <mergeCell ref="F3190:G3190"/>
    <mergeCell ref="F3191:G3191"/>
    <mergeCell ref="F3192:G3192"/>
    <mergeCell ref="F3063:G3063"/>
    <mergeCell ref="F3064:G3064"/>
    <mergeCell ref="F3065:G3065"/>
    <mergeCell ref="F3017:G3017"/>
    <mergeCell ref="F3018:G3018"/>
    <mergeCell ref="F3019:G3019"/>
    <mergeCell ref="I3021:J3021"/>
    <mergeCell ref="F3023:G3023"/>
    <mergeCell ref="F3024:G3024"/>
    <mergeCell ref="F3025:G3025"/>
    <mergeCell ref="F3026:G3026"/>
    <mergeCell ref="F3027:G3027"/>
    <mergeCell ref="I3029:J3029"/>
    <mergeCell ref="F3031:G3031"/>
    <mergeCell ref="F3032:G3032"/>
    <mergeCell ref="F2904:G2904"/>
    <mergeCell ref="F2905:G2905"/>
    <mergeCell ref="I2907:J2907"/>
    <mergeCell ref="F2909:G2909"/>
    <mergeCell ref="F2910:G2910"/>
    <mergeCell ref="F2911:G2911"/>
    <mergeCell ref="F2912:G2912"/>
    <mergeCell ref="F2913:G2913"/>
    <mergeCell ref="I2915:J2915"/>
    <mergeCell ref="F2917:G2917"/>
    <mergeCell ref="F2918:G2918"/>
    <mergeCell ref="F2919:G2919"/>
    <mergeCell ref="F2920:G2920"/>
    <mergeCell ref="F2921:G2921"/>
    <mergeCell ref="I2923:J2923"/>
    <mergeCell ref="F2772:G2772"/>
    <mergeCell ref="F2773:G2773"/>
    <mergeCell ref="I2727:J2727"/>
    <mergeCell ref="F2729:G2729"/>
    <mergeCell ref="F2730:G2730"/>
    <mergeCell ref="F2731:G2731"/>
    <mergeCell ref="F2732:G2732"/>
    <mergeCell ref="F2733:G2733"/>
    <mergeCell ref="I2735:J2735"/>
    <mergeCell ref="F2737:G2737"/>
    <mergeCell ref="F2738:G2738"/>
    <mergeCell ref="F2739:G2739"/>
    <mergeCell ref="F2740:G2740"/>
    <mergeCell ref="F2741:G2741"/>
    <mergeCell ref="I2743:J2743"/>
    <mergeCell ref="I2635:J2635"/>
    <mergeCell ref="F2637:G2637"/>
    <mergeCell ref="I2591:J2591"/>
    <mergeCell ref="F2593:G2593"/>
    <mergeCell ref="F2594:G2594"/>
    <mergeCell ref="F2595:G2595"/>
    <mergeCell ref="F2596:G2596"/>
    <mergeCell ref="F2597:G2597"/>
    <mergeCell ref="F2598:G2598"/>
    <mergeCell ref="I2600:J2600"/>
    <mergeCell ref="F2602:G2602"/>
    <mergeCell ref="F2603:G2603"/>
    <mergeCell ref="F2604:G2604"/>
    <mergeCell ref="F2605:G2605"/>
    <mergeCell ref="F2606:G2606"/>
    <mergeCell ref="F2502:G2502"/>
    <mergeCell ref="F2503:G2503"/>
    <mergeCell ref="F2458:G2458"/>
    <mergeCell ref="F2459:G2459"/>
    <mergeCell ref="F2460:G2460"/>
    <mergeCell ref="F2461:G2461"/>
    <mergeCell ref="I2463:J2463"/>
    <mergeCell ref="F2465:G2465"/>
    <mergeCell ref="F2466:G2466"/>
    <mergeCell ref="F2467:G2467"/>
    <mergeCell ref="F2468:G2468"/>
    <mergeCell ref="F2469:G2469"/>
    <mergeCell ref="F2470:G2470"/>
    <mergeCell ref="I2472:J2472"/>
    <mergeCell ref="F2474:G2474"/>
    <mergeCell ref="F2366:G2366"/>
    <mergeCell ref="F2367:G2367"/>
    <mergeCell ref="F2322:G2322"/>
    <mergeCell ref="F2323:G2323"/>
    <mergeCell ref="F2324:G2324"/>
    <mergeCell ref="I2326:J2326"/>
    <mergeCell ref="F2328:G2328"/>
    <mergeCell ref="F2329:G2329"/>
    <mergeCell ref="F2330:G2330"/>
    <mergeCell ref="F2331:G2331"/>
    <mergeCell ref="F2332:G2332"/>
    <mergeCell ref="F2333:G2333"/>
    <mergeCell ref="F2334:G2334"/>
    <mergeCell ref="F2335:G2335"/>
    <mergeCell ref="I2337:J2337"/>
    <mergeCell ref="F2238:G2238"/>
    <mergeCell ref="F2239:G2239"/>
    <mergeCell ref="F2240:G2240"/>
    <mergeCell ref="F2241:G2241"/>
    <mergeCell ref="F2242:G2242"/>
    <mergeCell ref="I2244:J2244"/>
    <mergeCell ref="F2246:G2246"/>
    <mergeCell ref="F2247:G2247"/>
    <mergeCell ref="F2248:G2248"/>
    <mergeCell ref="F2249:G2249"/>
    <mergeCell ref="F2250:G2250"/>
    <mergeCell ref="F2251:G2251"/>
    <mergeCell ref="F2252:G2252"/>
    <mergeCell ref="F2253:G2253"/>
    <mergeCell ref="I2255:J2255"/>
    <mergeCell ref="F2152:G2152"/>
    <mergeCell ref="I2154:J2154"/>
    <mergeCell ref="F2156:G2156"/>
    <mergeCell ref="F2157:G2157"/>
    <mergeCell ref="F2108:G2108"/>
    <mergeCell ref="F2109:G2109"/>
    <mergeCell ref="F2110:G2110"/>
    <mergeCell ref="F2111:G2111"/>
    <mergeCell ref="I2113:J2113"/>
    <mergeCell ref="F2115:G2115"/>
    <mergeCell ref="F2116:G2116"/>
    <mergeCell ref="F2117:G2117"/>
    <mergeCell ref="F2118:G2118"/>
    <mergeCell ref="F2119:G2119"/>
    <mergeCell ref="I2121:J2121"/>
    <mergeCell ref="F2024:G2024"/>
    <mergeCell ref="F2025:G2025"/>
    <mergeCell ref="F2026:G2026"/>
    <mergeCell ref="I2028:J2028"/>
    <mergeCell ref="F2030:G2030"/>
    <mergeCell ref="F2031:G2031"/>
    <mergeCell ref="F2032:G2032"/>
    <mergeCell ref="F2033:G2033"/>
    <mergeCell ref="F1982:G1982"/>
    <mergeCell ref="F1983:G1983"/>
    <mergeCell ref="F1984:G1984"/>
    <mergeCell ref="F1985:G1985"/>
    <mergeCell ref="I1987:J1987"/>
    <mergeCell ref="F1989:G1989"/>
    <mergeCell ref="F1990:G1990"/>
    <mergeCell ref="F1896:G1896"/>
    <mergeCell ref="F1897:G1897"/>
    <mergeCell ref="I1899:J1899"/>
    <mergeCell ref="F1901:G1901"/>
    <mergeCell ref="F1856:G1856"/>
    <mergeCell ref="F1857:G1857"/>
    <mergeCell ref="F1858:G1858"/>
    <mergeCell ref="F1859:G1859"/>
    <mergeCell ref="F1860:G1860"/>
    <mergeCell ref="F1861:G1861"/>
    <mergeCell ref="F1862:G1862"/>
    <mergeCell ref="F1863:G1863"/>
    <mergeCell ref="F1864:G1864"/>
    <mergeCell ref="I1866:J1866"/>
    <mergeCell ref="F1868:G1868"/>
    <mergeCell ref="I1773:J1773"/>
    <mergeCell ref="F1775:G1775"/>
    <mergeCell ref="F1776:G1776"/>
    <mergeCell ref="F1777:G1777"/>
    <mergeCell ref="F1778:G1778"/>
    <mergeCell ref="F1779:G1779"/>
    <mergeCell ref="I1781:J1781"/>
    <mergeCell ref="F1783:G1783"/>
    <mergeCell ref="F1784:G1784"/>
    <mergeCell ref="F1785:G1785"/>
    <mergeCell ref="F1786:G1786"/>
    <mergeCell ref="F1787:G1787"/>
    <mergeCell ref="I1789:J1789"/>
    <mergeCell ref="F1791:G1791"/>
    <mergeCell ref="F1792:G1792"/>
    <mergeCell ref="F1688:G1688"/>
    <mergeCell ref="F1689:G1689"/>
    <mergeCell ref="I1647:J1647"/>
    <mergeCell ref="F1649:G1649"/>
    <mergeCell ref="F1650:G1650"/>
    <mergeCell ref="F1651:G1651"/>
    <mergeCell ref="F1652:G1652"/>
    <mergeCell ref="F1653:G1653"/>
    <mergeCell ref="F1654:G1654"/>
    <mergeCell ref="F1655:G1655"/>
    <mergeCell ref="F1656:G1656"/>
    <mergeCell ref="I1658:J1658"/>
    <mergeCell ref="F1660:G1660"/>
    <mergeCell ref="F1661:G1661"/>
    <mergeCell ref="F1662:G1662"/>
    <mergeCell ref="F1520:G1520"/>
    <mergeCell ref="F1521:G1521"/>
    <mergeCell ref="F1522:G1522"/>
    <mergeCell ref="I1524:J1524"/>
    <mergeCell ref="F1478:G1478"/>
    <mergeCell ref="F1479:G1479"/>
    <mergeCell ref="I1481:J1481"/>
    <mergeCell ref="F1483:G1483"/>
    <mergeCell ref="F1484:G1484"/>
    <mergeCell ref="F1485:G1485"/>
    <mergeCell ref="F1486:G1486"/>
    <mergeCell ref="F1436:G1436"/>
    <mergeCell ref="F1437:G1437"/>
    <mergeCell ref="F1392:G1392"/>
    <mergeCell ref="F1393:G1393"/>
    <mergeCell ref="F1394:G1394"/>
    <mergeCell ref="F1395:G1395"/>
    <mergeCell ref="I1397:J1397"/>
    <mergeCell ref="F1399:G1399"/>
    <mergeCell ref="F1400:G1400"/>
    <mergeCell ref="F1401:G1401"/>
    <mergeCell ref="F1402:G1402"/>
    <mergeCell ref="F1403:G1403"/>
    <mergeCell ref="F1404:G1404"/>
    <mergeCell ref="I1406:J1406"/>
    <mergeCell ref="F1408:G1408"/>
    <mergeCell ref="F1262:G1262"/>
    <mergeCell ref="F1263:G1263"/>
    <mergeCell ref="F1264:G1264"/>
    <mergeCell ref="I1266:J1266"/>
    <mergeCell ref="F1268:G1268"/>
    <mergeCell ref="F1269:G1269"/>
    <mergeCell ref="F1270:G1270"/>
    <mergeCell ref="F1271:G1271"/>
    <mergeCell ref="F1272:G1272"/>
    <mergeCell ref="F1273:G1273"/>
    <mergeCell ref="F1274:G1274"/>
    <mergeCell ref="F1241:G1241"/>
    <mergeCell ref="F1242:G1242"/>
    <mergeCell ref="F1243:G1243"/>
    <mergeCell ref="I1245:J1245"/>
    <mergeCell ref="I1131:J1131"/>
    <mergeCell ref="F1133:G1133"/>
    <mergeCell ref="F1134:G1134"/>
    <mergeCell ref="F1135:G1135"/>
    <mergeCell ref="F1136:G1136"/>
    <mergeCell ref="F1137:G1137"/>
    <mergeCell ref="F1138:G1138"/>
    <mergeCell ref="I1140:J1140"/>
    <mergeCell ref="F1142:G1142"/>
    <mergeCell ref="F1143:G1143"/>
    <mergeCell ref="F1144:G1144"/>
    <mergeCell ref="F1145:G1145"/>
    <mergeCell ref="F1146:G1146"/>
    <mergeCell ref="F1147:G1147"/>
    <mergeCell ref="I1149:J1149"/>
    <mergeCell ref="F1046:G1046"/>
    <mergeCell ref="F1047:G1047"/>
    <mergeCell ref="F1002:G1002"/>
    <mergeCell ref="F1003:G1003"/>
    <mergeCell ref="F1004:G1004"/>
    <mergeCell ref="F1005:G1005"/>
    <mergeCell ref="F1006:G1006"/>
    <mergeCell ref="I1008:J1008"/>
    <mergeCell ref="F1010:G1010"/>
    <mergeCell ref="F1011:G1011"/>
    <mergeCell ref="F1012:G1012"/>
    <mergeCell ref="F937:G937"/>
    <mergeCell ref="F938:G938"/>
    <mergeCell ref="F939:G939"/>
    <mergeCell ref="F940:G940"/>
    <mergeCell ref="F941:G941"/>
    <mergeCell ref="F942:G942"/>
    <mergeCell ref="I944:J944"/>
    <mergeCell ref="F946:G946"/>
    <mergeCell ref="F947:G947"/>
    <mergeCell ref="F948:G948"/>
    <mergeCell ref="F949:G949"/>
    <mergeCell ref="F872:G872"/>
    <mergeCell ref="F873:G873"/>
    <mergeCell ref="F874:G874"/>
    <mergeCell ref="F875:G875"/>
    <mergeCell ref="I877:J877"/>
    <mergeCell ref="F879:G879"/>
    <mergeCell ref="F880:G880"/>
    <mergeCell ref="F881:G881"/>
    <mergeCell ref="F882:G882"/>
    <mergeCell ref="F883:G883"/>
    <mergeCell ref="F884:G884"/>
    <mergeCell ref="I886:J886"/>
    <mergeCell ref="F888:G888"/>
    <mergeCell ref="F889:G889"/>
    <mergeCell ref="F890:G890"/>
    <mergeCell ref="F788:G788"/>
    <mergeCell ref="F789:G789"/>
    <mergeCell ref="I791:J791"/>
    <mergeCell ref="F793:G793"/>
    <mergeCell ref="F794:G794"/>
    <mergeCell ref="F795:G795"/>
    <mergeCell ref="F796:G796"/>
    <mergeCell ref="F797:G797"/>
    <mergeCell ref="F798:G798"/>
    <mergeCell ref="F799:G799"/>
    <mergeCell ref="F800:G800"/>
    <mergeCell ref="F801:G801"/>
    <mergeCell ref="F802:G802"/>
    <mergeCell ref="F803:G803"/>
    <mergeCell ref="I805:J805"/>
    <mergeCell ref="F708:G708"/>
    <mergeCell ref="F709:G709"/>
    <mergeCell ref="F710:G710"/>
    <mergeCell ref="F711:G711"/>
    <mergeCell ref="F712:G712"/>
    <mergeCell ref="F713:G713"/>
    <mergeCell ref="F714:G714"/>
    <mergeCell ref="F715:G715"/>
    <mergeCell ref="F716:G716"/>
    <mergeCell ref="F717:G717"/>
    <mergeCell ref="F718:G718"/>
    <mergeCell ref="I720:J720"/>
    <mergeCell ref="F722:G722"/>
    <mergeCell ref="F723:G723"/>
    <mergeCell ref="F724:G724"/>
    <mergeCell ref="F628:G628"/>
    <mergeCell ref="F629:G629"/>
    <mergeCell ref="F588:G588"/>
    <mergeCell ref="F589:G589"/>
    <mergeCell ref="F590:G590"/>
    <mergeCell ref="F591:G591"/>
    <mergeCell ref="F592:G592"/>
    <mergeCell ref="F593:G593"/>
    <mergeCell ref="F594:G594"/>
    <mergeCell ref="F595:G595"/>
    <mergeCell ref="F596:G596"/>
    <mergeCell ref="I598:J598"/>
    <mergeCell ref="F600:G600"/>
    <mergeCell ref="F601:G601"/>
    <mergeCell ref="F602:G602"/>
    <mergeCell ref="F439:G439"/>
    <mergeCell ref="F440:G440"/>
    <mergeCell ref="F441:G441"/>
    <mergeCell ref="F442:G442"/>
    <mergeCell ref="F443:G443"/>
    <mergeCell ref="I445:J445"/>
    <mergeCell ref="F447:G447"/>
    <mergeCell ref="F448:G448"/>
    <mergeCell ref="F449:G449"/>
    <mergeCell ref="F397:G397"/>
    <mergeCell ref="F398:G398"/>
    <mergeCell ref="F399:G399"/>
    <mergeCell ref="F400:G400"/>
    <mergeCell ref="I402:J402"/>
    <mergeCell ref="F404:G404"/>
    <mergeCell ref="F290:G290"/>
    <mergeCell ref="I292:J292"/>
    <mergeCell ref="F294:G294"/>
    <mergeCell ref="F295:G295"/>
    <mergeCell ref="F296:G296"/>
    <mergeCell ref="F297:G297"/>
    <mergeCell ref="F298:G298"/>
    <mergeCell ref="F299:G299"/>
    <mergeCell ref="F300:G300"/>
    <mergeCell ref="I302:J302"/>
    <mergeCell ref="F304:G304"/>
    <mergeCell ref="F305:G305"/>
    <mergeCell ref="F306:G306"/>
    <mergeCell ref="F307:G307"/>
    <mergeCell ref="F308:G308"/>
    <mergeCell ref="F206:G206"/>
    <mergeCell ref="F207:G207"/>
    <mergeCell ref="F208:G208"/>
    <mergeCell ref="F209:G209"/>
    <mergeCell ref="F210:G210"/>
    <mergeCell ref="F211:G211"/>
    <mergeCell ref="I213:J213"/>
    <mergeCell ref="F164:G164"/>
    <mergeCell ref="I166:J166"/>
    <mergeCell ref="F168:G168"/>
    <mergeCell ref="F169:G169"/>
    <mergeCell ref="F170:G170"/>
    <mergeCell ref="F171:G171"/>
    <mergeCell ref="F172:G172"/>
    <mergeCell ref="F173:G173"/>
    <mergeCell ref="F5799:G5799"/>
    <mergeCell ref="F5800:G5800"/>
    <mergeCell ref="F5725:G5725"/>
    <mergeCell ref="F5726:G5726"/>
    <mergeCell ref="F5727:G5727"/>
    <mergeCell ref="F5728:G5728"/>
    <mergeCell ref="F5729:G5729"/>
    <mergeCell ref="F5730:G5730"/>
    <mergeCell ref="I5681:J5681"/>
    <mergeCell ref="F5683:G5683"/>
    <mergeCell ref="F5684:G5684"/>
    <mergeCell ref="F5623:G5623"/>
    <mergeCell ref="F5624:G5624"/>
    <mergeCell ref="F5625:G5625"/>
    <mergeCell ref="I5627:J5627"/>
    <mergeCell ref="F5577:G5577"/>
    <mergeCell ref="F5578:G5578"/>
    <mergeCell ref="F5579:G5579"/>
    <mergeCell ref="F5580:G5580"/>
    <mergeCell ref="I5582:J5582"/>
    <mergeCell ref="F5584:G5584"/>
    <mergeCell ref="F5585:G5585"/>
    <mergeCell ref="F5586:G5586"/>
    <mergeCell ref="F5587:G5587"/>
    <mergeCell ref="F5588:G5588"/>
    <mergeCell ref="F5589:G5589"/>
    <mergeCell ref="I5591:J5591"/>
    <mergeCell ref="F5593:G5593"/>
    <mergeCell ref="F5594:G5594"/>
    <mergeCell ref="F5595:G5595"/>
    <mergeCell ref="F5508:G5508"/>
    <mergeCell ref="F5466:G5466"/>
    <mergeCell ref="F5467:G5467"/>
    <mergeCell ref="F5388:G5388"/>
    <mergeCell ref="F5389:G5389"/>
    <mergeCell ref="F5390:G5390"/>
    <mergeCell ref="F5391:G5391"/>
    <mergeCell ref="F5392:G5392"/>
    <mergeCell ref="F5393:G5393"/>
    <mergeCell ref="F5394:G5394"/>
    <mergeCell ref="F5395:G5395"/>
    <mergeCell ref="F5396:G5396"/>
    <mergeCell ref="F5346:G5346"/>
    <mergeCell ref="F5347:G5347"/>
    <mergeCell ref="F5348:G5348"/>
    <mergeCell ref="F5349:G5349"/>
    <mergeCell ref="F5350:G5350"/>
    <mergeCell ref="I5352:J5352"/>
    <mergeCell ref="F5354:G5354"/>
    <mergeCell ref="F5355:G5355"/>
    <mergeCell ref="F5356:G5356"/>
    <mergeCell ref="F5357:G5357"/>
    <mergeCell ref="F5358:G5358"/>
    <mergeCell ref="I5360:J5360"/>
    <mergeCell ref="F5362:G5362"/>
    <mergeCell ref="F5363:G5363"/>
    <mergeCell ref="F5364:G5364"/>
    <mergeCell ref="F5281:G5281"/>
    <mergeCell ref="F5282:G5282"/>
    <mergeCell ref="F5283:G5283"/>
    <mergeCell ref="F5284:G5284"/>
    <mergeCell ref="F5285:G5285"/>
    <mergeCell ref="F5286:G5286"/>
    <mergeCell ref="F5287:G5287"/>
    <mergeCell ref="I5289:J5289"/>
    <mergeCell ref="F5291:G5291"/>
    <mergeCell ref="F5292:G5292"/>
    <mergeCell ref="F5293:G5293"/>
    <mergeCell ref="I5295:J5295"/>
    <mergeCell ref="F5297:G5297"/>
    <mergeCell ref="F5298:G5298"/>
    <mergeCell ref="F5299:G5299"/>
    <mergeCell ref="F5256:G5256"/>
    <mergeCell ref="I5258:J5258"/>
    <mergeCell ref="F5195:G5195"/>
    <mergeCell ref="F5196:G5196"/>
    <mergeCell ref="F5197:G5197"/>
    <mergeCell ref="F5198:G5198"/>
    <mergeCell ref="F5199:G5199"/>
    <mergeCell ref="I5201:J5201"/>
    <mergeCell ref="F5203:G5203"/>
    <mergeCell ref="F5204:G5204"/>
    <mergeCell ref="F5205:G5205"/>
    <mergeCell ref="F5206:G5206"/>
    <mergeCell ref="F5207:G5207"/>
    <mergeCell ref="I5209:J5209"/>
    <mergeCell ref="F5211:G5211"/>
    <mergeCell ref="F5212:G5212"/>
    <mergeCell ref="F5126:G5126"/>
    <mergeCell ref="F5063:G5063"/>
    <mergeCell ref="F5064:G5064"/>
    <mergeCell ref="I5066:J5066"/>
    <mergeCell ref="F5068:G5068"/>
    <mergeCell ref="F5069:G5069"/>
    <mergeCell ref="F5070:G5070"/>
    <mergeCell ref="F5071:G5071"/>
    <mergeCell ref="F5072:G5072"/>
    <mergeCell ref="F5073:G5073"/>
    <mergeCell ref="I5075:J5075"/>
    <mergeCell ref="F5077:G5077"/>
    <mergeCell ref="I5016:J5016"/>
    <mergeCell ref="F5018:G5018"/>
    <mergeCell ref="F5019:G5019"/>
    <mergeCell ref="F5020:G5020"/>
    <mergeCell ref="F5021:G5021"/>
    <mergeCell ref="F5022:G5022"/>
    <mergeCell ref="F5023:G5023"/>
    <mergeCell ref="I5025:J5025"/>
    <mergeCell ref="F5027:G5027"/>
    <mergeCell ref="F5028:G5028"/>
    <mergeCell ref="F5029:G5029"/>
    <mergeCell ref="F5030:G5030"/>
    <mergeCell ref="F5031:G5031"/>
    <mergeCell ref="F5032:G5032"/>
    <mergeCell ref="F5033:G5033"/>
    <mergeCell ref="F4901:G4901"/>
    <mergeCell ref="F4874:G4874"/>
    <mergeCell ref="F4875:G4875"/>
    <mergeCell ref="F4876:G4876"/>
    <mergeCell ref="F4818:G4818"/>
    <mergeCell ref="F4819:G4819"/>
    <mergeCell ref="F4820:G4820"/>
    <mergeCell ref="F4821:G4821"/>
    <mergeCell ref="I4823:J4823"/>
    <mergeCell ref="F4825:G4825"/>
    <mergeCell ref="F4826:G4826"/>
    <mergeCell ref="F4827:G4827"/>
    <mergeCell ref="F4828:G4828"/>
    <mergeCell ref="F4829:G4829"/>
    <mergeCell ref="F4830:G4830"/>
    <mergeCell ref="F4750:G4750"/>
    <mergeCell ref="F4751:G4751"/>
    <mergeCell ref="I4753:J4753"/>
    <mergeCell ref="F4755:G4755"/>
    <mergeCell ref="F4756:G4756"/>
    <mergeCell ref="I4712:J4712"/>
    <mergeCell ref="F4714:G4714"/>
    <mergeCell ref="F4715:G4715"/>
    <mergeCell ref="F4716:G4716"/>
    <mergeCell ref="F4717:G4717"/>
    <mergeCell ref="F4718:G4718"/>
    <mergeCell ref="I4578:J4578"/>
    <mergeCell ref="F4580:G4580"/>
    <mergeCell ref="F4581:G4581"/>
    <mergeCell ref="F4582:G4582"/>
    <mergeCell ref="I4584:J4584"/>
    <mergeCell ref="F4586:G4586"/>
    <mergeCell ref="F4587:G4587"/>
    <mergeCell ref="F4588:G4588"/>
    <mergeCell ref="I4590:J4590"/>
    <mergeCell ref="F4592:G4592"/>
    <mergeCell ref="F4593:G4593"/>
    <mergeCell ref="F4594:G4594"/>
    <mergeCell ref="I4596:J4596"/>
    <mergeCell ref="F4598:G4598"/>
    <mergeCell ref="F4599:G4599"/>
    <mergeCell ref="F4527:G4527"/>
    <mergeCell ref="F4450:G4450"/>
    <mergeCell ref="I4452:J4452"/>
    <mergeCell ref="F4454:G4454"/>
    <mergeCell ref="F4455:G4455"/>
    <mergeCell ref="F4456:G4456"/>
    <mergeCell ref="I4458:J4458"/>
    <mergeCell ref="F4460:G4460"/>
    <mergeCell ref="F4461:G4461"/>
    <mergeCell ref="F4462:G4462"/>
    <mergeCell ref="I4464:J4464"/>
    <mergeCell ref="F4466:G4466"/>
    <mergeCell ref="F4467:G4467"/>
    <mergeCell ref="F4277:G4277"/>
    <mergeCell ref="F4278:G4278"/>
    <mergeCell ref="F4279:G4279"/>
    <mergeCell ref="F4280:G4280"/>
    <mergeCell ref="F4281:G4281"/>
    <mergeCell ref="F4282:G4282"/>
    <mergeCell ref="F4247:G4247"/>
    <mergeCell ref="F4248:G4248"/>
    <mergeCell ref="F4249:G4249"/>
    <mergeCell ref="F4195:G4195"/>
    <mergeCell ref="F4082:G4082"/>
    <mergeCell ref="I4084:J4084"/>
    <mergeCell ref="F4086:G4086"/>
    <mergeCell ref="F4087:G4087"/>
    <mergeCell ref="F4088:G4088"/>
    <mergeCell ref="F4034:G4034"/>
    <mergeCell ref="F4035:G4035"/>
    <mergeCell ref="F4036:G4036"/>
    <mergeCell ref="I4038:J4038"/>
    <mergeCell ref="F4040:G4040"/>
    <mergeCell ref="F4041:G4041"/>
    <mergeCell ref="F4042:G4042"/>
    <mergeCell ref="I4044:J4044"/>
    <mergeCell ref="F4046:G4046"/>
    <mergeCell ref="F3991:G3991"/>
    <mergeCell ref="F3962:G3962"/>
    <mergeCell ref="F3963:G3963"/>
    <mergeCell ref="F3964:G3964"/>
    <mergeCell ref="F3965:G3965"/>
    <mergeCell ref="F3966:G3966"/>
    <mergeCell ref="F3927:G3927"/>
    <mergeCell ref="F3928:G3928"/>
    <mergeCell ref="I3930:J3930"/>
    <mergeCell ref="F3932:G3932"/>
    <mergeCell ref="F3887:G3887"/>
    <mergeCell ref="F3888:G3888"/>
    <mergeCell ref="F3889:G3889"/>
    <mergeCell ref="F3890:G3890"/>
    <mergeCell ref="F3891:G3891"/>
    <mergeCell ref="F3892:G3892"/>
    <mergeCell ref="I3894:J3894"/>
    <mergeCell ref="F3896:G3896"/>
    <mergeCell ref="F3897:G3897"/>
    <mergeCell ref="F3898:G3898"/>
    <mergeCell ref="F3899:G3899"/>
    <mergeCell ref="F3900:G3900"/>
    <mergeCell ref="F3901:G3901"/>
    <mergeCell ref="F3902:G3902"/>
    <mergeCell ref="F3845:G3845"/>
    <mergeCell ref="F3846:G3846"/>
    <mergeCell ref="F3847:G3847"/>
    <mergeCell ref="F3848:G3848"/>
    <mergeCell ref="F3849:G3849"/>
    <mergeCell ref="F3850:G3850"/>
    <mergeCell ref="F3851:G3851"/>
    <mergeCell ref="I3853:J3853"/>
    <mergeCell ref="F3855:G3855"/>
    <mergeCell ref="F3856:G3856"/>
    <mergeCell ref="F3857:G3857"/>
    <mergeCell ref="F3858:G3858"/>
    <mergeCell ref="F3859:G3859"/>
    <mergeCell ref="F3860:G3860"/>
    <mergeCell ref="F3861:G3861"/>
    <mergeCell ref="F3785:G3785"/>
    <mergeCell ref="F3754:G3754"/>
    <mergeCell ref="F3755:G3755"/>
    <mergeCell ref="F3756:G3756"/>
    <mergeCell ref="F3757:G3757"/>
    <mergeCell ref="F3758:G3758"/>
    <mergeCell ref="F3717:G3717"/>
    <mergeCell ref="F3718:G3718"/>
    <mergeCell ref="F3719:G3719"/>
    <mergeCell ref="F3720:G3720"/>
    <mergeCell ref="I3722:J3722"/>
    <mergeCell ref="F3654:G3654"/>
    <mergeCell ref="F3655:G3655"/>
    <mergeCell ref="F3656:G3656"/>
    <mergeCell ref="F3657:G3657"/>
    <mergeCell ref="F3658:G3658"/>
    <mergeCell ref="F3659:G3659"/>
    <mergeCell ref="F3660:G3660"/>
    <mergeCell ref="I3662:J3662"/>
    <mergeCell ref="F3664:G3664"/>
    <mergeCell ref="F3665:G3665"/>
    <mergeCell ref="F3666:G3666"/>
    <mergeCell ref="F3667:G3667"/>
    <mergeCell ref="F3668:G3668"/>
    <mergeCell ref="F3669:G3669"/>
    <mergeCell ref="F3670:G3670"/>
    <mergeCell ref="F3631:G3631"/>
    <mergeCell ref="F3632:G3632"/>
    <mergeCell ref="F3591:G3591"/>
    <mergeCell ref="F3592:G3592"/>
    <mergeCell ref="F3593:G3593"/>
    <mergeCell ref="I3595:J3595"/>
    <mergeCell ref="F3597:G3597"/>
    <mergeCell ref="F3598:G3598"/>
    <mergeCell ref="F3599:G3599"/>
    <mergeCell ref="F3600:G3600"/>
    <mergeCell ref="F3601:G3601"/>
    <mergeCell ref="I3603:J3603"/>
    <mergeCell ref="F3605:G3605"/>
    <mergeCell ref="F3606:G3606"/>
    <mergeCell ref="F3607:G3607"/>
    <mergeCell ref="F3608:G3608"/>
    <mergeCell ref="F3609:G3609"/>
    <mergeCell ref="F3528:G3528"/>
    <mergeCell ref="F3529:G3529"/>
    <mergeCell ref="F3530:G3530"/>
    <mergeCell ref="F3531:G3531"/>
    <mergeCell ref="F3532:G3532"/>
    <mergeCell ref="I3534:J3534"/>
    <mergeCell ref="F3536:G3536"/>
    <mergeCell ref="F3537:G3537"/>
    <mergeCell ref="F3538:G3538"/>
    <mergeCell ref="F3539:G3539"/>
    <mergeCell ref="I3541:J3541"/>
    <mergeCell ref="F3543:G3543"/>
    <mergeCell ref="F3544:G3544"/>
    <mergeCell ref="F3545:G3545"/>
    <mergeCell ref="F3546:G3546"/>
    <mergeCell ref="F3503:G3503"/>
    <mergeCell ref="I3437:J3437"/>
    <mergeCell ref="F3439:G3439"/>
    <mergeCell ref="F3440:G3440"/>
    <mergeCell ref="F3441:G3441"/>
    <mergeCell ref="F3442:G3442"/>
    <mergeCell ref="F3443:G3443"/>
    <mergeCell ref="I3445:J3445"/>
    <mergeCell ref="F3447:G3447"/>
    <mergeCell ref="F3448:G3448"/>
    <mergeCell ref="F3449:G3449"/>
    <mergeCell ref="F3450:G3450"/>
    <mergeCell ref="I3393:J3393"/>
    <mergeCell ref="F3395:G3395"/>
    <mergeCell ref="F3396:G3396"/>
    <mergeCell ref="F3397:G3397"/>
    <mergeCell ref="F3398:G3398"/>
    <mergeCell ref="F3399:G3399"/>
    <mergeCell ref="I3401:J3401"/>
    <mergeCell ref="F3403:G3403"/>
    <mergeCell ref="F3404:G3404"/>
    <mergeCell ref="F3405:G3405"/>
    <mergeCell ref="F3406:G3406"/>
    <mergeCell ref="F3407:G3407"/>
    <mergeCell ref="I3409:J3409"/>
    <mergeCell ref="F3411:G3411"/>
    <mergeCell ref="F3367:G3367"/>
    <mergeCell ref="I3369:J3369"/>
    <mergeCell ref="F3371:G3371"/>
    <mergeCell ref="F3372:G3372"/>
    <mergeCell ref="F3331:G3331"/>
    <mergeCell ref="F3332:G3332"/>
    <mergeCell ref="F3333:G3333"/>
    <mergeCell ref="I3335:J3335"/>
    <mergeCell ref="F3337:G3337"/>
    <mergeCell ref="F3338:G3338"/>
    <mergeCell ref="F3339:G3339"/>
    <mergeCell ref="F3216:G3216"/>
    <mergeCell ref="F3217:G3217"/>
    <mergeCell ref="F3218:G3218"/>
    <mergeCell ref="F3219:G3219"/>
    <mergeCell ref="F3220:G3220"/>
    <mergeCell ref="F3221:G3221"/>
    <mergeCell ref="I3223:J3223"/>
    <mergeCell ref="F3225:G3225"/>
    <mergeCell ref="F3226:G3226"/>
    <mergeCell ref="F3227:G3227"/>
    <mergeCell ref="F3228:G3228"/>
    <mergeCell ref="F3229:G3229"/>
    <mergeCell ref="I3231:J3231"/>
    <mergeCell ref="F3233:G3233"/>
    <mergeCell ref="F3234:G3234"/>
    <mergeCell ref="F3128:G3128"/>
    <mergeCell ref="F3129:G3129"/>
    <mergeCell ref="I3131:J3131"/>
    <mergeCell ref="F3133:G3133"/>
    <mergeCell ref="F3134:G3134"/>
    <mergeCell ref="F3135:G3135"/>
    <mergeCell ref="F3136:G3136"/>
    <mergeCell ref="F3137:G3137"/>
    <mergeCell ref="F3138:G3138"/>
    <mergeCell ref="I3140:J3140"/>
    <mergeCell ref="F3142:G3142"/>
    <mergeCell ref="I3067:J3067"/>
    <mergeCell ref="F3033:G3033"/>
    <mergeCell ref="F3034:G3034"/>
    <mergeCell ref="F3035:G3035"/>
    <mergeCell ref="I3037:J3037"/>
    <mergeCell ref="F3039:G3039"/>
    <mergeCell ref="F2994:G2994"/>
    <mergeCell ref="I2996:J2996"/>
    <mergeCell ref="F2998:G2998"/>
    <mergeCell ref="F2999:G2999"/>
    <mergeCell ref="F3000:G3000"/>
    <mergeCell ref="F3001:G3001"/>
    <mergeCell ref="F2950:G2950"/>
    <mergeCell ref="F2951:G2951"/>
    <mergeCell ref="F2952:G2952"/>
    <mergeCell ref="F2953:G2953"/>
    <mergeCell ref="I2955:J2955"/>
    <mergeCell ref="F2957:G2957"/>
    <mergeCell ref="F2958:G2958"/>
    <mergeCell ref="F2959:G2959"/>
    <mergeCell ref="F2960:G2960"/>
    <mergeCell ref="F2961:G2961"/>
    <mergeCell ref="I2963:J2963"/>
    <mergeCell ref="F2965:G2965"/>
    <mergeCell ref="F2966:G2966"/>
    <mergeCell ref="F2967:G2967"/>
    <mergeCell ref="F2968:G2968"/>
    <mergeCell ref="F2860:G2860"/>
    <mergeCell ref="F2861:G2861"/>
    <mergeCell ref="F2862:G2862"/>
    <mergeCell ref="F2863:G2863"/>
    <mergeCell ref="F2864:G2864"/>
    <mergeCell ref="I2866:J2866"/>
    <mergeCell ref="F2868:G2868"/>
    <mergeCell ref="F2869:G2869"/>
    <mergeCell ref="F2870:G2870"/>
    <mergeCell ref="F2871:G2871"/>
    <mergeCell ref="F2872:G2872"/>
    <mergeCell ref="F2873:G2873"/>
    <mergeCell ref="F2745:G2745"/>
    <mergeCell ref="F2746:G2746"/>
    <mergeCell ref="F2747:G2747"/>
    <mergeCell ref="F2748:G2748"/>
    <mergeCell ref="F2705:G2705"/>
    <mergeCell ref="F2706:G2706"/>
    <mergeCell ref="F2707:G2707"/>
    <mergeCell ref="F2708:G2708"/>
    <mergeCell ref="I2710:J2710"/>
    <mergeCell ref="F2712:G2712"/>
    <mergeCell ref="F2713:G2713"/>
    <mergeCell ref="F2607:G2607"/>
    <mergeCell ref="I2609:J2609"/>
    <mergeCell ref="F2611:G2611"/>
    <mergeCell ref="F2612:G2612"/>
    <mergeCell ref="F2569:G2569"/>
    <mergeCell ref="F2570:G2570"/>
    <mergeCell ref="F2571:G2571"/>
    <mergeCell ref="I2573:J2573"/>
    <mergeCell ref="F2575:G2575"/>
    <mergeCell ref="F2576:G2576"/>
    <mergeCell ref="F2577:G2577"/>
    <mergeCell ref="F2475:G2475"/>
    <mergeCell ref="F2476:G2476"/>
    <mergeCell ref="F2477:G2477"/>
    <mergeCell ref="F2478:G2478"/>
    <mergeCell ref="F2435:G2435"/>
    <mergeCell ref="F2436:G2436"/>
    <mergeCell ref="I2438:J2438"/>
    <mergeCell ref="F2440:G2440"/>
    <mergeCell ref="F2441:G2441"/>
    <mergeCell ref="F2442:G2442"/>
    <mergeCell ref="F2443:G2443"/>
    <mergeCell ref="F2339:G2339"/>
    <mergeCell ref="F2340:G2340"/>
    <mergeCell ref="F2341:G2341"/>
    <mergeCell ref="F2342:G2342"/>
    <mergeCell ref="F2301:G2301"/>
    <mergeCell ref="I2303:J2303"/>
    <mergeCell ref="F2305:G2305"/>
    <mergeCell ref="F2306:G2306"/>
    <mergeCell ref="F2307:G2307"/>
    <mergeCell ref="F2308:G2308"/>
    <mergeCell ref="F2309:G2309"/>
    <mergeCell ref="F2257:G2257"/>
    <mergeCell ref="F2258:G2258"/>
    <mergeCell ref="F2217:G2217"/>
    <mergeCell ref="F2218:G2218"/>
    <mergeCell ref="F2219:G2219"/>
    <mergeCell ref="F2220:G2220"/>
    <mergeCell ref="F2221:G2221"/>
    <mergeCell ref="I2223:J2223"/>
    <mergeCell ref="F2225:G2225"/>
    <mergeCell ref="F2226:G2226"/>
    <mergeCell ref="F2227:G2227"/>
    <mergeCell ref="F2228:G2228"/>
    <mergeCell ref="F2229:G2229"/>
    <mergeCell ref="F2158:G2158"/>
    <mergeCell ref="F2159:G2159"/>
    <mergeCell ref="F2123:G2123"/>
    <mergeCell ref="F2124:G2124"/>
    <mergeCell ref="F2125:G2125"/>
    <mergeCell ref="F2126:G2126"/>
    <mergeCell ref="F2127:G2127"/>
    <mergeCell ref="I2129:J2129"/>
    <mergeCell ref="F2087:G2087"/>
    <mergeCell ref="F2088:G2088"/>
    <mergeCell ref="F2089:G2089"/>
    <mergeCell ref="F2034:G2034"/>
    <mergeCell ref="F2035:G2035"/>
    <mergeCell ref="F2036:G2036"/>
    <mergeCell ref="F2037:G2037"/>
    <mergeCell ref="I2039:J2039"/>
    <mergeCell ref="F2041:G2041"/>
    <mergeCell ref="F1991:G1991"/>
    <mergeCell ref="F1992:G1992"/>
    <mergeCell ref="F1993:G1993"/>
    <mergeCell ref="F1994:G1994"/>
    <mergeCell ref="F1995:G1995"/>
    <mergeCell ref="F1902:G1902"/>
    <mergeCell ref="F1903:G1903"/>
    <mergeCell ref="F1869:G1869"/>
    <mergeCell ref="F1870:G1870"/>
    <mergeCell ref="F1871:G1871"/>
    <mergeCell ref="F1872:G1872"/>
    <mergeCell ref="F1873:G1873"/>
    <mergeCell ref="F1874:G1874"/>
    <mergeCell ref="F1837:G1837"/>
    <mergeCell ref="F1838:G1838"/>
    <mergeCell ref="F1839:G1839"/>
    <mergeCell ref="F1793:G1793"/>
    <mergeCell ref="F1794:G1794"/>
    <mergeCell ref="F1753:G1753"/>
    <mergeCell ref="F1754:G1754"/>
    <mergeCell ref="F1755:G1755"/>
    <mergeCell ref="F1756:G1756"/>
    <mergeCell ref="F1757:G1757"/>
    <mergeCell ref="F1758:G1758"/>
    <mergeCell ref="F1759:G1759"/>
    <mergeCell ref="F1760:G1760"/>
    <mergeCell ref="I1762:J1762"/>
    <mergeCell ref="F1764:G1764"/>
    <mergeCell ref="F1765:G1765"/>
    <mergeCell ref="F1663:G1663"/>
    <mergeCell ref="F1664:G1664"/>
    <mergeCell ref="F1665:G1665"/>
    <mergeCell ref="F1666:G1666"/>
    <mergeCell ref="F1627:G1627"/>
    <mergeCell ref="F1628:G1628"/>
    <mergeCell ref="F1629:G1629"/>
    <mergeCell ref="F1630:G1630"/>
    <mergeCell ref="F1631:G1631"/>
    <mergeCell ref="F1632:G1632"/>
    <mergeCell ref="F1633:G1633"/>
    <mergeCell ref="F1585:G1585"/>
    <mergeCell ref="F1586:G1586"/>
    <mergeCell ref="F1587:G1587"/>
    <mergeCell ref="F1588:G1588"/>
    <mergeCell ref="F1589:G1589"/>
    <mergeCell ref="F1590:G1590"/>
    <mergeCell ref="I1592:J1592"/>
    <mergeCell ref="F1594:G1594"/>
    <mergeCell ref="F1595:G1595"/>
    <mergeCell ref="F1596:G1596"/>
    <mergeCell ref="F1597:G1597"/>
    <mergeCell ref="F1598:G1598"/>
    <mergeCell ref="F1599:G1599"/>
    <mergeCell ref="F1600:G1600"/>
    <mergeCell ref="F1601:G1601"/>
    <mergeCell ref="F1526:G1526"/>
    <mergeCell ref="F1527:G1527"/>
    <mergeCell ref="F1409:G1409"/>
    <mergeCell ref="F1410:G1410"/>
    <mergeCell ref="F1411:G1411"/>
    <mergeCell ref="F1412:G1412"/>
    <mergeCell ref="F1369:G1369"/>
    <mergeCell ref="F1370:G1370"/>
    <mergeCell ref="F1371:G1371"/>
    <mergeCell ref="I1373:J1373"/>
    <mergeCell ref="F1375:G1375"/>
    <mergeCell ref="F1376:G1376"/>
    <mergeCell ref="F1377:G1377"/>
    <mergeCell ref="F1325:G1325"/>
    <mergeCell ref="F1326:G1326"/>
    <mergeCell ref="F1327:G1327"/>
    <mergeCell ref="F1328:G1328"/>
    <mergeCell ref="F1329:G1329"/>
    <mergeCell ref="I1331:J1331"/>
    <mergeCell ref="F1333:G1333"/>
    <mergeCell ref="F1334:G1334"/>
    <mergeCell ref="F1335:G1335"/>
    <mergeCell ref="F1336:G1336"/>
    <mergeCell ref="F1337:G1337"/>
    <mergeCell ref="F1338:G1338"/>
    <mergeCell ref="I1340:J1340"/>
    <mergeCell ref="F1342:G1342"/>
    <mergeCell ref="F1343:G1343"/>
    <mergeCell ref="F1275:G1275"/>
    <mergeCell ref="F1276:G1276"/>
    <mergeCell ref="F1277:G1277"/>
    <mergeCell ref="F1278:G1278"/>
    <mergeCell ref="I1280:J1280"/>
    <mergeCell ref="F1282:G1282"/>
    <mergeCell ref="F1247:G1247"/>
    <mergeCell ref="F1248:G1248"/>
    <mergeCell ref="F1249:G1249"/>
    <mergeCell ref="F1197:G1197"/>
    <mergeCell ref="I1199:J1199"/>
    <mergeCell ref="F1151:G1151"/>
    <mergeCell ref="F1152:G1152"/>
    <mergeCell ref="F1111:G1111"/>
    <mergeCell ref="F1112:G1112"/>
    <mergeCell ref="F1113:G1113"/>
    <mergeCell ref="F1114:G1114"/>
    <mergeCell ref="F1115:G1115"/>
    <mergeCell ref="F1116:G1116"/>
    <mergeCell ref="F1117:G1117"/>
    <mergeCell ref="F1118:G1118"/>
    <mergeCell ref="F1119:G1119"/>
    <mergeCell ref="F1120:G1120"/>
    <mergeCell ref="F1121:G1121"/>
    <mergeCell ref="F950:G950"/>
    <mergeCell ref="F951:G951"/>
    <mergeCell ref="F952:G952"/>
    <mergeCell ref="F953:G953"/>
    <mergeCell ref="I955:J955"/>
    <mergeCell ref="F957:G957"/>
    <mergeCell ref="F914:G914"/>
    <mergeCell ref="I916:J916"/>
    <mergeCell ref="F918:G918"/>
    <mergeCell ref="F919:G919"/>
    <mergeCell ref="F891:G891"/>
    <mergeCell ref="F892:G892"/>
    <mergeCell ref="I852:J852"/>
    <mergeCell ref="F854:G854"/>
    <mergeCell ref="F855:G855"/>
    <mergeCell ref="F807:G807"/>
    <mergeCell ref="F808:G808"/>
    <mergeCell ref="F769:G769"/>
    <mergeCell ref="F770:G770"/>
    <mergeCell ref="F771:G771"/>
    <mergeCell ref="F772:G772"/>
    <mergeCell ref="F773:G773"/>
    <mergeCell ref="F774:G774"/>
    <mergeCell ref="F775:G775"/>
    <mergeCell ref="I777:J777"/>
    <mergeCell ref="F779:G779"/>
    <mergeCell ref="F780:G780"/>
    <mergeCell ref="F781:G781"/>
    <mergeCell ref="F725:G725"/>
    <mergeCell ref="F726:G726"/>
    <mergeCell ref="F689:G689"/>
    <mergeCell ref="F690:G690"/>
    <mergeCell ref="F691:G691"/>
    <mergeCell ref="F692:G692"/>
    <mergeCell ref="F693:G693"/>
    <mergeCell ref="F694:G694"/>
    <mergeCell ref="F695:G695"/>
    <mergeCell ref="F696:G696"/>
    <mergeCell ref="F697:G697"/>
    <mergeCell ref="F698:G698"/>
    <mergeCell ref="F699:G699"/>
    <mergeCell ref="F603:G603"/>
    <mergeCell ref="F604:G604"/>
    <mergeCell ref="F605:G605"/>
    <mergeCell ref="F606:G606"/>
    <mergeCell ref="F565:G565"/>
    <mergeCell ref="F566:G566"/>
    <mergeCell ref="F567:G567"/>
    <mergeCell ref="I569:J569"/>
    <mergeCell ref="F571:G571"/>
    <mergeCell ref="F572:G572"/>
    <mergeCell ref="F573:G573"/>
    <mergeCell ref="F479:G479"/>
    <mergeCell ref="I481:J481"/>
    <mergeCell ref="F483:G483"/>
    <mergeCell ref="F484:G484"/>
    <mergeCell ref="F485:G485"/>
    <mergeCell ref="F486:G486"/>
    <mergeCell ref="F487:G487"/>
    <mergeCell ref="F488:G488"/>
    <mergeCell ref="F489:G489"/>
    <mergeCell ref="I491:J491"/>
    <mergeCell ref="F493:G493"/>
    <mergeCell ref="F494:G494"/>
    <mergeCell ref="F495:G495"/>
    <mergeCell ref="F496:G496"/>
    <mergeCell ref="F450:G450"/>
    <mergeCell ref="F451:G451"/>
    <mergeCell ref="F452:G452"/>
    <mergeCell ref="F453:G453"/>
    <mergeCell ref="F454:G454"/>
    <mergeCell ref="I456:J456"/>
    <mergeCell ref="F458:G458"/>
    <mergeCell ref="F405:G405"/>
    <mergeCell ref="F406:G406"/>
    <mergeCell ref="F407:G407"/>
    <mergeCell ref="F408:G408"/>
    <mergeCell ref="I354:J354"/>
    <mergeCell ref="F356:G356"/>
    <mergeCell ref="F357:G357"/>
    <mergeCell ref="F358:G358"/>
    <mergeCell ref="F359:G359"/>
    <mergeCell ref="F360:G360"/>
    <mergeCell ref="F361:G361"/>
    <mergeCell ref="F362:G362"/>
    <mergeCell ref="I364:J364"/>
    <mergeCell ref="F366:G366"/>
    <mergeCell ref="F367:G367"/>
    <mergeCell ref="F368:G368"/>
    <mergeCell ref="F369:G369"/>
    <mergeCell ref="F370:G370"/>
    <mergeCell ref="F371:G371"/>
    <mergeCell ref="F309:G309"/>
    <mergeCell ref="F310:G310"/>
    <mergeCell ref="F269:G269"/>
    <mergeCell ref="F270:G270"/>
    <mergeCell ref="I272:J272"/>
    <mergeCell ref="F274:G274"/>
    <mergeCell ref="F275:G275"/>
    <mergeCell ref="F276:G276"/>
    <mergeCell ref="F277:G277"/>
    <mergeCell ref="F278:G278"/>
    <mergeCell ref="F279:G279"/>
    <mergeCell ref="F280:G280"/>
    <mergeCell ref="I282:J282"/>
    <mergeCell ref="F215:G215"/>
    <mergeCell ref="F216:G216"/>
    <mergeCell ref="F217:G217"/>
    <mergeCell ref="F218:G218"/>
    <mergeCell ref="F219:G219"/>
    <mergeCell ref="F174:G174"/>
    <mergeCell ref="F175:G175"/>
    <mergeCell ref="F176:G176"/>
    <mergeCell ref="F177:G177"/>
    <mergeCell ref="F178:G178"/>
    <mergeCell ref="F179:G179"/>
    <mergeCell ref="F124:G124"/>
    <mergeCell ref="F125:G125"/>
    <mergeCell ref="F126:G126"/>
    <mergeCell ref="F127:G127"/>
    <mergeCell ref="F128:G128"/>
    <mergeCell ref="F129:G129"/>
    <mergeCell ref="F130:G130"/>
    <mergeCell ref="F131:G131"/>
    <mergeCell ref="F132:G132"/>
    <mergeCell ref="F133:G133"/>
    <mergeCell ref="I135:J135"/>
    <mergeCell ref="F137:G137"/>
    <mergeCell ref="F138:G138"/>
    <mergeCell ref="F139:G139"/>
    <mergeCell ref="F140:G140"/>
    <mergeCell ref="F63:G63"/>
    <mergeCell ref="F64:G64"/>
    <mergeCell ref="F65:G65"/>
    <mergeCell ref="I67:J67"/>
  </mergeCells>
  <printOptions horizontalCentered="1"/>
  <pageMargins left="0.23622047244094491" right="0.23622047244094491" top="0.74803149606299213" bottom="0.9055118110236221" header="0.31496062992125984" footer="0"/>
  <pageSetup paperSize="9" scale="60" fitToHeight="11" orientation="landscape" r:id="rId1"/>
  <rowBreaks count="2" manualBreakCount="2">
    <brk id="5684" max="16383" man="1"/>
    <brk id="585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3">
    <pageSetUpPr fitToPage="1"/>
  </sheetPr>
  <dimension ref="A1:U54"/>
  <sheetViews>
    <sheetView showGridLines="0" view="pageBreakPreview" zoomScale="85" zoomScaleSheetLayoutView="85" workbookViewId="0">
      <pane ySplit="8" topLeftCell="A21" activePane="bottomLeft" state="frozen"/>
      <selection activeCell="G4" sqref="G4:I4"/>
      <selection pane="bottomLeft" activeCell="F11" sqref="F11:T36"/>
    </sheetView>
  </sheetViews>
  <sheetFormatPr defaultColWidth="9.140625" defaultRowHeight="12.75" x14ac:dyDescent="0.25"/>
  <cols>
    <col min="1" max="1" width="2.7109375" style="15" customWidth="1"/>
    <col min="2" max="2" width="17.140625" style="15" customWidth="1"/>
    <col min="3" max="3" width="62.85546875" style="15" customWidth="1"/>
    <col min="4" max="4" width="0.140625" style="15" customWidth="1"/>
    <col min="5" max="5" width="1.7109375" style="15" hidden="1" customWidth="1"/>
    <col min="6" max="6" width="15.7109375" style="15" customWidth="1"/>
    <col min="7" max="10" width="10.28515625" style="15" bestFit="1" customWidth="1"/>
    <col min="11" max="12" width="11.7109375" style="15" bestFit="1" customWidth="1"/>
    <col min="13" max="14" width="11.42578125" style="15" customWidth="1"/>
    <col min="15" max="15" width="12.28515625" style="15" customWidth="1"/>
    <col min="16" max="16" width="11.85546875" style="15" customWidth="1"/>
    <col min="17" max="19" width="11.42578125" style="15" customWidth="1"/>
    <col min="20" max="20" width="11.85546875" style="15" customWidth="1"/>
    <col min="21" max="16384" width="9.140625" style="15"/>
  </cols>
  <sheetData>
    <row r="1" spans="1:21" ht="5.0999999999999996" customHeight="1" x14ac:dyDescent="0.25">
      <c r="C1" s="67" t="s">
        <v>14</v>
      </c>
    </row>
    <row r="2" spans="1:21" ht="14.1" customHeight="1" x14ac:dyDescent="0.25">
      <c r="B2" s="26"/>
      <c r="C2" s="69" t="str">
        <f>'1 - Orçamento Resumido'!E2</f>
        <v>PREFEITURA MUNICIPAL DE JARDIM</v>
      </c>
      <c r="D2" s="28"/>
      <c r="E2" s="68"/>
      <c r="F2" s="68"/>
      <c r="G2" s="40"/>
      <c r="H2" s="40"/>
      <c r="I2" s="68"/>
      <c r="J2" s="68"/>
      <c r="K2" s="68"/>
      <c r="L2" s="68"/>
      <c r="M2" s="68"/>
      <c r="N2" s="68"/>
      <c r="O2" s="68"/>
      <c r="P2" s="68"/>
      <c r="Q2" s="68"/>
      <c r="R2" s="68"/>
      <c r="S2" s="68"/>
      <c r="T2" s="70"/>
    </row>
    <row r="3" spans="1:21" ht="14.1" customHeight="1" x14ac:dyDescent="0.25">
      <c r="B3" s="9"/>
      <c r="C3" s="34" t="str">
        <f>'1 - Orçamento Resumido'!E3</f>
        <v>RUA CORONEL JUVÊNCIO, Nº 547</v>
      </c>
      <c r="D3" s="33"/>
      <c r="E3" s="71"/>
      <c r="F3" s="71"/>
      <c r="G3" s="72"/>
      <c r="H3" s="212" t="s">
        <v>0</v>
      </c>
      <c r="I3" s="212"/>
      <c r="J3" s="72"/>
      <c r="K3" s="72"/>
      <c r="L3" s="212" t="s">
        <v>1</v>
      </c>
      <c r="M3" s="212"/>
      <c r="N3" s="212"/>
      <c r="O3" s="212"/>
      <c r="P3" s="72"/>
      <c r="Q3" s="72"/>
      <c r="R3" s="72"/>
      <c r="S3" s="72"/>
      <c r="T3" s="73"/>
    </row>
    <row r="4" spans="1:21" ht="14.1" customHeight="1" x14ac:dyDescent="0.25">
      <c r="B4" s="9"/>
      <c r="C4" s="34" t="str">
        <f>'1 - Orçamento Resumido'!E4</f>
        <v>CNPJ: 03.162.047/0001-40</v>
      </c>
      <c r="D4" s="33"/>
      <c r="E4" s="71"/>
      <c r="F4" s="71"/>
      <c r="G4" s="72"/>
      <c r="H4" s="212" t="str">
        <f>'1 - Orçamento Resumido'!G4</f>
        <v>SEM DESONERAÇÃO</v>
      </c>
      <c r="I4" s="212"/>
      <c r="J4" s="72"/>
      <c r="K4" s="72"/>
      <c r="L4" s="210" t="str">
        <f>'1 - Orçamento Resumido'!H3</f>
        <v>SINAP 09/2025 - MS</v>
      </c>
      <c r="M4" s="210"/>
      <c r="N4" s="212" t="str">
        <f>'1 - Orçamento Resumido'!I3</f>
        <v>SBC 10/2025</v>
      </c>
      <c r="O4" s="212"/>
      <c r="P4" s="72"/>
      <c r="Q4" s="72"/>
      <c r="R4" s="72"/>
      <c r="S4" s="72"/>
      <c r="T4" s="73"/>
    </row>
    <row r="5" spans="1:21" ht="14.1" customHeight="1" x14ac:dyDescent="0.25">
      <c r="B5" s="74"/>
      <c r="C5" s="176" t="str" cm="1">
        <f t="array" ref="C5:D6">'1 - Orçamento Resumido'!E5:F6</f>
        <v>OBRA: CONSTRUÇÃO DO CENTRO DE ATENÇÃO PSICOSSOCIAL I E II</v>
      </c>
      <c r="D5" s="176">
        <v>0</v>
      </c>
      <c r="E5" s="75"/>
      <c r="F5" s="76"/>
      <c r="G5" s="72"/>
      <c r="H5" s="75"/>
      <c r="I5" s="75"/>
      <c r="J5" s="72"/>
      <c r="K5" s="72"/>
      <c r="L5" s="210" t="str">
        <f>'1 - Orçamento Resumido'!H4</f>
        <v>AGESUL 06/2025</v>
      </c>
      <c r="M5" s="210"/>
      <c r="N5" s="212" t="str">
        <f>'1 - Orçamento Resumido'!I4</f>
        <v>SEINFRA 028</v>
      </c>
      <c r="O5" s="212"/>
      <c r="P5" s="72"/>
      <c r="Q5" s="72"/>
      <c r="R5" s="72"/>
      <c r="S5" s="72"/>
      <c r="T5" s="73"/>
    </row>
    <row r="6" spans="1:21" ht="14.1" customHeight="1" x14ac:dyDescent="0.25">
      <c r="B6" s="9"/>
      <c r="C6" s="176">
        <v>0</v>
      </c>
      <c r="D6" s="176">
        <v>0</v>
      </c>
      <c r="E6" s="71"/>
      <c r="F6" s="71"/>
      <c r="G6" s="72"/>
      <c r="H6" s="212" t="str">
        <f>'1 - Orçamento Resumido'!G6</f>
        <v>HORISTA: 107,52%</v>
      </c>
      <c r="I6" s="212"/>
      <c r="J6" s="72"/>
      <c r="K6" s="72"/>
      <c r="L6" s="210" t="str">
        <f>'1 - Orçamento Resumido'!H5</f>
        <v>ORSE 08/2025</v>
      </c>
      <c r="M6" s="210"/>
      <c r="N6" s="212" t="str">
        <f>'1 - Orçamento Resumido'!I5</f>
        <v>IOPS 07/2025</v>
      </c>
      <c r="O6" s="212"/>
      <c r="P6" s="72"/>
      <c r="Q6" s="72"/>
      <c r="R6" s="72"/>
      <c r="S6" s="72"/>
      <c r="T6" s="73"/>
    </row>
    <row r="7" spans="1:21" ht="14.1" customHeight="1" x14ac:dyDescent="0.25">
      <c r="B7" s="9"/>
      <c r="C7" s="91"/>
      <c r="D7" s="91"/>
      <c r="E7" s="71"/>
      <c r="F7" s="71"/>
      <c r="G7" s="72"/>
      <c r="H7" s="92"/>
      <c r="I7" s="92"/>
      <c r="J7" s="72"/>
      <c r="K7" s="72"/>
      <c r="L7" s="210" t="str">
        <f>'1 - Orçamento Resumido'!H6</f>
        <v>CPOS 09/2025</v>
      </c>
      <c r="M7" s="210"/>
      <c r="N7" s="212" t="str">
        <f>'1 - Orçamento Resumido'!I6</f>
        <v>EMOP 09/2025</v>
      </c>
      <c r="O7" s="212"/>
      <c r="P7" s="72"/>
      <c r="Q7" s="72"/>
      <c r="R7" s="72"/>
      <c r="S7" s="72"/>
      <c r="T7" s="73"/>
    </row>
    <row r="8" spans="1:21" ht="13.5" customHeight="1" x14ac:dyDescent="0.25">
      <c r="B8" s="12"/>
      <c r="C8" s="177" t="s">
        <v>747</v>
      </c>
      <c r="D8" s="177"/>
      <c r="E8" s="171"/>
      <c r="F8" s="171"/>
      <c r="G8" s="172"/>
      <c r="H8" s="209" t="str">
        <f>'1 - Orçamento Resumido'!G7</f>
        <v>MENSALISTA: 64,8%</v>
      </c>
      <c r="I8" s="209"/>
      <c r="J8" s="172"/>
      <c r="K8" s="172"/>
      <c r="L8" s="211" t="str">
        <f>'1 - Orçamento Resumido'!H7</f>
        <v>AGETOP 06/2025</v>
      </c>
      <c r="M8" s="211"/>
      <c r="N8" s="218" t="str">
        <f>'1 - Orçamento Resumido'!I7</f>
        <v>BDI: 25,00%</v>
      </c>
      <c r="O8" s="218"/>
      <c r="P8" s="172"/>
      <c r="Q8" s="172"/>
      <c r="R8" s="172"/>
      <c r="S8" s="172"/>
      <c r="T8" s="173"/>
    </row>
    <row r="9" spans="1:21" ht="13.5" customHeight="1" x14ac:dyDescent="0.25">
      <c r="A9" s="94"/>
      <c r="B9" s="94"/>
      <c r="C9" s="94"/>
      <c r="D9" s="94"/>
      <c r="E9" s="71"/>
      <c r="F9" s="71"/>
      <c r="G9" s="72"/>
      <c r="H9" s="92"/>
      <c r="I9" s="92"/>
      <c r="L9" s="93"/>
      <c r="M9" s="93"/>
      <c r="N9" s="95"/>
      <c r="O9" s="95"/>
      <c r="P9" s="72"/>
      <c r="Q9" s="72"/>
      <c r="R9" s="72"/>
      <c r="S9" s="72"/>
      <c r="T9" s="72"/>
      <c r="U9" s="72"/>
    </row>
    <row r="10" spans="1:21" ht="18" customHeight="1" x14ac:dyDescent="0.25">
      <c r="A10" s="61"/>
      <c r="B10" s="213" t="s">
        <v>17</v>
      </c>
      <c r="C10" s="214"/>
      <c r="D10" s="214"/>
      <c r="E10" s="214"/>
      <c r="F10" s="214"/>
      <c r="G10" s="214"/>
      <c r="H10" s="214"/>
      <c r="I10" s="214"/>
      <c r="J10" s="214"/>
      <c r="K10" s="214"/>
      <c r="L10" s="214"/>
      <c r="M10" s="214"/>
      <c r="N10" s="214"/>
      <c r="O10" s="214"/>
      <c r="P10" s="214"/>
      <c r="Q10" s="214"/>
      <c r="R10" s="214"/>
      <c r="S10" s="214"/>
      <c r="T10" s="214"/>
    </row>
    <row r="11" spans="1:21" ht="14.25" customHeight="1" x14ac:dyDescent="0.25">
      <c r="B11" s="77" t="s">
        <v>25</v>
      </c>
      <c r="C11" s="78" t="s">
        <v>24</v>
      </c>
      <c r="D11" s="79"/>
      <c r="E11" s="79"/>
      <c r="F11" s="293" t="s">
        <v>26</v>
      </c>
      <c r="G11" s="293" t="s">
        <v>15</v>
      </c>
      <c r="H11" s="293" t="s">
        <v>16</v>
      </c>
      <c r="I11" s="293" t="s">
        <v>553</v>
      </c>
      <c r="J11" s="293" t="s">
        <v>554</v>
      </c>
      <c r="K11" s="293" t="s">
        <v>683</v>
      </c>
      <c r="L11" s="293" t="s">
        <v>730</v>
      </c>
      <c r="M11" s="293" t="s">
        <v>1054</v>
      </c>
      <c r="N11" s="293" t="s">
        <v>1055</v>
      </c>
      <c r="O11" s="293" t="s">
        <v>1056</v>
      </c>
      <c r="P11" s="293" t="s">
        <v>1057</v>
      </c>
      <c r="Q11" s="293" t="s">
        <v>1058</v>
      </c>
      <c r="R11" s="293" t="s">
        <v>1059</v>
      </c>
      <c r="S11" s="293" t="s">
        <v>3189</v>
      </c>
      <c r="T11" s="293" t="s">
        <v>3190</v>
      </c>
    </row>
    <row r="12" spans="1:21" ht="27.75" customHeight="1" thickBot="1" x14ac:dyDescent="0.3">
      <c r="B12" s="80" t="s">
        <v>27</v>
      </c>
      <c r="C12" s="81" t="s">
        <v>1111</v>
      </c>
      <c r="D12" s="50"/>
      <c r="E12" s="51"/>
      <c r="F12" s="294" t="s">
        <v>3170</v>
      </c>
      <c r="G12" s="297" t="s">
        <v>3191</v>
      </c>
      <c r="H12" s="297" t="s">
        <v>3192</v>
      </c>
      <c r="I12" s="297" t="s">
        <v>3192</v>
      </c>
      <c r="J12" s="297" t="s">
        <v>3192</v>
      </c>
      <c r="K12" s="297" t="s">
        <v>3192</v>
      </c>
      <c r="L12" s="297" t="s">
        <v>3192</v>
      </c>
      <c r="M12" s="297" t="s">
        <v>3192</v>
      </c>
      <c r="N12" s="297" t="s">
        <v>3192</v>
      </c>
      <c r="O12" s="297" t="s">
        <v>3192</v>
      </c>
      <c r="P12" s="297" t="s">
        <v>3192</v>
      </c>
      <c r="Q12" s="297" t="s">
        <v>3192</v>
      </c>
      <c r="R12" s="297" t="s">
        <v>3192</v>
      </c>
      <c r="S12" s="297" t="s">
        <v>3192</v>
      </c>
      <c r="T12" s="297" t="s">
        <v>3192</v>
      </c>
    </row>
    <row r="13" spans="1:21" ht="27.75" customHeight="1" thickTop="1" thickBot="1" x14ac:dyDescent="0.3">
      <c r="B13" s="80" t="s">
        <v>555</v>
      </c>
      <c r="C13" s="81" t="s">
        <v>1112</v>
      </c>
      <c r="D13" s="50"/>
      <c r="E13" s="51"/>
      <c r="F13" s="294" t="s">
        <v>3171</v>
      </c>
      <c r="G13" s="297" t="s">
        <v>3193</v>
      </c>
      <c r="H13" s="297" t="s">
        <v>3194</v>
      </c>
      <c r="I13" s="297" t="s">
        <v>3194</v>
      </c>
      <c r="J13" s="297" t="s">
        <v>3193</v>
      </c>
      <c r="K13" s="294" t="s">
        <v>14</v>
      </c>
      <c r="L13" s="294" t="s">
        <v>14</v>
      </c>
      <c r="M13" s="294" t="s">
        <v>14</v>
      </c>
      <c r="N13" s="294" t="s">
        <v>14</v>
      </c>
      <c r="O13" s="294" t="s">
        <v>14</v>
      </c>
      <c r="P13" s="294" t="s">
        <v>14</v>
      </c>
      <c r="Q13" s="294" t="s">
        <v>14</v>
      </c>
      <c r="R13" s="294" t="s">
        <v>14</v>
      </c>
      <c r="S13" s="294" t="s">
        <v>14</v>
      </c>
      <c r="T13" s="294" t="s">
        <v>14</v>
      </c>
    </row>
    <row r="14" spans="1:21" ht="27.75" customHeight="1" thickTop="1" thickBot="1" x14ac:dyDescent="0.3">
      <c r="B14" s="80" t="s">
        <v>556</v>
      </c>
      <c r="C14" s="81" t="s">
        <v>1113</v>
      </c>
      <c r="D14" s="50"/>
      <c r="E14" s="51"/>
      <c r="F14" s="294" t="s">
        <v>3172</v>
      </c>
      <c r="G14" s="294" t="s">
        <v>14</v>
      </c>
      <c r="H14" s="297" t="s">
        <v>3195</v>
      </c>
      <c r="I14" s="297" t="s">
        <v>3195</v>
      </c>
      <c r="J14" s="297" t="s">
        <v>3195</v>
      </c>
      <c r="K14" s="297" t="s">
        <v>3196</v>
      </c>
      <c r="L14" s="294" t="s">
        <v>14</v>
      </c>
      <c r="M14" s="294" t="s">
        <v>14</v>
      </c>
      <c r="N14" s="294" t="s">
        <v>14</v>
      </c>
      <c r="O14" s="294" t="s">
        <v>14</v>
      </c>
      <c r="P14" s="294" t="s">
        <v>14</v>
      </c>
      <c r="Q14" s="294" t="s">
        <v>14</v>
      </c>
      <c r="R14" s="297" t="s">
        <v>3197</v>
      </c>
      <c r="S14" s="294" t="s">
        <v>14</v>
      </c>
      <c r="T14" s="294" t="s">
        <v>14</v>
      </c>
    </row>
    <row r="15" spans="1:21" ht="27.75" customHeight="1" thickTop="1" thickBot="1" x14ac:dyDescent="0.3">
      <c r="B15" s="80" t="s">
        <v>557</v>
      </c>
      <c r="C15" s="81" t="s">
        <v>1114</v>
      </c>
      <c r="D15" s="50"/>
      <c r="E15" s="51"/>
      <c r="F15" s="294" t="s">
        <v>3173</v>
      </c>
      <c r="G15" s="294" t="s">
        <v>14</v>
      </c>
      <c r="H15" s="294" t="s">
        <v>14</v>
      </c>
      <c r="I15" s="294" t="s">
        <v>14</v>
      </c>
      <c r="J15" s="297" t="s">
        <v>3198</v>
      </c>
      <c r="K15" s="297" t="s">
        <v>3198</v>
      </c>
      <c r="L15" s="297" t="s">
        <v>3198</v>
      </c>
      <c r="M15" s="297" t="s">
        <v>3198</v>
      </c>
      <c r="N15" s="297" t="s">
        <v>3198</v>
      </c>
      <c r="O15" s="294" t="s">
        <v>14</v>
      </c>
      <c r="P15" s="294" t="s">
        <v>14</v>
      </c>
      <c r="Q15" s="294" t="s">
        <v>14</v>
      </c>
      <c r="R15" s="294" t="s">
        <v>14</v>
      </c>
      <c r="S15" s="294" t="s">
        <v>14</v>
      </c>
      <c r="T15" s="294" t="s">
        <v>14</v>
      </c>
    </row>
    <row r="16" spans="1:21" ht="27.75" customHeight="1" thickTop="1" thickBot="1" x14ac:dyDescent="0.3">
      <c r="B16" s="80" t="s">
        <v>558</v>
      </c>
      <c r="C16" s="81" t="s">
        <v>32</v>
      </c>
      <c r="D16" s="50"/>
      <c r="E16" s="51"/>
      <c r="F16" s="294" t="s">
        <v>3174</v>
      </c>
      <c r="G16" s="294" t="s">
        <v>14</v>
      </c>
      <c r="H16" s="294" t="s">
        <v>14</v>
      </c>
      <c r="I16" s="294" t="s">
        <v>14</v>
      </c>
      <c r="J16" s="294" t="s">
        <v>14</v>
      </c>
      <c r="K16" s="294" t="s">
        <v>14</v>
      </c>
      <c r="L16" s="297" t="s">
        <v>3199</v>
      </c>
      <c r="M16" s="297" t="s">
        <v>3200</v>
      </c>
      <c r="N16" s="297" t="s">
        <v>3200</v>
      </c>
      <c r="O16" s="297" t="s">
        <v>3200</v>
      </c>
      <c r="P16" s="297" t="s">
        <v>3200</v>
      </c>
      <c r="Q16" s="294" t="s">
        <v>14</v>
      </c>
      <c r="R16" s="294" t="s">
        <v>14</v>
      </c>
      <c r="S16" s="294" t="s">
        <v>14</v>
      </c>
      <c r="T16" s="294" t="s">
        <v>14</v>
      </c>
    </row>
    <row r="17" spans="2:20" ht="27.75" customHeight="1" thickTop="1" thickBot="1" x14ac:dyDescent="0.3">
      <c r="B17" s="80" t="s">
        <v>559</v>
      </c>
      <c r="C17" s="81" t="s">
        <v>1115</v>
      </c>
      <c r="D17" s="50"/>
      <c r="E17" s="51"/>
      <c r="F17" s="294" t="s">
        <v>3175</v>
      </c>
      <c r="G17" s="294" t="s">
        <v>14</v>
      </c>
      <c r="H17" s="294" t="s">
        <v>14</v>
      </c>
      <c r="I17" s="294" t="s">
        <v>14</v>
      </c>
      <c r="J17" s="294" t="s">
        <v>14</v>
      </c>
      <c r="K17" s="294" t="s">
        <v>14</v>
      </c>
      <c r="L17" s="297" t="s">
        <v>3175</v>
      </c>
      <c r="M17" s="294" t="s">
        <v>14</v>
      </c>
      <c r="N17" s="294" t="s">
        <v>14</v>
      </c>
      <c r="O17" s="294" t="s">
        <v>14</v>
      </c>
      <c r="P17" s="294" t="s">
        <v>14</v>
      </c>
      <c r="Q17" s="294" t="s">
        <v>14</v>
      </c>
      <c r="R17" s="294" t="s">
        <v>14</v>
      </c>
      <c r="S17" s="294" t="s">
        <v>14</v>
      </c>
      <c r="T17" s="294" t="s">
        <v>14</v>
      </c>
    </row>
    <row r="18" spans="2:20" ht="27.75" customHeight="1" thickTop="1" thickBot="1" x14ac:dyDescent="0.3">
      <c r="B18" s="80" t="s">
        <v>560</v>
      </c>
      <c r="C18" s="81" t="s">
        <v>34</v>
      </c>
      <c r="D18" s="50"/>
      <c r="E18" s="51"/>
      <c r="F18" s="294" t="s">
        <v>3176</v>
      </c>
      <c r="G18" s="294" t="s">
        <v>14</v>
      </c>
      <c r="H18" s="294" t="s">
        <v>14</v>
      </c>
      <c r="I18" s="294" t="s">
        <v>14</v>
      </c>
      <c r="J18" s="294" t="s">
        <v>14</v>
      </c>
      <c r="K18" s="294" t="s">
        <v>14</v>
      </c>
      <c r="L18" s="294" t="s">
        <v>14</v>
      </c>
      <c r="M18" s="297" t="s">
        <v>3201</v>
      </c>
      <c r="N18" s="297" t="s">
        <v>3202</v>
      </c>
      <c r="O18" s="297" t="s">
        <v>3202</v>
      </c>
      <c r="P18" s="297" t="s">
        <v>3202</v>
      </c>
      <c r="Q18" s="294" t="s">
        <v>14</v>
      </c>
      <c r="R18" s="294" t="s">
        <v>14</v>
      </c>
      <c r="S18" s="294" t="s">
        <v>14</v>
      </c>
      <c r="T18" s="297" t="s">
        <v>3203</v>
      </c>
    </row>
    <row r="19" spans="2:20" ht="27.75" customHeight="1" thickTop="1" thickBot="1" x14ac:dyDescent="0.3">
      <c r="B19" s="80" t="s">
        <v>561</v>
      </c>
      <c r="C19" s="81" t="s">
        <v>1116</v>
      </c>
      <c r="D19" s="50"/>
      <c r="E19" s="51"/>
      <c r="F19" s="294" t="s">
        <v>3177</v>
      </c>
      <c r="G19" s="294" t="s">
        <v>14</v>
      </c>
      <c r="H19" s="294" t="s">
        <v>14</v>
      </c>
      <c r="I19" s="294" t="s">
        <v>14</v>
      </c>
      <c r="J19" s="297" t="s">
        <v>3204</v>
      </c>
      <c r="K19" s="297" t="s">
        <v>3204</v>
      </c>
      <c r="L19" s="297" t="s">
        <v>3204</v>
      </c>
      <c r="M19" s="297" t="s">
        <v>3204</v>
      </c>
      <c r="N19" s="294" t="s">
        <v>14</v>
      </c>
      <c r="O19" s="294" t="s">
        <v>14</v>
      </c>
      <c r="P19" s="294" t="s">
        <v>14</v>
      </c>
      <c r="Q19" s="297" t="s">
        <v>3205</v>
      </c>
      <c r="R19" s="297" t="s">
        <v>3205</v>
      </c>
      <c r="S19" s="294" t="s">
        <v>14</v>
      </c>
      <c r="T19" s="294" t="s">
        <v>14</v>
      </c>
    </row>
    <row r="20" spans="2:20" ht="27.75" customHeight="1" thickTop="1" thickBot="1" x14ac:dyDescent="0.3">
      <c r="B20" s="80" t="s">
        <v>562</v>
      </c>
      <c r="C20" s="81" t="s">
        <v>1117</v>
      </c>
      <c r="D20" s="50"/>
      <c r="E20" s="51"/>
      <c r="F20" s="294" t="s">
        <v>3178</v>
      </c>
      <c r="G20" s="294" t="s">
        <v>14</v>
      </c>
      <c r="H20" s="294" t="s">
        <v>14</v>
      </c>
      <c r="I20" s="294" t="s">
        <v>14</v>
      </c>
      <c r="J20" s="294" t="s">
        <v>14</v>
      </c>
      <c r="K20" s="294" t="s">
        <v>14</v>
      </c>
      <c r="L20" s="294" t="s">
        <v>14</v>
      </c>
      <c r="M20" s="294" t="s">
        <v>14</v>
      </c>
      <c r="N20" s="297" t="s">
        <v>3206</v>
      </c>
      <c r="O20" s="297" t="s">
        <v>3206</v>
      </c>
      <c r="P20" s="297" t="s">
        <v>3206</v>
      </c>
      <c r="Q20" s="297" t="s">
        <v>3207</v>
      </c>
      <c r="R20" s="297" t="s">
        <v>3208</v>
      </c>
      <c r="S20" s="294" t="s">
        <v>14</v>
      </c>
      <c r="T20" s="294" t="s">
        <v>14</v>
      </c>
    </row>
    <row r="21" spans="2:20" ht="27.75" customHeight="1" thickTop="1" thickBot="1" x14ac:dyDescent="0.3">
      <c r="B21" s="80" t="s">
        <v>563</v>
      </c>
      <c r="C21" s="81" t="s">
        <v>1118</v>
      </c>
      <c r="D21" s="50"/>
      <c r="E21" s="51"/>
      <c r="F21" s="294" t="s">
        <v>3179</v>
      </c>
      <c r="G21" s="294" t="s">
        <v>14</v>
      </c>
      <c r="H21" s="294" t="s">
        <v>14</v>
      </c>
      <c r="I21" s="294" t="s">
        <v>14</v>
      </c>
      <c r="J21" s="294" t="s">
        <v>14</v>
      </c>
      <c r="K21" s="294" t="s">
        <v>14</v>
      </c>
      <c r="L21" s="294" t="s">
        <v>14</v>
      </c>
      <c r="M21" s="294" t="s">
        <v>14</v>
      </c>
      <c r="N21" s="294" t="s">
        <v>14</v>
      </c>
      <c r="O21" s="294" t="s">
        <v>14</v>
      </c>
      <c r="P21" s="294" t="s">
        <v>14</v>
      </c>
      <c r="Q21" s="297" t="s">
        <v>3209</v>
      </c>
      <c r="R21" s="297" t="s">
        <v>3210</v>
      </c>
      <c r="S21" s="294" t="s">
        <v>14</v>
      </c>
      <c r="T21" s="294" t="s">
        <v>14</v>
      </c>
    </row>
    <row r="22" spans="2:20" ht="27.75" customHeight="1" thickTop="1" thickBot="1" x14ac:dyDescent="0.3">
      <c r="B22" s="80" t="s">
        <v>564</v>
      </c>
      <c r="C22" s="81" t="s">
        <v>1119</v>
      </c>
      <c r="D22" s="50"/>
      <c r="E22" s="51"/>
      <c r="F22" s="294" t="s">
        <v>3180</v>
      </c>
      <c r="G22" s="294" t="s">
        <v>14</v>
      </c>
      <c r="H22" s="294" t="s">
        <v>14</v>
      </c>
      <c r="I22" s="294" t="s">
        <v>14</v>
      </c>
      <c r="J22" s="294" t="s">
        <v>14</v>
      </c>
      <c r="K22" s="294" t="s">
        <v>14</v>
      </c>
      <c r="L22" s="294" t="s">
        <v>14</v>
      </c>
      <c r="M22" s="294" t="s">
        <v>14</v>
      </c>
      <c r="N22" s="297" t="s">
        <v>3211</v>
      </c>
      <c r="O22" s="297" t="s">
        <v>3211</v>
      </c>
      <c r="P22" s="294" t="s">
        <v>14</v>
      </c>
      <c r="Q22" s="297" t="s">
        <v>3212</v>
      </c>
      <c r="R22" s="294" t="s">
        <v>14</v>
      </c>
      <c r="S22" s="294" t="s">
        <v>14</v>
      </c>
      <c r="T22" s="294" t="s">
        <v>14</v>
      </c>
    </row>
    <row r="23" spans="2:20" ht="27.75" customHeight="1" thickTop="1" thickBot="1" x14ac:dyDescent="0.3">
      <c r="B23" s="80" t="s">
        <v>565</v>
      </c>
      <c r="C23" s="81" t="s">
        <v>41</v>
      </c>
      <c r="D23" s="50"/>
      <c r="E23" s="51"/>
      <c r="F23" s="294" t="s">
        <v>3181</v>
      </c>
      <c r="G23" s="294" t="s">
        <v>14</v>
      </c>
      <c r="H23" s="294" t="s">
        <v>14</v>
      </c>
      <c r="I23" s="294" t="s">
        <v>14</v>
      </c>
      <c r="J23" s="294" t="s">
        <v>14</v>
      </c>
      <c r="K23" s="294" t="s">
        <v>14</v>
      </c>
      <c r="L23" s="294" t="s">
        <v>14</v>
      </c>
      <c r="M23" s="294" t="s">
        <v>14</v>
      </c>
      <c r="N23" s="294" t="s">
        <v>14</v>
      </c>
      <c r="O23" s="294" t="s">
        <v>14</v>
      </c>
      <c r="P23" s="294" t="s">
        <v>14</v>
      </c>
      <c r="Q23" s="294" t="s">
        <v>14</v>
      </c>
      <c r="R23" s="294" t="s">
        <v>14</v>
      </c>
      <c r="S23" s="297" t="s">
        <v>3213</v>
      </c>
      <c r="T23" s="297" t="s">
        <v>3214</v>
      </c>
    </row>
    <row r="24" spans="2:20" ht="27.75" customHeight="1" thickTop="1" thickBot="1" x14ac:dyDescent="0.3">
      <c r="B24" s="80" t="s">
        <v>566</v>
      </c>
      <c r="C24" s="81" t="s">
        <v>1120</v>
      </c>
      <c r="D24" s="50"/>
      <c r="E24" s="51"/>
      <c r="F24" s="294" t="s">
        <v>3182</v>
      </c>
      <c r="G24" s="294" t="s">
        <v>14</v>
      </c>
      <c r="H24" s="294" t="s">
        <v>14</v>
      </c>
      <c r="I24" s="294" t="s">
        <v>14</v>
      </c>
      <c r="J24" s="294" t="s">
        <v>14</v>
      </c>
      <c r="K24" s="294" t="s">
        <v>14</v>
      </c>
      <c r="L24" s="294" t="s">
        <v>14</v>
      </c>
      <c r="M24" s="294" t="s">
        <v>14</v>
      </c>
      <c r="N24" s="294" t="s">
        <v>14</v>
      </c>
      <c r="O24" s="294" t="s">
        <v>14</v>
      </c>
      <c r="P24" s="294" t="s">
        <v>14</v>
      </c>
      <c r="Q24" s="294" t="s">
        <v>14</v>
      </c>
      <c r="R24" s="294" t="s">
        <v>14</v>
      </c>
      <c r="S24" s="297" t="s">
        <v>3182</v>
      </c>
      <c r="T24" s="294" t="s">
        <v>14</v>
      </c>
    </row>
    <row r="25" spans="2:20" ht="27.75" customHeight="1" thickTop="1" thickBot="1" x14ac:dyDescent="0.3">
      <c r="B25" s="80" t="s">
        <v>567</v>
      </c>
      <c r="C25" s="81" t="s">
        <v>1121</v>
      </c>
      <c r="D25" s="50"/>
      <c r="E25" s="51"/>
      <c r="F25" s="294" t="s">
        <v>3183</v>
      </c>
      <c r="G25" s="294" t="s">
        <v>14</v>
      </c>
      <c r="H25" s="294" t="s">
        <v>14</v>
      </c>
      <c r="I25" s="294" t="s">
        <v>14</v>
      </c>
      <c r="J25" s="294" t="s">
        <v>14</v>
      </c>
      <c r="K25" s="294" t="s">
        <v>14</v>
      </c>
      <c r="L25" s="294" t="s">
        <v>14</v>
      </c>
      <c r="M25" s="294" t="s">
        <v>14</v>
      </c>
      <c r="N25" s="294" t="s">
        <v>14</v>
      </c>
      <c r="O25" s="294" t="s">
        <v>14</v>
      </c>
      <c r="P25" s="294" t="s">
        <v>14</v>
      </c>
      <c r="Q25" s="294" t="s">
        <v>14</v>
      </c>
      <c r="R25" s="294" t="s">
        <v>14</v>
      </c>
      <c r="S25" s="297" t="s">
        <v>3215</v>
      </c>
      <c r="T25" s="297" t="s">
        <v>3215</v>
      </c>
    </row>
    <row r="26" spans="2:20" ht="27.75" customHeight="1" thickTop="1" thickBot="1" x14ac:dyDescent="0.3">
      <c r="B26" s="80" t="s">
        <v>568</v>
      </c>
      <c r="C26" s="81" t="s">
        <v>442</v>
      </c>
      <c r="D26" s="50"/>
      <c r="E26" s="51"/>
      <c r="F26" s="294" t="s">
        <v>3184</v>
      </c>
      <c r="G26" s="294" t="s">
        <v>14</v>
      </c>
      <c r="H26" s="294" t="s">
        <v>14</v>
      </c>
      <c r="I26" s="294" t="s">
        <v>14</v>
      </c>
      <c r="J26" s="294" t="s">
        <v>14</v>
      </c>
      <c r="K26" s="297" t="s">
        <v>3216</v>
      </c>
      <c r="L26" s="297" t="s">
        <v>3216</v>
      </c>
      <c r="M26" s="297" t="s">
        <v>3216</v>
      </c>
      <c r="N26" s="297" t="s">
        <v>3216</v>
      </c>
      <c r="O26" s="294" t="s">
        <v>14</v>
      </c>
      <c r="P26" s="294" t="s">
        <v>14</v>
      </c>
      <c r="Q26" s="297" t="s">
        <v>3217</v>
      </c>
      <c r="R26" s="297" t="s">
        <v>3217</v>
      </c>
      <c r="S26" s="297" t="s">
        <v>3217</v>
      </c>
      <c r="T26" s="294" t="s">
        <v>14</v>
      </c>
    </row>
    <row r="27" spans="2:20" ht="27.75" customHeight="1" thickTop="1" thickBot="1" x14ac:dyDescent="0.3">
      <c r="B27" s="80" t="s">
        <v>569</v>
      </c>
      <c r="C27" s="81" t="s">
        <v>1122</v>
      </c>
      <c r="D27" s="50"/>
      <c r="E27" s="51"/>
      <c r="F27" s="294" t="s">
        <v>3185</v>
      </c>
      <c r="G27" s="294" t="s">
        <v>14</v>
      </c>
      <c r="H27" s="294" t="s">
        <v>14</v>
      </c>
      <c r="I27" s="294" t="s">
        <v>14</v>
      </c>
      <c r="J27" s="294" t="s">
        <v>14</v>
      </c>
      <c r="K27" s="297" t="s">
        <v>3218</v>
      </c>
      <c r="L27" s="297" t="s">
        <v>3218</v>
      </c>
      <c r="M27" s="297" t="s">
        <v>3218</v>
      </c>
      <c r="N27" s="297" t="s">
        <v>3218</v>
      </c>
      <c r="O27" s="294" t="s">
        <v>14</v>
      </c>
      <c r="P27" s="294" t="s">
        <v>14</v>
      </c>
      <c r="Q27" s="297" t="s">
        <v>3219</v>
      </c>
      <c r="R27" s="297" t="s">
        <v>3219</v>
      </c>
      <c r="S27" s="297" t="s">
        <v>3218</v>
      </c>
      <c r="T27" s="297" t="s">
        <v>3218</v>
      </c>
    </row>
    <row r="28" spans="2:20" ht="27.75" customHeight="1" thickTop="1" thickBot="1" x14ac:dyDescent="0.3">
      <c r="B28" s="80" t="s">
        <v>1052</v>
      </c>
      <c r="C28" s="81" t="s">
        <v>1123</v>
      </c>
      <c r="D28" s="50"/>
      <c r="E28" s="51"/>
      <c r="F28" s="294" t="s">
        <v>3186</v>
      </c>
      <c r="G28" s="294" t="s">
        <v>14</v>
      </c>
      <c r="H28" s="294" t="s">
        <v>14</v>
      </c>
      <c r="I28" s="294" t="s">
        <v>14</v>
      </c>
      <c r="J28" s="294" t="s">
        <v>14</v>
      </c>
      <c r="K28" s="294" t="s">
        <v>14</v>
      </c>
      <c r="L28" s="294" t="s">
        <v>14</v>
      </c>
      <c r="M28" s="294" t="s">
        <v>14</v>
      </c>
      <c r="N28" s="294" t="s">
        <v>14</v>
      </c>
      <c r="O28" s="297" t="s">
        <v>3220</v>
      </c>
      <c r="P28" s="297" t="s">
        <v>3220</v>
      </c>
      <c r="Q28" s="297" t="s">
        <v>3220</v>
      </c>
      <c r="R28" s="297" t="s">
        <v>3220</v>
      </c>
      <c r="S28" s="294" t="s">
        <v>14</v>
      </c>
      <c r="T28" s="297" t="s">
        <v>3220</v>
      </c>
    </row>
    <row r="29" spans="2:20" ht="27.75" customHeight="1" thickTop="1" thickBot="1" x14ac:dyDescent="0.3">
      <c r="B29" s="80" t="s">
        <v>1053</v>
      </c>
      <c r="C29" s="81" t="s">
        <v>1124</v>
      </c>
      <c r="D29" s="50"/>
      <c r="E29" s="51"/>
      <c r="F29" s="294" t="s">
        <v>3187</v>
      </c>
      <c r="G29" s="294" t="s">
        <v>14</v>
      </c>
      <c r="H29" s="294" t="s">
        <v>14</v>
      </c>
      <c r="I29" s="294" t="s">
        <v>14</v>
      </c>
      <c r="J29" s="294" t="s">
        <v>14</v>
      </c>
      <c r="K29" s="294" t="s">
        <v>14</v>
      </c>
      <c r="L29" s="294" t="s">
        <v>14</v>
      </c>
      <c r="M29" s="294" t="s">
        <v>14</v>
      </c>
      <c r="N29" s="297" t="s">
        <v>3221</v>
      </c>
      <c r="O29" s="297" t="s">
        <v>3221</v>
      </c>
      <c r="P29" s="297" t="s">
        <v>3222</v>
      </c>
      <c r="Q29" s="294" t="s">
        <v>14</v>
      </c>
      <c r="R29" s="294" t="s">
        <v>14</v>
      </c>
      <c r="S29" s="294" t="s">
        <v>14</v>
      </c>
      <c r="T29" s="294" t="s">
        <v>14</v>
      </c>
    </row>
    <row r="30" spans="2:20" ht="27.75" customHeight="1" thickTop="1" thickBot="1" x14ac:dyDescent="0.3">
      <c r="B30" s="80" t="s">
        <v>3168</v>
      </c>
      <c r="C30" s="81" t="s">
        <v>1125</v>
      </c>
      <c r="D30" s="50"/>
      <c r="E30" s="51"/>
      <c r="F30" s="294" t="s">
        <v>3464</v>
      </c>
      <c r="G30" s="294" t="s">
        <v>14</v>
      </c>
      <c r="H30" s="294" t="s">
        <v>14</v>
      </c>
      <c r="I30" s="294" t="s">
        <v>14</v>
      </c>
      <c r="J30" s="294" t="s">
        <v>14</v>
      </c>
      <c r="K30" s="294" t="s">
        <v>14</v>
      </c>
      <c r="L30" s="294" t="s">
        <v>14</v>
      </c>
      <c r="M30" s="294" t="s">
        <v>14</v>
      </c>
      <c r="N30" s="294" t="s">
        <v>14</v>
      </c>
      <c r="O30" s="294" t="s">
        <v>14</v>
      </c>
      <c r="P30" s="294" t="s">
        <v>14</v>
      </c>
      <c r="Q30" s="294" t="s">
        <v>14</v>
      </c>
      <c r="R30" s="294" t="s">
        <v>14</v>
      </c>
      <c r="S30" s="297" t="s">
        <v>3465</v>
      </c>
      <c r="T30" s="297" t="s">
        <v>3466</v>
      </c>
    </row>
    <row r="31" spans="2:20" ht="27.75" customHeight="1" thickTop="1" thickBot="1" x14ac:dyDescent="0.3">
      <c r="B31" s="80">
        <v>20</v>
      </c>
      <c r="C31" s="81" t="s">
        <v>3332</v>
      </c>
      <c r="D31" s="50"/>
      <c r="E31" s="51"/>
      <c r="F31" s="294" t="s">
        <v>3447</v>
      </c>
      <c r="G31" s="294" t="s">
        <v>14</v>
      </c>
      <c r="H31" s="294" t="s">
        <v>14</v>
      </c>
      <c r="I31" s="294" t="s">
        <v>14</v>
      </c>
      <c r="J31" s="294" t="s">
        <v>14</v>
      </c>
      <c r="K31" s="294" t="s">
        <v>14</v>
      </c>
      <c r="L31" s="294" t="s">
        <v>14</v>
      </c>
      <c r="M31" s="294" t="s">
        <v>14</v>
      </c>
      <c r="N31" s="294" t="s">
        <v>14</v>
      </c>
      <c r="O31" s="294" t="s">
        <v>14</v>
      </c>
      <c r="P31" s="297" t="s">
        <v>3448</v>
      </c>
      <c r="Q31" s="294" t="s">
        <v>14</v>
      </c>
      <c r="R31" s="297" t="s">
        <v>3448</v>
      </c>
      <c r="S31" s="297" t="s">
        <v>3448</v>
      </c>
      <c r="T31" s="297" t="s">
        <v>3449</v>
      </c>
    </row>
    <row r="32" spans="2:20" ht="27.75" customHeight="1" thickTop="1" thickBot="1" x14ac:dyDescent="0.3">
      <c r="B32" s="80">
        <v>21</v>
      </c>
      <c r="C32" s="81" t="s">
        <v>746</v>
      </c>
      <c r="D32" s="50"/>
      <c r="E32" s="51"/>
      <c r="F32" s="294" t="s">
        <v>3188</v>
      </c>
      <c r="G32" s="294" t="s">
        <v>14</v>
      </c>
      <c r="H32" s="294" t="s">
        <v>14</v>
      </c>
      <c r="I32" s="294" t="s">
        <v>14</v>
      </c>
      <c r="J32" s="294" t="s">
        <v>14</v>
      </c>
      <c r="K32" s="294" t="s">
        <v>14</v>
      </c>
      <c r="L32" s="294" t="s">
        <v>14</v>
      </c>
      <c r="M32" s="294" t="s">
        <v>14</v>
      </c>
      <c r="N32" s="294" t="s">
        <v>14</v>
      </c>
      <c r="O32" s="294" t="s">
        <v>14</v>
      </c>
      <c r="P32" s="294" t="s">
        <v>14</v>
      </c>
      <c r="Q32" s="294" t="s">
        <v>14</v>
      </c>
      <c r="R32" s="294" t="s">
        <v>14</v>
      </c>
      <c r="S32" s="294" t="s">
        <v>14</v>
      </c>
      <c r="T32" s="297" t="s">
        <v>3188</v>
      </c>
    </row>
    <row r="33" spans="2:20" ht="13.5" thickTop="1" x14ac:dyDescent="0.25">
      <c r="B33" s="217" t="s">
        <v>414</v>
      </c>
      <c r="C33" s="217"/>
      <c r="D33" s="82"/>
      <c r="E33" s="82"/>
      <c r="F33" s="295"/>
      <c r="G33" s="296" t="s">
        <v>3450</v>
      </c>
      <c r="H33" s="296" t="s">
        <v>3467</v>
      </c>
      <c r="I33" s="296" t="s">
        <v>3467</v>
      </c>
      <c r="J33" s="296" t="s">
        <v>3468</v>
      </c>
      <c r="K33" s="296" t="s">
        <v>3451</v>
      </c>
      <c r="L33" s="296" t="s">
        <v>3469</v>
      </c>
      <c r="M33" s="296" t="s">
        <v>3470</v>
      </c>
      <c r="N33" s="296" t="s">
        <v>3471</v>
      </c>
      <c r="O33" s="296" t="s">
        <v>3452</v>
      </c>
      <c r="P33" s="296" t="s">
        <v>3453</v>
      </c>
      <c r="Q33" s="296" t="s">
        <v>3472</v>
      </c>
      <c r="R33" s="296" t="s">
        <v>3473</v>
      </c>
      <c r="S33" s="296" t="s">
        <v>3474</v>
      </c>
      <c r="T33" s="296" t="s">
        <v>3475</v>
      </c>
    </row>
    <row r="34" spans="2:20" ht="12.75" customHeight="1" x14ac:dyDescent="0.25">
      <c r="B34" s="216" t="s">
        <v>415</v>
      </c>
      <c r="C34" s="216"/>
      <c r="D34" s="84"/>
      <c r="E34" s="85"/>
      <c r="F34" s="295"/>
      <c r="G34" s="296" t="s">
        <v>3223</v>
      </c>
      <c r="H34" s="296" t="s">
        <v>3224</v>
      </c>
      <c r="I34" s="296" t="s">
        <v>3224</v>
      </c>
      <c r="J34" s="296" t="s">
        <v>3225</v>
      </c>
      <c r="K34" s="296" t="s">
        <v>3226</v>
      </c>
      <c r="L34" s="296" t="s">
        <v>3227</v>
      </c>
      <c r="M34" s="296" t="s">
        <v>3228</v>
      </c>
      <c r="N34" s="296" t="s">
        <v>3229</v>
      </c>
      <c r="O34" s="296" t="s">
        <v>3230</v>
      </c>
      <c r="P34" s="296" t="s">
        <v>3454</v>
      </c>
      <c r="Q34" s="296" t="s">
        <v>3231</v>
      </c>
      <c r="R34" s="296" t="s">
        <v>3455</v>
      </c>
      <c r="S34" s="296" t="s">
        <v>3476</v>
      </c>
      <c r="T34" s="296" t="s">
        <v>3477</v>
      </c>
    </row>
    <row r="35" spans="2:20" ht="12.75" customHeight="1" x14ac:dyDescent="0.25">
      <c r="B35" s="216" t="s">
        <v>416</v>
      </c>
      <c r="C35" s="216"/>
      <c r="D35" s="84"/>
      <c r="E35" s="85"/>
      <c r="F35" s="295"/>
      <c r="G35" s="296" t="s">
        <v>3450</v>
      </c>
      <c r="H35" s="296" t="s">
        <v>3478</v>
      </c>
      <c r="I35" s="296" t="s">
        <v>3479</v>
      </c>
      <c r="J35" s="296" t="s">
        <v>3480</v>
      </c>
      <c r="K35" s="296" t="s">
        <v>3481</v>
      </c>
      <c r="L35" s="296" t="s">
        <v>3482</v>
      </c>
      <c r="M35" s="296" t="s">
        <v>3483</v>
      </c>
      <c r="N35" s="296" t="s">
        <v>3484</v>
      </c>
      <c r="O35" s="296" t="s">
        <v>3485</v>
      </c>
      <c r="P35" s="296" t="s">
        <v>3486</v>
      </c>
      <c r="Q35" s="296" t="s">
        <v>3487</v>
      </c>
      <c r="R35" s="296" t="s">
        <v>3488</v>
      </c>
      <c r="S35" s="296" t="s">
        <v>3489</v>
      </c>
      <c r="T35" s="296" t="s">
        <v>731</v>
      </c>
    </row>
    <row r="36" spans="2:20" ht="25.5" x14ac:dyDescent="0.25">
      <c r="B36" s="216" t="s">
        <v>417</v>
      </c>
      <c r="C36" s="216"/>
      <c r="D36" s="84"/>
      <c r="E36" s="85"/>
      <c r="F36" s="295"/>
      <c r="G36" s="296" t="s">
        <v>3223</v>
      </c>
      <c r="H36" s="296" t="s">
        <v>3232</v>
      </c>
      <c r="I36" s="296" t="s">
        <v>3233</v>
      </c>
      <c r="J36" s="296" t="s">
        <v>3234</v>
      </c>
      <c r="K36" s="296" t="s">
        <v>3235</v>
      </c>
      <c r="L36" s="296" t="s">
        <v>3236</v>
      </c>
      <c r="M36" s="296" t="s">
        <v>3237</v>
      </c>
      <c r="N36" s="296" t="s">
        <v>3238</v>
      </c>
      <c r="O36" s="296" t="s">
        <v>3239</v>
      </c>
      <c r="P36" s="296" t="s">
        <v>3456</v>
      </c>
      <c r="Q36" s="296" t="s">
        <v>3457</v>
      </c>
      <c r="R36" s="296" t="s">
        <v>3458</v>
      </c>
      <c r="S36" s="296" t="s">
        <v>3490</v>
      </c>
      <c r="T36" s="296" t="s">
        <v>3491</v>
      </c>
    </row>
    <row r="37" spans="2:20" x14ac:dyDescent="0.25">
      <c r="B37" s="84"/>
      <c r="C37" s="84"/>
      <c r="D37" s="84"/>
      <c r="E37" s="85"/>
      <c r="F37" s="82"/>
      <c r="G37" s="83"/>
      <c r="H37" s="83"/>
      <c r="I37" s="83"/>
      <c r="J37" s="83"/>
      <c r="K37" s="83"/>
      <c r="L37" s="83"/>
      <c r="M37" s="83"/>
      <c r="N37" s="83"/>
      <c r="O37" s="83"/>
      <c r="P37" s="83"/>
      <c r="Q37" s="83"/>
      <c r="R37" s="83"/>
      <c r="S37" s="83"/>
      <c r="T37" s="83"/>
    </row>
    <row r="38" spans="2:20" x14ac:dyDescent="0.25">
      <c r="B38" s="84"/>
      <c r="C38" s="84"/>
      <c r="D38" s="84"/>
      <c r="E38" s="85"/>
      <c r="F38" s="82"/>
      <c r="G38" s="83"/>
      <c r="H38" s="83"/>
      <c r="I38" s="83"/>
      <c r="J38" s="83"/>
      <c r="K38" s="83"/>
      <c r="L38" s="83"/>
      <c r="M38" s="83"/>
      <c r="N38" s="83"/>
      <c r="O38" s="83"/>
      <c r="P38" s="83"/>
      <c r="Q38" s="83"/>
      <c r="R38" s="83"/>
      <c r="S38" s="83"/>
      <c r="T38" s="83"/>
    </row>
    <row r="39" spans="2:20" x14ac:dyDescent="0.25">
      <c r="B39" s="84"/>
      <c r="C39" s="84"/>
      <c r="D39" s="84"/>
      <c r="E39" s="85"/>
      <c r="F39" s="82"/>
      <c r="G39" s="83"/>
      <c r="H39" s="83"/>
      <c r="I39" s="83"/>
      <c r="J39" s="83"/>
      <c r="K39" s="83"/>
      <c r="L39" s="83"/>
      <c r="M39" s="83"/>
      <c r="N39" s="83"/>
      <c r="O39" s="83"/>
      <c r="P39" s="83"/>
      <c r="Q39" s="83"/>
      <c r="R39" s="83"/>
      <c r="S39" s="83"/>
      <c r="T39" s="83"/>
    </row>
    <row r="40" spans="2:20" x14ac:dyDescent="0.25">
      <c r="B40" s="84"/>
      <c r="C40" s="84"/>
      <c r="D40" s="84"/>
      <c r="E40" s="85"/>
      <c r="F40" s="82"/>
      <c r="G40" s="83"/>
      <c r="H40" s="83"/>
      <c r="I40" s="83"/>
      <c r="J40" s="83"/>
      <c r="K40" s="83"/>
      <c r="L40" s="83"/>
      <c r="M40" s="83"/>
      <c r="N40" s="83"/>
      <c r="O40" s="83"/>
      <c r="P40" s="83"/>
      <c r="Q40" s="83"/>
      <c r="R40" s="83"/>
      <c r="S40" s="83"/>
      <c r="T40" s="83"/>
    </row>
    <row r="41" spans="2:20" x14ac:dyDescent="0.25">
      <c r="B41" s="84"/>
      <c r="C41" s="84"/>
      <c r="D41" s="84"/>
      <c r="E41" s="85"/>
      <c r="F41" s="82"/>
      <c r="G41" s="83"/>
      <c r="H41" s="83"/>
      <c r="I41" s="83"/>
      <c r="J41" s="83"/>
      <c r="K41" s="83"/>
      <c r="L41" s="83"/>
      <c r="M41" s="83"/>
      <c r="N41" s="83"/>
      <c r="O41" s="83"/>
      <c r="P41" s="83"/>
      <c r="Q41" s="83"/>
      <c r="R41" s="83"/>
      <c r="S41" s="83"/>
      <c r="T41" s="83"/>
    </row>
    <row r="42" spans="2:20" x14ac:dyDescent="0.25">
      <c r="B42" s="84"/>
      <c r="C42" s="84"/>
      <c r="D42" s="84"/>
      <c r="E42" s="85"/>
      <c r="F42" s="82"/>
      <c r="G42" s="83"/>
      <c r="H42" s="83"/>
      <c r="I42" s="83"/>
      <c r="J42" s="83"/>
      <c r="K42" s="83"/>
      <c r="L42" s="83"/>
      <c r="M42" s="83"/>
      <c r="N42" s="83"/>
      <c r="O42" s="83"/>
      <c r="P42" s="83"/>
      <c r="Q42" s="83"/>
      <c r="R42" s="83"/>
      <c r="S42" s="83"/>
      <c r="T42" s="83"/>
    </row>
    <row r="43" spans="2:20" x14ac:dyDescent="0.25">
      <c r="B43" s="84"/>
      <c r="C43" s="84"/>
      <c r="D43" s="84"/>
      <c r="E43" s="85"/>
      <c r="F43" s="82"/>
      <c r="G43" s="83"/>
      <c r="H43" s="83"/>
      <c r="I43" s="83"/>
      <c r="J43" s="83"/>
      <c r="K43" s="83"/>
      <c r="L43" s="83"/>
      <c r="M43" s="83"/>
      <c r="N43" s="83"/>
      <c r="O43" s="83"/>
      <c r="P43" s="83"/>
      <c r="Q43" s="83"/>
      <c r="R43" s="83"/>
      <c r="S43" s="83"/>
      <c r="T43" s="83"/>
    </row>
    <row r="44" spans="2:20" x14ac:dyDescent="0.25">
      <c r="B44" s="84"/>
      <c r="C44" s="84"/>
      <c r="D44" s="84"/>
      <c r="E44" s="85"/>
      <c r="F44" s="82"/>
      <c r="G44" s="83"/>
      <c r="H44" s="83"/>
      <c r="I44" s="83"/>
      <c r="J44" s="83"/>
      <c r="K44" s="83"/>
      <c r="L44" s="83"/>
      <c r="M44" s="83"/>
      <c r="N44" s="83"/>
      <c r="O44" s="83"/>
      <c r="P44" s="83"/>
      <c r="Q44" s="83"/>
      <c r="R44" s="83"/>
      <c r="S44" s="83"/>
      <c r="T44" s="83"/>
    </row>
    <row r="45" spans="2:20" x14ac:dyDescent="0.25">
      <c r="B45" s="84"/>
      <c r="C45" s="84"/>
      <c r="D45" s="84"/>
      <c r="E45" s="85"/>
      <c r="F45" s="82"/>
      <c r="G45" s="83"/>
      <c r="H45" s="83"/>
      <c r="I45" s="83"/>
      <c r="J45" s="83"/>
      <c r="K45" s="83"/>
      <c r="L45" s="83"/>
      <c r="M45" s="83"/>
      <c r="N45" s="83"/>
      <c r="O45" s="83"/>
      <c r="P45" s="83"/>
      <c r="Q45" s="83"/>
      <c r="R45" s="83"/>
      <c r="S45" s="83"/>
      <c r="T45" s="83"/>
    </row>
    <row r="46" spans="2:20" ht="12" customHeight="1" x14ac:dyDescent="0.25">
      <c r="B46" s="215"/>
      <c r="C46" s="215"/>
      <c r="D46" s="86"/>
      <c r="E46" s="87"/>
      <c r="F46" s="87"/>
      <c r="G46" s="87"/>
      <c r="H46" s="87"/>
      <c r="I46" s="87"/>
      <c r="J46" s="87"/>
      <c r="K46" s="87"/>
      <c r="L46" s="87"/>
    </row>
    <row r="47" spans="2:20" ht="12" customHeight="1" x14ac:dyDescent="0.25">
      <c r="B47" s="86"/>
      <c r="C47" s="86"/>
      <c r="D47" s="86"/>
      <c r="E47" s="87"/>
      <c r="F47" s="87"/>
      <c r="G47" s="87"/>
      <c r="H47" s="87"/>
      <c r="I47" s="87"/>
      <c r="J47" s="87"/>
      <c r="K47" s="87"/>
      <c r="L47" s="87"/>
    </row>
    <row r="48" spans="2:20" ht="12" customHeight="1" x14ac:dyDescent="0.25">
      <c r="B48" s="86"/>
      <c r="C48" s="86"/>
      <c r="D48" s="86"/>
      <c r="E48" s="87"/>
      <c r="F48" s="87"/>
      <c r="G48" s="87"/>
      <c r="H48" s="87"/>
      <c r="I48" s="87"/>
      <c r="J48" s="87"/>
      <c r="K48" s="87"/>
      <c r="L48" s="87"/>
    </row>
    <row r="49" spans="2:20" ht="12" customHeight="1" x14ac:dyDescent="0.25">
      <c r="B49" s="208"/>
      <c r="C49" s="208"/>
      <c r="D49" s="208"/>
      <c r="E49" s="208"/>
      <c r="F49" s="208"/>
      <c r="G49" s="208"/>
      <c r="H49" s="208"/>
      <c r="I49" s="208"/>
      <c r="J49" s="208"/>
      <c r="K49" s="208"/>
      <c r="L49" s="208"/>
      <c r="M49" s="208"/>
      <c r="N49" s="208"/>
      <c r="O49" s="208"/>
      <c r="P49" s="208"/>
      <c r="Q49" s="208"/>
      <c r="R49" s="208"/>
      <c r="S49" s="208"/>
      <c r="T49" s="208"/>
    </row>
    <row r="50" spans="2:20" ht="12" customHeight="1" x14ac:dyDescent="0.25">
      <c r="B50" s="208"/>
      <c r="C50" s="208"/>
      <c r="D50" s="208"/>
      <c r="E50" s="208"/>
      <c r="F50" s="208"/>
      <c r="G50" s="208"/>
      <c r="H50" s="208"/>
      <c r="I50" s="208"/>
      <c r="J50" s="208"/>
      <c r="K50" s="208"/>
      <c r="L50" s="208"/>
      <c r="M50" s="208"/>
      <c r="N50" s="208"/>
      <c r="O50" s="208"/>
      <c r="P50" s="208"/>
      <c r="Q50" s="208"/>
      <c r="R50" s="208"/>
      <c r="S50" s="208"/>
      <c r="T50" s="208"/>
    </row>
    <row r="51" spans="2:20" x14ac:dyDescent="0.25">
      <c r="B51" s="208"/>
      <c r="C51" s="208"/>
      <c r="D51" s="208"/>
      <c r="E51" s="208"/>
      <c r="F51" s="208"/>
      <c r="G51" s="208"/>
      <c r="H51" s="208"/>
      <c r="I51" s="208"/>
      <c r="J51" s="208"/>
      <c r="K51" s="208"/>
      <c r="L51" s="208"/>
      <c r="M51" s="208"/>
      <c r="N51" s="208"/>
      <c r="O51" s="208"/>
      <c r="P51" s="208"/>
      <c r="Q51" s="208"/>
      <c r="R51" s="208"/>
      <c r="S51" s="208"/>
      <c r="T51" s="208"/>
    </row>
    <row r="52" spans="2:20" x14ac:dyDescent="0.25">
      <c r="B52" s="208"/>
      <c r="C52" s="208"/>
      <c r="D52" s="208"/>
      <c r="E52" s="208"/>
      <c r="F52" s="208"/>
      <c r="G52" s="208"/>
      <c r="H52" s="208"/>
      <c r="I52" s="208"/>
      <c r="J52" s="208"/>
      <c r="K52" s="208"/>
      <c r="L52" s="208"/>
      <c r="M52" s="208"/>
      <c r="N52" s="208"/>
      <c r="O52" s="208"/>
      <c r="P52" s="208"/>
      <c r="Q52" s="208"/>
      <c r="R52" s="208"/>
      <c r="S52" s="208"/>
      <c r="T52" s="208"/>
    </row>
    <row r="53" spans="2:20" x14ac:dyDescent="0.25">
      <c r="B53" s="208"/>
      <c r="C53" s="208"/>
      <c r="D53" s="208"/>
      <c r="E53" s="208"/>
      <c r="F53" s="208"/>
      <c r="G53" s="208"/>
      <c r="H53" s="208"/>
      <c r="I53" s="208"/>
      <c r="J53" s="208"/>
      <c r="K53" s="208"/>
      <c r="L53" s="208"/>
      <c r="M53" s="208"/>
      <c r="N53" s="208"/>
      <c r="O53" s="208"/>
      <c r="P53" s="208"/>
      <c r="Q53" s="208"/>
      <c r="R53" s="208"/>
      <c r="S53" s="208"/>
      <c r="T53" s="208"/>
    </row>
    <row r="54" spans="2:20" x14ac:dyDescent="0.25">
      <c r="B54" s="208"/>
      <c r="C54" s="208"/>
      <c r="D54" s="208"/>
      <c r="E54" s="208"/>
      <c r="F54" s="208"/>
      <c r="G54" s="208"/>
      <c r="H54" s="208"/>
      <c r="I54" s="208"/>
      <c r="J54" s="208"/>
      <c r="K54" s="208"/>
      <c r="L54" s="208"/>
      <c r="M54" s="208"/>
      <c r="N54" s="208"/>
      <c r="O54" s="208"/>
      <c r="P54" s="208"/>
      <c r="Q54" s="208"/>
      <c r="R54" s="208"/>
      <c r="S54" s="208"/>
      <c r="T54" s="208"/>
    </row>
  </sheetData>
  <mergeCells count="24">
    <mergeCell ref="L3:O3"/>
    <mergeCell ref="B33:C33"/>
    <mergeCell ref="B34:C34"/>
    <mergeCell ref="B35:C35"/>
    <mergeCell ref="N4:O4"/>
    <mergeCell ref="N5:O5"/>
    <mergeCell ref="N6:O6"/>
    <mergeCell ref="N8:O8"/>
    <mergeCell ref="N7:O7"/>
    <mergeCell ref="H3:I3"/>
    <mergeCell ref="B49:T54"/>
    <mergeCell ref="H8:I8"/>
    <mergeCell ref="L4:M4"/>
    <mergeCell ref="L5:M5"/>
    <mergeCell ref="L8:M8"/>
    <mergeCell ref="H4:I4"/>
    <mergeCell ref="H6:I6"/>
    <mergeCell ref="L6:M6"/>
    <mergeCell ref="L7:M7"/>
    <mergeCell ref="C5:D6"/>
    <mergeCell ref="C8:D8"/>
    <mergeCell ref="B10:T10"/>
    <mergeCell ref="B46:C46"/>
    <mergeCell ref="B36:C36"/>
  </mergeCells>
  <phoneticPr fontId="13" type="noConversion"/>
  <printOptions horizontalCentered="1"/>
  <pageMargins left="0.23622047244094491" right="0.23622047244094491" top="0.74803149606299213" bottom="0.74803149606299213" header="0.31496062992125984" footer="0.31496062992125984"/>
  <pageSetup paperSize="9" scale="56" fitToHeight="0" orientation="landscape" r:id="rId1"/>
  <rowBreaks count="1" manualBreakCount="1">
    <brk id="2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K110"/>
  <sheetViews>
    <sheetView showGridLines="0" view="pageBreakPreview" zoomScaleSheetLayoutView="100" workbookViewId="0">
      <pane ySplit="8" topLeftCell="A108" activePane="bottomLeft" state="frozen"/>
      <selection activeCell="G4" sqref="G4:I4"/>
      <selection pane="bottomLeft" activeCell="L108" sqref="L108"/>
    </sheetView>
  </sheetViews>
  <sheetFormatPr defaultColWidth="9.140625" defaultRowHeight="12.75" x14ac:dyDescent="0.2"/>
  <cols>
    <col min="1" max="1" width="15.7109375" style="2" customWidth="1"/>
    <col min="2" max="2" width="10.140625" style="2" customWidth="1"/>
    <col min="3" max="3" width="17.28515625" style="2" customWidth="1"/>
    <col min="4" max="4" width="55.85546875" style="2" customWidth="1"/>
    <col min="5" max="5" width="27.7109375" style="2" customWidth="1"/>
    <col min="6" max="7" width="11.7109375" style="2" customWidth="1"/>
    <col min="8" max="8" width="14.140625" style="2" customWidth="1"/>
    <col min="9" max="9" width="14.5703125" style="2" customWidth="1"/>
    <col min="10" max="10" width="15.28515625" style="2" customWidth="1"/>
    <col min="11" max="16384" width="9.140625" style="2"/>
  </cols>
  <sheetData>
    <row r="2" spans="1:11" x14ac:dyDescent="0.2">
      <c r="A2" s="52"/>
      <c r="B2" s="55"/>
      <c r="C2" s="55"/>
      <c r="D2" s="55"/>
      <c r="E2" s="55"/>
      <c r="F2" s="55"/>
      <c r="G2" s="55"/>
      <c r="H2" s="55"/>
      <c r="I2" s="55"/>
      <c r="J2" s="56"/>
    </row>
    <row r="3" spans="1:11" x14ac:dyDescent="0.2">
      <c r="A3" s="9"/>
      <c r="B3" s="33"/>
      <c r="C3" s="62" t="str">
        <f>'1 - Orçamento Resumido'!E2</f>
        <v>PREFEITURA MUNICIPAL DE JARDIM</v>
      </c>
      <c r="D3" s="33"/>
      <c r="E3" s="63"/>
      <c r="F3" s="203" t="s">
        <v>1</v>
      </c>
      <c r="G3" s="203"/>
      <c r="H3" s="203"/>
      <c r="I3" s="203"/>
      <c r="J3" s="57"/>
    </row>
    <row r="4" spans="1:11" x14ac:dyDescent="0.2">
      <c r="A4" s="9"/>
      <c r="B4" s="33"/>
      <c r="C4" s="34" t="str">
        <f>'1 - Orçamento Resumido'!E3</f>
        <v>RUA CORONEL JUVÊNCIO, Nº 547</v>
      </c>
      <c r="D4" s="33"/>
      <c r="E4" s="46" t="s">
        <v>0</v>
      </c>
      <c r="F4" s="203" t="str">
        <f>'1 - Orçamento Resumido'!H3</f>
        <v>SINAP 09/2025 - MS</v>
      </c>
      <c r="G4" s="203"/>
      <c r="H4" s="203" t="str">
        <f>'1 - Orçamento Resumido'!I3</f>
        <v>SBC 10/2025</v>
      </c>
      <c r="I4" s="203"/>
      <c r="J4" s="57"/>
    </row>
    <row r="5" spans="1:11" x14ac:dyDescent="0.2">
      <c r="A5" s="9"/>
      <c r="B5" s="33"/>
      <c r="C5" s="34" t="str">
        <f>'1 - Orçamento Resumido'!E4</f>
        <v>CNPJ: 03.162.047/0001-40</v>
      </c>
      <c r="D5" s="33"/>
      <c r="E5" s="46" t="str">
        <f>'[1]1 - Orçamento Resumido'!G5</f>
        <v>SEM DESONERAÇÃO</v>
      </c>
      <c r="F5" s="203" t="str">
        <f>'1 - Orçamento Resumido'!H4</f>
        <v>AGESUL 06/2025</v>
      </c>
      <c r="G5" s="203"/>
      <c r="H5" s="203" t="str">
        <f>'1 - Orçamento Resumido'!I4</f>
        <v>SEINFRA 028</v>
      </c>
      <c r="I5" s="203"/>
      <c r="J5" s="57"/>
    </row>
    <row r="6" spans="1:11" x14ac:dyDescent="0.2">
      <c r="A6" s="58"/>
      <c r="B6" s="65"/>
      <c r="C6" s="176" t="str">
        <f>'1 - Orçamento Resumido'!E5</f>
        <v>OBRA: CONSTRUÇÃO DO CENTRO DE ATENÇÃO PSICOSSOCIAL I E II</v>
      </c>
      <c r="D6" s="176"/>
      <c r="E6" s="66"/>
      <c r="F6" s="203" t="str">
        <f>'1 - Orçamento Resumido'!H5</f>
        <v>ORSE 08/2025</v>
      </c>
      <c r="G6" s="203"/>
      <c r="H6" s="203" t="str">
        <f>'1 - Orçamento Resumido'!I5</f>
        <v>IOPS 07/2025</v>
      </c>
      <c r="I6" s="203"/>
      <c r="J6" s="57"/>
    </row>
    <row r="7" spans="1:11" x14ac:dyDescent="0.2">
      <c r="A7" s="9"/>
      <c r="B7" s="33"/>
      <c r="C7" s="176"/>
      <c r="D7" s="176"/>
      <c r="E7" s="46" t="str">
        <f>'1 - Orçamento Resumido'!G6</f>
        <v>HORISTA: 107,52%</v>
      </c>
      <c r="F7" s="203" t="str">
        <f>'1 - Orçamento Resumido'!H6</f>
        <v>CPOS 09/2025</v>
      </c>
      <c r="G7" s="203"/>
      <c r="H7" s="203" t="str">
        <f>'1 - Orçamento Resumido'!I6</f>
        <v>EMOP 09/2025</v>
      </c>
      <c r="I7" s="203"/>
      <c r="J7" s="57"/>
    </row>
    <row r="8" spans="1:11" ht="25.5" customHeight="1" x14ac:dyDescent="0.2">
      <c r="A8" s="12"/>
      <c r="B8" s="4"/>
      <c r="C8" s="177" t="str">
        <f>'1 - Orçamento Resumido'!E7</f>
        <v>LOCAL: RUA JOSÉ DE ALENCAR, ESQ. C/ RUA DÁLIA BERNADINO DA SILVA, JARDIM/MS</v>
      </c>
      <c r="D8" s="177"/>
      <c r="E8" s="31" t="str">
        <f>'1 - Orçamento Resumido'!G7</f>
        <v>MENSALISTA: 64,8%</v>
      </c>
      <c r="F8" s="206" t="str">
        <f>'1 - Orçamento Resumido'!H7</f>
        <v>AGETOP 06/2025</v>
      </c>
      <c r="G8" s="206"/>
      <c r="H8" s="207" t="str">
        <f>'1 - Orçamento Resumido'!I7</f>
        <v>BDI: 25,00%</v>
      </c>
      <c r="I8" s="207"/>
      <c r="J8" s="60"/>
    </row>
    <row r="9" spans="1:11" x14ac:dyDescent="0.2">
      <c r="A9" s="59"/>
      <c r="B9" s="59"/>
      <c r="C9" s="59"/>
      <c r="D9" s="59"/>
      <c r="E9" s="59"/>
      <c r="F9" s="59"/>
      <c r="G9" s="59"/>
      <c r="H9" s="59"/>
      <c r="I9" s="59"/>
      <c r="J9" s="59"/>
      <c r="K9" s="59"/>
    </row>
    <row r="10" spans="1:11" x14ac:dyDescent="0.2">
      <c r="A10" s="180" t="s">
        <v>13</v>
      </c>
      <c r="B10" s="181"/>
      <c r="C10" s="181"/>
      <c r="D10" s="181"/>
      <c r="E10" s="181"/>
      <c r="F10" s="181"/>
      <c r="G10" s="181"/>
      <c r="H10" s="181"/>
      <c r="I10" s="181"/>
      <c r="J10" s="193"/>
    </row>
    <row r="11" spans="1:11" ht="30" x14ac:dyDescent="0.2">
      <c r="A11" s="53" t="s">
        <v>25</v>
      </c>
      <c r="B11" s="54" t="s">
        <v>78</v>
      </c>
      <c r="C11" s="53" t="s">
        <v>79</v>
      </c>
      <c r="D11" s="53" t="s">
        <v>24</v>
      </c>
      <c r="E11" s="47" t="s">
        <v>81</v>
      </c>
      <c r="F11" s="54" t="s">
        <v>82</v>
      </c>
      <c r="G11" s="54" t="s">
        <v>83</v>
      </c>
      <c r="H11" s="54" t="s">
        <v>1060</v>
      </c>
      <c r="I11" s="54" t="s">
        <v>84</v>
      </c>
      <c r="J11" s="54" t="s">
        <v>1061</v>
      </c>
    </row>
    <row r="12" spans="1:11" s="61" customFormat="1" x14ac:dyDescent="0.25">
      <c r="A12" s="298" t="s">
        <v>28</v>
      </c>
      <c r="B12" s="298" t="s">
        <v>751</v>
      </c>
      <c r="C12" s="298"/>
      <c r="D12" s="298" t="s">
        <v>1112</v>
      </c>
      <c r="E12" s="299"/>
      <c r="F12" s="300">
        <v>1</v>
      </c>
      <c r="G12" s="300" t="s">
        <v>14</v>
      </c>
      <c r="H12" s="301">
        <v>256655.79</v>
      </c>
      <c r="I12" s="301">
        <v>256655.79</v>
      </c>
      <c r="J12" s="302">
        <v>9.6884482392541937E-2</v>
      </c>
    </row>
    <row r="13" spans="1:11" x14ac:dyDescent="0.2">
      <c r="A13" s="298" t="s">
        <v>49</v>
      </c>
      <c r="B13" s="298" t="s">
        <v>751</v>
      </c>
      <c r="C13" s="298"/>
      <c r="D13" s="298" t="s">
        <v>1170</v>
      </c>
      <c r="E13" s="299"/>
      <c r="F13" s="300">
        <v>1</v>
      </c>
      <c r="G13" s="300" t="s">
        <v>14</v>
      </c>
      <c r="H13" s="301">
        <v>119958.23</v>
      </c>
      <c r="I13" s="301">
        <v>119958.23</v>
      </c>
      <c r="J13" s="302">
        <v>4.5282793044627963E-2</v>
      </c>
    </row>
    <row r="14" spans="1:11" ht="38.25" x14ac:dyDescent="0.2">
      <c r="A14" s="303" t="s">
        <v>1171</v>
      </c>
      <c r="B14" s="303" t="s">
        <v>1172</v>
      </c>
      <c r="C14" s="303" t="s">
        <v>44</v>
      </c>
      <c r="D14" s="303" t="s">
        <v>1173</v>
      </c>
      <c r="E14" s="304" t="s">
        <v>47</v>
      </c>
      <c r="F14" s="305">
        <v>97.5</v>
      </c>
      <c r="G14" s="306">
        <v>62.08</v>
      </c>
      <c r="H14" s="306">
        <v>77.599999999999994</v>
      </c>
      <c r="I14" s="306">
        <v>7566</v>
      </c>
      <c r="J14" s="307">
        <v>2.856074253310133E-3</v>
      </c>
    </row>
    <row r="15" spans="1:11" ht="51" x14ac:dyDescent="0.2">
      <c r="A15" s="303" t="s">
        <v>1174</v>
      </c>
      <c r="B15" s="303" t="s">
        <v>1175</v>
      </c>
      <c r="C15" s="303" t="s">
        <v>46</v>
      </c>
      <c r="D15" s="303" t="s">
        <v>1176</v>
      </c>
      <c r="E15" s="304" t="s">
        <v>47</v>
      </c>
      <c r="F15" s="305">
        <v>510</v>
      </c>
      <c r="G15" s="306">
        <v>114.66</v>
      </c>
      <c r="H15" s="306">
        <v>143.32</v>
      </c>
      <c r="I15" s="306">
        <v>73093.2</v>
      </c>
      <c r="J15" s="307">
        <v>2.759180631932966E-2</v>
      </c>
    </row>
    <row r="16" spans="1:11" x14ac:dyDescent="0.2">
      <c r="A16" s="309" t="s">
        <v>961</v>
      </c>
      <c r="B16" s="219"/>
      <c r="C16" s="219"/>
      <c r="D16" s="309" t="s">
        <v>24</v>
      </c>
      <c r="E16" s="219" t="s">
        <v>962</v>
      </c>
      <c r="F16" s="219"/>
      <c r="G16" s="219"/>
      <c r="H16" s="309"/>
      <c r="I16" s="310" t="s">
        <v>963</v>
      </c>
      <c r="J16" s="309"/>
    </row>
    <row r="17" spans="1:10" ht="25.5" x14ac:dyDescent="0.2">
      <c r="A17" s="219"/>
      <c r="B17" s="219"/>
      <c r="C17" s="219"/>
      <c r="D17" s="309" t="s">
        <v>3241</v>
      </c>
      <c r="E17" s="219" t="s">
        <v>3242</v>
      </c>
      <c r="F17" s="219"/>
      <c r="G17" s="219"/>
      <c r="H17" s="219"/>
      <c r="I17" s="308">
        <v>510</v>
      </c>
      <c r="J17" s="309" t="s">
        <v>14</v>
      </c>
    </row>
    <row r="18" spans="1:10" ht="25.5" x14ac:dyDescent="0.2">
      <c r="A18" s="303" t="s">
        <v>1177</v>
      </c>
      <c r="B18" s="303" t="s">
        <v>875</v>
      </c>
      <c r="C18" s="303" t="s">
        <v>44</v>
      </c>
      <c r="D18" s="303" t="s">
        <v>876</v>
      </c>
      <c r="E18" s="304" t="s">
        <v>53</v>
      </c>
      <c r="F18" s="305">
        <v>1043.2</v>
      </c>
      <c r="G18" s="306">
        <v>10.57</v>
      </c>
      <c r="H18" s="306">
        <v>13.21</v>
      </c>
      <c r="I18" s="306">
        <v>13780.67</v>
      </c>
      <c r="J18" s="307">
        <v>5.2020376394876222E-3</v>
      </c>
    </row>
    <row r="19" spans="1:10" x14ac:dyDescent="0.2">
      <c r="A19" s="309" t="s">
        <v>961</v>
      </c>
      <c r="B19" s="219"/>
      <c r="C19" s="219"/>
      <c r="D19" s="309" t="s">
        <v>24</v>
      </c>
      <c r="E19" s="219" t="s">
        <v>962</v>
      </c>
      <c r="F19" s="219"/>
      <c r="G19" s="219"/>
      <c r="H19" s="309"/>
      <c r="I19" s="310" t="s">
        <v>963</v>
      </c>
      <c r="J19" s="309"/>
    </row>
    <row r="20" spans="1:10" ht="25.5" x14ac:dyDescent="0.2">
      <c r="A20" s="219"/>
      <c r="B20" s="219"/>
      <c r="C20" s="219"/>
      <c r="D20" s="309" t="s">
        <v>3243</v>
      </c>
      <c r="E20" s="219" t="s">
        <v>3244</v>
      </c>
      <c r="F20" s="219"/>
      <c r="G20" s="219"/>
      <c r="H20" s="219"/>
      <c r="I20" s="308">
        <v>1043.2</v>
      </c>
      <c r="J20" s="309" t="s">
        <v>14</v>
      </c>
    </row>
    <row r="21" spans="1:10" ht="38.25" x14ac:dyDescent="0.2">
      <c r="A21" s="303" t="s">
        <v>1178</v>
      </c>
      <c r="B21" s="303" t="s">
        <v>877</v>
      </c>
      <c r="C21" s="303" t="s">
        <v>44</v>
      </c>
      <c r="D21" s="303" t="s">
        <v>878</v>
      </c>
      <c r="E21" s="304" t="s">
        <v>53</v>
      </c>
      <c r="F21" s="305">
        <v>405.7</v>
      </c>
      <c r="G21" s="306">
        <v>15.67</v>
      </c>
      <c r="H21" s="306">
        <v>19.579999999999998</v>
      </c>
      <c r="I21" s="306">
        <v>7943.6</v>
      </c>
      <c r="J21" s="307">
        <v>2.9986137243714476E-3</v>
      </c>
    </row>
    <row r="22" spans="1:10" x14ac:dyDescent="0.2">
      <c r="A22" s="309" t="s">
        <v>961</v>
      </c>
      <c r="B22" s="219"/>
      <c r="C22" s="219"/>
      <c r="D22" s="309" t="s">
        <v>24</v>
      </c>
      <c r="E22" s="219" t="s">
        <v>962</v>
      </c>
      <c r="F22" s="219"/>
      <c r="G22" s="219"/>
      <c r="H22" s="309"/>
      <c r="I22" s="310" t="s">
        <v>963</v>
      </c>
      <c r="J22" s="309"/>
    </row>
    <row r="23" spans="1:10" ht="25.5" x14ac:dyDescent="0.2">
      <c r="A23" s="219"/>
      <c r="B23" s="219"/>
      <c r="C23" s="219"/>
      <c r="D23" s="309" t="s">
        <v>3243</v>
      </c>
      <c r="E23" s="219" t="s">
        <v>3245</v>
      </c>
      <c r="F23" s="219"/>
      <c r="G23" s="219"/>
      <c r="H23" s="219"/>
      <c r="I23" s="308">
        <v>405.7</v>
      </c>
      <c r="J23" s="309" t="s">
        <v>14</v>
      </c>
    </row>
    <row r="24" spans="1:10" ht="25.5" x14ac:dyDescent="0.2">
      <c r="A24" s="303" t="s">
        <v>1179</v>
      </c>
      <c r="B24" s="303" t="s">
        <v>879</v>
      </c>
      <c r="C24" s="303" t="s">
        <v>44</v>
      </c>
      <c r="D24" s="303" t="s">
        <v>880</v>
      </c>
      <c r="E24" s="304" t="s">
        <v>48</v>
      </c>
      <c r="F24" s="305">
        <v>94</v>
      </c>
      <c r="G24" s="306">
        <v>17.78</v>
      </c>
      <c r="H24" s="306">
        <v>22.22</v>
      </c>
      <c r="I24" s="306">
        <v>2088.6799999999998</v>
      </c>
      <c r="J24" s="307">
        <v>7.8845164834837544E-4</v>
      </c>
    </row>
    <row r="25" spans="1:10" x14ac:dyDescent="0.2">
      <c r="A25" s="309" t="s">
        <v>961</v>
      </c>
      <c r="B25" s="219"/>
      <c r="C25" s="219"/>
      <c r="D25" s="309" t="s">
        <v>24</v>
      </c>
      <c r="E25" s="219" t="s">
        <v>962</v>
      </c>
      <c r="F25" s="219"/>
      <c r="G25" s="219"/>
      <c r="H25" s="309"/>
      <c r="I25" s="310" t="s">
        <v>963</v>
      </c>
      <c r="J25" s="309"/>
    </row>
    <row r="26" spans="1:10" ht="25.5" x14ac:dyDescent="0.2">
      <c r="A26" s="219"/>
      <c r="B26" s="219"/>
      <c r="C26" s="219"/>
      <c r="D26" s="309" t="s">
        <v>3241</v>
      </c>
      <c r="E26" s="219" t="s">
        <v>3246</v>
      </c>
      <c r="F26" s="219"/>
      <c r="G26" s="219"/>
      <c r="H26" s="219"/>
      <c r="I26" s="308">
        <v>94</v>
      </c>
      <c r="J26" s="309" t="s">
        <v>14</v>
      </c>
    </row>
    <row r="27" spans="1:10" ht="38.25" x14ac:dyDescent="0.2">
      <c r="A27" s="303" t="s">
        <v>1180</v>
      </c>
      <c r="B27" s="303" t="s">
        <v>1181</v>
      </c>
      <c r="C27" s="303" t="s">
        <v>46</v>
      </c>
      <c r="D27" s="303" t="s">
        <v>1182</v>
      </c>
      <c r="E27" s="304" t="s">
        <v>51</v>
      </c>
      <c r="F27" s="305">
        <v>64</v>
      </c>
      <c r="G27" s="306">
        <v>90.56</v>
      </c>
      <c r="H27" s="306">
        <v>113.2</v>
      </c>
      <c r="I27" s="306">
        <v>7244.8</v>
      </c>
      <c r="J27" s="307">
        <v>2.734825105786578E-3</v>
      </c>
    </row>
    <row r="28" spans="1:10" x14ac:dyDescent="0.2">
      <c r="A28" s="309" t="s">
        <v>961</v>
      </c>
      <c r="B28" s="219"/>
      <c r="C28" s="219"/>
      <c r="D28" s="309" t="s">
        <v>24</v>
      </c>
      <c r="E28" s="219" t="s">
        <v>962</v>
      </c>
      <c r="F28" s="219"/>
      <c r="G28" s="219"/>
      <c r="H28" s="309"/>
      <c r="I28" s="310" t="s">
        <v>963</v>
      </c>
      <c r="J28" s="309"/>
    </row>
    <row r="29" spans="1:10" ht="25.5" x14ac:dyDescent="0.2">
      <c r="A29" s="219"/>
      <c r="B29" s="219"/>
      <c r="C29" s="219"/>
      <c r="D29" s="309" t="s">
        <v>3243</v>
      </c>
      <c r="E29" s="219">
        <v>64</v>
      </c>
      <c r="F29" s="219"/>
      <c r="G29" s="219"/>
      <c r="H29" s="219"/>
      <c r="I29" s="308">
        <v>64</v>
      </c>
      <c r="J29" s="309" t="s">
        <v>14</v>
      </c>
    </row>
    <row r="30" spans="1:10" x14ac:dyDescent="0.2">
      <c r="A30" s="303" t="s">
        <v>1183</v>
      </c>
      <c r="B30" s="303" t="s">
        <v>1184</v>
      </c>
      <c r="C30" s="303" t="s">
        <v>43</v>
      </c>
      <c r="D30" s="303" t="s">
        <v>1185</v>
      </c>
      <c r="E30" s="304" t="s">
        <v>51</v>
      </c>
      <c r="F30" s="305">
        <v>64</v>
      </c>
      <c r="G30" s="306">
        <v>103.02</v>
      </c>
      <c r="H30" s="306">
        <v>128.77000000000001</v>
      </c>
      <c r="I30" s="306">
        <v>8241.2800000000007</v>
      </c>
      <c r="J30" s="307">
        <v>3.1109843539941489E-3</v>
      </c>
    </row>
    <row r="31" spans="1:10" x14ac:dyDescent="0.2">
      <c r="A31" s="309" t="s">
        <v>961</v>
      </c>
      <c r="B31" s="219"/>
      <c r="C31" s="219"/>
      <c r="D31" s="309" t="s">
        <v>24</v>
      </c>
      <c r="E31" s="219" t="s">
        <v>962</v>
      </c>
      <c r="F31" s="219"/>
      <c r="G31" s="219"/>
      <c r="H31" s="309"/>
      <c r="I31" s="310" t="s">
        <v>963</v>
      </c>
      <c r="J31" s="309"/>
    </row>
    <row r="32" spans="1:10" ht="25.5" x14ac:dyDescent="0.2">
      <c r="A32" s="219"/>
      <c r="B32" s="219"/>
      <c r="C32" s="219"/>
      <c r="D32" s="309" t="s">
        <v>3243</v>
      </c>
      <c r="E32" s="219">
        <v>64</v>
      </c>
      <c r="F32" s="219"/>
      <c r="G32" s="219"/>
      <c r="H32" s="219"/>
      <c r="I32" s="308">
        <v>64</v>
      </c>
      <c r="J32" s="309" t="s">
        <v>14</v>
      </c>
    </row>
    <row r="33" spans="1:10" x14ac:dyDescent="0.2">
      <c r="A33" s="298" t="s">
        <v>50</v>
      </c>
      <c r="B33" s="298" t="s">
        <v>751</v>
      </c>
      <c r="C33" s="298"/>
      <c r="D33" s="298" t="s">
        <v>752</v>
      </c>
      <c r="E33" s="299"/>
      <c r="F33" s="300">
        <v>1</v>
      </c>
      <c r="G33" s="300" t="s">
        <v>14</v>
      </c>
      <c r="H33" s="301">
        <v>75994.350000000006</v>
      </c>
      <c r="I33" s="301">
        <v>75994.350000000006</v>
      </c>
      <c r="J33" s="302">
        <v>2.8686955647903634E-2</v>
      </c>
    </row>
    <row r="34" spans="1:10" ht="38.25" x14ac:dyDescent="0.2">
      <c r="A34" s="303" t="s">
        <v>1186</v>
      </c>
      <c r="B34" s="303" t="s">
        <v>882</v>
      </c>
      <c r="C34" s="303" t="s">
        <v>44</v>
      </c>
      <c r="D34" s="303" t="s">
        <v>883</v>
      </c>
      <c r="E34" s="304" t="s">
        <v>51</v>
      </c>
      <c r="F34" s="305">
        <v>39.159999999999997</v>
      </c>
      <c r="G34" s="306">
        <v>94.07</v>
      </c>
      <c r="H34" s="306">
        <v>117.58</v>
      </c>
      <c r="I34" s="306">
        <v>4604.43</v>
      </c>
      <c r="J34" s="307">
        <v>1.738117099414324E-3</v>
      </c>
    </row>
    <row r="35" spans="1:10" x14ac:dyDescent="0.2">
      <c r="A35" s="309" t="s">
        <v>961</v>
      </c>
      <c r="B35" s="219"/>
      <c r="C35" s="219"/>
      <c r="D35" s="309" t="s">
        <v>24</v>
      </c>
      <c r="E35" s="219" t="s">
        <v>962</v>
      </c>
      <c r="F35" s="219"/>
      <c r="G35" s="219"/>
      <c r="H35" s="309"/>
      <c r="I35" s="310" t="s">
        <v>963</v>
      </c>
      <c r="J35" s="309"/>
    </row>
    <row r="36" spans="1:10" ht="25.5" x14ac:dyDescent="0.2">
      <c r="A36" s="219"/>
      <c r="B36" s="219"/>
      <c r="C36" s="219"/>
      <c r="D36" s="309" t="s">
        <v>3247</v>
      </c>
      <c r="E36" s="219" t="s">
        <v>3248</v>
      </c>
      <c r="F36" s="219"/>
      <c r="G36" s="219"/>
      <c r="H36" s="219"/>
      <c r="I36" s="308">
        <v>39.159999999999997</v>
      </c>
      <c r="J36" s="309" t="s">
        <v>14</v>
      </c>
    </row>
    <row r="37" spans="1:10" ht="38.25" x14ac:dyDescent="0.2">
      <c r="A37" s="303" t="s">
        <v>1187</v>
      </c>
      <c r="B37" s="303" t="s">
        <v>424</v>
      </c>
      <c r="C37" s="303" t="s">
        <v>44</v>
      </c>
      <c r="D37" s="303" t="s">
        <v>735</v>
      </c>
      <c r="E37" s="304" t="s">
        <v>45</v>
      </c>
      <c r="F37" s="305">
        <v>172</v>
      </c>
      <c r="G37" s="306">
        <v>71.72</v>
      </c>
      <c r="H37" s="306">
        <v>89.65</v>
      </c>
      <c r="I37" s="306">
        <v>15419.8</v>
      </c>
      <c r="J37" s="307">
        <v>5.8207895547437993E-3</v>
      </c>
    </row>
    <row r="38" spans="1:10" x14ac:dyDescent="0.2">
      <c r="A38" s="309" t="s">
        <v>961</v>
      </c>
      <c r="B38" s="219"/>
      <c r="C38" s="219"/>
      <c r="D38" s="309" t="s">
        <v>24</v>
      </c>
      <c r="E38" s="219" t="s">
        <v>962</v>
      </c>
      <c r="F38" s="219"/>
      <c r="G38" s="219"/>
      <c r="H38" s="309"/>
      <c r="I38" s="310" t="s">
        <v>963</v>
      </c>
      <c r="J38" s="309"/>
    </row>
    <row r="39" spans="1:10" ht="25.5" x14ac:dyDescent="0.2">
      <c r="A39" s="219"/>
      <c r="B39" s="219"/>
      <c r="C39" s="219"/>
      <c r="D39" s="309" t="s">
        <v>3247</v>
      </c>
      <c r="E39" s="219">
        <v>172</v>
      </c>
      <c r="F39" s="219"/>
      <c r="G39" s="219"/>
      <c r="H39" s="219"/>
      <c r="I39" s="308">
        <v>172</v>
      </c>
      <c r="J39" s="309" t="s">
        <v>14</v>
      </c>
    </row>
    <row r="40" spans="1:10" ht="38.25" x14ac:dyDescent="0.2">
      <c r="A40" s="303" t="s">
        <v>1188</v>
      </c>
      <c r="B40" s="303" t="s">
        <v>1189</v>
      </c>
      <c r="C40" s="303" t="s">
        <v>43</v>
      </c>
      <c r="D40" s="303" t="s">
        <v>1190</v>
      </c>
      <c r="E40" s="304" t="s">
        <v>51</v>
      </c>
      <c r="F40" s="305">
        <v>2.9815955999999999</v>
      </c>
      <c r="G40" s="306">
        <v>221.05</v>
      </c>
      <c r="H40" s="306">
        <v>276.31</v>
      </c>
      <c r="I40" s="306">
        <v>823.84</v>
      </c>
      <c r="J40" s="307">
        <v>3.1098971885369018E-4</v>
      </c>
    </row>
    <row r="41" spans="1:10" x14ac:dyDescent="0.2">
      <c r="A41" s="309" t="s">
        <v>961</v>
      </c>
      <c r="B41" s="219"/>
      <c r="C41" s="219"/>
      <c r="D41" s="309" t="s">
        <v>24</v>
      </c>
      <c r="E41" s="219" t="s">
        <v>962</v>
      </c>
      <c r="F41" s="219"/>
      <c r="G41" s="219"/>
      <c r="H41" s="309"/>
      <c r="I41" s="310" t="s">
        <v>963</v>
      </c>
      <c r="J41" s="309"/>
    </row>
    <row r="42" spans="1:10" ht="25.5" x14ac:dyDescent="0.2">
      <c r="A42" s="219"/>
      <c r="B42" s="219"/>
      <c r="C42" s="219"/>
      <c r="D42" s="309" t="s">
        <v>3249</v>
      </c>
      <c r="E42" s="219" t="s">
        <v>3250</v>
      </c>
      <c r="F42" s="219"/>
      <c r="G42" s="219"/>
      <c r="H42" s="219"/>
      <c r="I42" s="308">
        <v>2.9815955999999999</v>
      </c>
      <c r="J42" s="309" t="s">
        <v>14</v>
      </c>
    </row>
    <row r="43" spans="1:10" ht="25.5" x14ac:dyDescent="0.2">
      <c r="A43" s="303" t="s">
        <v>1191</v>
      </c>
      <c r="B43" s="303" t="s">
        <v>52</v>
      </c>
      <c r="C43" s="303" t="s">
        <v>44</v>
      </c>
      <c r="D43" s="303" t="s">
        <v>734</v>
      </c>
      <c r="E43" s="304" t="s">
        <v>53</v>
      </c>
      <c r="F43" s="305">
        <v>359.6</v>
      </c>
      <c r="G43" s="306">
        <v>19.52</v>
      </c>
      <c r="H43" s="306">
        <v>24.4</v>
      </c>
      <c r="I43" s="306">
        <v>8774.24</v>
      </c>
      <c r="J43" s="307">
        <v>3.3121703616658606E-3</v>
      </c>
    </row>
    <row r="44" spans="1:10" x14ac:dyDescent="0.2">
      <c r="A44" s="309" t="s">
        <v>961</v>
      </c>
      <c r="B44" s="219"/>
      <c r="C44" s="219"/>
      <c r="D44" s="309" t="s">
        <v>24</v>
      </c>
      <c r="E44" s="219" t="s">
        <v>962</v>
      </c>
      <c r="F44" s="219"/>
      <c r="G44" s="219"/>
      <c r="H44" s="309"/>
      <c r="I44" s="310" t="s">
        <v>963</v>
      </c>
      <c r="J44" s="309"/>
    </row>
    <row r="45" spans="1:10" ht="25.5" x14ac:dyDescent="0.2">
      <c r="A45" s="219"/>
      <c r="B45" s="219"/>
      <c r="C45" s="219"/>
      <c r="D45" s="309" t="s">
        <v>3247</v>
      </c>
      <c r="E45" s="219" t="s">
        <v>3251</v>
      </c>
      <c r="F45" s="219"/>
      <c r="G45" s="219"/>
      <c r="H45" s="219"/>
      <c r="I45" s="308">
        <v>359.6</v>
      </c>
      <c r="J45" s="309" t="s">
        <v>14</v>
      </c>
    </row>
    <row r="46" spans="1:10" ht="25.5" x14ac:dyDescent="0.2">
      <c r="A46" s="303" t="s">
        <v>1192</v>
      </c>
      <c r="B46" s="303" t="s">
        <v>886</v>
      </c>
      <c r="C46" s="303" t="s">
        <v>44</v>
      </c>
      <c r="D46" s="303" t="s">
        <v>887</v>
      </c>
      <c r="E46" s="304" t="s">
        <v>53</v>
      </c>
      <c r="F46" s="305">
        <v>13.2</v>
      </c>
      <c r="G46" s="306">
        <v>15.79</v>
      </c>
      <c r="H46" s="306">
        <v>19.73</v>
      </c>
      <c r="I46" s="306">
        <v>260.43</v>
      </c>
      <c r="J46" s="307">
        <v>9.8309201399624364E-5</v>
      </c>
    </row>
    <row r="47" spans="1:10" x14ac:dyDescent="0.2">
      <c r="A47" s="309" t="s">
        <v>961</v>
      </c>
      <c r="B47" s="219"/>
      <c r="C47" s="219"/>
      <c r="D47" s="309" t="s">
        <v>24</v>
      </c>
      <c r="E47" s="219" t="s">
        <v>962</v>
      </c>
      <c r="F47" s="219"/>
      <c r="G47" s="219"/>
      <c r="H47" s="309"/>
      <c r="I47" s="310" t="s">
        <v>963</v>
      </c>
      <c r="J47" s="309"/>
    </row>
    <row r="48" spans="1:10" ht="25.5" x14ac:dyDescent="0.2">
      <c r="A48" s="219"/>
      <c r="B48" s="219"/>
      <c r="C48" s="219"/>
      <c r="D48" s="309" t="s">
        <v>3247</v>
      </c>
      <c r="E48" s="219" t="s">
        <v>3252</v>
      </c>
      <c r="F48" s="219"/>
      <c r="G48" s="219"/>
      <c r="H48" s="219"/>
      <c r="I48" s="308">
        <v>13.2</v>
      </c>
      <c r="J48" s="309" t="s">
        <v>14</v>
      </c>
    </row>
    <row r="49" spans="1:10" ht="25.5" x14ac:dyDescent="0.2">
      <c r="A49" s="303" t="s">
        <v>1193</v>
      </c>
      <c r="B49" s="303" t="s">
        <v>1194</v>
      </c>
      <c r="C49" s="303" t="s">
        <v>44</v>
      </c>
      <c r="D49" s="303" t="s">
        <v>1195</v>
      </c>
      <c r="E49" s="304" t="s">
        <v>53</v>
      </c>
      <c r="F49" s="305">
        <v>175.8</v>
      </c>
      <c r="G49" s="306">
        <v>13.8</v>
      </c>
      <c r="H49" s="306">
        <v>17.25</v>
      </c>
      <c r="I49" s="306">
        <v>3032.55</v>
      </c>
      <c r="J49" s="307">
        <v>1.1447512525608833E-3</v>
      </c>
    </row>
    <row r="50" spans="1:10" x14ac:dyDescent="0.2">
      <c r="A50" s="309" t="s">
        <v>961</v>
      </c>
      <c r="B50" s="219"/>
      <c r="C50" s="219"/>
      <c r="D50" s="309" t="s">
        <v>24</v>
      </c>
      <c r="E50" s="219" t="s">
        <v>962</v>
      </c>
      <c r="F50" s="219"/>
      <c r="G50" s="219"/>
      <c r="H50" s="309"/>
      <c r="I50" s="310" t="s">
        <v>963</v>
      </c>
      <c r="J50" s="309"/>
    </row>
    <row r="51" spans="1:10" ht="25.5" x14ac:dyDescent="0.2">
      <c r="A51" s="219"/>
      <c r="B51" s="219"/>
      <c r="C51" s="219"/>
      <c r="D51" s="309" t="s">
        <v>3247</v>
      </c>
      <c r="E51" s="219" t="s">
        <v>3253</v>
      </c>
      <c r="F51" s="219"/>
      <c r="G51" s="219"/>
      <c r="H51" s="219"/>
      <c r="I51" s="308">
        <v>175.8</v>
      </c>
      <c r="J51" s="309" t="s">
        <v>14</v>
      </c>
    </row>
    <row r="52" spans="1:10" ht="38.25" x14ac:dyDescent="0.2">
      <c r="A52" s="303" t="s">
        <v>1196</v>
      </c>
      <c r="B52" s="303" t="s">
        <v>1197</v>
      </c>
      <c r="C52" s="303" t="s">
        <v>44</v>
      </c>
      <c r="D52" s="303" t="s">
        <v>1198</v>
      </c>
      <c r="E52" s="304" t="s">
        <v>53</v>
      </c>
      <c r="F52" s="305">
        <v>63.1</v>
      </c>
      <c r="G52" s="306">
        <v>10.63</v>
      </c>
      <c r="H52" s="306">
        <v>13.28</v>
      </c>
      <c r="I52" s="306">
        <v>837.96</v>
      </c>
      <c r="J52" s="307">
        <v>3.1631984949824992E-4</v>
      </c>
    </row>
    <row r="53" spans="1:10" x14ac:dyDescent="0.2">
      <c r="A53" s="309" t="s">
        <v>961</v>
      </c>
      <c r="B53" s="219"/>
      <c r="C53" s="219"/>
      <c r="D53" s="309" t="s">
        <v>24</v>
      </c>
      <c r="E53" s="219" t="s">
        <v>962</v>
      </c>
      <c r="F53" s="219"/>
      <c r="G53" s="219"/>
      <c r="H53" s="309"/>
      <c r="I53" s="310" t="s">
        <v>963</v>
      </c>
      <c r="J53" s="309"/>
    </row>
    <row r="54" spans="1:10" ht="25.5" x14ac:dyDescent="0.2">
      <c r="A54" s="219"/>
      <c r="B54" s="219"/>
      <c r="C54" s="219"/>
      <c r="D54" s="309" t="s">
        <v>3247</v>
      </c>
      <c r="E54" s="219" t="s">
        <v>3254</v>
      </c>
      <c r="F54" s="219"/>
      <c r="G54" s="219"/>
      <c r="H54" s="219"/>
      <c r="I54" s="308">
        <v>63.1</v>
      </c>
      <c r="J54" s="309" t="s">
        <v>14</v>
      </c>
    </row>
    <row r="55" spans="1:10" ht="38.25" x14ac:dyDescent="0.2">
      <c r="A55" s="303" t="s">
        <v>1199</v>
      </c>
      <c r="B55" s="303" t="s">
        <v>884</v>
      </c>
      <c r="C55" s="303" t="s">
        <v>43</v>
      </c>
      <c r="D55" s="303" t="s">
        <v>885</v>
      </c>
      <c r="E55" s="304" t="s">
        <v>51</v>
      </c>
      <c r="F55" s="305">
        <v>39.159999999999997</v>
      </c>
      <c r="G55" s="306">
        <v>759.93</v>
      </c>
      <c r="H55" s="306">
        <v>949.91</v>
      </c>
      <c r="I55" s="306">
        <v>37198.47</v>
      </c>
      <c r="J55" s="307">
        <v>1.4041976266128652E-2</v>
      </c>
    </row>
    <row r="56" spans="1:10" x14ac:dyDescent="0.2">
      <c r="A56" s="309" t="s">
        <v>961</v>
      </c>
      <c r="B56" s="219"/>
      <c r="C56" s="219"/>
      <c r="D56" s="309" t="s">
        <v>24</v>
      </c>
      <c r="E56" s="219" t="s">
        <v>962</v>
      </c>
      <c r="F56" s="219"/>
      <c r="G56" s="219"/>
      <c r="H56" s="309"/>
      <c r="I56" s="310" t="s">
        <v>963</v>
      </c>
      <c r="J56" s="309"/>
    </row>
    <row r="57" spans="1:10" ht="25.5" x14ac:dyDescent="0.2">
      <c r="A57" s="219"/>
      <c r="B57" s="219"/>
      <c r="C57" s="219"/>
      <c r="D57" s="309" t="s">
        <v>3247</v>
      </c>
      <c r="E57" s="219" t="s">
        <v>3248</v>
      </c>
      <c r="F57" s="219"/>
      <c r="G57" s="219"/>
      <c r="H57" s="219"/>
      <c r="I57" s="308">
        <v>39.159999999999997</v>
      </c>
      <c r="J57" s="309" t="s">
        <v>14</v>
      </c>
    </row>
    <row r="58" spans="1:10" ht="25.5" customHeight="1" x14ac:dyDescent="0.2">
      <c r="A58" s="303" t="s">
        <v>1200</v>
      </c>
      <c r="B58" s="303" t="s">
        <v>1184</v>
      </c>
      <c r="C58" s="303" t="s">
        <v>43</v>
      </c>
      <c r="D58" s="303" t="s">
        <v>1185</v>
      </c>
      <c r="E58" s="304" t="s">
        <v>51</v>
      </c>
      <c r="F58" s="305">
        <v>39.159999999999997</v>
      </c>
      <c r="G58" s="306">
        <v>103.02</v>
      </c>
      <c r="H58" s="306">
        <v>128.77000000000001</v>
      </c>
      <c r="I58" s="306">
        <v>5042.63</v>
      </c>
      <c r="J58" s="307">
        <v>1.9035323436385509E-3</v>
      </c>
    </row>
    <row r="59" spans="1:10" x14ac:dyDescent="0.2">
      <c r="A59" s="309" t="s">
        <v>961</v>
      </c>
      <c r="B59" s="219"/>
      <c r="C59" s="219"/>
      <c r="D59" s="309" t="s">
        <v>24</v>
      </c>
      <c r="E59" s="219" t="s">
        <v>962</v>
      </c>
      <c r="F59" s="219"/>
      <c r="G59" s="219"/>
      <c r="H59" s="309"/>
      <c r="I59" s="310" t="s">
        <v>963</v>
      </c>
      <c r="J59" s="309"/>
    </row>
    <row r="60" spans="1:10" ht="25.5" x14ac:dyDescent="0.2">
      <c r="A60" s="219"/>
      <c r="B60" s="219"/>
      <c r="C60" s="219"/>
      <c r="D60" s="309" t="s">
        <v>3247</v>
      </c>
      <c r="E60" s="219" t="s">
        <v>3248</v>
      </c>
      <c r="F60" s="219"/>
      <c r="G60" s="219"/>
      <c r="H60" s="219"/>
      <c r="I60" s="308">
        <v>39.159999999999997</v>
      </c>
      <c r="J60" s="309" t="s">
        <v>14</v>
      </c>
    </row>
    <row r="61" spans="1:10" x14ac:dyDescent="0.2">
      <c r="A61" s="298" t="s">
        <v>54</v>
      </c>
      <c r="B61" s="298" t="s">
        <v>751</v>
      </c>
      <c r="C61" s="298"/>
      <c r="D61" s="298" t="s">
        <v>1201</v>
      </c>
      <c r="E61" s="299"/>
      <c r="F61" s="300">
        <v>1</v>
      </c>
      <c r="G61" s="300" t="s">
        <v>14</v>
      </c>
      <c r="H61" s="301">
        <v>60703.21</v>
      </c>
      <c r="I61" s="301">
        <v>60703.21</v>
      </c>
      <c r="J61" s="302">
        <v>2.2914733700010334E-2</v>
      </c>
    </row>
    <row r="62" spans="1:10" ht="38.25" x14ac:dyDescent="0.2">
      <c r="A62" s="303" t="s">
        <v>1202</v>
      </c>
      <c r="B62" s="303" t="s">
        <v>892</v>
      </c>
      <c r="C62" s="303" t="s">
        <v>44</v>
      </c>
      <c r="D62" s="303" t="s">
        <v>893</v>
      </c>
      <c r="E62" s="304" t="s">
        <v>51</v>
      </c>
      <c r="F62" s="305">
        <v>19.309999999999999</v>
      </c>
      <c r="G62" s="306">
        <v>103.55</v>
      </c>
      <c r="H62" s="306">
        <v>129.43</v>
      </c>
      <c r="I62" s="306">
        <v>2499.29</v>
      </c>
      <c r="J62" s="307">
        <v>9.4345199848737534E-4</v>
      </c>
    </row>
    <row r="63" spans="1:10" x14ac:dyDescent="0.2">
      <c r="A63" s="309" t="s">
        <v>961</v>
      </c>
      <c r="B63" s="219"/>
      <c r="C63" s="219"/>
      <c r="D63" s="309" t="s">
        <v>24</v>
      </c>
      <c r="E63" s="219" t="s">
        <v>962</v>
      </c>
      <c r="F63" s="219"/>
      <c r="G63" s="219"/>
      <c r="H63" s="309"/>
      <c r="I63" s="310" t="s">
        <v>963</v>
      </c>
      <c r="J63" s="309"/>
    </row>
    <row r="64" spans="1:10" ht="25.5" x14ac:dyDescent="0.2">
      <c r="A64" s="219"/>
      <c r="B64" s="219"/>
      <c r="C64" s="219"/>
      <c r="D64" s="309" t="s">
        <v>3255</v>
      </c>
      <c r="E64" s="219" t="s">
        <v>3256</v>
      </c>
      <c r="F64" s="219"/>
      <c r="G64" s="219"/>
      <c r="H64" s="219"/>
      <c r="I64" s="308">
        <v>19.309999999999999</v>
      </c>
      <c r="J64" s="309" t="s">
        <v>14</v>
      </c>
    </row>
    <row r="65" spans="1:10" ht="38.25" x14ac:dyDescent="0.2">
      <c r="A65" s="303" t="s">
        <v>1203</v>
      </c>
      <c r="B65" s="303" t="s">
        <v>894</v>
      </c>
      <c r="C65" s="303" t="s">
        <v>44</v>
      </c>
      <c r="D65" s="303" t="s">
        <v>895</v>
      </c>
      <c r="E65" s="304" t="s">
        <v>45</v>
      </c>
      <c r="F65" s="305">
        <v>258.16000000000003</v>
      </c>
      <c r="G65" s="306">
        <v>62.22</v>
      </c>
      <c r="H65" s="306">
        <v>77.77</v>
      </c>
      <c r="I65" s="306">
        <v>20077.099999999999</v>
      </c>
      <c r="J65" s="307">
        <v>7.5788644450347437E-3</v>
      </c>
    </row>
    <row r="66" spans="1:10" x14ac:dyDescent="0.2">
      <c r="A66" s="309" t="s">
        <v>961</v>
      </c>
      <c r="B66" s="219"/>
      <c r="C66" s="219"/>
      <c r="D66" s="309" t="s">
        <v>24</v>
      </c>
      <c r="E66" s="219" t="s">
        <v>962</v>
      </c>
      <c r="F66" s="219"/>
      <c r="G66" s="219"/>
      <c r="H66" s="309"/>
      <c r="I66" s="310" t="s">
        <v>963</v>
      </c>
      <c r="J66" s="309"/>
    </row>
    <row r="67" spans="1:10" ht="25.5" x14ac:dyDescent="0.2">
      <c r="A67" s="219"/>
      <c r="B67" s="219"/>
      <c r="C67" s="219"/>
      <c r="D67" s="309" t="s">
        <v>3255</v>
      </c>
      <c r="E67" s="219" t="s">
        <v>3257</v>
      </c>
      <c r="F67" s="219"/>
      <c r="G67" s="219"/>
      <c r="H67" s="219"/>
      <c r="I67" s="308">
        <v>258.16000000000003</v>
      </c>
      <c r="J67" s="309" t="s">
        <v>14</v>
      </c>
    </row>
    <row r="68" spans="1:10" ht="38.25" x14ac:dyDescent="0.2">
      <c r="A68" s="303" t="s">
        <v>1204</v>
      </c>
      <c r="B68" s="303" t="s">
        <v>900</v>
      </c>
      <c r="C68" s="303" t="s">
        <v>44</v>
      </c>
      <c r="D68" s="303" t="s">
        <v>901</v>
      </c>
      <c r="E68" s="304" t="s">
        <v>53</v>
      </c>
      <c r="F68" s="305">
        <v>294.39999999999998</v>
      </c>
      <c r="G68" s="306">
        <v>16.399999999999999</v>
      </c>
      <c r="H68" s="306">
        <v>20.5</v>
      </c>
      <c r="I68" s="306">
        <v>6035.2</v>
      </c>
      <c r="J68" s="307">
        <v>2.2782156137427061E-3</v>
      </c>
    </row>
    <row r="69" spans="1:10" x14ac:dyDescent="0.2">
      <c r="A69" s="309" t="s">
        <v>961</v>
      </c>
      <c r="B69" s="219"/>
      <c r="C69" s="219"/>
      <c r="D69" s="309" t="s">
        <v>24</v>
      </c>
      <c r="E69" s="219" t="s">
        <v>962</v>
      </c>
      <c r="F69" s="219"/>
      <c r="G69" s="219"/>
      <c r="H69" s="309"/>
      <c r="I69" s="310" t="s">
        <v>963</v>
      </c>
      <c r="J69" s="309"/>
    </row>
    <row r="70" spans="1:10" ht="25.5" x14ac:dyDescent="0.2">
      <c r="A70" s="219"/>
      <c r="B70" s="219"/>
      <c r="C70" s="219"/>
      <c r="D70" s="309" t="s">
        <v>3255</v>
      </c>
      <c r="E70" s="219" t="s">
        <v>3258</v>
      </c>
      <c r="F70" s="219"/>
      <c r="G70" s="219"/>
      <c r="H70" s="219"/>
      <c r="I70" s="308">
        <v>294.39999999999998</v>
      </c>
      <c r="J70" s="309" t="s">
        <v>14</v>
      </c>
    </row>
    <row r="71" spans="1:10" ht="38.25" x14ac:dyDescent="0.2">
      <c r="A71" s="303" t="s">
        <v>1205</v>
      </c>
      <c r="B71" s="303" t="s">
        <v>1206</v>
      </c>
      <c r="C71" s="303" t="s">
        <v>44</v>
      </c>
      <c r="D71" s="303" t="s">
        <v>1207</v>
      </c>
      <c r="E71" s="304" t="s">
        <v>53</v>
      </c>
      <c r="F71" s="305">
        <v>4.4000000000000004</v>
      </c>
      <c r="G71" s="306">
        <v>15.22</v>
      </c>
      <c r="H71" s="306">
        <v>19.02</v>
      </c>
      <c r="I71" s="306">
        <v>83.68</v>
      </c>
      <c r="J71" s="307">
        <v>3.1588196341130308E-5</v>
      </c>
    </row>
    <row r="72" spans="1:10" x14ac:dyDescent="0.2">
      <c r="A72" s="309" t="s">
        <v>961</v>
      </c>
      <c r="B72" s="219"/>
      <c r="C72" s="219"/>
      <c r="D72" s="309" t="s">
        <v>24</v>
      </c>
      <c r="E72" s="219" t="s">
        <v>962</v>
      </c>
      <c r="F72" s="219"/>
      <c r="G72" s="219"/>
      <c r="H72" s="309"/>
      <c r="I72" s="310" t="s">
        <v>963</v>
      </c>
      <c r="J72" s="309"/>
    </row>
    <row r="73" spans="1:10" ht="25.5" customHeight="1" x14ac:dyDescent="0.2">
      <c r="A73" s="219"/>
      <c r="B73" s="219"/>
      <c r="C73" s="219"/>
      <c r="D73" s="309" t="s">
        <v>3259</v>
      </c>
      <c r="E73" s="219" t="s">
        <v>3240</v>
      </c>
      <c r="F73" s="219"/>
      <c r="G73" s="219"/>
      <c r="H73" s="219"/>
      <c r="I73" s="308">
        <v>4.4000000000000004</v>
      </c>
      <c r="J73" s="309" t="s">
        <v>14</v>
      </c>
    </row>
    <row r="74" spans="1:10" ht="38.25" x14ac:dyDescent="0.2">
      <c r="A74" s="303" t="s">
        <v>1208</v>
      </c>
      <c r="B74" s="303" t="s">
        <v>898</v>
      </c>
      <c r="C74" s="303" t="s">
        <v>44</v>
      </c>
      <c r="D74" s="303" t="s">
        <v>899</v>
      </c>
      <c r="E74" s="304" t="s">
        <v>53</v>
      </c>
      <c r="F74" s="305">
        <v>436.8</v>
      </c>
      <c r="G74" s="306">
        <v>12.54</v>
      </c>
      <c r="H74" s="306">
        <v>15.67</v>
      </c>
      <c r="I74" s="306">
        <v>6844.65</v>
      </c>
      <c r="J74" s="307">
        <v>2.5837732801902197E-3</v>
      </c>
    </row>
    <row r="75" spans="1:10" x14ac:dyDescent="0.2">
      <c r="A75" s="309" t="s">
        <v>961</v>
      </c>
      <c r="B75" s="219"/>
      <c r="C75" s="219"/>
      <c r="D75" s="309" t="s">
        <v>24</v>
      </c>
      <c r="E75" s="219" t="s">
        <v>962</v>
      </c>
      <c r="F75" s="219"/>
      <c r="G75" s="219"/>
      <c r="H75" s="309"/>
      <c r="I75" s="310" t="s">
        <v>963</v>
      </c>
      <c r="J75" s="309"/>
    </row>
    <row r="76" spans="1:10" ht="25.5" customHeight="1" x14ac:dyDescent="0.2">
      <c r="A76" s="219"/>
      <c r="B76" s="219"/>
      <c r="C76" s="219"/>
      <c r="D76" s="309" t="s">
        <v>3255</v>
      </c>
      <c r="E76" s="219" t="s">
        <v>3260</v>
      </c>
      <c r="F76" s="219"/>
      <c r="G76" s="219"/>
      <c r="H76" s="219"/>
      <c r="I76" s="308">
        <v>436.8</v>
      </c>
      <c r="J76" s="309" t="s">
        <v>14</v>
      </c>
    </row>
    <row r="77" spans="1:10" ht="38.25" x14ac:dyDescent="0.2">
      <c r="A77" s="303" t="s">
        <v>1209</v>
      </c>
      <c r="B77" s="303" t="s">
        <v>896</v>
      </c>
      <c r="C77" s="303" t="s">
        <v>44</v>
      </c>
      <c r="D77" s="303" t="s">
        <v>897</v>
      </c>
      <c r="E77" s="304" t="s">
        <v>53</v>
      </c>
      <c r="F77" s="305">
        <v>133.69999999999999</v>
      </c>
      <c r="G77" s="306">
        <v>14.08</v>
      </c>
      <c r="H77" s="306">
        <v>17.600000000000001</v>
      </c>
      <c r="I77" s="306">
        <v>2353.12</v>
      </c>
      <c r="J77" s="307">
        <v>8.8827457665201421E-4</v>
      </c>
    </row>
    <row r="78" spans="1:10" x14ac:dyDescent="0.2">
      <c r="A78" s="309" t="s">
        <v>961</v>
      </c>
      <c r="B78" s="219"/>
      <c r="C78" s="219"/>
      <c r="D78" s="309" t="s">
        <v>24</v>
      </c>
      <c r="E78" s="219" t="s">
        <v>962</v>
      </c>
      <c r="F78" s="219"/>
      <c r="G78" s="219"/>
      <c r="H78" s="309"/>
      <c r="I78" s="310" t="s">
        <v>963</v>
      </c>
      <c r="J78" s="309"/>
    </row>
    <row r="79" spans="1:10" ht="25.5" customHeight="1" x14ac:dyDescent="0.2">
      <c r="A79" s="219"/>
      <c r="B79" s="219"/>
      <c r="C79" s="219"/>
      <c r="D79" s="309" t="s">
        <v>3255</v>
      </c>
      <c r="E79" s="219" t="s">
        <v>3261</v>
      </c>
      <c r="F79" s="219"/>
      <c r="G79" s="219"/>
      <c r="H79" s="219"/>
      <c r="I79" s="308">
        <v>133.69999999999999</v>
      </c>
      <c r="J79" s="309" t="s">
        <v>14</v>
      </c>
    </row>
    <row r="80" spans="1:10" ht="38.25" x14ac:dyDescent="0.2">
      <c r="A80" s="303" t="s">
        <v>1210</v>
      </c>
      <c r="B80" s="303" t="s">
        <v>1197</v>
      </c>
      <c r="C80" s="303" t="s">
        <v>44</v>
      </c>
      <c r="D80" s="303" t="s">
        <v>1198</v>
      </c>
      <c r="E80" s="304" t="s">
        <v>53</v>
      </c>
      <c r="F80" s="305">
        <v>353.5</v>
      </c>
      <c r="G80" s="306">
        <v>10.63</v>
      </c>
      <c r="H80" s="306">
        <v>13.28</v>
      </c>
      <c r="I80" s="306">
        <v>4694.4799999999996</v>
      </c>
      <c r="J80" s="307">
        <v>1.772109894353602E-3</v>
      </c>
    </row>
    <row r="81" spans="1:10" x14ac:dyDescent="0.2">
      <c r="A81" s="309" t="s">
        <v>961</v>
      </c>
      <c r="B81" s="219"/>
      <c r="C81" s="219"/>
      <c r="D81" s="309" t="s">
        <v>24</v>
      </c>
      <c r="E81" s="219" t="s">
        <v>962</v>
      </c>
      <c r="F81" s="219"/>
      <c r="G81" s="219"/>
      <c r="H81" s="309"/>
      <c r="I81" s="310" t="s">
        <v>963</v>
      </c>
      <c r="J81" s="309"/>
    </row>
    <row r="82" spans="1:10" ht="25.5" x14ac:dyDescent="0.2">
      <c r="A82" s="219"/>
      <c r="B82" s="219"/>
      <c r="C82" s="219"/>
      <c r="D82" s="309" t="s">
        <v>3255</v>
      </c>
      <c r="E82" s="219" t="s">
        <v>3262</v>
      </c>
      <c r="F82" s="219"/>
      <c r="G82" s="219"/>
      <c r="H82" s="219"/>
      <c r="I82" s="308">
        <v>353.5</v>
      </c>
      <c r="J82" s="309" t="s">
        <v>14</v>
      </c>
    </row>
    <row r="83" spans="1:10" ht="38.25" x14ac:dyDescent="0.2">
      <c r="A83" s="303" t="s">
        <v>1211</v>
      </c>
      <c r="B83" s="303" t="s">
        <v>1212</v>
      </c>
      <c r="C83" s="303" t="s">
        <v>44</v>
      </c>
      <c r="D83" s="303" t="s">
        <v>1213</v>
      </c>
      <c r="E83" s="304" t="s">
        <v>53</v>
      </c>
      <c r="F83" s="305">
        <v>207.2</v>
      </c>
      <c r="G83" s="306">
        <v>10.01</v>
      </c>
      <c r="H83" s="306">
        <v>12.51</v>
      </c>
      <c r="I83" s="306">
        <v>2592.0700000000002</v>
      </c>
      <c r="J83" s="307">
        <v>9.7847533568300236E-4</v>
      </c>
    </row>
    <row r="84" spans="1:10" x14ac:dyDescent="0.2">
      <c r="A84" s="309" t="s">
        <v>961</v>
      </c>
      <c r="B84" s="219"/>
      <c r="C84" s="219"/>
      <c r="D84" s="309" t="s">
        <v>24</v>
      </c>
      <c r="E84" s="219" t="s">
        <v>962</v>
      </c>
      <c r="F84" s="219"/>
      <c r="G84" s="219"/>
      <c r="H84" s="309"/>
      <c r="I84" s="310" t="s">
        <v>963</v>
      </c>
      <c r="J84" s="309"/>
    </row>
    <row r="85" spans="1:10" ht="25.5" x14ac:dyDescent="0.2">
      <c r="A85" s="219"/>
      <c r="B85" s="219"/>
      <c r="C85" s="219"/>
      <c r="D85" s="309" t="s">
        <v>3259</v>
      </c>
      <c r="E85" s="219" t="s">
        <v>3263</v>
      </c>
      <c r="F85" s="219"/>
      <c r="G85" s="219"/>
      <c r="H85" s="219"/>
      <c r="I85" s="308">
        <v>207.2</v>
      </c>
      <c r="J85" s="309" t="s">
        <v>14</v>
      </c>
    </row>
    <row r="86" spans="1:10" x14ac:dyDescent="0.2">
      <c r="A86" s="303" t="s">
        <v>1214</v>
      </c>
      <c r="B86" s="303" t="s">
        <v>1184</v>
      </c>
      <c r="C86" s="303" t="s">
        <v>43</v>
      </c>
      <c r="D86" s="303" t="s">
        <v>1185</v>
      </c>
      <c r="E86" s="304" t="s">
        <v>51</v>
      </c>
      <c r="F86" s="305">
        <v>19.309999999999999</v>
      </c>
      <c r="G86" s="306">
        <v>103.02</v>
      </c>
      <c r="H86" s="306">
        <v>128.77000000000001</v>
      </c>
      <c r="I86" s="306">
        <v>2486.54</v>
      </c>
      <c r="J86" s="307">
        <v>9.3863902641102008E-4</v>
      </c>
    </row>
    <row r="87" spans="1:10" x14ac:dyDescent="0.2">
      <c r="A87" s="309" t="s">
        <v>961</v>
      </c>
      <c r="B87" s="219"/>
      <c r="C87" s="219"/>
      <c r="D87" s="309" t="s">
        <v>24</v>
      </c>
      <c r="E87" s="219" t="s">
        <v>962</v>
      </c>
      <c r="F87" s="219"/>
      <c r="G87" s="219"/>
      <c r="H87" s="309"/>
      <c r="I87" s="310" t="s">
        <v>963</v>
      </c>
      <c r="J87" s="309"/>
    </row>
    <row r="88" spans="1:10" ht="25.5" x14ac:dyDescent="0.2">
      <c r="A88" s="219"/>
      <c r="B88" s="219"/>
      <c r="C88" s="219"/>
      <c r="D88" s="309" t="s">
        <v>3255</v>
      </c>
      <c r="E88" s="219" t="s">
        <v>3256</v>
      </c>
      <c r="F88" s="219"/>
      <c r="G88" s="219"/>
      <c r="H88" s="219"/>
      <c r="I88" s="308">
        <v>19.309999999999999</v>
      </c>
      <c r="J88" s="309" t="s">
        <v>14</v>
      </c>
    </row>
    <row r="89" spans="1:10" ht="25.5" x14ac:dyDescent="0.2">
      <c r="A89" s="303" t="s">
        <v>1215</v>
      </c>
      <c r="B89" s="303" t="s">
        <v>902</v>
      </c>
      <c r="C89" s="303" t="s">
        <v>44</v>
      </c>
      <c r="D89" s="303" t="s">
        <v>903</v>
      </c>
      <c r="E89" s="304" t="s">
        <v>45</v>
      </c>
      <c r="F89" s="305">
        <v>258.16000000000003</v>
      </c>
      <c r="G89" s="306">
        <v>40.4</v>
      </c>
      <c r="H89" s="306">
        <v>50.5</v>
      </c>
      <c r="I89" s="306">
        <v>13037.08</v>
      </c>
      <c r="J89" s="307">
        <v>4.9213413331145213E-3</v>
      </c>
    </row>
    <row r="90" spans="1:10" x14ac:dyDescent="0.2">
      <c r="A90" s="309" t="s">
        <v>961</v>
      </c>
      <c r="B90" s="219"/>
      <c r="C90" s="219"/>
      <c r="D90" s="309" t="s">
        <v>24</v>
      </c>
      <c r="E90" s="219" t="s">
        <v>962</v>
      </c>
      <c r="F90" s="219"/>
      <c r="G90" s="219"/>
      <c r="H90" s="309"/>
      <c r="I90" s="310" t="s">
        <v>963</v>
      </c>
      <c r="J90" s="309"/>
    </row>
    <row r="91" spans="1:10" ht="25.5" x14ac:dyDescent="0.2">
      <c r="A91" s="219"/>
      <c r="B91" s="219"/>
      <c r="C91" s="219"/>
      <c r="D91" s="309" t="s">
        <v>3255</v>
      </c>
      <c r="E91" s="219" t="s">
        <v>3257</v>
      </c>
      <c r="F91" s="219"/>
      <c r="G91" s="219"/>
      <c r="H91" s="219"/>
      <c r="I91" s="308">
        <v>258.16000000000003</v>
      </c>
      <c r="J91" s="309" t="s">
        <v>14</v>
      </c>
    </row>
    <row r="92" spans="1:10" x14ac:dyDescent="0.2">
      <c r="A92" s="311" t="s">
        <v>2154</v>
      </c>
      <c r="B92" s="311" t="s">
        <v>751</v>
      </c>
      <c r="C92" s="311"/>
      <c r="D92" s="311" t="s">
        <v>3332</v>
      </c>
      <c r="E92" s="312"/>
      <c r="F92" s="313">
        <v>1</v>
      </c>
      <c r="G92" s="313" t="s">
        <v>14</v>
      </c>
      <c r="H92" s="314">
        <v>158843.22</v>
      </c>
      <c r="I92" s="314">
        <v>158843.22</v>
      </c>
      <c r="J92" s="315">
        <v>5.9961410382616598E-2</v>
      </c>
    </row>
    <row r="93" spans="1:10" ht="38.25" x14ac:dyDescent="0.2">
      <c r="A93" s="316" t="s">
        <v>2155</v>
      </c>
      <c r="B93" s="316" t="s">
        <v>3333</v>
      </c>
      <c r="C93" s="316" t="s">
        <v>46</v>
      </c>
      <c r="D93" s="316" t="s">
        <v>3334</v>
      </c>
      <c r="E93" s="317" t="s">
        <v>47</v>
      </c>
      <c r="F93" s="318">
        <v>121.99</v>
      </c>
      <c r="G93" s="319">
        <v>752.8</v>
      </c>
      <c r="H93" s="319">
        <v>941</v>
      </c>
      <c r="I93" s="319">
        <v>114792.59</v>
      </c>
      <c r="J93" s="320">
        <v>4.3332825901372753E-2</v>
      </c>
    </row>
    <row r="94" spans="1:10" x14ac:dyDescent="0.2">
      <c r="A94" s="322" t="s">
        <v>961</v>
      </c>
      <c r="B94" s="219"/>
      <c r="C94" s="219"/>
      <c r="D94" s="322" t="s">
        <v>24</v>
      </c>
      <c r="E94" s="219" t="s">
        <v>962</v>
      </c>
      <c r="F94" s="219"/>
      <c r="G94" s="219"/>
      <c r="H94" s="322"/>
      <c r="I94" s="323" t="s">
        <v>963</v>
      </c>
      <c r="J94" s="322"/>
    </row>
    <row r="95" spans="1:10" ht="12.75" customHeight="1" x14ac:dyDescent="0.2">
      <c r="A95" s="219"/>
      <c r="B95" s="219"/>
      <c r="C95" s="219"/>
      <c r="D95" s="322" t="s">
        <v>3459</v>
      </c>
      <c r="E95" s="219" t="s">
        <v>3460</v>
      </c>
      <c r="F95" s="219"/>
      <c r="G95" s="219"/>
      <c r="H95" s="219"/>
      <c r="I95" s="321">
        <v>121.99</v>
      </c>
      <c r="J95" s="322" t="s">
        <v>14</v>
      </c>
    </row>
    <row r="96" spans="1:10" ht="25.5" x14ac:dyDescent="0.2">
      <c r="A96" s="316" t="s">
        <v>2158</v>
      </c>
      <c r="B96" s="316" t="s">
        <v>651</v>
      </c>
      <c r="C96" s="316" t="s">
        <v>44</v>
      </c>
      <c r="D96" s="316" t="s">
        <v>652</v>
      </c>
      <c r="E96" s="317" t="s">
        <v>45</v>
      </c>
      <c r="F96" s="318">
        <v>487.96</v>
      </c>
      <c r="G96" s="319">
        <v>3.86</v>
      </c>
      <c r="H96" s="319">
        <v>4.82</v>
      </c>
      <c r="I96" s="319">
        <v>2351.96</v>
      </c>
      <c r="J96" s="320">
        <v>8.878366905650674E-4</v>
      </c>
    </row>
    <row r="97" spans="1:10" x14ac:dyDescent="0.2">
      <c r="A97" s="322" t="s">
        <v>961</v>
      </c>
      <c r="B97" s="219"/>
      <c r="C97" s="219"/>
      <c r="D97" s="322" t="s">
        <v>24</v>
      </c>
      <c r="E97" s="219" t="s">
        <v>962</v>
      </c>
      <c r="F97" s="219"/>
      <c r="G97" s="219"/>
      <c r="H97" s="322"/>
      <c r="I97" s="323" t="s">
        <v>963</v>
      </c>
      <c r="J97" s="322"/>
    </row>
    <row r="98" spans="1:10" ht="12.75" customHeight="1" x14ac:dyDescent="0.2">
      <c r="A98" s="219"/>
      <c r="B98" s="219"/>
      <c r="C98" s="219"/>
      <c r="D98" s="322" t="s">
        <v>3459</v>
      </c>
      <c r="E98" s="219" t="s">
        <v>3461</v>
      </c>
      <c r="F98" s="219"/>
      <c r="G98" s="219"/>
      <c r="H98" s="219"/>
      <c r="I98" s="321">
        <v>487.96</v>
      </c>
      <c r="J98" s="322" t="s">
        <v>14</v>
      </c>
    </row>
    <row r="99" spans="1:10" ht="25.5" x14ac:dyDescent="0.2">
      <c r="A99" s="316" t="s">
        <v>3335</v>
      </c>
      <c r="B99" s="316" t="s">
        <v>1409</v>
      </c>
      <c r="C99" s="316" t="s">
        <v>44</v>
      </c>
      <c r="D99" s="316" t="s">
        <v>1410</v>
      </c>
      <c r="E99" s="317" t="s">
        <v>45</v>
      </c>
      <c r="F99" s="318">
        <v>487.96</v>
      </c>
      <c r="G99" s="319">
        <v>19.39</v>
      </c>
      <c r="H99" s="319">
        <v>24.23</v>
      </c>
      <c r="I99" s="319">
        <v>11823.27</v>
      </c>
      <c r="J99" s="320">
        <v>4.4631426165654365E-3</v>
      </c>
    </row>
    <row r="100" spans="1:10" x14ac:dyDescent="0.2">
      <c r="A100" s="322" t="s">
        <v>961</v>
      </c>
      <c r="B100" s="219"/>
      <c r="C100" s="219"/>
      <c r="D100" s="322" t="s">
        <v>24</v>
      </c>
      <c r="E100" s="219" t="s">
        <v>962</v>
      </c>
      <c r="F100" s="219"/>
      <c r="G100" s="219"/>
      <c r="H100" s="322"/>
      <c r="I100" s="323" t="s">
        <v>963</v>
      </c>
      <c r="J100" s="322"/>
    </row>
    <row r="101" spans="1:10" ht="12.75" customHeight="1" x14ac:dyDescent="0.2">
      <c r="A101" s="219"/>
      <c r="B101" s="219"/>
      <c r="C101" s="219"/>
      <c r="D101" s="322" t="s">
        <v>3459</v>
      </c>
      <c r="E101" s="219" t="s">
        <v>3461</v>
      </c>
      <c r="F101" s="219"/>
      <c r="G101" s="219"/>
      <c r="H101" s="219"/>
      <c r="I101" s="321">
        <v>487.96</v>
      </c>
      <c r="J101" s="322" t="s">
        <v>14</v>
      </c>
    </row>
    <row r="102" spans="1:10" ht="25.5" x14ac:dyDescent="0.2">
      <c r="A102" s="316" t="s">
        <v>3336</v>
      </c>
      <c r="B102" s="316" t="s">
        <v>1412</v>
      </c>
      <c r="C102" s="316" t="s">
        <v>44</v>
      </c>
      <c r="D102" s="316" t="s">
        <v>1413</v>
      </c>
      <c r="E102" s="317" t="s">
        <v>45</v>
      </c>
      <c r="F102" s="318">
        <v>487.96</v>
      </c>
      <c r="G102" s="319">
        <v>8.98</v>
      </c>
      <c r="H102" s="319">
        <v>11.22</v>
      </c>
      <c r="I102" s="319">
        <v>5474.91</v>
      </c>
      <c r="J102" s="320">
        <v>2.066712858867325E-3</v>
      </c>
    </row>
    <row r="103" spans="1:10" x14ac:dyDescent="0.2">
      <c r="A103" s="322" t="s">
        <v>961</v>
      </c>
      <c r="B103" s="219"/>
      <c r="C103" s="219"/>
      <c r="D103" s="322" t="s">
        <v>24</v>
      </c>
      <c r="E103" s="219" t="s">
        <v>962</v>
      </c>
      <c r="F103" s="219"/>
      <c r="G103" s="219"/>
      <c r="H103" s="322"/>
      <c r="I103" s="323" t="s">
        <v>963</v>
      </c>
      <c r="J103" s="322"/>
    </row>
    <row r="104" spans="1:10" ht="12.75" customHeight="1" x14ac:dyDescent="0.2">
      <c r="A104" s="219"/>
      <c r="B104" s="219"/>
      <c r="C104" s="219"/>
      <c r="D104" s="322" t="s">
        <v>3459</v>
      </c>
      <c r="E104" s="219" t="s">
        <v>3461</v>
      </c>
      <c r="F104" s="219"/>
      <c r="G104" s="219"/>
      <c r="H104" s="219"/>
      <c r="I104" s="321">
        <v>487.96</v>
      </c>
      <c r="J104" s="322" t="s">
        <v>14</v>
      </c>
    </row>
    <row r="105" spans="1:10" ht="51" x14ac:dyDescent="0.2">
      <c r="A105" s="316" t="s">
        <v>3337</v>
      </c>
      <c r="B105" s="316" t="s">
        <v>3338</v>
      </c>
      <c r="C105" s="316" t="s">
        <v>46</v>
      </c>
      <c r="D105" s="316" t="s">
        <v>3339</v>
      </c>
      <c r="E105" s="317" t="s">
        <v>45</v>
      </c>
      <c r="F105" s="318">
        <v>10</v>
      </c>
      <c r="G105" s="319">
        <v>732.78</v>
      </c>
      <c r="H105" s="319">
        <v>915.97</v>
      </c>
      <c r="I105" s="319">
        <v>9159.7000000000007</v>
      </c>
      <c r="J105" s="320">
        <v>3.4576768884542457E-3</v>
      </c>
    </row>
    <row r="106" spans="1:10" x14ac:dyDescent="0.2">
      <c r="A106" s="322" t="s">
        <v>961</v>
      </c>
      <c r="B106" s="219"/>
      <c r="C106" s="219"/>
      <c r="D106" s="322" t="s">
        <v>24</v>
      </c>
      <c r="E106" s="219" t="s">
        <v>962</v>
      </c>
      <c r="F106" s="219"/>
      <c r="G106" s="219"/>
      <c r="H106" s="322"/>
      <c r="I106" s="323" t="s">
        <v>963</v>
      </c>
      <c r="J106" s="322"/>
    </row>
    <row r="107" spans="1:10" x14ac:dyDescent="0.2">
      <c r="A107" s="219"/>
      <c r="B107" s="219"/>
      <c r="C107" s="219"/>
      <c r="D107" s="322" t="s">
        <v>3459</v>
      </c>
      <c r="E107" s="219" t="s">
        <v>3462</v>
      </c>
      <c r="F107" s="219"/>
      <c r="G107" s="219"/>
      <c r="H107" s="219"/>
      <c r="I107" s="321">
        <v>10</v>
      </c>
      <c r="J107" s="322" t="s">
        <v>14</v>
      </c>
    </row>
    <row r="108" spans="1:10" ht="76.5" x14ac:dyDescent="0.2">
      <c r="A108" s="316" t="s">
        <v>3340</v>
      </c>
      <c r="B108" s="316" t="s">
        <v>3341</v>
      </c>
      <c r="C108" s="316" t="s">
        <v>46</v>
      </c>
      <c r="D108" s="316" t="s">
        <v>3342</v>
      </c>
      <c r="E108" s="317" t="s">
        <v>45</v>
      </c>
      <c r="F108" s="318">
        <v>42.601799999999997</v>
      </c>
      <c r="G108" s="319">
        <v>286.2</v>
      </c>
      <c r="H108" s="319">
        <v>357.75</v>
      </c>
      <c r="I108" s="319">
        <v>15240.79</v>
      </c>
      <c r="J108" s="320">
        <v>5.7532154267917711E-3</v>
      </c>
    </row>
    <row r="109" spans="1:10" x14ac:dyDescent="0.2">
      <c r="A109" s="322" t="s">
        <v>961</v>
      </c>
      <c r="B109" s="219"/>
      <c r="C109" s="219"/>
      <c r="D109" s="322" t="s">
        <v>24</v>
      </c>
      <c r="E109" s="219" t="s">
        <v>962</v>
      </c>
      <c r="F109" s="219"/>
      <c r="G109" s="219"/>
      <c r="H109" s="322"/>
      <c r="I109" s="323" t="s">
        <v>963</v>
      </c>
      <c r="J109" s="322"/>
    </row>
    <row r="110" spans="1:10" x14ac:dyDescent="0.2">
      <c r="A110" s="219"/>
      <c r="B110" s="219"/>
      <c r="C110" s="219"/>
      <c r="D110" s="322" t="s">
        <v>3459</v>
      </c>
      <c r="E110" s="219" t="s">
        <v>3463</v>
      </c>
      <c r="F110" s="219"/>
      <c r="G110" s="219"/>
      <c r="H110" s="219"/>
      <c r="I110" s="321">
        <v>42.601799999999997</v>
      </c>
      <c r="J110" s="322" t="s">
        <v>14</v>
      </c>
    </row>
  </sheetData>
  <mergeCells count="138">
    <mergeCell ref="F3:I3"/>
    <mergeCell ref="A10:J10"/>
    <mergeCell ref="F4:G4"/>
    <mergeCell ref="F5:G5"/>
    <mergeCell ref="C6:D7"/>
    <mergeCell ref="F7:G7"/>
    <mergeCell ref="C8:D8"/>
    <mergeCell ref="F6:G6"/>
    <mergeCell ref="F8:G8"/>
    <mergeCell ref="H6:I6"/>
    <mergeCell ref="H7:I7"/>
    <mergeCell ref="H8:I8"/>
    <mergeCell ref="H4:I4"/>
    <mergeCell ref="H5:I5"/>
    <mergeCell ref="B16:C16"/>
    <mergeCell ref="E16:G16"/>
    <mergeCell ref="A17:C17"/>
    <mergeCell ref="E17:H17"/>
    <mergeCell ref="B19:C19"/>
    <mergeCell ref="E19:G19"/>
    <mergeCell ref="A20:C20"/>
    <mergeCell ref="E20:H20"/>
    <mergeCell ref="B22:C22"/>
    <mergeCell ref="E22:G22"/>
    <mergeCell ref="A23:C23"/>
    <mergeCell ref="E23:H23"/>
    <mergeCell ref="B25:C25"/>
    <mergeCell ref="E25:G25"/>
    <mergeCell ref="A26:C26"/>
    <mergeCell ref="E26:H26"/>
    <mergeCell ref="B28:C28"/>
    <mergeCell ref="E28:G28"/>
    <mergeCell ref="A29:C29"/>
    <mergeCell ref="E29:H29"/>
    <mergeCell ref="B31:C31"/>
    <mergeCell ref="E31:G31"/>
    <mergeCell ref="A32:C32"/>
    <mergeCell ref="E32:H32"/>
    <mergeCell ref="B35:C35"/>
    <mergeCell ref="E35:G35"/>
    <mergeCell ref="A36:C36"/>
    <mergeCell ref="E36:H36"/>
    <mergeCell ref="B38:C38"/>
    <mergeCell ref="E38:G38"/>
    <mergeCell ref="A39:C39"/>
    <mergeCell ref="E39:H39"/>
    <mergeCell ref="B41:C41"/>
    <mergeCell ref="E41:G41"/>
    <mergeCell ref="A42:C42"/>
    <mergeCell ref="E42:H42"/>
    <mergeCell ref="B44:C44"/>
    <mergeCell ref="E44:G44"/>
    <mergeCell ref="A45:C45"/>
    <mergeCell ref="E45:H45"/>
    <mergeCell ref="B47:C47"/>
    <mergeCell ref="E47:G47"/>
    <mergeCell ref="A48:C48"/>
    <mergeCell ref="E48:H48"/>
    <mergeCell ref="B50:C50"/>
    <mergeCell ref="E50:G50"/>
    <mergeCell ref="A51:C51"/>
    <mergeCell ref="E51:H51"/>
    <mergeCell ref="B53:C53"/>
    <mergeCell ref="E53:G53"/>
    <mergeCell ref="A54:C54"/>
    <mergeCell ref="E54:H54"/>
    <mergeCell ref="B56:C56"/>
    <mergeCell ref="E56:G56"/>
    <mergeCell ref="A57:C57"/>
    <mergeCell ref="E57:H57"/>
    <mergeCell ref="B59:C59"/>
    <mergeCell ref="E59:G59"/>
    <mergeCell ref="A60:C60"/>
    <mergeCell ref="E60:H60"/>
    <mergeCell ref="B63:C63"/>
    <mergeCell ref="E63:G63"/>
    <mergeCell ref="A64:C64"/>
    <mergeCell ref="E64:H64"/>
    <mergeCell ref="B66:C66"/>
    <mergeCell ref="E66:G66"/>
    <mergeCell ref="A67:C67"/>
    <mergeCell ref="E67:H67"/>
    <mergeCell ref="B69:C69"/>
    <mergeCell ref="E69:G69"/>
    <mergeCell ref="A70:C70"/>
    <mergeCell ref="E70:H70"/>
    <mergeCell ref="B72:C72"/>
    <mergeCell ref="E72:G72"/>
    <mergeCell ref="A73:C73"/>
    <mergeCell ref="E73:H73"/>
    <mergeCell ref="B75:C75"/>
    <mergeCell ref="E75:G75"/>
    <mergeCell ref="A76:C76"/>
    <mergeCell ref="E76:H76"/>
    <mergeCell ref="B78:C78"/>
    <mergeCell ref="E78:G78"/>
    <mergeCell ref="A79:C79"/>
    <mergeCell ref="E79:H79"/>
    <mergeCell ref="B81:C81"/>
    <mergeCell ref="E81:G81"/>
    <mergeCell ref="A82:C82"/>
    <mergeCell ref="E82:H82"/>
    <mergeCell ref="B84:C84"/>
    <mergeCell ref="E84:G84"/>
    <mergeCell ref="A85:C85"/>
    <mergeCell ref="E85:H85"/>
    <mergeCell ref="B100:C100"/>
    <mergeCell ref="E100:G100"/>
    <mergeCell ref="A101:C101"/>
    <mergeCell ref="E101:H101"/>
    <mergeCell ref="B94:C94"/>
    <mergeCell ref="E94:G94"/>
    <mergeCell ref="A95:C95"/>
    <mergeCell ref="E95:H95"/>
    <mergeCell ref="B97:C97"/>
    <mergeCell ref="E97:G97"/>
    <mergeCell ref="A98:C98"/>
    <mergeCell ref="E98:H98"/>
    <mergeCell ref="B87:C87"/>
    <mergeCell ref="E87:G87"/>
    <mergeCell ref="A88:C88"/>
    <mergeCell ref="E88:H88"/>
    <mergeCell ref="B90:C90"/>
    <mergeCell ref="E90:G90"/>
    <mergeCell ref="A91:C91"/>
    <mergeCell ref="E91:H91"/>
    <mergeCell ref="A107:C107"/>
    <mergeCell ref="E107:H107"/>
    <mergeCell ref="B109:C109"/>
    <mergeCell ref="E109:G109"/>
    <mergeCell ref="A110:C110"/>
    <mergeCell ref="E110:H110"/>
    <mergeCell ref="B103:C103"/>
    <mergeCell ref="E103:G103"/>
    <mergeCell ref="A104:C104"/>
    <mergeCell ref="E104:H104"/>
    <mergeCell ref="B106:C106"/>
    <mergeCell ref="E106:G106"/>
  </mergeCells>
  <printOptions horizontalCentered="1"/>
  <pageMargins left="0.23622047244094491" right="0.23622047244094491" top="0.74803149606299213" bottom="0.9055118110236221" header="0.31496062992125984" footer="0"/>
  <pageSetup paperSize="9" scale="73" fitToHeight="0" orientation="landscape" r:id="rId1"/>
  <rowBreaks count="1" manualBreakCount="1">
    <brk id="82" max="16383"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1">
    <pageSetUpPr fitToPage="1"/>
  </sheetPr>
  <dimension ref="A1:CI311"/>
  <sheetViews>
    <sheetView showGridLines="0" view="pageBreakPreview" zoomScaleNormal="100" zoomScaleSheetLayoutView="100" workbookViewId="0">
      <selection activeCell="M21" sqref="M21"/>
    </sheetView>
  </sheetViews>
  <sheetFormatPr defaultColWidth="10.28515625" defaultRowHeight="12.75" x14ac:dyDescent="0.2"/>
  <cols>
    <col min="1" max="1" width="2.28515625" style="98" customWidth="1"/>
    <col min="2" max="2" width="35.85546875" style="98" customWidth="1"/>
    <col min="3" max="6" width="14.7109375" style="98" customWidth="1"/>
    <col min="7" max="7" width="2.28515625" style="98" customWidth="1"/>
    <col min="8" max="8" width="3.28515625" style="98" customWidth="1"/>
    <col min="9" max="9" width="23.140625" style="98" hidden="1" customWidth="1"/>
    <col min="10" max="10" width="47.7109375" style="98" hidden="1" customWidth="1"/>
    <col min="11" max="12" width="10.28515625" style="98"/>
    <col min="13" max="13" width="18.7109375" style="98" bestFit="1" customWidth="1"/>
    <col min="14" max="14" width="0" style="98" hidden="1" customWidth="1"/>
    <col min="15" max="15" width="15.42578125" style="98" hidden="1" customWidth="1"/>
    <col min="16" max="16" width="41.7109375" style="98" hidden="1" customWidth="1"/>
    <col min="17" max="17" width="18.85546875" style="98" hidden="1" customWidth="1"/>
    <col min="18" max="24" width="11.7109375" style="98" hidden="1" customWidth="1"/>
    <col min="25" max="37" width="0" style="98" hidden="1" customWidth="1"/>
    <col min="38" max="38" width="13.85546875" style="98" hidden="1" customWidth="1"/>
    <col min="39" max="39" width="38.7109375" style="98" hidden="1" customWidth="1"/>
    <col min="40" max="40" width="11.85546875" style="98" hidden="1" customWidth="1"/>
    <col min="41" max="41" width="8.7109375" style="98" hidden="1" customWidth="1"/>
    <col min="42" max="42" width="11.85546875" style="98" hidden="1" customWidth="1"/>
    <col min="43" max="43" width="9.28515625" style="98" hidden="1" customWidth="1"/>
    <col min="44" max="44" width="11.85546875" style="98" hidden="1" customWidth="1"/>
    <col min="45" max="45" width="7.28515625" style="98" hidden="1" customWidth="1"/>
    <col min="46" max="71" width="10.28515625" style="98"/>
    <col min="72" max="72" width="22.7109375" style="98" bestFit="1" customWidth="1"/>
    <col min="73" max="73" width="29" style="98" customWidth="1"/>
    <col min="74" max="74" width="9.5703125" style="98" customWidth="1"/>
    <col min="75" max="75" width="11.5703125" style="98" customWidth="1"/>
    <col min="76" max="76" width="10.7109375" style="98" customWidth="1"/>
    <col min="77" max="77" width="10.28515625" style="98"/>
    <col min="78" max="81" width="2.42578125" style="98" customWidth="1"/>
    <col min="82" max="82" width="4.85546875" style="98" bestFit="1" customWidth="1"/>
    <col min="83" max="83" width="29.42578125" style="98" bestFit="1" customWidth="1"/>
    <col min="84" max="84" width="17" style="98" bestFit="1" customWidth="1"/>
    <col min="85" max="85" width="14.42578125" style="98" bestFit="1" customWidth="1"/>
    <col min="86" max="86" width="17" style="98" bestFit="1" customWidth="1"/>
    <col min="87" max="87" width="8.85546875" style="98" customWidth="1"/>
    <col min="88" max="97" width="2.42578125" style="98" customWidth="1"/>
    <col min="98" max="16384" width="10.28515625" style="98"/>
  </cols>
  <sheetData>
    <row r="1" spans="1:48" ht="21.75" thickTop="1" thickBot="1" x14ac:dyDescent="0.25">
      <c r="A1" s="96"/>
      <c r="B1" s="223" t="s">
        <v>3264</v>
      </c>
      <c r="C1" s="223"/>
      <c r="D1" s="223"/>
      <c r="E1" s="223"/>
      <c r="F1" s="223"/>
      <c r="G1" s="97"/>
    </row>
    <row r="2" spans="1:48" ht="3.75" customHeight="1" thickTop="1" thickBot="1" x14ac:dyDescent="0.25">
      <c r="B2" s="99"/>
      <c r="C2" s="99"/>
      <c r="D2" s="99"/>
      <c r="E2" s="99"/>
      <c r="F2" s="99"/>
    </row>
    <row r="3" spans="1:48" ht="3.75" customHeight="1" x14ac:dyDescent="0.2">
      <c r="A3" s="100"/>
      <c r="B3" s="101"/>
      <c r="C3" s="101"/>
      <c r="D3" s="101"/>
      <c r="E3" s="101"/>
      <c r="F3" s="101"/>
      <c r="G3" s="102"/>
    </row>
    <row r="4" spans="1:48" ht="14.25" customHeight="1" x14ac:dyDescent="0.2">
      <c r="A4" s="103"/>
      <c r="B4" s="224" t="s">
        <v>3265</v>
      </c>
      <c r="C4" s="224"/>
      <c r="D4" s="224"/>
      <c r="E4" s="224"/>
      <c r="F4" s="224"/>
      <c r="G4" s="104"/>
    </row>
    <row r="5" spans="1:48" ht="3.75" customHeight="1" x14ac:dyDescent="0.2">
      <c r="A5" s="105"/>
      <c r="B5" s="106"/>
      <c r="C5" s="106"/>
      <c r="D5" s="106"/>
      <c r="E5" s="106"/>
      <c r="F5" s="106"/>
      <c r="G5" s="104"/>
    </row>
    <row r="6" spans="1:48" ht="38.25" customHeight="1" x14ac:dyDescent="0.2">
      <c r="A6" s="105"/>
      <c r="B6" s="107" t="s">
        <v>3266</v>
      </c>
      <c r="C6" s="225" t="s">
        <v>3267</v>
      </c>
      <c r="D6" s="226"/>
      <c r="E6" s="226"/>
      <c r="F6" s="227"/>
      <c r="G6" s="104"/>
    </row>
    <row r="7" spans="1:48" x14ac:dyDescent="0.2">
      <c r="A7" s="105"/>
      <c r="B7" s="106"/>
      <c r="G7" s="104"/>
    </row>
    <row r="8" spans="1:48" x14ac:dyDescent="0.2">
      <c r="A8" s="105"/>
      <c r="B8" s="107" t="s">
        <v>3268</v>
      </c>
      <c r="F8" s="108" t="s">
        <v>3269</v>
      </c>
      <c r="G8" s="104"/>
      <c r="K8" s="109" t="str">
        <f>IF(F8="","PREENCHER SE A OBRA POSSUI FOLHA DE PAGAMENTO DESONERADA","")</f>
        <v/>
      </c>
    </row>
    <row r="9" spans="1:48" x14ac:dyDescent="0.2">
      <c r="A9" s="105"/>
      <c r="B9" s="110" t="s">
        <v>3270</v>
      </c>
      <c r="G9" s="104"/>
    </row>
    <row r="10" spans="1:48" x14ac:dyDescent="0.2">
      <c r="A10" s="105"/>
      <c r="B10" s="106"/>
      <c r="C10" s="106"/>
      <c r="D10" s="106"/>
      <c r="E10" s="111"/>
      <c r="F10" s="106"/>
      <c r="G10" s="104"/>
    </row>
    <row r="11" spans="1:48" x14ac:dyDescent="0.2">
      <c r="A11" s="105"/>
      <c r="B11" s="106" t="s">
        <v>3271</v>
      </c>
      <c r="C11" s="106"/>
      <c r="D11" s="106"/>
      <c r="E11" s="111"/>
      <c r="F11" s="106"/>
      <c r="G11" s="104"/>
    </row>
    <row r="12" spans="1:48" ht="81" customHeight="1" x14ac:dyDescent="0.2">
      <c r="A12" s="105"/>
      <c r="B12" s="228" t="str">
        <f>VLOOKUP(BU294,BV256:BW261,2,0)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229"/>
      <c r="D12" s="229"/>
      <c r="E12" s="229"/>
      <c r="F12" s="230"/>
      <c r="G12" s="104"/>
    </row>
    <row r="13" spans="1:48" ht="3.75" customHeight="1" x14ac:dyDescent="0.2">
      <c r="A13" s="105"/>
      <c r="B13" s="106"/>
      <c r="C13" s="106"/>
      <c r="D13" s="106"/>
      <c r="E13" s="111"/>
      <c r="F13" s="106"/>
      <c r="G13" s="104"/>
    </row>
    <row r="14" spans="1:48" x14ac:dyDescent="0.2">
      <c r="A14" s="105"/>
      <c r="B14" s="106" t="s">
        <v>3272</v>
      </c>
      <c r="C14" s="106"/>
      <c r="D14" s="106"/>
      <c r="E14" s="111"/>
      <c r="F14" s="106"/>
      <c r="G14" s="104"/>
    </row>
    <row r="15" spans="1:48" ht="3.75" customHeight="1" x14ac:dyDescent="0.2">
      <c r="A15" s="105"/>
      <c r="B15" s="106"/>
      <c r="C15" s="106"/>
      <c r="D15" s="106"/>
      <c r="E15" s="111"/>
      <c r="F15" s="106"/>
      <c r="G15" s="104"/>
    </row>
    <row r="16" spans="1:48" x14ac:dyDescent="0.2">
      <c r="A16" s="105"/>
      <c r="B16" s="106" t="s">
        <v>3273</v>
      </c>
      <c r="C16" s="106"/>
      <c r="D16" s="106"/>
      <c r="E16" s="231" t="s">
        <v>3274</v>
      </c>
      <c r="F16" s="231"/>
      <c r="G16" s="104"/>
      <c r="K16" s="220" t="str">
        <f>IF(E16="LUCRO REAL","PARA CÁLCULO DO IMPOSTO PREENCHER O % ADOTADO DE LUCRO NO CÁLCULO DO BDI - CELULA F40","")</f>
        <v/>
      </c>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row>
    <row r="17" spans="1:48" ht="3.75" customHeight="1" x14ac:dyDescent="0.2">
      <c r="A17" s="105"/>
      <c r="B17" s="106"/>
      <c r="C17" s="106"/>
      <c r="D17" s="106"/>
      <c r="E17" s="112"/>
      <c r="F17" s="112"/>
      <c r="G17" s="104"/>
      <c r="K17" s="220"/>
      <c r="L17" s="220"/>
      <c r="M17" s="220"/>
      <c r="N17" s="220"/>
      <c r="O17" s="220"/>
      <c r="P17" s="220"/>
      <c r="Q17" s="220"/>
      <c r="R17" s="220"/>
      <c r="S17" s="220"/>
      <c r="T17" s="220"/>
      <c r="U17" s="220"/>
      <c r="V17" s="220"/>
      <c r="W17" s="220"/>
      <c r="X17" s="220"/>
      <c r="Y17" s="220"/>
      <c r="Z17" s="220"/>
      <c r="AA17" s="220"/>
      <c r="AB17" s="220"/>
      <c r="AC17" s="220"/>
      <c r="AD17" s="220"/>
      <c r="AE17" s="220"/>
      <c r="AF17" s="220"/>
      <c r="AG17" s="220"/>
      <c r="AH17" s="220"/>
      <c r="AI17" s="220"/>
      <c r="AJ17" s="220"/>
      <c r="AK17" s="220"/>
      <c r="AL17" s="220"/>
      <c r="AM17" s="220"/>
      <c r="AN17" s="220"/>
      <c r="AO17" s="220"/>
      <c r="AP17" s="220"/>
      <c r="AQ17" s="220"/>
      <c r="AR17" s="220"/>
      <c r="AS17" s="220"/>
      <c r="AT17" s="220"/>
      <c r="AU17" s="220"/>
      <c r="AV17" s="220"/>
    </row>
    <row r="18" spans="1:48" x14ac:dyDescent="0.2">
      <c r="A18" s="105"/>
      <c r="B18" s="112" t="s">
        <v>3275</v>
      </c>
      <c r="C18" s="112" t="s">
        <v>3276</v>
      </c>
      <c r="D18" s="221" t="s">
        <v>3277</v>
      </c>
      <c r="E18" s="221"/>
      <c r="F18" s="221"/>
      <c r="G18" s="104"/>
      <c r="K18" s="220"/>
      <c r="L18" s="220"/>
      <c r="M18" s="220"/>
      <c r="N18" s="220"/>
      <c r="O18" s="220"/>
      <c r="P18" s="220"/>
      <c r="Q18" s="220"/>
      <c r="R18" s="220"/>
      <c r="S18" s="220"/>
      <c r="T18" s="220"/>
      <c r="U18" s="220"/>
      <c r="V18" s="220"/>
      <c r="W18" s="220"/>
      <c r="X18" s="220"/>
      <c r="Y18" s="220"/>
      <c r="Z18" s="220"/>
      <c r="AA18" s="220"/>
      <c r="AB18" s="220"/>
      <c r="AC18" s="220"/>
      <c r="AD18" s="220"/>
      <c r="AE18" s="220"/>
      <c r="AF18" s="220"/>
      <c r="AG18" s="220"/>
      <c r="AH18" s="220"/>
      <c r="AI18" s="220"/>
      <c r="AJ18" s="220"/>
      <c r="AK18" s="220"/>
      <c r="AL18" s="220"/>
      <c r="AM18" s="220"/>
      <c r="AN18" s="220"/>
      <c r="AO18" s="220"/>
      <c r="AP18" s="220"/>
      <c r="AQ18" s="220"/>
      <c r="AR18" s="220"/>
      <c r="AS18" s="220"/>
      <c r="AT18" s="220"/>
      <c r="AU18" s="220"/>
      <c r="AV18" s="220"/>
    </row>
    <row r="19" spans="1:48" x14ac:dyDescent="0.2">
      <c r="A19" s="105"/>
      <c r="B19" s="113" t="s">
        <v>3278</v>
      </c>
      <c r="C19" s="114">
        <f>VLOOKUP($E$16,$CE$265:$CH$266,2,0)</f>
        <v>6.4999999999999997E-3</v>
      </c>
      <c r="D19" s="224" t="str">
        <f>VLOOKUP(E16,CE265:CH266,4,0)</f>
        <v>RECEITA BRUTA (VALOR DA NOTA)</v>
      </c>
      <c r="E19" s="224"/>
      <c r="F19" s="224"/>
      <c r="G19" s="104"/>
    </row>
    <row r="20" spans="1:48" x14ac:dyDescent="0.2">
      <c r="A20" s="105"/>
      <c r="B20" s="113" t="s">
        <v>3279</v>
      </c>
      <c r="C20" s="114">
        <f>VLOOKUP($E$16,$CE$265:$CH$266,3,0)</f>
        <v>0.03</v>
      </c>
      <c r="D20" s="224"/>
      <c r="E20" s="224"/>
      <c r="F20" s="224"/>
      <c r="G20" s="104"/>
    </row>
    <row r="21" spans="1:48" x14ac:dyDescent="0.2">
      <c r="A21" s="105"/>
      <c r="B21" s="106"/>
      <c r="C21" s="106"/>
      <c r="D21" s="106"/>
      <c r="E21" s="112"/>
      <c r="F21" s="112"/>
      <c r="G21" s="104"/>
    </row>
    <row r="22" spans="1:48" x14ac:dyDescent="0.2">
      <c r="A22" s="105"/>
      <c r="B22" s="106" t="s">
        <v>3280</v>
      </c>
      <c r="C22" s="106"/>
      <c r="D22" s="232" t="s">
        <v>3281</v>
      </c>
      <c r="E22" s="232"/>
      <c r="F22" s="232"/>
      <c r="G22" s="104"/>
    </row>
    <row r="23" spans="1:48" x14ac:dyDescent="0.2">
      <c r="A23" s="105"/>
      <c r="B23" s="115">
        <v>0.05</v>
      </c>
      <c r="C23" s="116"/>
      <c r="D23" s="233">
        <v>0.6</v>
      </c>
      <c r="E23" s="233"/>
      <c r="F23" s="233"/>
      <c r="G23" s="104"/>
    </row>
    <row r="24" spans="1:48" ht="3.75" customHeight="1" x14ac:dyDescent="0.2">
      <c r="A24" s="105"/>
      <c r="B24" s="117"/>
      <c r="C24" s="106"/>
      <c r="D24" s="106" t="s">
        <v>3282</v>
      </c>
      <c r="E24" s="106"/>
      <c r="F24" s="106"/>
      <c r="G24" s="104"/>
    </row>
    <row r="25" spans="1:48" x14ac:dyDescent="0.2">
      <c r="A25" s="105"/>
      <c r="B25" s="106" t="s">
        <v>3283</v>
      </c>
      <c r="C25" s="114">
        <f>+B23*D23</f>
        <v>0.03</v>
      </c>
      <c r="D25" s="118"/>
      <c r="E25" s="119"/>
      <c r="F25" s="117"/>
      <c r="G25" s="104"/>
    </row>
    <row r="26" spans="1:48" ht="3.75" customHeight="1" x14ac:dyDescent="0.2">
      <c r="A26" s="105"/>
      <c r="B26" s="117"/>
      <c r="C26" s="114"/>
      <c r="D26" s="117"/>
      <c r="E26" s="117"/>
      <c r="F26" s="117"/>
      <c r="G26" s="104"/>
    </row>
    <row r="27" spans="1:48" ht="15.75" x14ac:dyDescent="0.25">
      <c r="A27" s="105"/>
      <c r="D27" s="234" t="s">
        <v>3284</v>
      </c>
      <c r="E27" s="234"/>
      <c r="F27" s="120">
        <f>VLOOKUP(E16,CE265:CI266,5,0)</f>
        <v>6.6500000000000004E-2</v>
      </c>
      <c r="G27" s="104"/>
    </row>
    <row r="28" spans="1:48" ht="3.75" customHeight="1" x14ac:dyDescent="0.2">
      <c r="A28" s="105"/>
      <c r="B28" s="117"/>
      <c r="C28" s="114"/>
      <c r="D28" s="117"/>
      <c r="E28" s="117"/>
      <c r="F28" s="117"/>
      <c r="G28" s="104"/>
    </row>
    <row r="29" spans="1:48" ht="26.25" customHeight="1" x14ac:dyDescent="0.2">
      <c r="A29" s="105"/>
      <c r="B29" s="235" t="s">
        <v>3285</v>
      </c>
      <c r="C29" s="235"/>
      <c r="D29" s="235"/>
      <c r="E29" s="235"/>
      <c r="F29" s="235"/>
      <c r="G29" s="104"/>
    </row>
    <row r="30" spans="1:48" ht="3.75" customHeight="1" thickBot="1" x14ac:dyDescent="0.25">
      <c r="A30" s="121"/>
      <c r="B30" s="222"/>
      <c r="C30" s="222"/>
      <c r="D30" s="222"/>
      <c r="E30" s="222"/>
      <c r="F30" s="222"/>
      <c r="G30" s="122"/>
    </row>
    <row r="31" spans="1:48" ht="6.75" customHeight="1" thickBot="1" x14ac:dyDescent="0.25">
      <c r="A31" s="105"/>
      <c r="B31" s="117"/>
      <c r="C31" s="117"/>
      <c r="D31" s="117"/>
      <c r="E31" s="117"/>
      <c r="F31" s="117"/>
      <c r="G31" s="104"/>
    </row>
    <row r="32" spans="1:48" x14ac:dyDescent="0.2">
      <c r="A32" s="123"/>
      <c r="B32" s="124"/>
      <c r="C32" s="124"/>
      <c r="D32" s="124"/>
      <c r="E32" s="124"/>
      <c r="F32" s="124"/>
      <c r="G32" s="125"/>
    </row>
    <row r="33" spans="1:9" x14ac:dyDescent="0.2">
      <c r="A33" s="105"/>
      <c r="B33" s="234" t="s">
        <v>3286</v>
      </c>
      <c r="C33" s="234"/>
      <c r="D33" s="234"/>
      <c r="E33" s="234"/>
      <c r="F33" s="234"/>
      <c r="G33" s="104"/>
    </row>
    <row r="34" spans="1:9" x14ac:dyDescent="0.2">
      <c r="A34" s="105"/>
      <c r="B34" s="234"/>
      <c r="C34" s="234"/>
      <c r="D34" s="234"/>
      <c r="E34" s="234"/>
      <c r="F34" s="234"/>
      <c r="G34" s="104"/>
    </row>
    <row r="35" spans="1:9" x14ac:dyDescent="0.2">
      <c r="A35" s="105"/>
      <c r="B35" s="126" t="s">
        <v>3287</v>
      </c>
      <c r="C35" s="126" t="s">
        <v>3288</v>
      </c>
      <c r="D35" s="126" t="s">
        <v>3289</v>
      </c>
      <c r="E35" s="126" t="s">
        <v>3290</v>
      </c>
      <c r="F35" s="127" t="s">
        <v>3291</v>
      </c>
      <c r="G35" s="104"/>
      <c r="I35" s="128" t="s">
        <v>3292</v>
      </c>
    </row>
    <row r="36" spans="1:9" x14ac:dyDescent="0.2">
      <c r="A36" s="105"/>
      <c r="B36" s="129" t="s">
        <v>3293</v>
      </c>
      <c r="C36" s="130">
        <f t="shared" ref="C36:E40" si="0">BV295</f>
        <v>0.03</v>
      </c>
      <c r="D36" s="130">
        <f t="shared" si="0"/>
        <v>0.04</v>
      </c>
      <c r="E36" s="130">
        <f t="shared" si="0"/>
        <v>5.5E-2</v>
      </c>
      <c r="F36" s="131">
        <v>4.36E-2</v>
      </c>
      <c r="G36" s="132"/>
      <c r="H36" s="133"/>
      <c r="I36" s="133">
        <f>TRUNC(F36,4)</f>
        <v>4.36E-2</v>
      </c>
    </row>
    <row r="37" spans="1:9" ht="23.45" customHeight="1" x14ac:dyDescent="0.2">
      <c r="A37" s="105"/>
      <c r="B37" s="129" t="s">
        <v>3294</v>
      </c>
      <c r="C37" s="130">
        <f t="shared" si="0"/>
        <v>8.0000000000000002E-3</v>
      </c>
      <c r="D37" s="130">
        <f t="shared" si="0"/>
        <v>8.0000000000000002E-3</v>
      </c>
      <c r="E37" s="130">
        <f t="shared" si="0"/>
        <v>0.01</v>
      </c>
      <c r="F37" s="131">
        <v>0.01</v>
      </c>
      <c r="G37" s="132"/>
      <c r="H37" s="133"/>
      <c r="I37" s="133">
        <f>TRUNC(F37,4)</f>
        <v>0.01</v>
      </c>
    </row>
    <row r="38" spans="1:9" x14ac:dyDescent="0.2">
      <c r="A38" s="105"/>
      <c r="B38" s="129" t="s">
        <v>3295</v>
      </c>
      <c r="C38" s="130">
        <f t="shared" si="0"/>
        <v>9.7000000000000003E-3</v>
      </c>
      <c r="D38" s="130">
        <f t="shared" si="0"/>
        <v>1.2699999999999999E-2</v>
      </c>
      <c r="E38" s="130">
        <f t="shared" si="0"/>
        <v>1.2699999999999999E-2</v>
      </c>
      <c r="F38" s="131">
        <v>1.2699999999999999E-2</v>
      </c>
      <c r="G38" s="132"/>
      <c r="H38" s="133"/>
      <c r="I38" s="133">
        <f>TRUNC(F38,4)</f>
        <v>1.2699999999999999E-2</v>
      </c>
    </row>
    <row r="39" spans="1:9" x14ac:dyDescent="0.2">
      <c r="A39" s="105"/>
      <c r="B39" s="129" t="s">
        <v>3296</v>
      </c>
      <c r="C39" s="130">
        <f t="shared" si="0"/>
        <v>5.8999999999999999E-3</v>
      </c>
      <c r="D39" s="130">
        <f t="shared" si="0"/>
        <v>1.23E-2</v>
      </c>
      <c r="E39" s="130">
        <f t="shared" si="0"/>
        <v>1.3899999999999999E-2</v>
      </c>
      <c r="F39" s="131">
        <v>1.23E-2</v>
      </c>
      <c r="G39" s="132"/>
      <c r="H39" s="133"/>
      <c r="I39" s="133">
        <f>TRUNC(F39,4)</f>
        <v>1.23E-2</v>
      </c>
    </row>
    <row r="40" spans="1:9" x14ac:dyDescent="0.2">
      <c r="A40" s="105"/>
      <c r="B40" s="129" t="s">
        <v>3297</v>
      </c>
      <c r="C40" s="130">
        <f t="shared" si="0"/>
        <v>6.1600000000000002E-2</v>
      </c>
      <c r="D40" s="130">
        <f t="shared" si="0"/>
        <v>7.3999999999999996E-2</v>
      </c>
      <c r="E40" s="130">
        <f t="shared" si="0"/>
        <v>8.9599999999999999E-2</v>
      </c>
      <c r="F40" s="131">
        <v>8.1100000000000005E-2</v>
      </c>
      <c r="G40" s="132"/>
      <c r="H40" s="133"/>
      <c r="I40" s="133">
        <f>TRUNC(F40,4)</f>
        <v>8.1100000000000005E-2</v>
      </c>
    </row>
    <row r="41" spans="1:9" ht="3.75" customHeight="1" x14ac:dyDescent="0.2">
      <c r="A41" s="105"/>
      <c r="B41" s="129"/>
      <c r="C41" s="130"/>
      <c r="D41" s="130"/>
      <c r="E41" s="130"/>
      <c r="F41" s="117"/>
      <c r="G41" s="132"/>
      <c r="H41" s="133"/>
    </row>
    <row r="42" spans="1:9" x14ac:dyDescent="0.2">
      <c r="A42" s="105"/>
      <c r="B42" s="134" t="s">
        <v>3298</v>
      </c>
      <c r="C42" s="130"/>
      <c r="D42" s="130"/>
      <c r="E42" s="130"/>
      <c r="F42" s="135">
        <f>F27</f>
        <v>6.6500000000000004E-2</v>
      </c>
      <c r="G42" s="132"/>
      <c r="H42" s="133"/>
      <c r="I42" s="136">
        <f>TRUNC(F42,5)</f>
        <v>6.6500000000000004E-2</v>
      </c>
    </row>
    <row r="43" spans="1:9" ht="3.75" customHeight="1" x14ac:dyDescent="0.2">
      <c r="A43" s="105"/>
      <c r="B43" s="134"/>
      <c r="C43" s="130"/>
      <c r="D43" s="130"/>
      <c r="E43" s="130"/>
      <c r="F43" s="135"/>
      <c r="G43" s="132"/>
      <c r="H43" s="133"/>
      <c r="I43" s="136"/>
    </row>
    <row r="44" spans="1:9" x14ac:dyDescent="0.2">
      <c r="A44" s="105"/>
      <c r="B44" s="117"/>
      <c r="C44" s="117"/>
      <c r="D44" s="117"/>
      <c r="E44" s="117"/>
      <c r="F44" s="117"/>
      <c r="G44" s="132"/>
      <c r="H44" s="133"/>
    </row>
    <row r="45" spans="1:9" x14ac:dyDescent="0.2">
      <c r="A45" s="105"/>
      <c r="B45" s="117"/>
      <c r="C45" s="117"/>
      <c r="D45" s="117"/>
      <c r="E45" s="117"/>
      <c r="F45" s="117"/>
      <c r="G45" s="104"/>
    </row>
    <row r="46" spans="1:9" x14ac:dyDescent="0.2">
      <c r="A46" s="105"/>
      <c r="B46" s="117"/>
      <c r="C46" s="117"/>
      <c r="D46" s="117"/>
      <c r="E46" s="117"/>
      <c r="F46" s="117"/>
      <c r="G46" s="104"/>
    </row>
    <row r="47" spans="1:9" x14ac:dyDescent="0.2">
      <c r="A47" s="105"/>
      <c r="B47" s="117"/>
      <c r="C47" s="117"/>
      <c r="D47" s="117"/>
      <c r="E47" s="117"/>
      <c r="F47" s="117"/>
      <c r="G47" s="104"/>
    </row>
    <row r="48" spans="1:9" x14ac:dyDescent="0.2">
      <c r="A48" s="105"/>
      <c r="B48" s="117"/>
      <c r="C48" s="117"/>
      <c r="D48" s="117"/>
      <c r="E48" s="117"/>
      <c r="F48" s="117"/>
      <c r="G48" s="104"/>
    </row>
    <row r="49" spans="1:9" ht="15.75" x14ac:dyDescent="0.25">
      <c r="A49" s="105"/>
      <c r="B49" s="137" t="s">
        <v>3299</v>
      </c>
      <c r="E49" s="239">
        <f>TRUNC((((1+I36+I37+I38)*(1+I39)*(1+I40))/(1-I42))-1,4)</f>
        <v>0.25</v>
      </c>
      <c r="F49" s="239"/>
      <c r="G49" s="104"/>
    </row>
    <row r="50" spans="1:9" ht="3.75" customHeight="1" x14ac:dyDescent="0.25">
      <c r="A50" s="105"/>
      <c r="B50" s="137"/>
      <c r="E50" s="138"/>
      <c r="F50" s="138"/>
      <c r="G50" s="104"/>
    </row>
    <row r="51" spans="1:9" x14ac:dyDescent="0.2">
      <c r="A51" s="105"/>
      <c r="B51" s="240" t="str">
        <f>IF(E49&lt;C53,"ERRO - BDI INFERIOR AO 1º QUARTIL",IF(E49&gt;E53,"ERRO - BDI SUPERIOR AO 3º QUARTIL",""))</f>
        <v/>
      </c>
      <c r="C51" s="240"/>
      <c r="D51" s="240"/>
      <c r="E51" s="240"/>
      <c r="F51" s="240"/>
      <c r="G51" s="104"/>
    </row>
    <row r="52" spans="1:9" x14ac:dyDescent="0.2">
      <c r="A52" s="105"/>
      <c r="B52" s="117"/>
      <c r="C52" s="126" t="s">
        <v>3288</v>
      </c>
      <c r="D52" s="126" t="s">
        <v>3289</v>
      </c>
      <c r="E52" s="126" t="s">
        <v>3290</v>
      </c>
      <c r="F52" s="117"/>
      <c r="G52" s="104"/>
    </row>
    <row r="53" spans="1:9" x14ac:dyDescent="0.2">
      <c r="A53" s="105"/>
      <c r="B53" s="134" t="s">
        <v>3300</v>
      </c>
      <c r="C53" s="130">
        <f>BV294</f>
        <v>0.2034</v>
      </c>
      <c r="D53" s="130">
        <f>BW294</f>
        <v>0.22120000000000001</v>
      </c>
      <c r="E53" s="130">
        <f>BX294</f>
        <v>0.25</v>
      </c>
      <c r="F53" s="117"/>
      <c r="G53" s="104"/>
    </row>
    <row r="54" spans="1:9" ht="3.75" customHeight="1" x14ac:dyDescent="0.2">
      <c r="A54" s="105"/>
      <c r="B54" s="134"/>
      <c r="C54" s="130"/>
      <c r="D54" s="130"/>
      <c r="E54" s="130"/>
      <c r="F54" s="117"/>
      <c r="G54" s="104"/>
    </row>
    <row r="55" spans="1:9" x14ac:dyDescent="0.2">
      <c r="A55" s="105"/>
      <c r="B55" s="234" t="s">
        <v>3301</v>
      </c>
      <c r="C55" s="234"/>
      <c r="D55" s="234"/>
      <c r="E55" s="234"/>
      <c r="F55" s="234"/>
      <c r="G55" s="104"/>
    </row>
    <row r="56" spans="1:9" ht="3.75" customHeight="1" x14ac:dyDescent="0.2">
      <c r="A56" s="105"/>
      <c r="B56" s="113"/>
      <c r="C56" s="113"/>
      <c r="D56" s="113"/>
      <c r="E56" s="113"/>
      <c r="F56" s="113"/>
      <c r="G56" s="104"/>
    </row>
    <row r="57" spans="1:9" ht="37.5" customHeight="1" x14ac:dyDescent="0.2">
      <c r="A57" s="105"/>
      <c r="B57" s="241" t="s">
        <v>3302</v>
      </c>
      <c r="C57" s="241"/>
      <c r="D57" s="241"/>
      <c r="E57" s="242">
        <f>TRUNC((((1+I36+I37+I38)*(1+I39)*(1+I40))/(1-I59))-1,4)</f>
        <v>0.31340000000000001</v>
      </c>
      <c r="F57" s="242"/>
      <c r="G57" s="104"/>
    </row>
    <row r="58" spans="1:9" ht="3.75" customHeight="1" x14ac:dyDescent="0.2">
      <c r="A58" s="105"/>
      <c r="B58" s="134"/>
      <c r="C58" s="130"/>
      <c r="D58" s="130"/>
      <c r="E58" s="130"/>
      <c r="F58" s="117"/>
      <c r="G58" s="104"/>
    </row>
    <row r="59" spans="1:9" ht="15.75" x14ac:dyDescent="0.25">
      <c r="A59" s="105"/>
      <c r="B59" s="139" t="s">
        <v>3303</v>
      </c>
      <c r="C59" s="114">
        <v>4.4999999999999998E-2</v>
      </c>
      <c r="D59" s="234" t="s">
        <v>3284</v>
      </c>
      <c r="E59" s="234"/>
      <c r="F59" s="120">
        <f>+F27+C59</f>
        <v>0.1115</v>
      </c>
      <c r="G59" s="104"/>
      <c r="I59" s="136">
        <f>TRUNC(F59,5)</f>
        <v>0.1115</v>
      </c>
    </row>
    <row r="60" spans="1:9" ht="3.75" customHeight="1" x14ac:dyDescent="0.2">
      <c r="A60" s="105"/>
      <c r="B60" s="134"/>
      <c r="C60" s="130"/>
      <c r="D60" s="130"/>
      <c r="E60" s="130"/>
      <c r="F60" s="117"/>
      <c r="G60" s="104"/>
    </row>
    <row r="61" spans="1:9" x14ac:dyDescent="0.2">
      <c r="A61" s="103"/>
      <c r="G61" s="140"/>
    </row>
    <row r="62" spans="1:9" ht="15" x14ac:dyDescent="0.25">
      <c r="A62" s="103"/>
      <c r="G62" s="140"/>
      <c r="I62" s="141"/>
    </row>
    <row r="63" spans="1:9" ht="15" x14ac:dyDescent="0.25">
      <c r="A63" s="103"/>
      <c r="G63" s="140"/>
      <c r="I63" s="141"/>
    </row>
    <row r="64" spans="1:9" x14ac:dyDescent="0.2">
      <c r="A64" s="243" t="s">
        <v>3304</v>
      </c>
      <c r="B64" s="244"/>
      <c r="C64" s="244"/>
      <c r="D64" s="244"/>
      <c r="E64" s="244"/>
      <c r="F64" s="244"/>
      <c r="G64" s="245"/>
      <c r="I64" s="142"/>
    </row>
    <row r="65" spans="1:9" ht="25.5" customHeight="1" x14ac:dyDescent="0.25">
      <c r="A65" s="246" t="s">
        <v>3305</v>
      </c>
      <c r="B65" s="244"/>
      <c r="C65" s="244"/>
      <c r="D65" s="244"/>
      <c r="E65" s="244"/>
      <c r="F65" s="244"/>
      <c r="G65" s="245"/>
      <c r="I65" s="141"/>
    </row>
    <row r="66" spans="1:9" ht="15" x14ac:dyDescent="0.25">
      <c r="A66" s="243"/>
      <c r="B66" s="244"/>
      <c r="C66" s="244"/>
      <c r="D66" s="244"/>
      <c r="E66" s="244"/>
      <c r="F66" s="244"/>
      <c r="G66" s="245"/>
      <c r="I66" s="141"/>
    </row>
    <row r="67" spans="1:9" ht="15" x14ac:dyDescent="0.25">
      <c r="A67" s="243"/>
      <c r="B67" s="244"/>
      <c r="C67" s="244"/>
      <c r="D67" s="244"/>
      <c r="E67" s="244"/>
      <c r="F67" s="244"/>
      <c r="G67" s="245"/>
      <c r="I67" s="141"/>
    </row>
    <row r="68" spans="1:9" ht="15.75" thickBot="1" x14ac:dyDescent="0.3">
      <c r="A68" s="236"/>
      <c r="B68" s="237"/>
      <c r="C68" s="237"/>
      <c r="D68" s="237"/>
      <c r="E68" s="237"/>
      <c r="F68" s="237"/>
      <c r="G68" s="238"/>
      <c r="I68" s="141"/>
    </row>
    <row r="69" spans="1:9" ht="15" x14ac:dyDescent="0.25">
      <c r="I69" s="141"/>
    </row>
    <row r="72" spans="1:9" x14ac:dyDescent="0.2">
      <c r="I72" s="143"/>
    </row>
    <row r="73" spans="1:9" ht="15" x14ac:dyDescent="0.25">
      <c r="I73" s="144"/>
    </row>
    <row r="74" spans="1:9" ht="15" x14ac:dyDescent="0.25">
      <c r="I74" s="144"/>
    </row>
    <row r="75" spans="1:9" ht="15" x14ac:dyDescent="0.25">
      <c r="I75" s="144"/>
    </row>
    <row r="76" spans="1:9" ht="15" x14ac:dyDescent="0.25">
      <c r="I76" s="144"/>
    </row>
    <row r="77" spans="1:9" ht="15" x14ac:dyDescent="0.25">
      <c r="I77" s="144"/>
    </row>
    <row r="78" spans="1:9" ht="15" x14ac:dyDescent="0.25">
      <c r="I78" s="144"/>
    </row>
    <row r="79" spans="1:9" ht="15" x14ac:dyDescent="0.25">
      <c r="I79" s="144"/>
    </row>
    <row r="80" spans="1:9" ht="15" x14ac:dyDescent="0.25">
      <c r="I80" s="144"/>
    </row>
    <row r="81" spans="9:15" ht="15" x14ac:dyDescent="0.25">
      <c r="I81" s="144"/>
    </row>
    <row r="82" spans="9:15" ht="15" x14ac:dyDescent="0.25">
      <c r="I82" s="145"/>
    </row>
    <row r="83" spans="9:15" ht="15" x14ac:dyDescent="0.25">
      <c r="I83" s="145"/>
    </row>
    <row r="84" spans="9:15" ht="15" x14ac:dyDescent="0.25">
      <c r="I84" s="145"/>
    </row>
    <row r="88" spans="9:15" ht="15" x14ac:dyDescent="0.25">
      <c r="N88" s="144"/>
      <c r="O88" s="133"/>
    </row>
    <row r="89" spans="9:15" ht="15" x14ac:dyDescent="0.25">
      <c r="N89" s="144"/>
      <c r="O89" s="133"/>
    </row>
    <row r="90" spans="9:15" ht="15" x14ac:dyDescent="0.25">
      <c r="N90" s="144"/>
      <c r="O90" s="133"/>
    </row>
    <row r="91" spans="9:15" ht="15" x14ac:dyDescent="0.25">
      <c r="N91" s="144"/>
      <c r="O91" s="133"/>
    </row>
    <row r="92" spans="9:15" ht="15" x14ac:dyDescent="0.25">
      <c r="N92" s="144"/>
      <c r="O92" s="133"/>
    </row>
    <row r="93" spans="9:15" ht="15" x14ac:dyDescent="0.25">
      <c r="N93" s="144"/>
      <c r="O93" s="133"/>
    </row>
    <row r="94" spans="9:15" ht="15" x14ac:dyDescent="0.25">
      <c r="N94" s="144"/>
      <c r="O94" s="133"/>
    </row>
    <row r="95" spans="9:15" ht="15" x14ac:dyDescent="0.25">
      <c r="N95" s="144"/>
      <c r="O95" s="133"/>
    </row>
    <row r="96" spans="9:15" ht="15" x14ac:dyDescent="0.25">
      <c r="N96" s="144"/>
      <c r="O96" s="133"/>
    </row>
    <row r="97" spans="14:15" ht="15" x14ac:dyDescent="0.25">
      <c r="N97" s="144"/>
      <c r="O97" s="133"/>
    </row>
    <row r="98" spans="14:15" ht="15" x14ac:dyDescent="0.25">
      <c r="N98" s="144"/>
      <c r="O98" s="133"/>
    </row>
    <row r="99" spans="14:15" ht="15" x14ac:dyDescent="0.25">
      <c r="N99" s="144"/>
    </row>
    <row r="100" spans="14:15" ht="15" x14ac:dyDescent="0.25">
      <c r="N100" s="144"/>
    </row>
    <row r="101" spans="14:15" ht="15" x14ac:dyDescent="0.25">
      <c r="N101" s="144"/>
    </row>
    <row r="102" spans="14:15" ht="15" x14ac:dyDescent="0.25">
      <c r="N102" s="144"/>
    </row>
    <row r="253" spans="72:76" ht="13.5" thickBot="1" x14ac:dyDescent="0.25"/>
    <row r="254" spans="72:76" x14ac:dyDescent="0.2">
      <c r="BT254" s="247" t="s">
        <v>3306</v>
      </c>
      <c r="BU254" s="248"/>
      <c r="BV254" s="248"/>
      <c r="BW254" s="248"/>
      <c r="BX254" s="249"/>
    </row>
    <row r="255" spans="72:76" x14ac:dyDescent="0.2">
      <c r="BT255" s="103"/>
      <c r="BU255" s="98" t="s">
        <v>3307</v>
      </c>
      <c r="BV255" s="98" t="s">
        <v>4</v>
      </c>
      <c r="BW255" s="98" t="s">
        <v>3308</v>
      </c>
      <c r="BX255" s="140"/>
    </row>
    <row r="256" spans="72:76" x14ac:dyDescent="0.2">
      <c r="BT256" s="146">
        <v>100</v>
      </c>
      <c r="BU256" s="147" t="s">
        <v>3267</v>
      </c>
      <c r="BV256" s="106">
        <f t="shared" ref="BV256:BV261" si="1">+BT256</f>
        <v>100</v>
      </c>
      <c r="BW256" s="148" t="s">
        <v>3309</v>
      </c>
      <c r="BX256" s="140"/>
    </row>
    <row r="257" spans="72:87" ht="25.5" x14ac:dyDescent="0.2">
      <c r="BT257" s="146">
        <v>200</v>
      </c>
      <c r="BU257" s="147" t="s">
        <v>3310</v>
      </c>
      <c r="BV257" s="106">
        <f t="shared" si="1"/>
        <v>200</v>
      </c>
      <c r="BW257" s="148" t="s">
        <v>3311</v>
      </c>
      <c r="BX257" s="140"/>
    </row>
    <row r="258" spans="72:87" ht="57" x14ac:dyDescent="0.2">
      <c r="BT258" s="146">
        <v>300</v>
      </c>
      <c r="BU258" s="149" t="s">
        <v>3312</v>
      </c>
      <c r="BV258" s="106">
        <f t="shared" si="1"/>
        <v>300</v>
      </c>
      <c r="BW258" s="148" t="s">
        <v>3313</v>
      </c>
      <c r="BX258" s="140"/>
    </row>
    <row r="259" spans="72:87" ht="57" x14ac:dyDescent="0.2">
      <c r="BT259" s="146">
        <v>400</v>
      </c>
      <c r="BU259" s="149" t="s">
        <v>3314</v>
      </c>
      <c r="BV259" s="106">
        <f t="shared" si="1"/>
        <v>400</v>
      </c>
      <c r="BW259" s="148" t="s">
        <v>3315</v>
      </c>
      <c r="BX259" s="140"/>
    </row>
    <row r="260" spans="72:87" x14ac:dyDescent="0.2">
      <c r="BT260" s="146">
        <v>500</v>
      </c>
      <c r="BU260" s="147" t="s">
        <v>3316</v>
      </c>
      <c r="BV260" s="106">
        <f t="shared" si="1"/>
        <v>500</v>
      </c>
      <c r="BW260" s="148" t="s">
        <v>3317</v>
      </c>
      <c r="BX260" s="140"/>
    </row>
    <row r="261" spans="72:87" ht="25.5" x14ac:dyDescent="0.2">
      <c r="BT261" s="146">
        <v>600</v>
      </c>
      <c r="BU261" s="147" t="s">
        <v>3318</v>
      </c>
      <c r="BV261" s="106">
        <f t="shared" si="1"/>
        <v>600</v>
      </c>
      <c r="BW261" s="148" t="s">
        <v>3319</v>
      </c>
      <c r="BX261" s="140"/>
    </row>
    <row r="262" spans="72:87" x14ac:dyDescent="0.2">
      <c r="BT262" s="146"/>
      <c r="BU262" s="106"/>
      <c r="BV262" s="106"/>
      <c r="BW262" s="148"/>
      <c r="BX262" s="140"/>
    </row>
    <row r="263" spans="72:87" x14ac:dyDescent="0.2">
      <c r="BT263" s="150"/>
      <c r="BU263" s="148"/>
      <c r="BV263" s="148"/>
      <c r="BW263" s="148"/>
      <c r="BX263" s="140"/>
    </row>
    <row r="264" spans="72:87" x14ac:dyDescent="0.2">
      <c r="BT264" s="150"/>
      <c r="BU264" s="148"/>
      <c r="BV264" s="148"/>
      <c r="BW264" s="148"/>
      <c r="BX264" s="140"/>
      <c r="CF264" s="98" t="s">
        <v>3278</v>
      </c>
      <c r="CG264" s="98" t="s">
        <v>3320</v>
      </c>
      <c r="CH264" s="98" t="s">
        <v>3321</v>
      </c>
    </row>
    <row r="265" spans="72:87" x14ac:dyDescent="0.2">
      <c r="BT265" s="103"/>
      <c r="BX265" s="140"/>
      <c r="CE265" s="98" t="s">
        <v>3274</v>
      </c>
      <c r="CF265" s="133">
        <v>6.4999999999999997E-3</v>
      </c>
      <c r="CG265" s="151">
        <v>0.03</v>
      </c>
      <c r="CH265" s="98" t="s">
        <v>3322</v>
      </c>
      <c r="CI265" s="133">
        <f>(C19+C20)+C25</f>
        <v>6.6500000000000004E-2</v>
      </c>
    </row>
    <row r="266" spans="72:87" x14ac:dyDescent="0.2">
      <c r="BT266" s="103"/>
      <c r="BX266" s="140"/>
      <c r="CE266" s="98" t="s">
        <v>3323</v>
      </c>
      <c r="CF266" s="133">
        <v>1.6500000000000001E-2</v>
      </c>
      <c r="CG266" s="133">
        <v>7.5999999999999998E-2</v>
      </c>
      <c r="CH266" s="98" t="s">
        <v>3324</v>
      </c>
      <c r="CI266" s="133">
        <f>(C19+C20)*(F40/(1+F40))+C25</f>
        <v>3.2738090833410415E-2</v>
      </c>
    </row>
    <row r="267" spans="72:87" x14ac:dyDescent="0.2">
      <c r="BT267" s="103"/>
      <c r="BX267" s="140"/>
    </row>
    <row r="268" spans="72:87" x14ac:dyDescent="0.2">
      <c r="BT268" s="152"/>
      <c r="BU268" s="139"/>
      <c r="BV268" s="139"/>
      <c r="BX268" s="140"/>
    </row>
    <row r="269" spans="72:87" x14ac:dyDescent="0.2">
      <c r="BT269" s="103"/>
      <c r="BX269" s="140"/>
    </row>
    <row r="270" spans="72:87" ht="13.5" thickBot="1" x14ac:dyDescent="0.25">
      <c r="BT270" s="103"/>
      <c r="BX270" s="140"/>
      <c r="CD270" s="98">
        <f>BT256</f>
        <v>100</v>
      </c>
      <c r="CE270" s="237" t="str">
        <f>BU256</f>
        <v>Construção de edificios</v>
      </c>
      <c r="CF270" s="237"/>
      <c r="CG270" s="237"/>
      <c r="CH270" s="237"/>
    </row>
    <row r="271" spans="72:87" ht="15" thickBot="1" x14ac:dyDescent="0.25">
      <c r="BT271" s="103"/>
      <c r="BX271" s="140"/>
      <c r="CD271" s="98">
        <f>+CD270+1</f>
        <v>101</v>
      </c>
      <c r="CE271" s="153" t="s">
        <v>3293</v>
      </c>
      <c r="CF271" s="154">
        <v>0.03</v>
      </c>
      <c r="CG271" s="154">
        <v>0.04</v>
      </c>
      <c r="CH271" s="154">
        <v>5.5E-2</v>
      </c>
    </row>
    <row r="272" spans="72:87" ht="15" thickBot="1" x14ac:dyDescent="0.25">
      <c r="BT272" s="103"/>
      <c r="BX272" s="140"/>
      <c r="CD272" s="98">
        <f>+CD271+1</f>
        <v>102</v>
      </c>
      <c r="CE272" s="153" t="s">
        <v>3294</v>
      </c>
      <c r="CF272" s="154">
        <v>8.0000000000000002E-3</v>
      </c>
      <c r="CG272" s="154">
        <v>8.0000000000000002E-3</v>
      </c>
      <c r="CH272" s="154">
        <v>0.01</v>
      </c>
    </row>
    <row r="273" spans="72:86" ht="15" thickBot="1" x14ac:dyDescent="0.25">
      <c r="BT273" s="103"/>
      <c r="BX273" s="140"/>
      <c r="CD273" s="98">
        <f>+CD272+1</f>
        <v>103</v>
      </c>
      <c r="CE273" s="153" t="s">
        <v>3295</v>
      </c>
      <c r="CF273" s="154">
        <v>9.7000000000000003E-3</v>
      </c>
      <c r="CG273" s="154">
        <v>1.2699999999999999E-2</v>
      </c>
      <c r="CH273" s="154">
        <v>1.2699999999999999E-2</v>
      </c>
    </row>
    <row r="274" spans="72:86" ht="15" thickBot="1" x14ac:dyDescent="0.25">
      <c r="BT274" s="152"/>
      <c r="BU274" s="139"/>
      <c r="BV274" s="139"/>
      <c r="BX274" s="140"/>
      <c r="CD274" s="98">
        <f>+CD273+1</f>
        <v>104</v>
      </c>
      <c r="CE274" s="153" t="s">
        <v>3296</v>
      </c>
      <c r="CF274" s="154">
        <v>5.8999999999999999E-3</v>
      </c>
      <c r="CG274" s="154">
        <v>1.23E-2</v>
      </c>
      <c r="CH274" s="154">
        <v>1.3899999999999999E-2</v>
      </c>
    </row>
    <row r="275" spans="72:86" ht="15" thickBot="1" x14ac:dyDescent="0.25">
      <c r="BT275" s="103"/>
      <c r="BX275" s="140"/>
      <c r="CD275" s="98">
        <f>+CD274+1</f>
        <v>105</v>
      </c>
      <c r="CE275" s="153" t="s">
        <v>3297</v>
      </c>
      <c r="CF275" s="154">
        <v>6.1600000000000002E-2</v>
      </c>
      <c r="CG275" s="154">
        <v>7.3999999999999996E-2</v>
      </c>
      <c r="CH275" s="154">
        <v>8.9599999999999999E-2</v>
      </c>
    </row>
    <row r="276" spans="72:86" x14ac:dyDescent="0.2">
      <c r="BT276" s="103"/>
      <c r="BX276" s="140"/>
    </row>
    <row r="277" spans="72:86" x14ac:dyDescent="0.2">
      <c r="BT277" s="103"/>
      <c r="BX277" s="140"/>
    </row>
    <row r="278" spans="72:86" ht="13.5" thickBot="1" x14ac:dyDescent="0.25">
      <c r="BT278" s="103"/>
      <c r="BX278" s="140"/>
      <c r="CD278" s="98">
        <f>BT257</f>
        <v>200</v>
      </c>
      <c r="CE278" s="237" t="str">
        <f>BU257</f>
        <v>Construção de rodovias e ferrovias</v>
      </c>
      <c r="CF278" s="237"/>
      <c r="CG278" s="237"/>
      <c r="CH278" s="237"/>
    </row>
    <row r="279" spans="72:86" ht="15" thickBot="1" x14ac:dyDescent="0.25">
      <c r="BT279" s="103"/>
      <c r="BX279" s="140"/>
      <c r="CD279" s="98">
        <f>+CD278+1</f>
        <v>201</v>
      </c>
      <c r="CE279" s="153" t="s">
        <v>3293</v>
      </c>
      <c r="CF279" s="154">
        <v>3.7999999999999999E-2</v>
      </c>
      <c r="CG279" s="154">
        <v>4.0099999999999997E-2</v>
      </c>
      <c r="CH279" s="154">
        <v>4.6699999999999998E-2</v>
      </c>
    </row>
    <row r="280" spans="72:86" ht="15" thickBot="1" x14ac:dyDescent="0.25">
      <c r="BT280" s="103"/>
      <c r="BX280" s="140"/>
      <c r="CD280" s="98">
        <f>+CD279+1</f>
        <v>202</v>
      </c>
      <c r="CE280" s="153" t="s">
        <v>3294</v>
      </c>
      <c r="CF280" s="154">
        <v>3.2000000000000002E-3</v>
      </c>
      <c r="CG280" s="154">
        <v>4.0000000000000001E-3</v>
      </c>
      <c r="CH280" s="154">
        <v>7.4000000000000003E-3</v>
      </c>
    </row>
    <row r="281" spans="72:86" ht="15" thickBot="1" x14ac:dyDescent="0.25">
      <c r="BT281" s="247"/>
      <c r="BU281" s="248"/>
      <c r="BV281" s="248"/>
      <c r="BW281" s="248"/>
      <c r="BX281" s="249"/>
      <c r="CD281" s="98">
        <f>+CD280+1</f>
        <v>203</v>
      </c>
      <c r="CE281" s="153" t="s">
        <v>3295</v>
      </c>
      <c r="CF281" s="154">
        <v>5.0000000000000001E-3</v>
      </c>
      <c r="CG281" s="154">
        <v>5.5999999999999999E-3</v>
      </c>
      <c r="CH281" s="154">
        <v>9.7000000000000003E-3</v>
      </c>
    </row>
    <row r="282" spans="72:86" ht="15" thickBot="1" x14ac:dyDescent="0.25">
      <c r="BT282" s="103"/>
      <c r="BX282" s="140"/>
      <c r="CD282" s="98">
        <f>+CD281+1</f>
        <v>204</v>
      </c>
      <c r="CE282" s="153" t="s">
        <v>3296</v>
      </c>
      <c r="CF282" s="154">
        <v>1.0200000000000001E-2</v>
      </c>
      <c r="CG282" s="154">
        <v>1.11E-2</v>
      </c>
      <c r="CH282" s="154">
        <v>1.21E-2</v>
      </c>
    </row>
    <row r="283" spans="72:86" ht="15" thickBot="1" x14ac:dyDescent="0.25">
      <c r="BT283" s="103"/>
      <c r="BX283" s="140"/>
      <c r="CD283" s="98">
        <f>+CD282+1</f>
        <v>205</v>
      </c>
      <c r="CE283" s="153" t="s">
        <v>3297</v>
      </c>
      <c r="CF283" s="154">
        <v>6.6400000000000001E-2</v>
      </c>
      <c r="CG283" s="154">
        <v>7.2999999999999995E-2</v>
      </c>
      <c r="CH283" s="154">
        <v>8.6900000000000005E-2</v>
      </c>
    </row>
    <row r="284" spans="72:86" x14ac:dyDescent="0.2">
      <c r="BT284" s="103"/>
      <c r="BX284" s="140"/>
    </row>
    <row r="285" spans="72:86" ht="13.5" thickBot="1" x14ac:dyDescent="0.25">
      <c r="BT285" s="155"/>
      <c r="BU285" s="156"/>
      <c r="BV285" s="156"/>
      <c r="BW285" s="156"/>
      <c r="BX285" s="157"/>
    </row>
    <row r="286" spans="72:86" ht="13.5" thickBot="1" x14ac:dyDescent="0.25">
      <c r="BT286" s="247"/>
      <c r="BU286" s="248"/>
      <c r="BV286" s="248"/>
      <c r="BW286" s="248"/>
      <c r="BX286" s="249"/>
      <c r="CD286" s="98">
        <f>BT258</f>
        <v>300</v>
      </c>
      <c r="CE286" s="237" t="str">
        <f>BU258</f>
        <v>Construção de Redes de Abastecimento de Água, Coleta de Esgoto e Construções Correlatas</v>
      </c>
      <c r="CF286" s="237"/>
      <c r="CG286" s="237"/>
      <c r="CH286" s="237"/>
    </row>
    <row r="287" spans="72:86" ht="15" thickBot="1" x14ac:dyDescent="0.25">
      <c r="BT287" s="250"/>
      <c r="BU287" s="251"/>
      <c r="BV287" s="251"/>
      <c r="BW287" s="251"/>
      <c r="BX287" s="252"/>
      <c r="CD287" s="98">
        <f>+CD286+1</f>
        <v>301</v>
      </c>
      <c r="CE287" s="158" t="s">
        <v>3293</v>
      </c>
      <c r="CF287" s="159">
        <v>3.4299999999999997E-2</v>
      </c>
      <c r="CG287" s="159">
        <v>4.9299999999999997E-2</v>
      </c>
      <c r="CH287" s="159">
        <v>6.7100000000000007E-2</v>
      </c>
    </row>
    <row r="288" spans="72:86" ht="15" thickBot="1" x14ac:dyDescent="0.25">
      <c r="BT288" s="250"/>
      <c r="BU288" s="251"/>
      <c r="BV288" s="251"/>
      <c r="BW288" s="251"/>
      <c r="BX288" s="252"/>
      <c r="CD288" s="98">
        <f>+CD287+1</f>
        <v>302</v>
      </c>
      <c r="CE288" s="153" t="s">
        <v>3294</v>
      </c>
      <c r="CF288" s="154">
        <v>2.8E-3</v>
      </c>
      <c r="CG288" s="154">
        <v>4.8999999999999998E-3</v>
      </c>
      <c r="CH288" s="154">
        <v>7.4999999999999997E-3</v>
      </c>
    </row>
    <row r="289" spans="72:86" ht="27" customHeight="1" thickBot="1" x14ac:dyDescent="0.25">
      <c r="BT289" s="160"/>
      <c r="BU289" s="161"/>
      <c r="BV289" s="162"/>
      <c r="BW289" s="162"/>
      <c r="BX289" s="163"/>
      <c r="CD289" s="98">
        <f>+CD288+1</f>
        <v>303</v>
      </c>
      <c r="CE289" s="153" t="s">
        <v>3295</v>
      </c>
      <c r="CF289" s="154">
        <v>0.01</v>
      </c>
      <c r="CG289" s="154">
        <v>1.3899999999999999E-2</v>
      </c>
      <c r="CH289" s="154">
        <v>1.7399999999999999E-2</v>
      </c>
    </row>
    <row r="290" spans="72:86" ht="15" thickBot="1" x14ac:dyDescent="0.25">
      <c r="BT290" s="103"/>
      <c r="BX290" s="140"/>
      <c r="CD290" s="98">
        <f>+CD289+1</f>
        <v>304</v>
      </c>
      <c r="CE290" s="153" t="s">
        <v>3296</v>
      </c>
      <c r="CF290" s="154">
        <v>9.4000000000000004E-3</v>
      </c>
      <c r="CG290" s="154">
        <v>9.9000000000000008E-3</v>
      </c>
      <c r="CH290" s="154">
        <v>1.17E-2</v>
      </c>
    </row>
    <row r="291" spans="72:86" ht="15" thickBot="1" x14ac:dyDescent="0.25">
      <c r="BT291" s="155"/>
      <c r="BU291" s="156"/>
      <c r="BV291" s="156"/>
      <c r="BW291" s="156"/>
      <c r="BX291" s="157"/>
      <c r="CD291" s="98">
        <f>+CD290+1</f>
        <v>305</v>
      </c>
      <c r="CE291" s="153" t="s">
        <v>3297</v>
      </c>
      <c r="CF291" s="154">
        <v>6.7400000000000002E-2</v>
      </c>
      <c r="CG291" s="154">
        <v>8.0399999999999999E-2</v>
      </c>
      <c r="CH291" s="154">
        <v>9.4E-2</v>
      </c>
    </row>
    <row r="292" spans="72:86" x14ac:dyDescent="0.2">
      <c r="BT292" s="247"/>
      <c r="BU292" s="248"/>
      <c r="BV292" s="248"/>
      <c r="BW292" s="248"/>
      <c r="BX292" s="249"/>
    </row>
    <row r="293" spans="72:86" ht="13.5" thickBot="1" x14ac:dyDescent="0.25">
      <c r="BT293" s="164"/>
      <c r="BU293" s="165" t="s">
        <v>3325</v>
      </c>
      <c r="BV293" s="165" t="s">
        <v>3326</v>
      </c>
      <c r="BW293" s="165" t="s">
        <v>3327</v>
      </c>
      <c r="BX293" s="165" t="s">
        <v>3328</v>
      </c>
      <c r="CD293" s="98">
        <f>BT259</f>
        <v>400</v>
      </c>
      <c r="CE293" s="237" t="str">
        <f>BU259</f>
        <v>Construção e Manutenção de Estações e Redes de Distribuição de Energia Elétrica</v>
      </c>
      <c r="CF293" s="237"/>
      <c r="CG293" s="237"/>
      <c r="CH293" s="237"/>
    </row>
    <row r="294" spans="72:86" ht="15" thickBot="1" x14ac:dyDescent="0.25">
      <c r="BT294" s="164" t="s">
        <v>3329</v>
      </c>
      <c r="BU294" s="165">
        <f>VLOOKUP(C6,BU256:BV261,2,0)</f>
        <v>100</v>
      </c>
      <c r="BV294" s="166">
        <f>VLOOKUP($BU294,$BT$305:$BX$310,3,0)</f>
        <v>0.2034</v>
      </c>
      <c r="BW294" s="166">
        <f>VLOOKUP($BU294,$BT$305:$BX$310,4,0)</f>
        <v>0.22120000000000001</v>
      </c>
      <c r="BX294" s="166">
        <f>VLOOKUP($BU294,$BT$305:$BX$310,5,0)</f>
        <v>0.25</v>
      </c>
      <c r="CD294" s="98">
        <f>+CD293+1</f>
        <v>401</v>
      </c>
      <c r="CE294" s="158" t="s">
        <v>3293</v>
      </c>
      <c r="CF294" s="159">
        <v>5.2900000000000003E-2</v>
      </c>
      <c r="CG294" s="159">
        <v>5.9200000000000003E-2</v>
      </c>
      <c r="CH294" s="159">
        <v>7.9299999999999995E-2</v>
      </c>
    </row>
    <row r="295" spans="72:86" ht="15" thickBot="1" x14ac:dyDescent="0.25">
      <c r="BT295" s="167" t="s">
        <v>3293</v>
      </c>
      <c r="BU295" s="165">
        <f>+BU294+1</f>
        <v>101</v>
      </c>
      <c r="BV295" s="166">
        <f>VLOOKUP($BU295,$CD$270:$CH$311,3,0)</f>
        <v>0.03</v>
      </c>
      <c r="BW295" s="166">
        <f>VLOOKUP($BU295,$CD$270:$CH$311,4,0)</f>
        <v>0.04</v>
      </c>
      <c r="BX295" s="166">
        <f>VLOOKUP($BU295,$CD$270:$CH$311,5,0)</f>
        <v>5.5E-2</v>
      </c>
      <c r="CD295" s="98">
        <f>+CD294+1</f>
        <v>402</v>
      </c>
      <c r="CE295" s="153" t="s">
        <v>3294</v>
      </c>
      <c r="CF295" s="154">
        <v>2.5000000000000001E-3</v>
      </c>
      <c r="CG295" s="154">
        <v>5.1000000000000004E-3</v>
      </c>
      <c r="CH295" s="154">
        <v>5.5999999999999999E-3</v>
      </c>
    </row>
    <row r="296" spans="72:86" ht="15" thickBot="1" x14ac:dyDescent="0.25">
      <c r="BT296" s="167" t="s">
        <v>3294</v>
      </c>
      <c r="BU296" s="165">
        <f>+BU295+1</f>
        <v>102</v>
      </c>
      <c r="BV296" s="166">
        <f>VLOOKUP($BU296,$CD$270:$CH$311,3,0)</f>
        <v>8.0000000000000002E-3</v>
      </c>
      <c r="BW296" s="166">
        <f>VLOOKUP($BU296,$CD$270:$CH$311,4,0)</f>
        <v>8.0000000000000002E-3</v>
      </c>
      <c r="BX296" s="166">
        <f>VLOOKUP($BU296,$CD$270:$CH$311,5,0)</f>
        <v>0.01</v>
      </c>
      <c r="CD296" s="98">
        <f>+CD295+1</f>
        <v>403</v>
      </c>
      <c r="CE296" s="153" t="s">
        <v>3295</v>
      </c>
      <c r="CF296" s="154">
        <v>0.01</v>
      </c>
      <c r="CG296" s="154">
        <v>1.4800000000000001E-2</v>
      </c>
      <c r="CH296" s="154">
        <v>1.9699999999999999E-2</v>
      </c>
    </row>
    <row r="297" spans="72:86" ht="15" thickBot="1" x14ac:dyDescent="0.25">
      <c r="BT297" s="167" t="s">
        <v>3295</v>
      </c>
      <c r="BU297" s="165">
        <f>+BU296+1</f>
        <v>103</v>
      </c>
      <c r="BV297" s="166">
        <f>VLOOKUP($BU297,$CD$270:$CH$311,3,0)</f>
        <v>9.7000000000000003E-3</v>
      </c>
      <c r="BW297" s="166">
        <f>VLOOKUP($BU297,$CD$270:$CH$311,4,0)</f>
        <v>1.2699999999999999E-2</v>
      </c>
      <c r="BX297" s="166">
        <f>VLOOKUP($BU297,$CD$270:$CH$311,5,0)</f>
        <v>1.2699999999999999E-2</v>
      </c>
      <c r="CD297" s="98">
        <f>+CD296+1</f>
        <v>404</v>
      </c>
      <c r="CE297" s="153" t="s">
        <v>3296</v>
      </c>
      <c r="CF297" s="154">
        <v>1.01E-2</v>
      </c>
      <c r="CG297" s="154">
        <v>1.0699999999999999E-2</v>
      </c>
      <c r="CH297" s="154">
        <v>1.11E-2</v>
      </c>
    </row>
    <row r="298" spans="72:86" ht="15" thickBot="1" x14ac:dyDescent="0.25">
      <c r="BT298" s="167" t="s">
        <v>3296</v>
      </c>
      <c r="BU298" s="165">
        <f>+BU297+1</f>
        <v>104</v>
      </c>
      <c r="BV298" s="166">
        <f>VLOOKUP($BU298,$CD$270:$CH$311,3,0)</f>
        <v>5.8999999999999999E-3</v>
      </c>
      <c r="BW298" s="166">
        <f>VLOOKUP($BU298,$CD$270:$CH$311,4,0)</f>
        <v>1.23E-2</v>
      </c>
      <c r="BX298" s="166">
        <f>VLOOKUP($BU298,$CD$270:$CH$311,5,0)</f>
        <v>1.3899999999999999E-2</v>
      </c>
      <c r="CD298" s="98">
        <f>+CD297+1</f>
        <v>405</v>
      </c>
      <c r="CE298" s="153" t="s">
        <v>3297</v>
      </c>
      <c r="CF298" s="154">
        <v>0.08</v>
      </c>
      <c r="CG298" s="154">
        <v>8.3099999999999993E-2</v>
      </c>
      <c r="CH298" s="154">
        <v>9.5100000000000004E-2</v>
      </c>
    </row>
    <row r="299" spans="72:86" ht="15" thickBot="1" x14ac:dyDescent="0.25">
      <c r="BT299" s="167" t="s">
        <v>3297</v>
      </c>
      <c r="BU299" s="165">
        <f>+BU298+1</f>
        <v>105</v>
      </c>
      <c r="BV299" s="166">
        <f>VLOOKUP($BU299,$CD$270:$CH$311,3,0)</f>
        <v>6.1600000000000002E-2</v>
      </c>
      <c r="BW299" s="166">
        <f>VLOOKUP($BU299,$CD$270:$CH$311,4,0)</f>
        <v>7.3999999999999996E-2</v>
      </c>
      <c r="BX299" s="166">
        <f>VLOOKUP($BU299,$CD$270:$CH$311,5,0)</f>
        <v>8.9599999999999999E-2</v>
      </c>
      <c r="CD299" s="98">
        <f>BT260</f>
        <v>500</v>
      </c>
      <c r="CE299" s="237" t="str">
        <f>BU260</f>
        <v>Portuárias, Marítimas e Fluviais</v>
      </c>
      <c r="CF299" s="237"/>
      <c r="CG299" s="237"/>
      <c r="CH299" s="237"/>
    </row>
    <row r="300" spans="72:86" ht="15" thickBot="1" x14ac:dyDescent="0.25">
      <c r="BT300" s="103"/>
      <c r="BX300" s="140"/>
      <c r="CD300" s="98">
        <f>+CD299+1</f>
        <v>501</v>
      </c>
      <c r="CE300" s="158" t="s">
        <v>3293</v>
      </c>
      <c r="CF300" s="159">
        <v>0.04</v>
      </c>
      <c r="CG300" s="159">
        <v>5.5199999999999999E-2</v>
      </c>
      <c r="CH300" s="159">
        <v>7.85E-2</v>
      </c>
    </row>
    <row r="301" spans="72:86" ht="15" thickBot="1" x14ac:dyDescent="0.25">
      <c r="CD301" s="98">
        <f>+CD300+1</f>
        <v>502</v>
      </c>
      <c r="CE301" s="153" t="s">
        <v>3294</v>
      </c>
      <c r="CF301" s="154">
        <v>8.0999999999999996E-3</v>
      </c>
      <c r="CG301" s="154">
        <v>1.2200000000000001E-2</v>
      </c>
      <c r="CH301" s="154">
        <v>1.9900000000000001E-2</v>
      </c>
    </row>
    <row r="302" spans="72:86" ht="15" thickBot="1" x14ac:dyDescent="0.25">
      <c r="CD302" s="98">
        <f>+CD301+1</f>
        <v>503</v>
      </c>
      <c r="CE302" s="153" t="s">
        <v>3295</v>
      </c>
      <c r="CF302" s="154">
        <v>1.46E-2</v>
      </c>
      <c r="CG302" s="154">
        <v>2.3199999999999998E-2</v>
      </c>
      <c r="CH302" s="154">
        <v>3.1600000000000003E-2</v>
      </c>
    </row>
    <row r="303" spans="72:86" ht="15" thickBot="1" x14ac:dyDescent="0.25">
      <c r="CD303" s="98">
        <f>+CD302+1</f>
        <v>504</v>
      </c>
      <c r="CE303" s="153" t="s">
        <v>3296</v>
      </c>
      <c r="CF303" s="154">
        <v>9.4000000000000004E-3</v>
      </c>
      <c r="CG303" s="154">
        <v>1.0200000000000001E-2</v>
      </c>
      <c r="CH303" s="154">
        <v>1.3299999999999999E-2</v>
      </c>
    </row>
    <row r="304" spans="72:86" ht="15" thickBot="1" x14ac:dyDescent="0.25">
      <c r="BV304" s="168" t="s">
        <v>3330</v>
      </c>
      <c r="BW304" s="169" t="s">
        <v>3327</v>
      </c>
      <c r="BX304" s="169" t="s">
        <v>3331</v>
      </c>
      <c r="CD304" s="98">
        <f>+CD303+1</f>
        <v>505</v>
      </c>
      <c r="CE304" s="153" t="s">
        <v>3297</v>
      </c>
      <c r="CF304" s="154">
        <v>7.1400000000000005E-2</v>
      </c>
      <c r="CG304" s="154">
        <v>8.4000000000000005E-2</v>
      </c>
      <c r="CH304" s="154">
        <v>0.1043</v>
      </c>
    </row>
    <row r="305" spans="72:86" ht="15" thickBot="1" x14ac:dyDescent="0.25">
      <c r="BT305" s="98">
        <f>BT256</f>
        <v>100</v>
      </c>
      <c r="BU305" s="158" t="str">
        <f t="shared" ref="BU305:BU310" si="2">VLOOKUP(BT305,BT256:BU261,2,0)</f>
        <v>Construção de edificios</v>
      </c>
      <c r="BV305" s="159">
        <v>0.2034</v>
      </c>
      <c r="BW305" s="159">
        <v>0.22120000000000001</v>
      </c>
      <c r="BX305" s="159">
        <v>0.25</v>
      </c>
    </row>
    <row r="306" spans="72:86" ht="29.25" thickBot="1" x14ac:dyDescent="0.25">
      <c r="BT306" s="98">
        <v>200</v>
      </c>
      <c r="BU306" s="158" t="str">
        <f t="shared" si="2"/>
        <v>Construção de rodovias e ferrovias</v>
      </c>
      <c r="BV306" s="154">
        <v>0.19600000000000001</v>
      </c>
      <c r="BW306" s="154">
        <v>0.2097</v>
      </c>
      <c r="BX306" s="154">
        <v>0.24229999999999999</v>
      </c>
      <c r="CD306" s="98">
        <f>BT261</f>
        <v>600</v>
      </c>
      <c r="CE306" s="237" t="str">
        <f>BU261</f>
        <v>Fornecimento de Materiais e Equipamentos</v>
      </c>
      <c r="CF306" s="237"/>
      <c r="CG306" s="237"/>
      <c r="CH306" s="237"/>
    </row>
    <row r="307" spans="72:86" ht="57.75" thickBot="1" x14ac:dyDescent="0.25">
      <c r="BT307" s="98">
        <f>BT258</f>
        <v>300</v>
      </c>
      <c r="BU307" s="158" t="str">
        <f t="shared" si="2"/>
        <v>Construção de Redes de Abastecimento de Água, Coleta de Esgoto e Construções Correlatas</v>
      </c>
      <c r="BV307" s="154">
        <v>0.20760000000000001</v>
      </c>
      <c r="BW307" s="154">
        <v>0.24179999999999999</v>
      </c>
      <c r="BX307" s="154">
        <v>0.26440000000000002</v>
      </c>
      <c r="CD307" s="98">
        <f>+CD306+1</f>
        <v>601</v>
      </c>
      <c r="CE307" s="158" t="s">
        <v>3293</v>
      </c>
      <c r="CF307" s="159">
        <v>1.4999999999999999E-2</v>
      </c>
      <c r="CG307" s="159">
        <v>3.4500000000000003E-2</v>
      </c>
      <c r="CH307" s="159">
        <v>4.4900000000000002E-2</v>
      </c>
    </row>
    <row r="308" spans="72:86" ht="57.75" thickBot="1" x14ac:dyDescent="0.25">
      <c r="BT308" s="98">
        <v>400</v>
      </c>
      <c r="BU308" s="158" t="str">
        <f t="shared" si="2"/>
        <v>Construção e Manutenção de Estações e Redes de Distribuição de Energia Elétrica</v>
      </c>
      <c r="BV308" s="154">
        <v>0.24</v>
      </c>
      <c r="BW308" s="154">
        <v>0.25840000000000002</v>
      </c>
      <c r="BX308" s="154">
        <v>0.27860000000000001</v>
      </c>
      <c r="CD308" s="98">
        <f>+CD307+1</f>
        <v>602</v>
      </c>
      <c r="CE308" s="153" t="s">
        <v>3294</v>
      </c>
      <c r="CF308" s="154">
        <v>3.0000000000000001E-3</v>
      </c>
      <c r="CG308" s="154">
        <v>4.7999999999999996E-3</v>
      </c>
      <c r="CH308" s="154">
        <v>8.2000000000000007E-3</v>
      </c>
    </row>
    <row r="309" spans="72:86" ht="29.25" thickBot="1" x14ac:dyDescent="0.25">
      <c r="BT309" s="98">
        <v>500</v>
      </c>
      <c r="BU309" s="158" t="str">
        <f t="shared" si="2"/>
        <v>Portuárias, Marítimas e Fluviais</v>
      </c>
      <c r="BV309" s="154">
        <v>0.22800000000000001</v>
      </c>
      <c r="BW309" s="154">
        <v>0.27479999999999999</v>
      </c>
      <c r="BX309" s="154">
        <v>0.3095</v>
      </c>
      <c r="CD309" s="98">
        <f>+CD308+1</f>
        <v>603</v>
      </c>
      <c r="CE309" s="153" t="s">
        <v>3295</v>
      </c>
      <c r="CF309" s="154">
        <v>5.5999999999999999E-3</v>
      </c>
      <c r="CG309" s="154">
        <v>8.5000000000000006E-3</v>
      </c>
      <c r="CH309" s="154">
        <v>8.8999999999999999E-3</v>
      </c>
    </row>
    <row r="310" spans="72:86" ht="29.25" thickBot="1" x14ac:dyDescent="0.25">
      <c r="BT310" s="98">
        <v>600</v>
      </c>
      <c r="BU310" s="158" t="str">
        <f t="shared" si="2"/>
        <v>Fornecimento de Materiais e Equipamentos</v>
      </c>
      <c r="BV310" s="154">
        <v>0.111</v>
      </c>
      <c r="BW310" s="154">
        <v>0.14019999999999999</v>
      </c>
      <c r="BX310" s="154">
        <v>0.16800000000000001</v>
      </c>
      <c r="CD310" s="98">
        <f>+CD309+1</f>
        <v>604</v>
      </c>
      <c r="CE310" s="153" t="s">
        <v>3296</v>
      </c>
      <c r="CF310" s="154">
        <v>8.5000000000000006E-3</v>
      </c>
      <c r="CG310" s="154">
        <v>8.5000000000000006E-3</v>
      </c>
      <c r="CH310" s="154">
        <v>1.11E-2</v>
      </c>
    </row>
    <row r="311" spans="72:86" ht="15" thickBot="1" x14ac:dyDescent="0.25">
      <c r="CD311" s="98">
        <f>+CD310+1</f>
        <v>605</v>
      </c>
      <c r="CE311" s="153" t="s">
        <v>3297</v>
      </c>
      <c r="CF311" s="154">
        <v>3.5000000000000003E-2</v>
      </c>
      <c r="CG311" s="154">
        <v>5.11E-2</v>
      </c>
      <c r="CH311" s="154">
        <v>6.2199999999999998E-2</v>
      </c>
    </row>
  </sheetData>
  <sheetProtection formatCells="0" formatColumns="0" formatRows="0" selectLockedCells="1"/>
  <mergeCells count="38">
    <mergeCell ref="CE306:CH306"/>
    <mergeCell ref="BT254:BX254"/>
    <mergeCell ref="CE270:CH270"/>
    <mergeCell ref="CE278:CH278"/>
    <mergeCell ref="BT281:BX281"/>
    <mergeCell ref="BT286:BX286"/>
    <mergeCell ref="CE286:CH286"/>
    <mergeCell ref="BT287:BX287"/>
    <mergeCell ref="BT288:BX288"/>
    <mergeCell ref="BT292:BX292"/>
    <mergeCell ref="CE293:CH293"/>
    <mergeCell ref="CE299:CH299"/>
    <mergeCell ref="A68:G68"/>
    <mergeCell ref="B33:F33"/>
    <mergeCell ref="B34:F34"/>
    <mergeCell ref="E49:F49"/>
    <mergeCell ref="B51:F51"/>
    <mergeCell ref="B55:F55"/>
    <mergeCell ref="B57:D57"/>
    <mergeCell ref="E57:F57"/>
    <mergeCell ref="D59:E59"/>
    <mergeCell ref="A64:G64"/>
    <mergeCell ref="A65:G65"/>
    <mergeCell ref="A66:G66"/>
    <mergeCell ref="A67:G67"/>
    <mergeCell ref="K16:AV18"/>
    <mergeCell ref="D18:F18"/>
    <mergeCell ref="B30:F30"/>
    <mergeCell ref="B1:F1"/>
    <mergeCell ref="B4:F4"/>
    <mergeCell ref="C6:F6"/>
    <mergeCell ref="B12:F12"/>
    <mergeCell ref="E16:F16"/>
    <mergeCell ref="D19:F20"/>
    <mergeCell ref="D22:F22"/>
    <mergeCell ref="D23:F23"/>
    <mergeCell ref="D27:E27"/>
    <mergeCell ref="B29:F29"/>
  </mergeCells>
  <conditionalFormatting sqref="F36:F40">
    <cfRule type="cellIs" dxfId="1" priority="1" stopIfTrue="1" operator="between">
      <formula>$C36</formula>
      <formula>$E36</formula>
    </cfRule>
  </conditionalFormatting>
  <conditionalFormatting sqref="B55:F59">
    <cfRule type="expression" dxfId="0" priority="2" stopIfTrue="1">
      <formula>OR($F$8="NÃO",$F$8="")</formula>
    </cfRule>
  </conditionalFormatting>
  <dataValidations count="5">
    <dataValidation type="decimal" allowBlank="1" showInputMessage="1" showErrorMessage="1" sqref="F42:F43 JB42:JB43 SX42:SX43 ACT42:ACT43 AMP42:AMP43 AWL42:AWL43 BGH42:BGH43 BQD42:BQD43 BZZ42:BZZ43 CJV42:CJV43 CTR42:CTR43 DDN42:DDN43 DNJ42:DNJ43 DXF42:DXF43 EHB42:EHB43 EQX42:EQX43 FAT42:FAT43 FKP42:FKP43 FUL42:FUL43 GEH42:GEH43 GOD42:GOD43 GXZ42:GXZ43 HHV42:HHV43 HRR42:HRR43 IBN42:IBN43 ILJ42:ILJ43 IVF42:IVF43 JFB42:JFB43 JOX42:JOX43 JYT42:JYT43 KIP42:KIP43 KSL42:KSL43 LCH42:LCH43 LMD42:LMD43 LVZ42:LVZ43 MFV42:MFV43 MPR42:MPR43 MZN42:MZN43 NJJ42:NJJ43 NTF42:NTF43 ODB42:ODB43 OMX42:OMX43 OWT42:OWT43 PGP42:PGP43 PQL42:PQL43 QAH42:QAH43 QKD42:QKD43 QTZ42:QTZ43 RDV42:RDV43 RNR42:RNR43 RXN42:RXN43 SHJ42:SHJ43 SRF42:SRF43 TBB42:TBB43 TKX42:TKX43 TUT42:TUT43 UEP42:UEP43 UOL42:UOL43 UYH42:UYH43 VID42:VID43 VRZ42:VRZ43 WBV42:WBV43 WLR42:WLR43 WVN42:WVN43 F65578:F65579 JB65578:JB65579 SX65578:SX65579 ACT65578:ACT65579 AMP65578:AMP65579 AWL65578:AWL65579 BGH65578:BGH65579 BQD65578:BQD65579 BZZ65578:BZZ65579 CJV65578:CJV65579 CTR65578:CTR65579 DDN65578:DDN65579 DNJ65578:DNJ65579 DXF65578:DXF65579 EHB65578:EHB65579 EQX65578:EQX65579 FAT65578:FAT65579 FKP65578:FKP65579 FUL65578:FUL65579 GEH65578:GEH65579 GOD65578:GOD65579 GXZ65578:GXZ65579 HHV65578:HHV65579 HRR65578:HRR65579 IBN65578:IBN65579 ILJ65578:ILJ65579 IVF65578:IVF65579 JFB65578:JFB65579 JOX65578:JOX65579 JYT65578:JYT65579 KIP65578:KIP65579 KSL65578:KSL65579 LCH65578:LCH65579 LMD65578:LMD65579 LVZ65578:LVZ65579 MFV65578:MFV65579 MPR65578:MPR65579 MZN65578:MZN65579 NJJ65578:NJJ65579 NTF65578:NTF65579 ODB65578:ODB65579 OMX65578:OMX65579 OWT65578:OWT65579 PGP65578:PGP65579 PQL65578:PQL65579 QAH65578:QAH65579 QKD65578:QKD65579 QTZ65578:QTZ65579 RDV65578:RDV65579 RNR65578:RNR65579 RXN65578:RXN65579 SHJ65578:SHJ65579 SRF65578:SRF65579 TBB65578:TBB65579 TKX65578:TKX65579 TUT65578:TUT65579 UEP65578:UEP65579 UOL65578:UOL65579 UYH65578:UYH65579 VID65578:VID65579 VRZ65578:VRZ65579 WBV65578:WBV65579 WLR65578:WLR65579 WVN65578:WVN65579 F131114:F131115 JB131114:JB131115 SX131114:SX131115 ACT131114:ACT131115 AMP131114:AMP131115 AWL131114:AWL131115 BGH131114:BGH131115 BQD131114:BQD131115 BZZ131114:BZZ131115 CJV131114:CJV131115 CTR131114:CTR131115 DDN131114:DDN131115 DNJ131114:DNJ131115 DXF131114:DXF131115 EHB131114:EHB131115 EQX131114:EQX131115 FAT131114:FAT131115 FKP131114:FKP131115 FUL131114:FUL131115 GEH131114:GEH131115 GOD131114:GOD131115 GXZ131114:GXZ131115 HHV131114:HHV131115 HRR131114:HRR131115 IBN131114:IBN131115 ILJ131114:ILJ131115 IVF131114:IVF131115 JFB131114:JFB131115 JOX131114:JOX131115 JYT131114:JYT131115 KIP131114:KIP131115 KSL131114:KSL131115 LCH131114:LCH131115 LMD131114:LMD131115 LVZ131114:LVZ131115 MFV131114:MFV131115 MPR131114:MPR131115 MZN131114:MZN131115 NJJ131114:NJJ131115 NTF131114:NTF131115 ODB131114:ODB131115 OMX131114:OMX131115 OWT131114:OWT131115 PGP131114:PGP131115 PQL131114:PQL131115 QAH131114:QAH131115 QKD131114:QKD131115 QTZ131114:QTZ131115 RDV131114:RDV131115 RNR131114:RNR131115 RXN131114:RXN131115 SHJ131114:SHJ131115 SRF131114:SRF131115 TBB131114:TBB131115 TKX131114:TKX131115 TUT131114:TUT131115 UEP131114:UEP131115 UOL131114:UOL131115 UYH131114:UYH131115 VID131114:VID131115 VRZ131114:VRZ131115 WBV131114:WBV131115 WLR131114:WLR131115 WVN131114:WVN131115 F196650:F196651 JB196650:JB196651 SX196650:SX196651 ACT196650:ACT196651 AMP196650:AMP196651 AWL196650:AWL196651 BGH196650:BGH196651 BQD196650:BQD196651 BZZ196650:BZZ196651 CJV196650:CJV196651 CTR196650:CTR196651 DDN196650:DDN196651 DNJ196650:DNJ196651 DXF196650:DXF196651 EHB196650:EHB196651 EQX196650:EQX196651 FAT196650:FAT196651 FKP196650:FKP196651 FUL196650:FUL196651 GEH196650:GEH196651 GOD196650:GOD196651 GXZ196650:GXZ196651 HHV196650:HHV196651 HRR196650:HRR196651 IBN196650:IBN196651 ILJ196650:ILJ196651 IVF196650:IVF196651 JFB196650:JFB196651 JOX196650:JOX196651 JYT196650:JYT196651 KIP196650:KIP196651 KSL196650:KSL196651 LCH196650:LCH196651 LMD196650:LMD196651 LVZ196650:LVZ196651 MFV196650:MFV196651 MPR196650:MPR196651 MZN196650:MZN196651 NJJ196650:NJJ196651 NTF196650:NTF196651 ODB196650:ODB196651 OMX196650:OMX196651 OWT196650:OWT196651 PGP196650:PGP196651 PQL196650:PQL196651 QAH196650:QAH196651 QKD196650:QKD196651 QTZ196650:QTZ196651 RDV196650:RDV196651 RNR196650:RNR196651 RXN196650:RXN196651 SHJ196650:SHJ196651 SRF196650:SRF196651 TBB196650:TBB196651 TKX196650:TKX196651 TUT196650:TUT196651 UEP196650:UEP196651 UOL196650:UOL196651 UYH196650:UYH196651 VID196650:VID196651 VRZ196650:VRZ196651 WBV196650:WBV196651 WLR196650:WLR196651 WVN196650:WVN196651 F262186:F262187 JB262186:JB262187 SX262186:SX262187 ACT262186:ACT262187 AMP262186:AMP262187 AWL262186:AWL262187 BGH262186:BGH262187 BQD262186:BQD262187 BZZ262186:BZZ262187 CJV262186:CJV262187 CTR262186:CTR262187 DDN262186:DDN262187 DNJ262186:DNJ262187 DXF262186:DXF262187 EHB262186:EHB262187 EQX262186:EQX262187 FAT262186:FAT262187 FKP262186:FKP262187 FUL262186:FUL262187 GEH262186:GEH262187 GOD262186:GOD262187 GXZ262186:GXZ262187 HHV262186:HHV262187 HRR262186:HRR262187 IBN262186:IBN262187 ILJ262186:ILJ262187 IVF262186:IVF262187 JFB262186:JFB262187 JOX262186:JOX262187 JYT262186:JYT262187 KIP262186:KIP262187 KSL262186:KSL262187 LCH262186:LCH262187 LMD262186:LMD262187 LVZ262186:LVZ262187 MFV262186:MFV262187 MPR262186:MPR262187 MZN262186:MZN262187 NJJ262186:NJJ262187 NTF262186:NTF262187 ODB262186:ODB262187 OMX262186:OMX262187 OWT262186:OWT262187 PGP262186:PGP262187 PQL262186:PQL262187 QAH262186:QAH262187 QKD262186:QKD262187 QTZ262186:QTZ262187 RDV262186:RDV262187 RNR262186:RNR262187 RXN262186:RXN262187 SHJ262186:SHJ262187 SRF262186:SRF262187 TBB262186:TBB262187 TKX262186:TKX262187 TUT262186:TUT262187 UEP262186:UEP262187 UOL262186:UOL262187 UYH262186:UYH262187 VID262186:VID262187 VRZ262186:VRZ262187 WBV262186:WBV262187 WLR262186:WLR262187 WVN262186:WVN262187 F327722:F327723 JB327722:JB327723 SX327722:SX327723 ACT327722:ACT327723 AMP327722:AMP327723 AWL327722:AWL327723 BGH327722:BGH327723 BQD327722:BQD327723 BZZ327722:BZZ327723 CJV327722:CJV327723 CTR327722:CTR327723 DDN327722:DDN327723 DNJ327722:DNJ327723 DXF327722:DXF327723 EHB327722:EHB327723 EQX327722:EQX327723 FAT327722:FAT327723 FKP327722:FKP327723 FUL327722:FUL327723 GEH327722:GEH327723 GOD327722:GOD327723 GXZ327722:GXZ327723 HHV327722:HHV327723 HRR327722:HRR327723 IBN327722:IBN327723 ILJ327722:ILJ327723 IVF327722:IVF327723 JFB327722:JFB327723 JOX327722:JOX327723 JYT327722:JYT327723 KIP327722:KIP327723 KSL327722:KSL327723 LCH327722:LCH327723 LMD327722:LMD327723 LVZ327722:LVZ327723 MFV327722:MFV327723 MPR327722:MPR327723 MZN327722:MZN327723 NJJ327722:NJJ327723 NTF327722:NTF327723 ODB327722:ODB327723 OMX327722:OMX327723 OWT327722:OWT327723 PGP327722:PGP327723 PQL327722:PQL327723 QAH327722:QAH327723 QKD327722:QKD327723 QTZ327722:QTZ327723 RDV327722:RDV327723 RNR327722:RNR327723 RXN327722:RXN327723 SHJ327722:SHJ327723 SRF327722:SRF327723 TBB327722:TBB327723 TKX327722:TKX327723 TUT327722:TUT327723 UEP327722:UEP327723 UOL327722:UOL327723 UYH327722:UYH327723 VID327722:VID327723 VRZ327722:VRZ327723 WBV327722:WBV327723 WLR327722:WLR327723 WVN327722:WVN327723 F393258:F393259 JB393258:JB393259 SX393258:SX393259 ACT393258:ACT393259 AMP393258:AMP393259 AWL393258:AWL393259 BGH393258:BGH393259 BQD393258:BQD393259 BZZ393258:BZZ393259 CJV393258:CJV393259 CTR393258:CTR393259 DDN393258:DDN393259 DNJ393258:DNJ393259 DXF393258:DXF393259 EHB393258:EHB393259 EQX393258:EQX393259 FAT393258:FAT393259 FKP393258:FKP393259 FUL393258:FUL393259 GEH393258:GEH393259 GOD393258:GOD393259 GXZ393258:GXZ393259 HHV393258:HHV393259 HRR393258:HRR393259 IBN393258:IBN393259 ILJ393258:ILJ393259 IVF393258:IVF393259 JFB393258:JFB393259 JOX393258:JOX393259 JYT393258:JYT393259 KIP393258:KIP393259 KSL393258:KSL393259 LCH393258:LCH393259 LMD393258:LMD393259 LVZ393258:LVZ393259 MFV393258:MFV393259 MPR393258:MPR393259 MZN393258:MZN393259 NJJ393258:NJJ393259 NTF393258:NTF393259 ODB393258:ODB393259 OMX393258:OMX393259 OWT393258:OWT393259 PGP393258:PGP393259 PQL393258:PQL393259 QAH393258:QAH393259 QKD393258:QKD393259 QTZ393258:QTZ393259 RDV393258:RDV393259 RNR393258:RNR393259 RXN393258:RXN393259 SHJ393258:SHJ393259 SRF393258:SRF393259 TBB393258:TBB393259 TKX393258:TKX393259 TUT393258:TUT393259 UEP393258:UEP393259 UOL393258:UOL393259 UYH393258:UYH393259 VID393258:VID393259 VRZ393258:VRZ393259 WBV393258:WBV393259 WLR393258:WLR393259 WVN393258:WVN393259 F458794:F458795 JB458794:JB458795 SX458794:SX458795 ACT458794:ACT458795 AMP458794:AMP458795 AWL458794:AWL458795 BGH458794:BGH458795 BQD458794:BQD458795 BZZ458794:BZZ458795 CJV458794:CJV458795 CTR458794:CTR458795 DDN458794:DDN458795 DNJ458794:DNJ458795 DXF458794:DXF458795 EHB458794:EHB458795 EQX458794:EQX458795 FAT458794:FAT458795 FKP458794:FKP458795 FUL458794:FUL458795 GEH458794:GEH458795 GOD458794:GOD458795 GXZ458794:GXZ458795 HHV458794:HHV458795 HRR458794:HRR458795 IBN458794:IBN458795 ILJ458794:ILJ458795 IVF458794:IVF458795 JFB458794:JFB458795 JOX458794:JOX458795 JYT458794:JYT458795 KIP458794:KIP458795 KSL458794:KSL458795 LCH458794:LCH458795 LMD458794:LMD458795 LVZ458794:LVZ458795 MFV458794:MFV458795 MPR458794:MPR458795 MZN458794:MZN458795 NJJ458794:NJJ458795 NTF458794:NTF458795 ODB458794:ODB458795 OMX458794:OMX458795 OWT458794:OWT458795 PGP458794:PGP458795 PQL458794:PQL458795 QAH458794:QAH458795 QKD458794:QKD458795 QTZ458794:QTZ458795 RDV458794:RDV458795 RNR458794:RNR458795 RXN458794:RXN458795 SHJ458794:SHJ458795 SRF458794:SRF458795 TBB458794:TBB458795 TKX458794:TKX458795 TUT458794:TUT458795 UEP458794:UEP458795 UOL458794:UOL458795 UYH458794:UYH458795 VID458794:VID458795 VRZ458794:VRZ458795 WBV458794:WBV458795 WLR458794:WLR458795 WVN458794:WVN458795 F524330:F524331 JB524330:JB524331 SX524330:SX524331 ACT524330:ACT524331 AMP524330:AMP524331 AWL524330:AWL524331 BGH524330:BGH524331 BQD524330:BQD524331 BZZ524330:BZZ524331 CJV524330:CJV524331 CTR524330:CTR524331 DDN524330:DDN524331 DNJ524330:DNJ524331 DXF524330:DXF524331 EHB524330:EHB524331 EQX524330:EQX524331 FAT524330:FAT524331 FKP524330:FKP524331 FUL524330:FUL524331 GEH524330:GEH524331 GOD524330:GOD524331 GXZ524330:GXZ524331 HHV524330:HHV524331 HRR524330:HRR524331 IBN524330:IBN524331 ILJ524330:ILJ524331 IVF524330:IVF524331 JFB524330:JFB524331 JOX524330:JOX524331 JYT524330:JYT524331 KIP524330:KIP524331 KSL524330:KSL524331 LCH524330:LCH524331 LMD524330:LMD524331 LVZ524330:LVZ524331 MFV524330:MFV524331 MPR524330:MPR524331 MZN524330:MZN524331 NJJ524330:NJJ524331 NTF524330:NTF524331 ODB524330:ODB524331 OMX524330:OMX524331 OWT524330:OWT524331 PGP524330:PGP524331 PQL524330:PQL524331 QAH524330:QAH524331 QKD524330:QKD524331 QTZ524330:QTZ524331 RDV524330:RDV524331 RNR524330:RNR524331 RXN524330:RXN524331 SHJ524330:SHJ524331 SRF524330:SRF524331 TBB524330:TBB524331 TKX524330:TKX524331 TUT524330:TUT524331 UEP524330:UEP524331 UOL524330:UOL524331 UYH524330:UYH524331 VID524330:VID524331 VRZ524330:VRZ524331 WBV524330:WBV524331 WLR524330:WLR524331 WVN524330:WVN524331 F589866:F589867 JB589866:JB589867 SX589866:SX589867 ACT589866:ACT589867 AMP589866:AMP589867 AWL589866:AWL589867 BGH589866:BGH589867 BQD589866:BQD589867 BZZ589866:BZZ589867 CJV589866:CJV589867 CTR589866:CTR589867 DDN589866:DDN589867 DNJ589866:DNJ589867 DXF589866:DXF589867 EHB589866:EHB589867 EQX589866:EQX589867 FAT589866:FAT589867 FKP589866:FKP589867 FUL589866:FUL589867 GEH589866:GEH589867 GOD589866:GOD589867 GXZ589866:GXZ589867 HHV589866:HHV589867 HRR589866:HRR589867 IBN589866:IBN589867 ILJ589866:ILJ589867 IVF589866:IVF589867 JFB589866:JFB589867 JOX589866:JOX589867 JYT589866:JYT589867 KIP589866:KIP589867 KSL589866:KSL589867 LCH589866:LCH589867 LMD589866:LMD589867 LVZ589866:LVZ589867 MFV589866:MFV589867 MPR589866:MPR589867 MZN589866:MZN589867 NJJ589866:NJJ589867 NTF589866:NTF589867 ODB589866:ODB589867 OMX589866:OMX589867 OWT589866:OWT589867 PGP589866:PGP589867 PQL589866:PQL589867 QAH589866:QAH589867 QKD589866:QKD589867 QTZ589866:QTZ589867 RDV589866:RDV589867 RNR589866:RNR589867 RXN589866:RXN589867 SHJ589866:SHJ589867 SRF589866:SRF589867 TBB589866:TBB589867 TKX589866:TKX589867 TUT589866:TUT589867 UEP589866:UEP589867 UOL589866:UOL589867 UYH589866:UYH589867 VID589866:VID589867 VRZ589866:VRZ589867 WBV589866:WBV589867 WLR589866:WLR589867 WVN589866:WVN589867 F655402:F655403 JB655402:JB655403 SX655402:SX655403 ACT655402:ACT655403 AMP655402:AMP655403 AWL655402:AWL655403 BGH655402:BGH655403 BQD655402:BQD655403 BZZ655402:BZZ655403 CJV655402:CJV655403 CTR655402:CTR655403 DDN655402:DDN655403 DNJ655402:DNJ655403 DXF655402:DXF655403 EHB655402:EHB655403 EQX655402:EQX655403 FAT655402:FAT655403 FKP655402:FKP655403 FUL655402:FUL655403 GEH655402:GEH655403 GOD655402:GOD655403 GXZ655402:GXZ655403 HHV655402:HHV655403 HRR655402:HRR655403 IBN655402:IBN655403 ILJ655402:ILJ655403 IVF655402:IVF655403 JFB655402:JFB655403 JOX655402:JOX655403 JYT655402:JYT655403 KIP655402:KIP655403 KSL655402:KSL655403 LCH655402:LCH655403 LMD655402:LMD655403 LVZ655402:LVZ655403 MFV655402:MFV655403 MPR655402:MPR655403 MZN655402:MZN655403 NJJ655402:NJJ655403 NTF655402:NTF655403 ODB655402:ODB655403 OMX655402:OMX655403 OWT655402:OWT655403 PGP655402:PGP655403 PQL655402:PQL655403 QAH655402:QAH655403 QKD655402:QKD655403 QTZ655402:QTZ655403 RDV655402:RDV655403 RNR655402:RNR655403 RXN655402:RXN655403 SHJ655402:SHJ655403 SRF655402:SRF655403 TBB655402:TBB655403 TKX655402:TKX655403 TUT655402:TUT655403 UEP655402:UEP655403 UOL655402:UOL655403 UYH655402:UYH655403 VID655402:VID655403 VRZ655402:VRZ655403 WBV655402:WBV655403 WLR655402:WLR655403 WVN655402:WVN655403 F720938:F720939 JB720938:JB720939 SX720938:SX720939 ACT720938:ACT720939 AMP720938:AMP720939 AWL720938:AWL720939 BGH720938:BGH720939 BQD720938:BQD720939 BZZ720938:BZZ720939 CJV720938:CJV720939 CTR720938:CTR720939 DDN720938:DDN720939 DNJ720938:DNJ720939 DXF720938:DXF720939 EHB720938:EHB720939 EQX720938:EQX720939 FAT720938:FAT720939 FKP720938:FKP720939 FUL720938:FUL720939 GEH720938:GEH720939 GOD720938:GOD720939 GXZ720938:GXZ720939 HHV720938:HHV720939 HRR720938:HRR720939 IBN720938:IBN720939 ILJ720938:ILJ720939 IVF720938:IVF720939 JFB720938:JFB720939 JOX720938:JOX720939 JYT720938:JYT720939 KIP720938:KIP720939 KSL720938:KSL720939 LCH720938:LCH720939 LMD720938:LMD720939 LVZ720938:LVZ720939 MFV720938:MFV720939 MPR720938:MPR720939 MZN720938:MZN720939 NJJ720938:NJJ720939 NTF720938:NTF720939 ODB720938:ODB720939 OMX720938:OMX720939 OWT720938:OWT720939 PGP720938:PGP720939 PQL720938:PQL720939 QAH720938:QAH720939 QKD720938:QKD720939 QTZ720938:QTZ720939 RDV720938:RDV720939 RNR720938:RNR720939 RXN720938:RXN720939 SHJ720938:SHJ720939 SRF720938:SRF720939 TBB720938:TBB720939 TKX720938:TKX720939 TUT720938:TUT720939 UEP720938:UEP720939 UOL720938:UOL720939 UYH720938:UYH720939 VID720938:VID720939 VRZ720938:VRZ720939 WBV720938:WBV720939 WLR720938:WLR720939 WVN720938:WVN720939 F786474:F786475 JB786474:JB786475 SX786474:SX786475 ACT786474:ACT786475 AMP786474:AMP786475 AWL786474:AWL786475 BGH786474:BGH786475 BQD786474:BQD786475 BZZ786474:BZZ786475 CJV786474:CJV786475 CTR786474:CTR786475 DDN786474:DDN786475 DNJ786474:DNJ786475 DXF786474:DXF786475 EHB786474:EHB786475 EQX786474:EQX786475 FAT786474:FAT786475 FKP786474:FKP786475 FUL786474:FUL786475 GEH786474:GEH786475 GOD786474:GOD786475 GXZ786474:GXZ786475 HHV786474:HHV786475 HRR786474:HRR786475 IBN786474:IBN786475 ILJ786474:ILJ786475 IVF786474:IVF786475 JFB786474:JFB786475 JOX786474:JOX786475 JYT786474:JYT786475 KIP786474:KIP786475 KSL786474:KSL786475 LCH786474:LCH786475 LMD786474:LMD786475 LVZ786474:LVZ786475 MFV786474:MFV786475 MPR786474:MPR786475 MZN786474:MZN786475 NJJ786474:NJJ786475 NTF786474:NTF786475 ODB786474:ODB786475 OMX786474:OMX786475 OWT786474:OWT786475 PGP786474:PGP786475 PQL786474:PQL786475 QAH786474:QAH786475 QKD786474:QKD786475 QTZ786474:QTZ786475 RDV786474:RDV786475 RNR786474:RNR786475 RXN786474:RXN786475 SHJ786474:SHJ786475 SRF786474:SRF786475 TBB786474:TBB786475 TKX786474:TKX786475 TUT786474:TUT786475 UEP786474:UEP786475 UOL786474:UOL786475 UYH786474:UYH786475 VID786474:VID786475 VRZ786474:VRZ786475 WBV786474:WBV786475 WLR786474:WLR786475 WVN786474:WVN786475 F852010:F852011 JB852010:JB852011 SX852010:SX852011 ACT852010:ACT852011 AMP852010:AMP852011 AWL852010:AWL852011 BGH852010:BGH852011 BQD852010:BQD852011 BZZ852010:BZZ852011 CJV852010:CJV852011 CTR852010:CTR852011 DDN852010:DDN852011 DNJ852010:DNJ852011 DXF852010:DXF852011 EHB852010:EHB852011 EQX852010:EQX852011 FAT852010:FAT852011 FKP852010:FKP852011 FUL852010:FUL852011 GEH852010:GEH852011 GOD852010:GOD852011 GXZ852010:GXZ852011 HHV852010:HHV852011 HRR852010:HRR852011 IBN852010:IBN852011 ILJ852010:ILJ852011 IVF852010:IVF852011 JFB852010:JFB852011 JOX852010:JOX852011 JYT852010:JYT852011 KIP852010:KIP852011 KSL852010:KSL852011 LCH852010:LCH852011 LMD852010:LMD852011 LVZ852010:LVZ852011 MFV852010:MFV852011 MPR852010:MPR852011 MZN852010:MZN852011 NJJ852010:NJJ852011 NTF852010:NTF852011 ODB852010:ODB852011 OMX852010:OMX852011 OWT852010:OWT852011 PGP852010:PGP852011 PQL852010:PQL852011 QAH852010:QAH852011 QKD852010:QKD852011 QTZ852010:QTZ852011 RDV852010:RDV852011 RNR852010:RNR852011 RXN852010:RXN852011 SHJ852010:SHJ852011 SRF852010:SRF852011 TBB852010:TBB852011 TKX852010:TKX852011 TUT852010:TUT852011 UEP852010:UEP852011 UOL852010:UOL852011 UYH852010:UYH852011 VID852010:VID852011 VRZ852010:VRZ852011 WBV852010:WBV852011 WLR852010:WLR852011 WVN852010:WVN852011 F917546:F917547 JB917546:JB917547 SX917546:SX917547 ACT917546:ACT917547 AMP917546:AMP917547 AWL917546:AWL917547 BGH917546:BGH917547 BQD917546:BQD917547 BZZ917546:BZZ917547 CJV917546:CJV917547 CTR917546:CTR917547 DDN917546:DDN917547 DNJ917546:DNJ917547 DXF917546:DXF917547 EHB917546:EHB917547 EQX917546:EQX917547 FAT917546:FAT917547 FKP917546:FKP917547 FUL917546:FUL917547 GEH917546:GEH917547 GOD917546:GOD917547 GXZ917546:GXZ917547 HHV917546:HHV917547 HRR917546:HRR917547 IBN917546:IBN917547 ILJ917546:ILJ917547 IVF917546:IVF917547 JFB917546:JFB917547 JOX917546:JOX917547 JYT917546:JYT917547 KIP917546:KIP917547 KSL917546:KSL917547 LCH917546:LCH917547 LMD917546:LMD917547 LVZ917546:LVZ917547 MFV917546:MFV917547 MPR917546:MPR917547 MZN917546:MZN917547 NJJ917546:NJJ917547 NTF917546:NTF917547 ODB917546:ODB917547 OMX917546:OMX917547 OWT917546:OWT917547 PGP917546:PGP917547 PQL917546:PQL917547 QAH917546:QAH917547 QKD917546:QKD917547 QTZ917546:QTZ917547 RDV917546:RDV917547 RNR917546:RNR917547 RXN917546:RXN917547 SHJ917546:SHJ917547 SRF917546:SRF917547 TBB917546:TBB917547 TKX917546:TKX917547 TUT917546:TUT917547 UEP917546:UEP917547 UOL917546:UOL917547 UYH917546:UYH917547 VID917546:VID917547 VRZ917546:VRZ917547 WBV917546:WBV917547 WLR917546:WLR917547 WVN917546:WVN917547 F983082:F983083 JB983082:JB983083 SX983082:SX983083 ACT983082:ACT983083 AMP983082:AMP983083 AWL983082:AWL983083 BGH983082:BGH983083 BQD983082:BQD983083 BZZ983082:BZZ983083 CJV983082:CJV983083 CTR983082:CTR983083 DDN983082:DDN983083 DNJ983082:DNJ983083 DXF983082:DXF983083 EHB983082:EHB983083 EQX983082:EQX983083 FAT983082:FAT983083 FKP983082:FKP983083 FUL983082:FUL983083 GEH983082:GEH983083 GOD983082:GOD983083 GXZ983082:GXZ983083 HHV983082:HHV983083 HRR983082:HRR983083 IBN983082:IBN983083 ILJ983082:ILJ983083 IVF983082:IVF983083 JFB983082:JFB983083 JOX983082:JOX983083 JYT983082:JYT983083 KIP983082:KIP983083 KSL983082:KSL983083 LCH983082:LCH983083 LMD983082:LMD983083 LVZ983082:LVZ983083 MFV983082:MFV983083 MPR983082:MPR983083 MZN983082:MZN983083 NJJ983082:NJJ983083 NTF983082:NTF983083 ODB983082:ODB983083 OMX983082:OMX983083 OWT983082:OWT983083 PGP983082:PGP983083 PQL983082:PQL983083 QAH983082:QAH983083 QKD983082:QKD983083 QTZ983082:QTZ983083 RDV983082:RDV983083 RNR983082:RNR983083 RXN983082:RXN983083 SHJ983082:SHJ983083 SRF983082:SRF983083 TBB983082:TBB983083 TKX983082:TKX983083 TUT983082:TUT983083 UEP983082:UEP983083 UOL983082:UOL983083 UYH983082:UYH983083 VID983082:VID983083 VRZ983082:VRZ983083 WBV983082:WBV983083 WLR983082:WLR983083 WVN983082:WVN983083" xr:uid="{00000000-0002-0000-0500-000000000000}">
      <formula1>C42</formula1>
      <formula2>E42</formula2>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00000000-0002-0000-0500-000001000000}">
      <formula1>"SIM, NÃO"</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00000000-0002-0000-0500-000002000000}">
      <formula1>$BU$256:$BU$261</formula1>
    </dataValidation>
    <dataValidation type="list" allowBlank="1" showInputMessage="1" showErrorMessage="1" sqref="E16:F17 JA16:JB17 SW16:SX17 ACS16:ACT17 AMO16:AMP17 AWK16:AWL17 BGG16:BGH17 BQC16:BQD17 BZY16:BZZ17 CJU16:CJV17 CTQ16:CTR17 DDM16:DDN17 DNI16:DNJ17 DXE16:DXF17 EHA16:EHB17 EQW16:EQX17 FAS16:FAT17 FKO16:FKP17 FUK16:FUL17 GEG16:GEH17 GOC16:GOD17 GXY16:GXZ17 HHU16:HHV17 HRQ16:HRR17 IBM16:IBN17 ILI16:ILJ17 IVE16:IVF17 JFA16:JFB17 JOW16:JOX17 JYS16:JYT17 KIO16:KIP17 KSK16:KSL17 LCG16:LCH17 LMC16:LMD17 LVY16:LVZ17 MFU16:MFV17 MPQ16:MPR17 MZM16:MZN17 NJI16:NJJ17 NTE16:NTF17 ODA16:ODB17 OMW16:OMX17 OWS16:OWT17 PGO16:PGP17 PQK16:PQL17 QAG16:QAH17 QKC16:QKD17 QTY16:QTZ17 RDU16:RDV17 RNQ16:RNR17 RXM16:RXN17 SHI16:SHJ17 SRE16:SRF17 TBA16:TBB17 TKW16:TKX17 TUS16:TUT17 UEO16:UEP17 UOK16:UOL17 UYG16:UYH17 VIC16:VID17 VRY16:VRZ17 WBU16:WBV17 WLQ16:WLR17 WVM16:WVN17 E65552:F65553 JA65552:JB65553 SW65552:SX65553 ACS65552:ACT65553 AMO65552:AMP65553 AWK65552:AWL65553 BGG65552:BGH65553 BQC65552:BQD65553 BZY65552:BZZ65553 CJU65552:CJV65553 CTQ65552:CTR65553 DDM65552:DDN65553 DNI65552:DNJ65553 DXE65552:DXF65553 EHA65552:EHB65553 EQW65552:EQX65553 FAS65552:FAT65553 FKO65552:FKP65553 FUK65552:FUL65553 GEG65552:GEH65553 GOC65552:GOD65553 GXY65552:GXZ65553 HHU65552:HHV65553 HRQ65552:HRR65553 IBM65552:IBN65553 ILI65552:ILJ65553 IVE65552:IVF65553 JFA65552:JFB65553 JOW65552:JOX65553 JYS65552:JYT65553 KIO65552:KIP65553 KSK65552:KSL65553 LCG65552:LCH65553 LMC65552:LMD65553 LVY65552:LVZ65553 MFU65552:MFV65553 MPQ65552:MPR65553 MZM65552:MZN65553 NJI65552:NJJ65553 NTE65552:NTF65553 ODA65552:ODB65553 OMW65552:OMX65553 OWS65552:OWT65553 PGO65552:PGP65553 PQK65552:PQL65553 QAG65552:QAH65553 QKC65552:QKD65553 QTY65552:QTZ65553 RDU65552:RDV65553 RNQ65552:RNR65553 RXM65552:RXN65553 SHI65552:SHJ65553 SRE65552:SRF65553 TBA65552:TBB65553 TKW65552:TKX65553 TUS65552:TUT65553 UEO65552:UEP65553 UOK65552:UOL65553 UYG65552:UYH65553 VIC65552:VID65553 VRY65552:VRZ65553 WBU65552:WBV65553 WLQ65552:WLR65553 WVM65552:WVN65553 E131088:F131089 JA131088:JB131089 SW131088:SX131089 ACS131088:ACT131089 AMO131088:AMP131089 AWK131088:AWL131089 BGG131088:BGH131089 BQC131088:BQD131089 BZY131088:BZZ131089 CJU131088:CJV131089 CTQ131088:CTR131089 DDM131088:DDN131089 DNI131088:DNJ131089 DXE131088:DXF131089 EHA131088:EHB131089 EQW131088:EQX131089 FAS131088:FAT131089 FKO131088:FKP131089 FUK131088:FUL131089 GEG131088:GEH131089 GOC131088:GOD131089 GXY131088:GXZ131089 HHU131088:HHV131089 HRQ131088:HRR131089 IBM131088:IBN131089 ILI131088:ILJ131089 IVE131088:IVF131089 JFA131088:JFB131089 JOW131088:JOX131089 JYS131088:JYT131089 KIO131088:KIP131089 KSK131088:KSL131089 LCG131088:LCH131089 LMC131088:LMD131089 LVY131088:LVZ131089 MFU131088:MFV131089 MPQ131088:MPR131089 MZM131088:MZN131089 NJI131088:NJJ131089 NTE131088:NTF131089 ODA131088:ODB131089 OMW131088:OMX131089 OWS131088:OWT131089 PGO131088:PGP131089 PQK131088:PQL131089 QAG131088:QAH131089 QKC131088:QKD131089 QTY131088:QTZ131089 RDU131088:RDV131089 RNQ131088:RNR131089 RXM131088:RXN131089 SHI131088:SHJ131089 SRE131088:SRF131089 TBA131088:TBB131089 TKW131088:TKX131089 TUS131088:TUT131089 UEO131088:UEP131089 UOK131088:UOL131089 UYG131088:UYH131089 VIC131088:VID131089 VRY131088:VRZ131089 WBU131088:WBV131089 WLQ131088:WLR131089 WVM131088:WVN131089 E196624:F196625 JA196624:JB196625 SW196624:SX196625 ACS196624:ACT196625 AMO196624:AMP196625 AWK196624:AWL196625 BGG196624:BGH196625 BQC196624:BQD196625 BZY196624:BZZ196625 CJU196624:CJV196625 CTQ196624:CTR196625 DDM196624:DDN196625 DNI196624:DNJ196625 DXE196624:DXF196625 EHA196624:EHB196625 EQW196624:EQX196625 FAS196624:FAT196625 FKO196624:FKP196625 FUK196624:FUL196625 GEG196624:GEH196625 GOC196624:GOD196625 GXY196624:GXZ196625 HHU196624:HHV196625 HRQ196624:HRR196625 IBM196624:IBN196625 ILI196624:ILJ196625 IVE196624:IVF196625 JFA196624:JFB196625 JOW196624:JOX196625 JYS196624:JYT196625 KIO196624:KIP196625 KSK196624:KSL196625 LCG196624:LCH196625 LMC196624:LMD196625 LVY196624:LVZ196625 MFU196624:MFV196625 MPQ196624:MPR196625 MZM196624:MZN196625 NJI196624:NJJ196625 NTE196624:NTF196625 ODA196624:ODB196625 OMW196624:OMX196625 OWS196624:OWT196625 PGO196624:PGP196625 PQK196624:PQL196625 QAG196624:QAH196625 QKC196624:QKD196625 QTY196624:QTZ196625 RDU196624:RDV196625 RNQ196624:RNR196625 RXM196624:RXN196625 SHI196624:SHJ196625 SRE196624:SRF196625 TBA196624:TBB196625 TKW196624:TKX196625 TUS196624:TUT196625 UEO196624:UEP196625 UOK196624:UOL196625 UYG196624:UYH196625 VIC196624:VID196625 VRY196624:VRZ196625 WBU196624:WBV196625 WLQ196624:WLR196625 WVM196624:WVN196625 E262160:F262161 JA262160:JB262161 SW262160:SX262161 ACS262160:ACT262161 AMO262160:AMP262161 AWK262160:AWL262161 BGG262160:BGH262161 BQC262160:BQD262161 BZY262160:BZZ262161 CJU262160:CJV262161 CTQ262160:CTR262161 DDM262160:DDN262161 DNI262160:DNJ262161 DXE262160:DXF262161 EHA262160:EHB262161 EQW262160:EQX262161 FAS262160:FAT262161 FKO262160:FKP262161 FUK262160:FUL262161 GEG262160:GEH262161 GOC262160:GOD262161 GXY262160:GXZ262161 HHU262160:HHV262161 HRQ262160:HRR262161 IBM262160:IBN262161 ILI262160:ILJ262161 IVE262160:IVF262161 JFA262160:JFB262161 JOW262160:JOX262161 JYS262160:JYT262161 KIO262160:KIP262161 KSK262160:KSL262161 LCG262160:LCH262161 LMC262160:LMD262161 LVY262160:LVZ262161 MFU262160:MFV262161 MPQ262160:MPR262161 MZM262160:MZN262161 NJI262160:NJJ262161 NTE262160:NTF262161 ODA262160:ODB262161 OMW262160:OMX262161 OWS262160:OWT262161 PGO262160:PGP262161 PQK262160:PQL262161 QAG262160:QAH262161 QKC262160:QKD262161 QTY262160:QTZ262161 RDU262160:RDV262161 RNQ262160:RNR262161 RXM262160:RXN262161 SHI262160:SHJ262161 SRE262160:SRF262161 TBA262160:TBB262161 TKW262160:TKX262161 TUS262160:TUT262161 UEO262160:UEP262161 UOK262160:UOL262161 UYG262160:UYH262161 VIC262160:VID262161 VRY262160:VRZ262161 WBU262160:WBV262161 WLQ262160:WLR262161 WVM262160:WVN262161 E327696:F327697 JA327696:JB327697 SW327696:SX327697 ACS327696:ACT327697 AMO327696:AMP327697 AWK327696:AWL327697 BGG327696:BGH327697 BQC327696:BQD327697 BZY327696:BZZ327697 CJU327696:CJV327697 CTQ327696:CTR327697 DDM327696:DDN327697 DNI327696:DNJ327697 DXE327696:DXF327697 EHA327696:EHB327697 EQW327696:EQX327697 FAS327696:FAT327697 FKO327696:FKP327697 FUK327696:FUL327697 GEG327696:GEH327697 GOC327696:GOD327697 GXY327696:GXZ327697 HHU327696:HHV327697 HRQ327696:HRR327697 IBM327696:IBN327697 ILI327696:ILJ327697 IVE327696:IVF327697 JFA327696:JFB327697 JOW327696:JOX327697 JYS327696:JYT327697 KIO327696:KIP327697 KSK327696:KSL327697 LCG327696:LCH327697 LMC327696:LMD327697 LVY327696:LVZ327697 MFU327696:MFV327697 MPQ327696:MPR327697 MZM327696:MZN327697 NJI327696:NJJ327697 NTE327696:NTF327697 ODA327696:ODB327697 OMW327696:OMX327697 OWS327696:OWT327697 PGO327696:PGP327697 PQK327696:PQL327697 QAG327696:QAH327697 QKC327696:QKD327697 QTY327696:QTZ327697 RDU327696:RDV327697 RNQ327696:RNR327697 RXM327696:RXN327697 SHI327696:SHJ327697 SRE327696:SRF327697 TBA327696:TBB327697 TKW327696:TKX327697 TUS327696:TUT327697 UEO327696:UEP327697 UOK327696:UOL327697 UYG327696:UYH327697 VIC327696:VID327697 VRY327696:VRZ327697 WBU327696:WBV327697 WLQ327696:WLR327697 WVM327696:WVN327697 E393232:F393233 JA393232:JB393233 SW393232:SX393233 ACS393232:ACT393233 AMO393232:AMP393233 AWK393232:AWL393233 BGG393232:BGH393233 BQC393232:BQD393233 BZY393232:BZZ393233 CJU393232:CJV393233 CTQ393232:CTR393233 DDM393232:DDN393233 DNI393232:DNJ393233 DXE393232:DXF393233 EHA393232:EHB393233 EQW393232:EQX393233 FAS393232:FAT393233 FKO393232:FKP393233 FUK393232:FUL393233 GEG393232:GEH393233 GOC393232:GOD393233 GXY393232:GXZ393233 HHU393232:HHV393233 HRQ393232:HRR393233 IBM393232:IBN393233 ILI393232:ILJ393233 IVE393232:IVF393233 JFA393232:JFB393233 JOW393232:JOX393233 JYS393232:JYT393233 KIO393232:KIP393233 KSK393232:KSL393233 LCG393232:LCH393233 LMC393232:LMD393233 LVY393232:LVZ393233 MFU393232:MFV393233 MPQ393232:MPR393233 MZM393232:MZN393233 NJI393232:NJJ393233 NTE393232:NTF393233 ODA393232:ODB393233 OMW393232:OMX393233 OWS393232:OWT393233 PGO393232:PGP393233 PQK393232:PQL393233 QAG393232:QAH393233 QKC393232:QKD393233 QTY393232:QTZ393233 RDU393232:RDV393233 RNQ393232:RNR393233 RXM393232:RXN393233 SHI393232:SHJ393233 SRE393232:SRF393233 TBA393232:TBB393233 TKW393232:TKX393233 TUS393232:TUT393233 UEO393232:UEP393233 UOK393232:UOL393233 UYG393232:UYH393233 VIC393232:VID393233 VRY393232:VRZ393233 WBU393232:WBV393233 WLQ393232:WLR393233 WVM393232:WVN393233 E458768:F458769 JA458768:JB458769 SW458768:SX458769 ACS458768:ACT458769 AMO458768:AMP458769 AWK458768:AWL458769 BGG458768:BGH458769 BQC458768:BQD458769 BZY458768:BZZ458769 CJU458768:CJV458769 CTQ458768:CTR458769 DDM458768:DDN458769 DNI458768:DNJ458769 DXE458768:DXF458769 EHA458768:EHB458769 EQW458768:EQX458769 FAS458768:FAT458769 FKO458768:FKP458769 FUK458768:FUL458769 GEG458768:GEH458769 GOC458768:GOD458769 GXY458768:GXZ458769 HHU458768:HHV458769 HRQ458768:HRR458769 IBM458768:IBN458769 ILI458768:ILJ458769 IVE458768:IVF458769 JFA458768:JFB458769 JOW458768:JOX458769 JYS458768:JYT458769 KIO458768:KIP458769 KSK458768:KSL458769 LCG458768:LCH458769 LMC458768:LMD458769 LVY458768:LVZ458769 MFU458768:MFV458769 MPQ458768:MPR458769 MZM458768:MZN458769 NJI458768:NJJ458769 NTE458768:NTF458769 ODA458768:ODB458769 OMW458768:OMX458769 OWS458768:OWT458769 PGO458768:PGP458769 PQK458768:PQL458769 QAG458768:QAH458769 QKC458768:QKD458769 QTY458768:QTZ458769 RDU458768:RDV458769 RNQ458768:RNR458769 RXM458768:RXN458769 SHI458768:SHJ458769 SRE458768:SRF458769 TBA458768:TBB458769 TKW458768:TKX458769 TUS458768:TUT458769 UEO458768:UEP458769 UOK458768:UOL458769 UYG458768:UYH458769 VIC458768:VID458769 VRY458768:VRZ458769 WBU458768:WBV458769 WLQ458768:WLR458769 WVM458768:WVN458769 E524304:F524305 JA524304:JB524305 SW524304:SX524305 ACS524304:ACT524305 AMO524304:AMP524305 AWK524304:AWL524305 BGG524304:BGH524305 BQC524304:BQD524305 BZY524304:BZZ524305 CJU524304:CJV524305 CTQ524304:CTR524305 DDM524304:DDN524305 DNI524304:DNJ524305 DXE524304:DXF524305 EHA524304:EHB524305 EQW524304:EQX524305 FAS524304:FAT524305 FKO524304:FKP524305 FUK524304:FUL524305 GEG524304:GEH524305 GOC524304:GOD524305 GXY524304:GXZ524305 HHU524304:HHV524305 HRQ524304:HRR524305 IBM524304:IBN524305 ILI524304:ILJ524305 IVE524304:IVF524305 JFA524304:JFB524305 JOW524304:JOX524305 JYS524304:JYT524305 KIO524304:KIP524305 KSK524304:KSL524305 LCG524304:LCH524305 LMC524304:LMD524305 LVY524304:LVZ524305 MFU524304:MFV524305 MPQ524304:MPR524305 MZM524304:MZN524305 NJI524304:NJJ524305 NTE524304:NTF524305 ODA524304:ODB524305 OMW524304:OMX524305 OWS524304:OWT524305 PGO524304:PGP524305 PQK524304:PQL524305 QAG524304:QAH524305 QKC524304:QKD524305 QTY524304:QTZ524305 RDU524304:RDV524305 RNQ524304:RNR524305 RXM524304:RXN524305 SHI524304:SHJ524305 SRE524304:SRF524305 TBA524304:TBB524305 TKW524304:TKX524305 TUS524304:TUT524305 UEO524304:UEP524305 UOK524304:UOL524305 UYG524304:UYH524305 VIC524304:VID524305 VRY524304:VRZ524305 WBU524304:WBV524305 WLQ524304:WLR524305 WVM524304:WVN524305 E589840:F589841 JA589840:JB589841 SW589840:SX589841 ACS589840:ACT589841 AMO589840:AMP589841 AWK589840:AWL589841 BGG589840:BGH589841 BQC589840:BQD589841 BZY589840:BZZ589841 CJU589840:CJV589841 CTQ589840:CTR589841 DDM589840:DDN589841 DNI589840:DNJ589841 DXE589840:DXF589841 EHA589840:EHB589841 EQW589840:EQX589841 FAS589840:FAT589841 FKO589840:FKP589841 FUK589840:FUL589841 GEG589840:GEH589841 GOC589840:GOD589841 GXY589840:GXZ589841 HHU589840:HHV589841 HRQ589840:HRR589841 IBM589840:IBN589841 ILI589840:ILJ589841 IVE589840:IVF589841 JFA589840:JFB589841 JOW589840:JOX589841 JYS589840:JYT589841 KIO589840:KIP589841 KSK589840:KSL589841 LCG589840:LCH589841 LMC589840:LMD589841 LVY589840:LVZ589841 MFU589840:MFV589841 MPQ589840:MPR589841 MZM589840:MZN589841 NJI589840:NJJ589841 NTE589840:NTF589841 ODA589840:ODB589841 OMW589840:OMX589841 OWS589840:OWT589841 PGO589840:PGP589841 PQK589840:PQL589841 QAG589840:QAH589841 QKC589840:QKD589841 QTY589840:QTZ589841 RDU589840:RDV589841 RNQ589840:RNR589841 RXM589840:RXN589841 SHI589840:SHJ589841 SRE589840:SRF589841 TBA589840:TBB589841 TKW589840:TKX589841 TUS589840:TUT589841 UEO589840:UEP589841 UOK589840:UOL589841 UYG589840:UYH589841 VIC589840:VID589841 VRY589840:VRZ589841 WBU589840:WBV589841 WLQ589840:WLR589841 WVM589840:WVN589841 E655376:F655377 JA655376:JB655377 SW655376:SX655377 ACS655376:ACT655377 AMO655376:AMP655377 AWK655376:AWL655377 BGG655376:BGH655377 BQC655376:BQD655377 BZY655376:BZZ655377 CJU655376:CJV655377 CTQ655376:CTR655377 DDM655376:DDN655377 DNI655376:DNJ655377 DXE655376:DXF655377 EHA655376:EHB655377 EQW655376:EQX655377 FAS655376:FAT655377 FKO655376:FKP655377 FUK655376:FUL655377 GEG655376:GEH655377 GOC655376:GOD655377 GXY655376:GXZ655377 HHU655376:HHV655377 HRQ655376:HRR655377 IBM655376:IBN655377 ILI655376:ILJ655377 IVE655376:IVF655377 JFA655376:JFB655377 JOW655376:JOX655377 JYS655376:JYT655377 KIO655376:KIP655377 KSK655376:KSL655377 LCG655376:LCH655377 LMC655376:LMD655377 LVY655376:LVZ655377 MFU655376:MFV655377 MPQ655376:MPR655377 MZM655376:MZN655377 NJI655376:NJJ655377 NTE655376:NTF655377 ODA655376:ODB655377 OMW655376:OMX655377 OWS655376:OWT655377 PGO655376:PGP655377 PQK655376:PQL655377 QAG655376:QAH655377 QKC655376:QKD655377 QTY655376:QTZ655377 RDU655376:RDV655377 RNQ655376:RNR655377 RXM655376:RXN655377 SHI655376:SHJ655377 SRE655376:SRF655377 TBA655376:TBB655377 TKW655376:TKX655377 TUS655376:TUT655377 UEO655376:UEP655377 UOK655376:UOL655377 UYG655376:UYH655377 VIC655376:VID655377 VRY655376:VRZ655377 WBU655376:WBV655377 WLQ655376:WLR655377 WVM655376:WVN655377 E720912:F720913 JA720912:JB720913 SW720912:SX720913 ACS720912:ACT720913 AMO720912:AMP720913 AWK720912:AWL720913 BGG720912:BGH720913 BQC720912:BQD720913 BZY720912:BZZ720913 CJU720912:CJV720913 CTQ720912:CTR720913 DDM720912:DDN720913 DNI720912:DNJ720913 DXE720912:DXF720913 EHA720912:EHB720913 EQW720912:EQX720913 FAS720912:FAT720913 FKO720912:FKP720913 FUK720912:FUL720913 GEG720912:GEH720913 GOC720912:GOD720913 GXY720912:GXZ720913 HHU720912:HHV720913 HRQ720912:HRR720913 IBM720912:IBN720913 ILI720912:ILJ720913 IVE720912:IVF720913 JFA720912:JFB720913 JOW720912:JOX720913 JYS720912:JYT720913 KIO720912:KIP720913 KSK720912:KSL720913 LCG720912:LCH720913 LMC720912:LMD720913 LVY720912:LVZ720913 MFU720912:MFV720913 MPQ720912:MPR720913 MZM720912:MZN720913 NJI720912:NJJ720913 NTE720912:NTF720913 ODA720912:ODB720913 OMW720912:OMX720913 OWS720912:OWT720913 PGO720912:PGP720913 PQK720912:PQL720913 QAG720912:QAH720913 QKC720912:QKD720913 QTY720912:QTZ720913 RDU720912:RDV720913 RNQ720912:RNR720913 RXM720912:RXN720913 SHI720912:SHJ720913 SRE720912:SRF720913 TBA720912:TBB720913 TKW720912:TKX720913 TUS720912:TUT720913 UEO720912:UEP720913 UOK720912:UOL720913 UYG720912:UYH720913 VIC720912:VID720913 VRY720912:VRZ720913 WBU720912:WBV720913 WLQ720912:WLR720913 WVM720912:WVN720913 E786448:F786449 JA786448:JB786449 SW786448:SX786449 ACS786448:ACT786449 AMO786448:AMP786449 AWK786448:AWL786449 BGG786448:BGH786449 BQC786448:BQD786449 BZY786448:BZZ786449 CJU786448:CJV786449 CTQ786448:CTR786449 DDM786448:DDN786449 DNI786448:DNJ786449 DXE786448:DXF786449 EHA786448:EHB786449 EQW786448:EQX786449 FAS786448:FAT786449 FKO786448:FKP786449 FUK786448:FUL786449 GEG786448:GEH786449 GOC786448:GOD786449 GXY786448:GXZ786449 HHU786448:HHV786449 HRQ786448:HRR786449 IBM786448:IBN786449 ILI786448:ILJ786449 IVE786448:IVF786449 JFA786448:JFB786449 JOW786448:JOX786449 JYS786448:JYT786449 KIO786448:KIP786449 KSK786448:KSL786449 LCG786448:LCH786449 LMC786448:LMD786449 LVY786448:LVZ786449 MFU786448:MFV786449 MPQ786448:MPR786449 MZM786448:MZN786449 NJI786448:NJJ786449 NTE786448:NTF786449 ODA786448:ODB786449 OMW786448:OMX786449 OWS786448:OWT786449 PGO786448:PGP786449 PQK786448:PQL786449 QAG786448:QAH786449 QKC786448:QKD786449 QTY786448:QTZ786449 RDU786448:RDV786449 RNQ786448:RNR786449 RXM786448:RXN786449 SHI786448:SHJ786449 SRE786448:SRF786449 TBA786448:TBB786449 TKW786448:TKX786449 TUS786448:TUT786449 UEO786448:UEP786449 UOK786448:UOL786449 UYG786448:UYH786449 VIC786448:VID786449 VRY786448:VRZ786449 WBU786448:WBV786449 WLQ786448:WLR786449 WVM786448:WVN786449 E851984:F851985 JA851984:JB851985 SW851984:SX851985 ACS851984:ACT851985 AMO851984:AMP851985 AWK851984:AWL851985 BGG851984:BGH851985 BQC851984:BQD851985 BZY851984:BZZ851985 CJU851984:CJV851985 CTQ851984:CTR851985 DDM851984:DDN851985 DNI851984:DNJ851985 DXE851984:DXF851985 EHA851984:EHB851985 EQW851984:EQX851985 FAS851984:FAT851985 FKO851984:FKP851985 FUK851984:FUL851985 GEG851984:GEH851985 GOC851984:GOD851985 GXY851984:GXZ851985 HHU851984:HHV851985 HRQ851984:HRR851985 IBM851984:IBN851985 ILI851984:ILJ851985 IVE851984:IVF851985 JFA851984:JFB851985 JOW851984:JOX851985 JYS851984:JYT851985 KIO851984:KIP851985 KSK851984:KSL851985 LCG851984:LCH851985 LMC851984:LMD851985 LVY851984:LVZ851985 MFU851984:MFV851985 MPQ851984:MPR851985 MZM851984:MZN851985 NJI851984:NJJ851985 NTE851984:NTF851985 ODA851984:ODB851985 OMW851984:OMX851985 OWS851984:OWT851985 PGO851984:PGP851985 PQK851984:PQL851985 QAG851984:QAH851985 QKC851984:QKD851985 QTY851984:QTZ851985 RDU851984:RDV851985 RNQ851984:RNR851985 RXM851984:RXN851985 SHI851984:SHJ851985 SRE851984:SRF851985 TBA851984:TBB851985 TKW851984:TKX851985 TUS851984:TUT851985 UEO851984:UEP851985 UOK851984:UOL851985 UYG851984:UYH851985 VIC851984:VID851985 VRY851984:VRZ851985 WBU851984:WBV851985 WLQ851984:WLR851985 WVM851984:WVN851985 E917520:F917521 JA917520:JB917521 SW917520:SX917521 ACS917520:ACT917521 AMO917520:AMP917521 AWK917520:AWL917521 BGG917520:BGH917521 BQC917520:BQD917521 BZY917520:BZZ917521 CJU917520:CJV917521 CTQ917520:CTR917521 DDM917520:DDN917521 DNI917520:DNJ917521 DXE917520:DXF917521 EHA917520:EHB917521 EQW917520:EQX917521 FAS917520:FAT917521 FKO917520:FKP917521 FUK917520:FUL917521 GEG917520:GEH917521 GOC917520:GOD917521 GXY917520:GXZ917521 HHU917520:HHV917521 HRQ917520:HRR917521 IBM917520:IBN917521 ILI917520:ILJ917521 IVE917520:IVF917521 JFA917520:JFB917521 JOW917520:JOX917521 JYS917520:JYT917521 KIO917520:KIP917521 KSK917520:KSL917521 LCG917520:LCH917521 LMC917520:LMD917521 LVY917520:LVZ917521 MFU917520:MFV917521 MPQ917520:MPR917521 MZM917520:MZN917521 NJI917520:NJJ917521 NTE917520:NTF917521 ODA917520:ODB917521 OMW917520:OMX917521 OWS917520:OWT917521 PGO917520:PGP917521 PQK917520:PQL917521 QAG917520:QAH917521 QKC917520:QKD917521 QTY917520:QTZ917521 RDU917520:RDV917521 RNQ917520:RNR917521 RXM917520:RXN917521 SHI917520:SHJ917521 SRE917520:SRF917521 TBA917520:TBB917521 TKW917520:TKX917521 TUS917520:TUT917521 UEO917520:UEP917521 UOK917520:UOL917521 UYG917520:UYH917521 VIC917520:VID917521 VRY917520:VRZ917521 WBU917520:WBV917521 WLQ917520:WLR917521 WVM917520:WVN917521 E983056:F983057 JA983056:JB983057 SW983056:SX983057 ACS983056:ACT983057 AMO983056:AMP983057 AWK983056:AWL983057 BGG983056:BGH983057 BQC983056:BQD983057 BZY983056:BZZ983057 CJU983056:CJV983057 CTQ983056:CTR983057 DDM983056:DDN983057 DNI983056:DNJ983057 DXE983056:DXF983057 EHA983056:EHB983057 EQW983056:EQX983057 FAS983056:FAT983057 FKO983056:FKP983057 FUK983056:FUL983057 GEG983056:GEH983057 GOC983056:GOD983057 GXY983056:GXZ983057 HHU983056:HHV983057 HRQ983056:HRR983057 IBM983056:IBN983057 ILI983056:ILJ983057 IVE983056:IVF983057 JFA983056:JFB983057 JOW983056:JOX983057 JYS983056:JYT983057 KIO983056:KIP983057 KSK983056:KSL983057 LCG983056:LCH983057 LMC983056:LMD983057 LVY983056:LVZ983057 MFU983056:MFV983057 MPQ983056:MPR983057 MZM983056:MZN983057 NJI983056:NJJ983057 NTE983056:NTF983057 ODA983056:ODB983057 OMW983056:OMX983057 OWS983056:OWT983057 PGO983056:PGP983057 PQK983056:PQL983057 QAG983056:QAH983057 QKC983056:QKD983057 QTY983056:QTZ983057 RDU983056:RDV983057 RNQ983056:RNR983057 RXM983056:RXN983057 SHI983056:SHJ983057 SRE983056:SRF983057 TBA983056:TBB983057 TKW983056:TKX983057 TUS983056:TUT983057 UEO983056:UEP983057 UOK983056:UOL983057 UYG983056:UYH983057 VIC983056:VID983057 VRY983056:VRZ983057 WBU983056:WBV983057 WLQ983056:WLR983057 WVM983056:WVN983057" xr:uid="{00000000-0002-0000-0500-000003000000}">
      <formula1>$CE$265:$CE$266</formula1>
    </dataValidation>
    <dataValidation type="decimal" allowBlank="1" showInputMessage="1" showErrorMessage="1" errorTitle="FORA DO INTERVALO" error="Deve-se adotar valor entre o 1º e 3º quartil" sqref="F36:F40 JB36:JB40 SX36:SX40 ACT36:ACT40 AMP36:AMP40 AWL36:AWL40 BGH36:BGH40 BQD36:BQD40 BZZ36:BZZ40 CJV36:CJV40 CTR36:CTR40 DDN36:DDN40 DNJ36:DNJ40 DXF36:DXF40 EHB36:EHB40 EQX36:EQX40 FAT36:FAT40 FKP36:FKP40 FUL36:FUL40 GEH36:GEH40 GOD36:GOD40 GXZ36:GXZ40 HHV36:HHV40 HRR36:HRR40 IBN36:IBN40 ILJ36:ILJ40 IVF36:IVF40 JFB36:JFB40 JOX36:JOX40 JYT36:JYT40 KIP36:KIP40 KSL36:KSL40 LCH36:LCH40 LMD36:LMD40 LVZ36:LVZ40 MFV36:MFV40 MPR36:MPR40 MZN36:MZN40 NJJ36:NJJ40 NTF36:NTF40 ODB36:ODB40 OMX36:OMX40 OWT36:OWT40 PGP36:PGP40 PQL36:PQL40 QAH36:QAH40 QKD36:QKD40 QTZ36:QTZ40 RDV36:RDV40 RNR36:RNR40 RXN36:RXN40 SHJ36:SHJ40 SRF36:SRF40 TBB36:TBB40 TKX36:TKX40 TUT36:TUT40 UEP36:UEP40 UOL36:UOL40 UYH36:UYH40 VID36:VID40 VRZ36:VRZ40 WBV36:WBV40 WLR36:WLR40 WVN36:WVN40 F65572:F65576 JB65572:JB65576 SX65572:SX65576 ACT65572:ACT65576 AMP65572:AMP65576 AWL65572:AWL65576 BGH65572:BGH65576 BQD65572:BQD65576 BZZ65572:BZZ65576 CJV65572:CJV65576 CTR65572:CTR65576 DDN65572:DDN65576 DNJ65572:DNJ65576 DXF65572:DXF65576 EHB65572:EHB65576 EQX65572:EQX65576 FAT65572:FAT65576 FKP65572:FKP65576 FUL65572:FUL65576 GEH65572:GEH65576 GOD65572:GOD65576 GXZ65572:GXZ65576 HHV65572:HHV65576 HRR65572:HRR65576 IBN65572:IBN65576 ILJ65572:ILJ65576 IVF65572:IVF65576 JFB65572:JFB65576 JOX65572:JOX65576 JYT65572:JYT65576 KIP65572:KIP65576 KSL65572:KSL65576 LCH65572:LCH65576 LMD65572:LMD65576 LVZ65572:LVZ65576 MFV65572:MFV65576 MPR65572:MPR65576 MZN65572:MZN65576 NJJ65572:NJJ65576 NTF65572:NTF65576 ODB65572:ODB65576 OMX65572:OMX65576 OWT65572:OWT65576 PGP65572:PGP65576 PQL65572:PQL65576 QAH65572:QAH65576 QKD65572:QKD65576 QTZ65572:QTZ65576 RDV65572:RDV65576 RNR65572:RNR65576 RXN65572:RXN65576 SHJ65572:SHJ65576 SRF65572:SRF65576 TBB65572:TBB65576 TKX65572:TKX65576 TUT65572:TUT65576 UEP65572:UEP65576 UOL65572:UOL65576 UYH65572:UYH65576 VID65572:VID65576 VRZ65572:VRZ65576 WBV65572:WBV65576 WLR65572:WLR65576 WVN65572:WVN65576 F131108:F131112 JB131108:JB131112 SX131108:SX131112 ACT131108:ACT131112 AMP131108:AMP131112 AWL131108:AWL131112 BGH131108:BGH131112 BQD131108:BQD131112 BZZ131108:BZZ131112 CJV131108:CJV131112 CTR131108:CTR131112 DDN131108:DDN131112 DNJ131108:DNJ131112 DXF131108:DXF131112 EHB131108:EHB131112 EQX131108:EQX131112 FAT131108:FAT131112 FKP131108:FKP131112 FUL131108:FUL131112 GEH131108:GEH131112 GOD131108:GOD131112 GXZ131108:GXZ131112 HHV131108:HHV131112 HRR131108:HRR131112 IBN131108:IBN131112 ILJ131108:ILJ131112 IVF131108:IVF131112 JFB131108:JFB131112 JOX131108:JOX131112 JYT131108:JYT131112 KIP131108:KIP131112 KSL131108:KSL131112 LCH131108:LCH131112 LMD131108:LMD131112 LVZ131108:LVZ131112 MFV131108:MFV131112 MPR131108:MPR131112 MZN131108:MZN131112 NJJ131108:NJJ131112 NTF131108:NTF131112 ODB131108:ODB131112 OMX131108:OMX131112 OWT131108:OWT131112 PGP131108:PGP131112 PQL131108:PQL131112 QAH131108:QAH131112 QKD131108:QKD131112 QTZ131108:QTZ131112 RDV131108:RDV131112 RNR131108:RNR131112 RXN131108:RXN131112 SHJ131108:SHJ131112 SRF131108:SRF131112 TBB131108:TBB131112 TKX131108:TKX131112 TUT131108:TUT131112 UEP131108:UEP131112 UOL131108:UOL131112 UYH131108:UYH131112 VID131108:VID131112 VRZ131108:VRZ131112 WBV131108:WBV131112 WLR131108:WLR131112 WVN131108:WVN131112 F196644:F196648 JB196644:JB196648 SX196644:SX196648 ACT196644:ACT196648 AMP196644:AMP196648 AWL196644:AWL196648 BGH196644:BGH196648 BQD196644:BQD196648 BZZ196644:BZZ196648 CJV196644:CJV196648 CTR196644:CTR196648 DDN196644:DDN196648 DNJ196644:DNJ196648 DXF196644:DXF196648 EHB196644:EHB196648 EQX196644:EQX196648 FAT196644:FAT196648 FKP196644:FKP196648 FUL196644:FUL196648 GEH196644:GEH196648 GOD196644:GOD196648 GXZ196644:GXZ196648 HHV196644:HHV196648 HRR196644:HRR196648 IBN196644:IBN196648 ILJ196644:ILJ196648 IVF196644:IVF196648 JFB196644:JFB196648 JOX196644:JOX196648 JYT196644:JYT196648 KIP196644:KIP196648 KSL196644:KSL196648 LCH196644:LCH196648 LMD196644:LMD196648 LVZ196644:LVZ196648 MFV196644:MFV196648 MPR196644:MPR196648 MZN196644:MZN196648 NJJ196644:NJJ196648 NTF196644:NTF196648 ODB196644:ODB196648 OMX196644:OMX196648 OWT196644:OWT196648 PGP196644:PGP196648 PQL196644:PQL196648 QAH196644:QAH196648 QKD196644:QKD196648 QTZ196644:QTZ196648 RDV196644:RDV196648 RNR196644:RNR196648 RXN196644:RXN196648 SHJ196644:SHJ196648 SRF196644:SRF196648 TBB196644:TBB196648 TKX196644:TKX196648 TUT196644:TUT196648 UEP196644:UEP196648 UOL196644:UOL196648 UYH196644:UYH196648 VID196644:VID196648 VRZ196644:VRZ196648 WBV196644:WBV196648 WLR196644:WLR196648 WVN196644:WVN196648 F262180:F262184 JB262180:JB262184 SX262180:SX262184 ACT262180:ACT262184 AMP262180:AMP262184 AWL262180:AWL262184 BGH262180:BGH262184 BQD262180:BQD262184 BZZ262180:BZZ262184 CJV262180:CJV262184 CTR262180:CTR262184 DDN262180:DDN262184 DNJ262180:DNJ262184 DXF262180:DXF262184 EHB262180:EHB262184 EQX262180:EQX262184 FAT262180:FAT262184 FKP262180:FKP262184 FUL262180:FUL262184 GEH262180:GEH262184 GOD262180:GOD262184 GXZ262180:GXZ262184 HHV262180:HHV262184 HRR262180:HRR262184 IBN262180:IBN262184 ILJ262180:ILJ262184 IVF262180:IVF262184 JFB262180:JFB262184 JOX262180:JOX262184 JYT262180:JYT262184 KIP262180:KIP262184 KSL262180:KSL262184 LCH262180:LCH262184 LMD262180:LMD262184 LVZ262180:LVZ262184 MFV262180:MFV262184 MPR262180:MPR262184 MZN262180:MZN262184 NJJ262180:NJJ262184 NTF262180:NTF262184 ODB262180:ODB262184 OMX262180:OMX262184 OWT262180:OWT262184 PGP262180:PGP262184 PQL262180:PQL262184 QAH262180:QAH262184 QKD262180:QKD262184 QTZ262180:QTZ262184 RDV262180:RDV262184 RNR262180:RNR262184 RXN262180:RXN262184 SHJ262180:SHJ262184 SRF262180:SRF262184 TBB262180:TBB262184 TKX262180:TKX262184 TUT262180:TUT262184 UEP262180:UEP262184 UOL262180:UOL262184 UYH262180:UYH262184 VID262180:VID262184 VRZ262180:VRZ262184 WBV262180:WBV262184 WLR262180:WLR262184 WVN262180:WVN262184 F327716:F327720 JB327716:JB327720 SX327716:SX327720 ACT327716:ACT327720 AMP327716:AMP327720 AWL327716:AWL327720 BGH327716:BGH327720 BQD327716:BQD327720 BZZ327716:BZZ327720 CJV327716:CJV327720 CTR327716:CTR327720 DDN327716:DDN327720 DNJ327716:DNJ327720 DXF327716:DXF327720 EHB327716:EHB327720 EQX327716:EQX327720 FAT327716:FAT327720 FKP327716:FKP327720 FUL327716:FUL327720 GEH327716:GEH327720 GOD327716:GOD327720 GXZ327716:GXZ327720 HHV327716:HHV327720 HRR327716:HRR327720 IBN327716:IBN327720 ILJ327716:ILJ327720 IVF327716:IVF327720 JFB327716:JFB327720 JOX327716:JOX327720 JYT327716:JYT327720 KIP327716:KIP327720 KSL327716:KSL327720 LCH327716:LCH327720 LMD327716:LMD327720 LVZ327716:LVZ327720 MFV327716:MFV327720 MPR327716:MPR327720 MZN327716:MZN327720 NJJ327716:NJJ327720 NTF327716:NTF327720 ODB327716:ODB327720 OMX327716:OMX327720 OWT327716:OWT327720 PGP327716:PGP327720 PQL327716:PQL327720 QAH327716:QAH327720 QKD327716:QKD327720 QTZ327716:QTZ327720 RDV327716:RDV327720 RNR327716:RNR327720 RXN327716:RXN327720 SHJ327716:SHJ327720 SRF327716:SRF327720 TBB327716:TBB327720 TKX327716:TKX327720 TUT327716:TUT327720 UEP327716:UEP327720 UOL327716:UOL327720 UYH327716:UYH327720 VID327716:VID327720 VRZ327716:VRZ327720 WBV327716:WBV327720 WLR327716:WLR327720 WVN327716:WVN327720 F393252:F393256 JB393252:JB393256 SX393252:SX393256 ACT393252:ACT393256 AMP393252:AMP393256 AWL393252:AWL393256 BGH393252:BGH393256 BQD393252:BQD393256 BZZ393252:BZZ393256 CJV393252:CJV393256 CTR393252:CTR393256 DDN393252:DDN393256 DNJ393252:DNJ393256 DXF393252:DXF393256 EHB393252:EHB393256 EQX393252:EQX393256 FAT393252:FAT393256 FKP393252:FKP393256 FUL393252:FUL393256 GEH393252:GEH393256 GOD393252:GOD393256 GXZ393252:GXZ393256 HHV393252:HHV393256 HRR393252:HRR393256 IBN393252:IBN393256 ILJ393252:ILJ393256 IVF393252:IVF393256 JFB393252:JFB393256 JOX393252:JOX393256 JYT393252:JYT393256 KIP393252:KIP393256 KSL393252:KSL393256 LCH393252:LCH393256 LMD393252:LMD393256 LVZ393252:LVZ393256 MFV393252:MFV393256 MPR393252:MPR393256 MZN393252:MZN393256 NJJ393252:NJJ393256 NTF393252:NTF393256 ODB393252:ODB393256 OMX393252:OMX393256 OWT393252:OWT393256 PGP393252:PGP393256 PQL393252:PQL393256 QAH393252:QAH393256 QKD393252:QKD393256 QTZ393252:QTZ393256 RDV393252:RDV393256 RNR393252:RNR393256 RXN393252:RXN393256 SHJ393252:SHJ393256 SRF393252:SRF393256 TBB393252:TBB393256 TKX393252:TKX393256 TUT393252:TUT393256 UEP393252:UEP393256 UOL393252:UOL393256 UYH393252:UYH393256 VID393252:VID393256 VRZ393252:VRZ393256 WBV393252:WBV393256 WLR393252:WLR393256 WVN393252:WVN393256 F458788:F458792 JB458788:JB458792 SX458788:SX458792 ACT458788:ACT458792 AMP458788:AMP458792 AWL458788:AWL458792 BGH458788:BGH458792 BQD458788:BQD458792 BZZ458788:BZZ458792 CJV458788:CJV458792 CTR458788:CTR458792 DDN458788:DDN458792 DNJ458788:DNJ458792 DXF458788:DXF458792 EHB458788:EHB458792 EQX458788:EQX458792 FAT458788:FAT458792 FKP458788:FKP458792 FUL458788:FUL458792 GEH458788:GEH458792 GOD458788:GOD458792 GXZ458788:GXZ458792 HHV458788:HHV458792 HRR458788:HRR458792 IBN458788:IBN458792 ILJ458788:ILJ458792 IVF458788:IVF458792 JFB458788:JFB458792 JOX458788:JOX458792 JYT458788:JYT458792 KIP458788:KIP458792 KSL458788:KSL458792 LCH458788:LCH458792 LMD458788:LMD458792 LVZ458788:LVZ458792 MFV458788:MFV458792 MPR458788:MPR458792 MZN458788:MZN458792 NJJ458788:NJJ458792 NTF458788:NTF458792 ODB458788:ODB458792 OMX458788:OMX458792 OWT458788:OWT458792 PGP458788:PGP458792 PQL458788:PQL458792 QAH458788:QAH458792 QKD458788:QKD458792 QTZ458788:QTZ458792 RDV458788:RDV458792 RNR458788:RNR458792 RXN458788:RXN458792 SHJ458788:SHJ458792 SRF458788:SRF458792 TBB458788:TBB458792 TKX458788:TKX458792 TUT458788:TUT458792 UEP458788:UEP458792 UOL458788:UOL458792 UYH458788:UYH458792 VID458788:VID458792 VRZ458788:VRZ458792 WBV458788:WBV458792 WLR458788:WLR458792 WVN458788:WVN458792 F524324:F524328 JB524324:JB524328 SX524324:SX524328 ACT524324:ACT524328 AMP524324:AMP524328 AWL524324:AWL524328 BGH524324:BGH524328 BQD524324:BQD524328 BZZ524324:BZZ524328 CJV524324:CJV524328 CTR524324:CTR524328 DDN524324:DDN524328 DNJ524324:DNJ524328 DXF524324:DXF524328 EHB524324:EHB524328 EQX524324:EQX524328 FAT524324:FAT524328 FKP524324:FKP524328 FUL524324:FUL524328 GEH524324:GEH524328 GOD524324:GOD524328 GXZ524324:GXZ524328 HHV524324:HHV524328 HRR524324:HRR524328 IBN524324:IBN524328 ILJ524324:ILJ524328 IVF524324:IVF524328 JFB524324:JFB524328 JOX524324:JOX524328 JYT524324:JYT524328 KIP524324:KIP524328 KSL524324:KSL524328 LCH524324:LCH524328 LMD524324:LMD524328 LVZ524324:LVZ524328 MFV524324:MFV524328 MPR524324:MPR524328 MZN524324:MZN524328 NJJ524324:NJJ524328 NTF524324:NTF524328 ODB524324:ODB524328 OMX524324:OMX524328 OWT524324:OWT524328 PGP524324:PGP524328 PQL524324:PQL524328 QAH524324:QAH524328 QKD524324:QKD524328 QTZ524324:QTZ524328 RDV524324:RDV524328 RNR524324:RNR524328 RXN524324:RXN524328 SHJ524324:SHJ524328 SRF524324:SRF524328 TBB524324:TBB524328 TKX524324:TKX524328 TUT524324:TUT524328 UEP524324:UEP524328 UOL524324:UOL524328 UYH524324:UYH524328 VID524324:VID524328 VRZ524324:VRZ524328 WBV524324:WBV524328 WLR524324:WLR524328 WVN524324:WVN524328 F589860:F589864 JB589860:JB589864 SX589860:SX589864 ACT589860:ACT589864 AMP589860:AMP589864 AWL589860:AWL589864 BGH589860:BGH589864 BQD589860:BQD589864 BZZ589860:BZZ589864 CJV589860:CJV589864 CTR589860:CTR589864 DDN589860:DDN589864 DNJ589860:DNJ589864 DXF589860:DXF589864 EHB589860:EHB589864 EQX589860:EQX589864 FAT589860:FAT589864 FKP589860:FKP589864 FUL589860:FUL589864 GEH589860:GEH589864 GOD589860:GOD589864 GXZ589860:GXZ589864 HHV589860:HHV589864 HRR589860:HRR589864 IBN589860:IBN589864 ILJ589860:ILJ589864 IVF589860:IVF589864 JFB589860:JFB589864 JOX589860:JOX589864 JYT589860:JYT589864 KIP589860:KIP589864 KSL589860:KSL589864 LCH589860:LCH589864 LMD589860:LMD589864 LVZ589860:LVZ589864 MFV589860:MFV589864 MPR589860:MPR589864 MZN589860:MZN589864 NJJ589860:NJJ589864 NTF589860:NTF589864 ODB589860:ODB589864 OMX589860:OMX589864 OWT589860:OWT589864 PGP589860:PGP589864 PQL589860:PQL589864 QAH589860:QAH589864 QKD589860:QKD589864 QTZ589860:QTZ589864 RDV589860:RDV589864 RNR589860:RNR589864 RXN589860:RXN589864 SHJ589860:SHJ589864 SRF589860:SRF589864 TBB589860:TBB589864 TKX589860:TKX589864 TUT589860:TUT589864 UEP589860:UEP589864 UOL589860:UOL589864 UYH589860:UYH589864 VID589860:VID589864 VRZ589860:VRZ589864 WBV589860:WBV589864 WLR589860:WLR589864 WVN589860:WVN589864 F655396:F655400 JB655396:JB655400 SX655396:SX655400 ACT655396:ACT655400 AMP655396:AMP655400 AWL655396:AWL655400 BGH655396:BGH655400 BQD655396:BQD655400 BZZ655396:BZZ655400 CJV655396:CJV655400 CTR655396:CTR655400 DDN655396:DDN655400 DNJ655396:DNJ655400 DXF655396:DXF655400 EHB655396:EHB655400 EQX655396:EQX655400 FAT655396:FAT655400 FKP655396:FKP655400 FUL655396:FUL655400 GEH655396:GEH655400 GOD655396:GOD655400 GXZ655396:GXZ655400 HHV655396:HHV655400 HRR655396:HRR655400 IBN655396:IBN655400 ILJ655396:ILJ655400 IVF655396:IVF655400 JFB655396:JFB655400 JOX655396:JOX655400 JYT655396:JYT655400 KIP655396:KIP655400 KSL655396:KSL655400 LCH655396:LCH655400 LMD655396:LMD655400 LVZ655396:LVZ655400 MFV655396:MFV655400 MPR655396:MPR655400 MZN655396:MZN655400 NJJ655396:NJJ655400 NTF655396:NTF655400 ODB655396:ODB655400 OMX655396:OMX655400 OWT655396:OWT655400 PGP655396:PGP655400 PQL655396:PQL655400 QAH655396:QAH655400 QKD655396:QKD655400 QTZ655396:QTZ655400 RDV655396:RDV655400 RNR655396:RNR655400 RXN655396:RXN655400 SHJ655396:SHJ655400 SRF655396:SRF655400 TBB655396:TBB655400 TKX655396:TKX655400 TUT655396:TUT655400 UEP655396:UEP655400 UOL655396:UOL655400 UYH655396:UYH655400 VID655396:VID655400 VRZ655396:VRZ655400 WBV655396:WBV655400 WLR655396:WLR655400 WVN655396:WVN655400 F720932:F720936 JB720932:JB720936 SX720932:SX720936 ACT720932:ACT720936 AMP720932:AMP720936 AWL720932:AWL720936 BGH720932:BGH720936 BQD720932:BQD720936 BZZ720932:BZZ720936 CJV720932:CJV720936 CTR720932:CTR720936 DDN720932:DDN720936 DNJ720932:DNJ720936 DXF720932:DXF720936 EHB720932:EHB720936 EQX720932:EQX720936 FAT720932:FAT720936 FKP720932:FKP720936 FUL720932:FUL720936 GEH720932:GEH720936 GOD720932:GOD720936 GXZ720932:GXZ720936 HHV720932:HHV720936 HRR720932:HRR720936 IBN720932:IBN720936 ILJ720932:ILJ720936 IVF720932:IVF720936 JFB720932:JFB720936 JOX720932:JOX720936 JYT720932:JYT720936 KIP720932:KIP720936 KSL720932:KSL720936 LCH720932:LCH720936 LMD720932:LMD720936 LVZ720932:LVZ720936 MFV720932:MFV720936 MPR720932:MPR720936 MZN720932:MZN720936 NJJ720932:NJJ720936 NTF720932:NTF720936 ODB720932:ODB720936 OMX720932:OMX720936 OWT720932:OWT720936 PGP720932:PGP720936 PQL720932:PQL720936 QAH720932:QAH720936 QKD720932:QKD720936 QTZ720932:QTZ720936 RDV720932:RDV720936 RNR720932:RNR720936 RXN720932:RXN720936 SHJ720932:SHJ720936 SRF720932:SRF720936 TBB720932:TBB720936 TKX720932:TKX720936 TUT720932:TUT720936 UEP720932:UEP720936 UOL720932:UOL720936 UYH720932:UYH720936 VID720932:VID720936 VRZ720932:VRZ720936 WBV720932:WBV720936 WLR720932:WLR720936 WVN720932:WVN720936 F786468:F786472 JB786468:JB786472 SX786468:SX786472 ACT786468:ACT786472 AMP786468:AMP786472 AWL786468:AWL786472 BGH786468:BGH786472 BQD786468:BQD786472 BZZ786468:BZZ786472 CJV786468:CJV786472 CTR786468:CTR786472 DDN786468:DDN786472 DNJ786468:DNJ786472 DXF786468:DXF786472 EHB786468:EHB786472 EQX786468:EQX786472 FAT786468:FAT786472 FKP786468:FKP786472 FUL786468:FUL786472 GEH786468:GEH786472 GOD786468:GOD786472 GXZ786468:GXZ786472 HHV786468:HHV786472 HRR786468:HRR786472 IBN786468:IBN786472 ILJ786468:ILJ786472 IVF786468:IVF786472 JFB786468:JFB786472 JOX786468:JOX786472 JYT786468:JYT786472 KIP786468:KIP786472 KSL786468:KSL786472 LCH786468:LCH786472 LMD786468:LMD786472 LVZ786468:LVZ786472 MFV786468:MFV786472 MPR786468:MPR786472 MZN786468:MZN786472 NJJ786468:NJJ786472 NTF786468:NTF786472 ODB786468:ODB786472 OMX786468:OMX786472 OWT786468:OWT786472 PGP786468:PGP786472 PQL786468:PQL786472 QAH786468:QAH786472 QKD786468:QKD786472 QTZ786468:QTZ786472 RDV786468:RDV786472 RNR786468:RNR786472 RXN786468:RXN786472 SHJ786468:SHJ786472 SRF786468:SRF786472 TBB786468:TBB786472 TKX786468:TKX786472 TUT786468:TUT786472 UEP786468:UEP786472 UOL786468:UOL786472 UYH786468:UYH786472 VID786468:VID786472 VRZ786468:VRZ786472 WBV786468:WBV786472 WLR786468:WLR786472 WVN786468:WVN786472 F852004:F852008 JB852004:JB852008 SX852004:SX852008 ACT852004:ACT852008 AMP852004:AMP852008 AWL852004:AWL852008 BGH852004:BGH852008 BQD852004:BQD852008 BZZ852004:BZZ852008 CJV852004:CJV852008 CTR852004:CTR852008 DDN852004:DDN852008 DNJ852004:DNJ852008 DXF852004:DXF852008 EHB852004:EHB852008 EQX852004:EQX852008 FAT852004:FAT852008 FKP852004:FKP852008 FUL852004:FUL852008 GEH852004:GEH852008 GOD852004:GOD852008 GXZ852004:GXZ852008 HHV852004:HHV852008 HRR852004:HRR852008 IBN852004:IBN852008 ILJ852004:ILJ852008 IVF852004:IVF852008 JFB852004:JFB852008 JOX852004:JOX852008 JYT852004:JYT852008 KIP852004:KIP852008 KSL852004:KSL852008 LCH852004:LCH852008 LMD852004:LMD852008 LVZ852004:LVZ852008 MFV852004:MFV852008 MPR852004:MPR852008 MZN852004:MZN852008 NJJ852004:NJJ852008 NTF852004:NTF852008 ODB852004:ODB852008 OMX852004:OMX852008 OWT852004:OWT852008 PGP852004:PGP852008 PQL852004:PQL852008 QAH852004:QAH852008 QKD852004:QKD852008 QTZ852004:QTZ852008 RDV852004:RDV852008 RNR852004:RNR852008 RXN852004:RXN852008 SHJ852004:SHJ852008 SRF852004:SRF852008 TBB852004:TBB852008 TKX852004:TKX852008 TUT852004:TUT852008 UEP852004:UEP852008 UOL852004:UOL852008 UYH852004:UYH852008 VID852004:VID852008 VRZ852004:VRZ852008 WBV852004:WBV852008 WLR852004:WLR852008 WVN852004:WVN852008 F917540:F917544 JB917540:JB917544 SX917540:SX917544 ACT917540:ACT917544 AMP917540:AMP917544 AWL917540:AWL917544 BGH917540:BGH917544 BQD917540:BQD917544 BZZ917540:BZZ917544 CJV917540:CJV917544 CTR917540:CTR917544 DDN917540:DDN917544 DNJ917540:DNJ917544 DXF917540:DXF917544 EHB917540:EHB917544 EQX917540:EQX917544 FAT917540:FAT917544 FKP917540:FKP917544 FUL917540:FUL917544 GEH917540:GEH917544 GOD917540:GOD917544 GXZ917540:GXZ917544 HHV917540:HHV917544 HRR917540:HRR917544 IBN917540:IBN917544 ILJ917540:ILJ917544 IVF917540:IVF917544 JFB917540:JFB917544 JOX917540:JOX917544 JYT917540:JYT917544 KIP917540:KIP917544 KSL917540:KSL917544 LCH917540:LCH917544 LMD917540:LMD917544 LVZ917540:LVZ917544 MFV917540:MFV917544 MPR917540:MPR917544 MZN917540:MZN917544 NJJ917540:NJJ917544 NTF917540:NTF917544 ODB917540:ODB917544 OMX917540:OMX917544 OWT917540:OWT917544 PGP917540:PGP917544 PQL917540:PQL917544 QAH917540:QAH917544 QKD917540:QKD917544 QTZ917540:QTZ917544 RDV917540:RDV917544 RNR917540:RNR917544 RXN917540:RXN917544 SHJ917540:SHJ917544 SRF917540:SRF917544 TBB917540:TBB917544 TKX917540:TKX917544 TUT917540:TUT917544 UEP917540:UEP917544 UOL917540:UOL917544 UYH917540:UYH917544 VID917540:VID917544 VRZ917540:VRZ917544 WBV917540:WBV917544 WLR917540:WLR917544 WVN917540:WVN917544 F983076:F983080 JB983076:JB983080 SX983076:SX983080 ACT983076:ACT983080 AMP983076:AMP983080 AWL983076:AWL983080 BGH983076:BGH983080 BQD983076:BQD983080 BZZ983076:BZZ983080 CJV983076:CJV983080 CTR983076:CTR983080 DDN983076:DDN983080 DNJ983076:DNJ983080 DXF983076:DXF983080 EHB983076:EHB983080 EQX983076:EQX983080 FAT983076:FAT983080 FKP983076:FKP983080 FUL983076:FUL983080 GEH983076:GEH983080 GOD983076:GOD983080 GXZ983076:GXZ983080 HHV983076:HHV983080 HRR983076:HRR983080 IBN983076:IBN983080 ILJ983076:ILJ983080 IVF983076:IVF983080 JFB983076:JFB983080 JOX983076:JOX983080 JYT983076:JYT983080 KIP983076:KIP983080 KSL983076:KSL983080 LCH983076:LCH983080 LMD983076:LMD983080 LVZ983076:LVZ983080 MFV983076:MFV983080 MPR983076:MPR983080 MZN983076:MZN983080 NJJ983076:NJJ983080 NTF983076:NTF983080 ODB983076:ODB983080 OMX983076:OMX983080 OWT983076:OWT983080 PGP983076:PGP983080 PQL983076:PQL983080 QAH983076:QAH983080 QKD983076:QKD983080 QTZ983076:QTZ983080 RDV983076:RDV983080 RNR983076:RNR983080 RXN983076:RXN983080 SHJ983076:SHJ983080 SRF983076:SRF983080 TBB983076:TBB983080 TKX983076:TKX983080 TUT983076:TUT983080 UEP983076:UEP983080 UOL983076:UOL983080 UYH983076:UYH983080 VID983076:VID983080 VRZ983076:VRZ983080 WBV983076:WBV983080 WLR983076:WLR983080 WVN983076:WVN983080" xr:uid="{00000000-0002-0000-0500-000004000000}">
      <formula1>C36</formula1>
      <formula2>E36</formula2>
    </dataValidation>
  </dataValidations>
  <printOptions horizontalCentered="1"/>
  <pageMargins left="0.51181102362204722" right="0.51181102362204722" top="0.98425196850393704" bottom="0.98425196850393704" header="0.51181102362204722" footer="0.51181102362204722"/>
  <pageSetup paperSize="9" scale="81" orientation="portrait" r:id="rId1"/>
  <headerFooter>
    <oddHeader xml:space="preserve">&amp;L &amp;CElemento Engenharia e Arquitetura
CNPJ: 33.545.436/0001-15 </oddHeader>
  </headerFooter>
  <drawing r:id="rId2"/>
  <legacyDrawing r:id="rId3"/>
  <oleObjects>
    <mc:AlternateContent xmlns:mc="http://schemas.openxmlformats.org/markup-compatibility/2006">
      <mc:Choice Requires="x14">
        <oleObject progId="Equation.3" shapeId="6145" r:id="rId4">
          <objectPr defaultSize="0" autoPict="0" r:id="rId5">
            <anchor moveWithCells="1" sizeWithCells="1">
              <from>
                <xdr:col>79</xdr:col>
                <xdr:colOff>0</xdr:colOff>
                <xdr:row>238</xdr:row>
                <xdr:rowOff>0</xdr:rowOff>
              </from>
              <to>
                <xdr:col>79</xdr:col>
                <xdr:colOff>0</xdr:colOff>
                <xdr:row>239</xdr:row>
                <xdr:rowOff>76200</xdr:rowOff>
              </to>
            </anchor>
          </objectPr>
        </oleObject>
      </mc:Choice>
      <mc:Fallback>
        <oleObject progId="Equation.3" shapeId="6145" r:id="rId4"/>
      </mc:Fallback>
    </mc:AlternateContent>
    <mc:AlternateContent xmlns:mc="http://schemas.openxmlformats.org/markup-compatibility/2006">
      <mc:Choice Requires="x14">
        <oleObject progId="Equation.3" shapeId="6146" r:id="rId6">
          <objectPr defaultSize="0" autoPict="0" r:id="rId5">
            <anchor moveWithCells="1" sizeWithCells="1">
              <from>
                <xdr:col>0</xdr:col>
                <xdr:colOff>57150</xdr:colOff>
                <xdr:row>43</xdr:row>
                <xdr:rowOff>133350</xdr:rowOff>
              </from>
              <to>
                <xdr:col>5</xdr:col>
                <xdr:colOff>695325</xdr:colOff>
                <xdr:row>47</xdr:row>
                <xdr:rowOff>0</xdr:rowOff>
              </to>
            </anchor>
          </objectPr>
        </oleObject>
      </mc:Choice>
      <mc:Fallback>
        <oleObject progId="Equation.3" shapeId="6146" r:id="rId6"/>
      </mc:Fallback>
    </mc:AlternateContent>
  </oleObjects>
  <controls>
    <mc:AlternateContent xmlns:mc="http://schemas.openxmlformats.org/markup-compatibility/2006">
      <mc:Choice Requires="x14">
        <control shapeId="6147" r:id="rId7" name="CommandButton1">
          <controlPr defaultSize="0" autoLine="0" r:id="rId8">
            <anchor moveWithCells="1">
              <from>
                <xdr:col>10</xdr:col>
                <xdr:colOff>47625</xdr:colOff>
                <xdr:row>5</xdr:row>
                <xdr:rowOff>0</xdr:rowOff>
              </from>
              <to>
                <xdr:col>12</xdr:col>
                <xdr:colOff>762000</xdr:colOff>
                <xdr:row>6</xdr:row>
                <xdr:rowOff>0</xdr:rowOff>
              </to>
            </anchor>
          </controlPr>
        </control>
      </mc:Choice>
      <mc:Fallback>
        <control shapeId="6147"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11</vt:i4>
      </vt:variant>
    </vt:vector>
  </HeadingPairs>
  <TitlesOfParts>
    <vt:vector size="17" baseType="lpstr">
      <vt:lpstr>1 - Orçamento Resumido</vt:lpstr>
      <vt:lpstr>2 - Orçamento Sintético</vt:lpstr>
      <vt:lpstr>3 - Composições</vt:lpstr>
      <vt:lpstr>4 -Cronograma Físico Financeiro</vt:lpstr>
      <vt:lpstr>5 - Memória de Cálculo</vt:lpstr>
      <vt:lpstr>6 - BDI</vt:lpstr>
      <vt:lpstr>'1 - Orçamento Resumido'!Area_de_impressao</vt:lpstr>
      <vt:lpstr>'2 - Orçamento Sintético'!Area_de_impressao</vt:lpstr>
      <vt:lpstr>'3 - Composições'!Area_de_impressao</vt:lpstr>
      <vt:lpstr>'4 -Cronograma Físico Financeiro'!Area_de_impressao</vt:lpstr>
      <vt:lpstr>'5 - Memória de Cálculo'!Area_de_impressao</vt:lpstr>
      <vt:lpstr>'6 - BDI'!Area_de_impressao</vt:lpstr>
      <vt:lpstr>'1 - Orçamento Resumido'!Titulos_de_impressao</vt:lpstr>
      <vt:lpstr>'2 - Orçamento Sintético'!Titulos_de_impressao</vt:lpstr>
      <vt:lpstr>'3 - Composições'!Titulos_de_impressao</vt:lpstr>
      <vt:lpstr>'4 -Cronograma Físico Financeiro'!Titulos_de_impressao</vt:lpstr>
      <vt:lpstr>'5 - Memória de Cálculo'!Titulos_de_impressao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cp:lastPrinted>2025-12-01T20:46:12Z</cp:lastPrinted>
  <dcterms:created xsi:type="dcterms:W3CDTF">2019-12-01T21:24:16Z</dcterms:created>
  <dcterms:modified xsi:type="dcterms:W3CDTF">2025-12-01T20:46:15Z</dcterms:modified>
</cp:coreProperties>
</file>